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saramuneef/"/>
    </mc:Choice>
  </mc:AlternateContent>
  <xr:revisionPtr revIDLastSave="0" documentId="8_{8DA08D3E-CA62-9D46-97F9-2FBCAB3452E0}" xr6:coauthVersionLast="45" xr6:coauthVersionMax="45" xr10:uidLastSave="{00000000-0000-0000-0000-000000000000}"/>
  <bookViews>
    <workbookView xWindow="380" yWindow="460" windowWidth="28040" windowHeight="16540" xr2:uid="{4A7786EB-61F4-774D-BCA0-003E4BE83F25}"/>
  </bookViews>
  <sheets>
    <sheet name="Sheet1" sheetId="1" r:id="rId1"/>
  </sheets>
  <definedNames>
    <definedName name="output_got" localSheetId="0">Sheet1!$A$1:$L$10001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 i="1" l="1" a="1"/>
  <c r="G24" i="1" s="1"/>
  <c r="I28" i="1"/>
  <c r="I29" i="1"/>
  <c r="I30" i="1"/>
  <c r="G54" i="1"/>
  <c r="I54" i="1"/>
  <c r="I112" i="1"/>
  <c r="G113" i="1"/>
  <c r="I113" i="1"/>
  <c r="I115" i="1"/>
  <c r="I140" i="1"/>
  <c r="I151" i="1"/>
  <c r="I159" i="1"/>
  <c r="I163" i="1"/>
  <c r="I164" i="1"/>
  <c r="G172" i="1"/>
  <c r="I172" i="1"/>
  <c r="I180" i="1"/>
  <c r="I202" i="1"/>
  <c r="G306" i="1"/>
  <c r="I306" i="1"/>
  <c r="I341" i="1"/>
  <c r="G367" i="1"/>
  <c r="I367" i="1"/>
  <c r="I375" i="1"/>
  <c r="G401" i="1"/>
  <c r="I401" i="1"/>
  <c r="I420" i="1"/>
  <c r="G455" i="1"/>
  <c r="I455" i="1"/>
  <c r="I463" i="1"/>
  <c r="I476" i="1"/>
  <c r="I498" i="1"/>
  <c r="G521" i="1" a="1"/>
  <c r="G521" i="1" s="1"/>
  <c r="G536" i="1"/>
  <c r="I536" i="1"/>
  <c r="I544" i="1"/>
  <c r="I546" i="1"/>
  <c r="I559" i="1"/>
  <c r="G562" i="1"/>
  <c r="I562" i="1"/>
  <c r="I573" i="1"/>
  <c r="I576" i="1"/>
  <c r="G581" i="1"/>
  <c r="I581" i="1"/>
  <c r="I599" i="1"/>
  <c r="I631" i="1"/>
  <c r="G676" i="1"/>
  <c r="I676" i="1"/>
  <c r="I677" i="1"/>
  <c r="G691" i="1"/>
  <c r="I691" i="1"/>
  <c r="I706" i="1"/>
  <c r="I714" i="1"/>
  <c r="I722" i="1"/>
  <c r="G726" i="1"/>
  <c r="I726" i="1"/>
  <c r="I740" i="1"/>
  <c r="I753" i="1"/>
  <c r="G778" i="1"/>
  <c r="I778" i="1"/>
  <c r="G790" i="1"/>
  <c r="I790" i="1"/>
  <c r="G827" i="1"/>
  <c r="I827" i="1"/>
  <c r="G828" i="1"/>
  <c r="I828" i="1"/>
  <c r="I832" i="1"/>
  <c r="I840" i="1"/>
  <c r="G848" i="1"/>
  <c r="I848" i="1"/>
  <c r="G850" i="1"/>
  <c r="I850" i="1"/>
  <c r="G852" i="1"/>
  <c r="I852" i="1"/>
  <c r="G905" i="1" a="1"/>
  <c r="G905" i="1" s="1"/>
  <c r="I924" i="1"/>
  <c r="I927" i="1"/>
  <c r="I938" i="1"/>
  <c r="I942" i="1"/>
  <c r="I954" i="1"/>
  <c r="I962" i="1"/>
  <c r="I985" i="1"/>
  <c r="G989" i="1"/>
  <c r="I989" i="1"/>
  <c r="I998" i="1"/>
  <c r="G1000" i="1"/>
  <c r="I1000" i="1"/>
  <c r="I1028" i="1"/>
  <c r="I1046" i="1"/>
  <c r="I1047" i="1"/>
  <c r="G1059" i="1"/>
  <c r="I1059" i="1"/>
  <c r="G1063" i="1"/>
  <c r="I1063" i="1"/>
  <c r="I1073" i="1"/>
  <c r="I1075" i="1"/>
  <c r="I1078" i="1"/>
  <c r="I1111" i="1"/>
  <c r="I1145" i="1"/>
  <c r="I1194" i="1"/>
  <c r="G1228" i="1"/>
  <c r="I1228" i="1"/>
  <c r="I1233" i="1"/>
  <c r="I1236" i="1"/>
  <c r="I1297" i="1"/>
  <c r="G1320" i="1"/>
  <c r="I1320" i="1"/>
  <c r="G1332" i="1"/>
  <c r="I1332" i="1"/>
  <c r="G1340" i="1"/>
  <c r="I1340" i="1"/>
  <c r="G1349" i="1"/>
  <c r="I1349" i="1"/>
  <c r="G1372" i="1"/>
  <c r="I1372" i="1"/>
  <c r="I1437" i="1"/>
  <c r="I1575" i="1"/>
  <c r="G1660" i="1"/>
  <c r="I1660" i="1"/>
  <c r="I1692" i="1"/>
  <c r="G1699" i="1"/>
  <c r="I1699" i="1"/>
  <c r="I1706" i="1"/>
  <c r="G1707" i="1"/>
  <c r="I1707" i="1"/>
  <c r="I1716" i="1"/>
  <c r="I1748" i="1"/>
  <c r="I1761" i="1"/>
  <c r="I1766" i="1"/>
  <c r="I1770" i="1"/>
  <c r="I1801" i="1"/>
  <c r="I1824" i="1"/>
  <c r="I1831" i="1"/>
  <c r="I1843" i="1"/>
  <c r="I1849" i="1"/>
  <c r="I1851" i="1"/>
  <c r="I1853" i="1"/>
  <c r="I1861" i="1"/>
  <c r="I1916" i="1"/>
  <c r="I1917" i="1"/>
  <c r="I1920" i="1"/>
  <c r="I1931" i="1"/>
  <c r="I1953" i="1"/>
  <c r="G1957" i="1"/>
  <c r="I1957" i="1"/>
  <c r="I1963" i="1"/>
  <c r="I1969" i="1"/>
  <c r="I1974" i="1"/>
  <c r="I1981" i="1"/>
  <c r="I1982" i="1"/>
  <c r="G1987" i="1"/>
  <c r="I1987" i="1"/>
  <c r="I1988" i="1"/>
  <c r="I1993" i="1"/>
  <c r="I1998" i="1"/>
  <c r="G2028" i="1"/>
  <c r="G2029" i="1"/>
  <c r="I2033" i="1"/>
  <c r="I2049" i="1"/>
  <c r="I2078" i="1"/>
  <c r="I2079" i="1"/>
  <c r="I2106" i="1"/>
  <c r="I2172" i="1"/>
  <c r="I2195" i="1"/>
  <c r="G2221" i="1"/>
  <c r="I2221" i="1"/>
  <c r="G2229" i="1"/>
  <c r="I2229" i="1"/>
  <c r="I2244" i="1"/>
  <c r="I2249" i="1"/>
  <c r="I2255" i="1"/>
  <c r="G2286" i="1"/>
  <c r="I2286" i="1"/>
  <c r="I2353" i="1"/>
  <c r="I2369" i="1"/>
  <c r="I2381" i="1"/>
  <c r="I2406" i="1"/>
  <c r="I2441" i="1"/>
  <c r="I2442" i="1"/>
  <c r="I2451" i="1"/>
  <c r="G2468" i="1"/>
  <c r="I2468" i="1"/>
  <c r="I2516" i="1"/>
  <c r="I2534" i="1"/>
  <c r="I2547" i="1"/>
  <c r="G2565" i="1"/>
  <c r="I2565" i="1"/>
  <c r="I2566" i="1"/>
  <c r="G2568" i="1" a="1"/>
  <c r="G2568" i="1" s="1"/>
  <c r="I2599" i="1"/>
  <c r="I2661" i="1"/>
  <c r="I2701" i="1"/>
  <c r="I2719" i="1"/>
  <c r="I2800" i="1"/>
  <c r="I2801" i="1"/>
  <c r="I2835" i="1"/>
  <c r="I2889" i="1"/>
  <c r="I2918" i="1"/>
  <c r="I2938" i="1"/>
  <c r="I2976" i="1"/>
  <c r="I2987" i="1"/>
  <c r="I2991" i="1"/>
  <c r="I3016" i="1"/>
  <c r="I3019" i="1"/>
  <c r="I3046" i="1"/>
  <c r="I3058" i="1"/>
  <c r="I3118" i="1"/>
  <c r="I3164" i="1"/>
  <c r="I3197" i="1"/>
  <c r="I3207" i="1"/>
  <c r="I3219" i="1"/>
  <c r="I3291" i="1"/>
  <c r="I3299" i="1"/>
  <c r="I3310" i="1"/>
  <c r="I3326" i="1"/>
  <c r="I3330" i="1"/>
  <c r="I3360" i="1"/>
  <c r="I3361" i="1"/>
  <c r="I3369" i="1"/>
  <c r="I3377" i="1"/>
  <c r="I3378" i="1"/>
  <c r="I3396" i="1"/>
  <c r="I3412" i="1"/>
  <c r="I3419" i="1"/>
  <c r="I3439" i="1"/>
  <c r="I3442" i="1"/>
  <c r="I3460" i="1"/>
  <c r="I3486" i="1"/>
  <c r="I3501" i="1"/>
  <c r="I3535" i="1"/>
  <c r="I3562" i="1"/>
  <c r="I3575" i="1"/>
  <c r="I3576" i="1"/>
  <c r="I3586" i="1"/>
  <c r="I3746" i="1"/>
  <c r="I3774" i="1"/>
  <c r="I3777" i="1"/>
  <c r="I3820" i="1"/>
  <c r="I3838" i="1"/>
  <c r="I3844" i="1"/>
  <c r="I3862" i="1"/>
  <c r="I3863" i="1"/>
  <c r="I3864" i="1"/>
  <c r="I3871" i="1"/>
  <c r="I3881" i="1"/>
  <c r="I3997" i="1"/>
  <c r="I4053" i="1"/>
  <c r="I4064" i="1"/>
  <c r="I4166" i="1"/>
  <c r="I4181" i="1"/>
  <c r="I4263" i="1"/>
  <c r="I4357" i="1"/>
  <c r="I4364" i="1"/>
  <c r="I4404" i="1"/>
  <c r="I4559" i="1"/>
  <c r="I4618" i="1"/>
  <c r="I4707" i="1"/>
  <c r="I4770" i="1"/>
  <c r="I4883" i="1"/>
  <c r="I4911" i="1"/>
  <c r="I4913" i="1"/>
  <c r="I4948" i="1"/>
  <c r="I4959" i="1"/>
  <c r="I4991" i="1"/>
  <c r="I5028" i="1"/>
  <c r="I5035" i="1"/>
  <c r="I5322" i="1"/>
  <c r="I5325" i="1"/>
  <c r="I5329" i="1"/>
  <c r="I6321" i="1"/>
  <c r="I6342" i="1"/>
  <c r="I6396" i="1"/>
  <c r="I6407" i="1"/>
  <c r="I6421" i="1"/>
  <c r="I6447" i="1"/>
  <c r="I6448" i="1"/>
  <c r="I6449" i="1"/>
  <c r="I6471" i="1"/>
  <c r="I6497" i="1"/>
  <c r="G6503" i="1"/>
  <c r="I6503" i="1"/>
  <c r="I6510" i="1"/>
  <c r="I6531" i="1"/>
  <c r="G6532" i="1"/>
  <c r="I6532" i="1"/>
  <c r="I6543" i="1"/>
  <c r="G6581" i="1"/>
  <c r="I6581" i="1"/>
  <c r="I6592" i="1"/>
  <c r="I6603" i="1"/>
  <c r="I6619" i="1"/>
  <c r="I6656" i="1"/>
  <c r="G6662" i="1"/>
  <c r="I6662" i="1"/>
  <c r="I6682" i="1"/>
  <c r="I6683" i="1"/>
  <c r="I6715" i="1"/>
  <c r="I6778" i="1"/>
  <c r="I6793" i="1"/>
  <c r="I6805" i="1"/>
  <c r="I6810" i="1"/>
  <c r="I6818" i="1"/>
  <c r="G6841" i="1"/>
  <c r="I6841" i="1"/>
  <c r="I6880" i="1"/>
  <c r="I6884" i="1"/>
  <c r="G6892" i="1"/>
  <c r="I6892" i="1"/>
  <c r="I6982" i="1"/>
  <c r="I7012" i="1"/>
  <c r="I7034" i="1"/>
  <c r="G7046" i="1"/>
  <c r="I7046" i="1"/>
  <c r="G7054" i="1"/>
  <c r="I7054" i="1"/>
  <c r="I7073" i="1"/>
  <c r="I7097" i="1"/>
  <c r="I7129" i="1"/>
  <c r="G7132" i="1"/>
  <c r="I7132" i="1"/>
  <c r="G7171" i="1"/>
  <c r="I7171" i="1"/>
  <c r="I7198" i="1"/>
  <c r="I7209" i="1"/>
  <c r="I7217" i="1"/>
  <c r="I7246" i="1"/>
  <c r="G7280" i="1"/>
  <c r="I7280" i="1"/>
  <c r="G7287" i="1"/>
  <c r="I7287" i="1"/>
  <c r="I7288" i="1"/>
  <c r="I7306" i="1"/>
  <c r="I7330" i="1"/>
  <c r="I7389" i="1"/>
  <c r="I7405" i="1"/>
  <c r="G7414" i="1"/>
  <c r="I7414" i="1"/>
  <c r="I7436" i="1"/>
  <c r="I7545" i="1"/>
  <c r="I7547" i="1"/>
  <c r="I7552" i="1"/>
  <c r="I7553" i="1"/>
  <c r="I7555" i="1"/>
  <c r="I7571" i="1"/>
  <c r="I7600" i="1"/>
  <c r="G7605" i="1"/>
  <c r="I7605" i="1"/>
  <c r="I7607" i="1"/>
  <c r="G7609" i="1"/>
  <c r="I7609" i="1"/>
  <c r="G7611" i="1"/>
  <c r="I7611" i="1"/>
  <c r="I7634" i="1"/>
  <c r="I7643" i="1"/>
  <c r="I7698" i="1"/>
  <c r="I7709" i="1"/>
  <c r="I7710" i="1"/>
  <c r="I7714" i="1"/>
  <c r="I7717" i="1"/>
  <c r="I7718" i="1"/>
  <c r="I7729" i="1"/>
  <c r="I7740" i="1"/>
  <c r="I7746" i="1"/>
  <c r="I7748" i="1"/>
  <c r="I7756" i="1"/>
  <c r="I7762" i="1"/>
  <c r="I7769" i="1"/>
  <c r="I7778" i="1"/>
  <c r="I7784" i="1"/>
  <c r="I7794" i="1"/>
  <c r="I7818" i="1"/>
  <c r="I7822" i="1"/>
  <c r="I7844" i="1"/>
  <c r="I7849" i="1"/>
  <c r="I7862" i="1"/>
  <c r="I7903" i="1"/>
  <c r="I8498" i="1"/>
  <c r="I8514" i="1"/>
  <c r="I8521" i="1"/>
  <c r="G8576" i="1"/>
  <c r="I8576" i="1"/>
  <c r="G8577" i="1"/>
  <c r="I8577" i="1"/>
  <c r="I8593" i="1"/>
  <c r="I8594" i="1"/>
  <c r="I8595" i="1"/>
  <c r="I8596" i="1"/>
  <c r="I8597" i="1"/>
  <c r="G8601" i="1"/>
  <c r="I8601" i="1"/>
  <c r="G8615" i="1"/>
  <c r="I8615" i="1"/>
  <c r="I8625" i="1"/>
  <c r="I8661" i="1"/>
  <c r="I8690" i="1"/>
  <c r="I8705" i="1"/>
  <c r="I8723" i="1"/>
  <c r="I8790" i="1"/>
  <c r="I8866" i="1"/>
  <c r="I8867" i="1"/>
  <c r="I8905" i="1"/>
  <c r="I8953" i="1"/>
  <c r="I8989" i="1"/>
  <c r="I9018" i="1"/>
  <c r="I9035" i="1"/>
  <c r="I9070" i="1"/>
  <c r="I9081" i="1"/>
  <c r="I9171" i="1"/>
  <c r="I9203" i="1"/>
  <c r="I9210" i="1"/>
  <c r="I9227" i="1"/>
  <c r="G9230" i="1"/>
  <c r="I9230" i="1"/>
  <c r="I9261" i="1"/>
  <c r="I9321" i="1"/>
  <c r="I9372" i="1"/>
  <c r="I9387" i="1"/>
  <c r="I9403" i="1"/>
  <c r="I9444" i="1"/>
  <c r="I9484" i="1"/>
  <c r="I9609" i="1"/>
  <c r="I9645" i="1"/>
  <c r="I9738" i="1"/>
  <c r="I9792" i="1"/>
  <c r="G9873" i="1"/>
  <c r="I9873" i="1"/>
  <c r="I9884" i="1"/>
  <c r="I9908" i="1"/>
  <c r="I9909" i="1"/>
  <c r="I992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B0043B-4F63-CF4F-8C28-4761657D2F0F}" name="output_got" type="6" refreshedVersion="6" background="1" saveData="1">
    <textPr codePage="65001" sourceFile="/Users/saramuneef/output_got.csv" comma="1">
      <textFields count="12">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<sst xmlns="http://schemas.openxmlformats.org/spreadsheetml/2006/main" count="31756" uniqueCount="27119">
  <si>
    <t>date</t>
  </si>
  <si>
    <t>username</t>
  </si>
  <si>
    <t>to</t>
  </si>
  <si>
    <t>replies</t>
  </si>
  <si>
    <t>retweets</t>
  </si>
  <si>
    <t>favorites</t>
  </si>
  <si>
    <t>text</t>
  </si>
  <si>
    <t>geo</t>
  </si>
  <si>
    <t>mentions</t>
  </si>
  <si>
    <t>hashtags</t>
  </si>
  <si>
    <t>id</t>
  </si>
  <si>
    <t>permalink</t>
  </si>
  <si>
    <t>XHrb9</t>
  </si>
  <si>
    <t>AlRajhiBankCare</t>
  </si>
  <si>
    <t>السلام عليكم هل اقدر ابيع جزء من اسهم اكتتاب ارامكو ؟ من تطبيق المباشر للافراد</t>
  </si>
  <si>
    <t>https://twitter.com/XHrb9/status/1236391193879220225</t>
  </si>
  <si>
    <t>metrekmeshal</t>
  </si>
  <si>
    <t>#تاسي مساء الخير ... غداً تستأنف التداولات في السوق السعودي بعد فشل اتفاق اوبك بلس وهبوط اسعار النفط لمستويات متدنية جديدة * توقعاتكم للاسبوع المقبل ؟ كتوقع شخصي ١. كسر سعر اكتتاب ارامكو . ٢. كسر مستوى ٧٠٠٠ نقطة . ٣. هناك أسهم ستعاكس اتجاه السوق موفقين</t>
  </si>
  <si>
    <t>https://twitter.com/metrekmeshal/status/1236236655792656384</t>
  </si>
  <si>
    <t>Nawaf44930655</t>
  </si>
  <si>
    <t>vip9tasi</t>
  </si>
  <si>
    <t>والله يابو دانة لعنة انهيار السوق ٢٠٠٦ حتى اليوم ملاحقة سوقنا ، ومع اكتتاب ارامكو عدد كبير من الناس اكتتبو وصارو يتابعون السوق وأصبح في اهتمام في الفرص الي فيه وللأسف خابت توقعات الكثير منهم ، اعتقد نحتاج فتره زمنية اطول وتحسن الأوضاع الاقتصادية علشان نصل للمستويات الي ذكرها الاخ</t>
  </si>
  <si>
    <t>https://twitter.com/Nawaf44930655/status/1236233044765347841</t>
  </si>
  <si>
    <t>A5O_FAZZAH</t>
  </si>
  <si>
    <t>DrAbdullahGh_</t>
  </si>
  <si>
    <t>استثمار مادي في العلاقه ! هذا اكتتاب ارامكو مو حب</t>
  </si>
  <si>
    <t>https://twitter.com/A5O_FAZZAH/status/1236227794004324352</t>
  </si>
  <si>
    <t>hamimi50</t>
  </si>
  <si>
    <t>alwardit</t>
  </si>
  <si>
    <t>بالنسبة للميزانية السعوديه فقد خرجت من أزمة اسعار النفط على الأقل للخمس سنوات القادمه بسبب اكتتاب أرامكو و الخطه الاستثمارية الشجاعة التي اعتمدتها في السبع سنوات الاخيره وعقبال عندنا</t>
  </si>
  <si>
    <t>https://twitter.com/hamimi50/status/1236201906030153733</t>
  </si>
  <si>
    <t>ArkadCo</t>
  </si>
  <si>
    <t>seeeen881</t>
  </si>
  <si>
    <t>١٠٠٠٪ نصب و احتيال .. نفس الطريقة كانوا يعملوها قلبل اكتتاب ارامكو ..</t>
  </si>
  <si>
    <t>https://twitter.com/ArkadCo/status/1236175759812812800</t>
  </si>
  <si>
    <t>Icho75</t>
  </si>
  <si>
    <t>BarjiLarbi</t>
  </si>
  <si>
    <t>ماهي العلاقة بين ارامكو والبريكسيت؟ ولماذا اكتتاب ارامكوا مربوط باستنتاج الانهيار ؟ لو تكرمت وضح الأمر يحتاج لتفصيل...</t>
  </si>
  <si>
    <t>https://twitter.com/Icho75/status/1236005463457755141</t>
  </si>
  <si>
    <t>Saudi_Free1970</t>
  </si>
  <si>
    <t>sabqorg</t>
  </si>
  <si>
    <t>السعودية اصابها الشلل الرباعي من يوم مامسك محمد بن سلمان الحكم الغلا زاد التجار انحاشوا بسبب الرسوم البنزين صار غالي صار عندنا فقراء ومعدومين فرض الضريبة اللي عمرنا ماسمعنا عنها حتى قبل البترول البطالة زادت معدل الجريمه زاد ركود اقتصادي وفشل في اكتتاب ارامكو</t>
  </si>
  <si>
    <t>https://twitter.com/Saudi_Free1970/status/1235986320528494595</t>
  </si>
  <si>
    <t>viiliivx</t>
  </si>
  <si>
    <t>طبعاً هذا كان قبل اكتتاب أرامكو بعدها وصلت السعودية ل المركز التاسع على مستوى العالم و السابعه دولياً و تحققت رؤية ٢٠٣٠ ب نهاية ٢٠١٩</t>
  </si>
  <si>
    <t>https://twitter.com/viiliivx/status/1235952334267650048</t>
  </si>
  <si>
    <t>nabaatv</t>
  </si>
  <si>
    <t>#أرامكو تخطط لطرح اكتتاب جديد خارج #الرياض.. فما الخطورة في ذلك تقرير: محسن العلوي http://shorturl.at/dipA4 #السعودية</t>
  </si>
  <si>
    <t>https://twitter.com/nabaatv/status/1235891020740669440</t>
  </si>
  <si>
    <t>wolf0e</t>
  </si>
  <si>
    <t>وانا كل مره ضحيه لهذي المخـnـثه اخر مره يدق علي تريليون رقم اخر شي طلع حق اكتتاب ارامكو مدري ايش سخافتهم يروجون على حساب ازعاج الخلق والبثاره عيال الكلب بصير اغنيه وادعس شركتكم</t>
  </si>
  <si>
    <t>https://twitter.com/wolf0e/status/1235855694848376832</t>
  </si>
  <si>
    <t>sa_8ll8</t>
  </si>
  <si>
    <t>alsabban1982</t>
  </si>
  <si>
    <t>في اكتتاب ارامكو احسب اني بصير غني بسببه</t>
  </si>
  <si>
    <t>https://twitter.com/sa_8ll8/status/1235592419061751809</t>
  </si>
  <si>
    <t>Luci666_0</t>
  </si>
  <si>
    <t>يحاصرني الإكتئآب ، يركض نحوي كطفلٍ مشتاق ماتت امهُ وتخيلها امامهُ... #اكتتاب_أرامكو #اكتئاب #سعادة</t>
  </si>
  <si>
    <t>https://twitter.com/Luci666_0/status/1235563850541367296</t>
  </si>
  <si>
    <t>9UcfhgAgZxMGPK7</t>
  </si>
  <si>
    <t>#اكتتاب_أرامكو يبدأ ١١ نوفمبر</t>
  </si>
  <si>
    <t>https://twitter.com/9UcfhgAgZxMGPK7/status/1235456355198291968</t>
  </si>
  <si>
    <t>اكتتاب ارامكو يبدأ ١١ نوفمبر</t>
  </si>
  <si>
    <t>https://twitter.com/9UcfhgAgZxMGPK7/status/1235456093171703808</t>
  </si>
  <si>
    <t>Stock_Awax</t>
  </si>
  <si>
    <t xml:space="preserve">صباح الخير في القاع اطلب الدخول مثل ماحدث عندما بلغات القلوب الحناجر من اكتتاب ارامكو والجميع يقول خروووج وفي القمة اطلب الخروج وبالامس بعض المرتزقة من غير المتابعين يحاول وصفي بالمتشائم وهو ما يعلم ان ابو سلطان في السوق لا يتشائم ولا يتطير تحليل فني بالعقل مرفق الدليل </t>
  </si>
  <si>
    <t>https://twitter.com/Stock_Awax/status/1235438257858646017</t>
  </si>
  <si>
    <t>#أرامكو تخطط لطرح اكتتاب جديد خارج #الرياض.. فما الخطورة في ذلك؟ تقرير: محسن العلوي https://bit.ly/2TEx56l #السعودية #محمد_بن_سلمان</t>
  </si>
  <si>
    <t>https://twitter.com/nabaatv/status/1235306551235301377</t>
  </si>
  <si>
    <t>razzzzan19</t>
  </si>
  <si>
    <t>طريقة تفكيرك جد متخلفة واليوم العالم كله خرج من عزلته وأصبح يصطاد العلماء والخبرات ويقوم بتوظيفها في بلاده للإستفادة منها وانت حسابها عيب ملاحظة :آخر اكتتاب طرحته أرامكو جلب أكثر من 2 تريليون دولار وهو سابقة في تاريخ الشركات القابضة وهذا داخل السعودية فقط وقريب تطرح خارجها.</t>
  </si>
  <si>
    <t>https://twitter.com/razzzzan19/status/1235240584773865473</t>
  </si>
  <si>
    <t>pbpbpbpbp200000</t>
  </si>
  <si>
    <t>اللحين اكتتاب ارامكواً وش صار عليهً نستناهً ولا وش وضعه #أرامكو</t>
  </si>
  <si>
    <t>https://twitter.com/pbpbpbpbp200000/status/1235203660168253441</t>
  </si>
  <si>
    <t>Azbin511</t>
  </si>
  <si>
    <t>Mo_Alsuwayed</t>
  </si>
  <si>
    <t>وين كانت الموضوعية أيام اكتتاب أوامكو كنت تحمس العالم فيها ..اتذكر بعدها ظهرت في اذاعة يو اف ام وتغير كلامك عن أرامكو وقلت فيما معناه "الان الاكتتاب خلص وترى ارامكو أرباحها متوقع بأن لاتكون مثل ماضيها...الخ" احترم شخصك ولو اختلفت معك في نسبة الموضوعية لك</t>
  </si>
  <si>
    <t>https://twitter.com/Azbin511/status/1235182381189001216</t>
  </si>
  <si>
    <t>rohi00771</t>
  </si>
  <si>
    <t>roretash338</t>
  </si>
  <si>
    <t xml:space="preserve">اكتتاب ارامكو طلع لنا فضايح الناس دول اللي دايم يشتكوا م عندهم شي </t>
  </si>
  <si>
    <t>https://twitter.com/rohi00771/status/1235152813728112640</t>
  </si>
  <si>
    <t>shoshooo2005</t>
  </si>
  <si>
    <t>حساب المواطن: اكتتاب أرامكو: قائمة البنوك المشاركة في اكتتاب أرا... https://hisabalmuatinca.blogspot.com/2019/11/blog-post.html?spref=tw</t>
  </si>
  <si>
    <t>https://twitter.com/shoshooo2005/status/1234976198108696576</t>
  </si>
  <si>
    <t>AAl38826184</t>
  </si>
  <si>
    <t>ahmadammar1993</t>
  </si>
  <si>
    <t>https://twitter.com/AAl38826184/status/1234936530411622400</t>
  </si>
  <si>
    <t>hummaa0a</t>
  </si>
  <si>
    <t>argaam</t>
  </si>
  <si>
    <t>بنك سامبا لم يستفد من اكتتاب أرامكو، كيف يستفيد الجزيرة من اندماج المتردية والنطيحة!</t>
  </si>
  <si>
    <t>https://twitter.com/hummaa0a/status/1234936116102549504</t>
  </si>
  <si>
    <t>MediaCenterAA</t>
  </si>
  <si>
    <t xml:space="preserve">أرامكو تخطط لطرح اكتتاب جديد خارج الرياض.. ما خطورة ذلك؟ </t>
  </si>
  <si>
    <t>https://twitter.com/MediaCenterAA/status/1234928799214555136</t>
  </si>
  <si>
    <t>iisi67</t>
  </si>
  <si>
    <t>لحظه قبل اروح اذاكر وش صار على اكتتاب ارامكو؟</t>
  </si>
  <si>
    <t>https://twitter.com/iisi67/status/1234911397793980418</t>
  </si>
  <si>
    <t>ahmedma84050411</t>
  </si>
  <si>
    <t>#اطبا_بدون_رواتب #فص_عقيق_لصوره_الملك_عبدالله #المواطن_المصاب #كلنا_نورا_المطيري #وزاره_التعليم_تماطل_بصرف_رواتب_اطبا_الامتياز_المبتعثين @SA_Scholarships @mohe_sa خبر عاجل : وزارة التعليم تماطل في صرف رواتب اطباء الامتياز٧ اشهر وتصرفها في اكتتاب ارامكو ؟؟</t>
  </si>
  <si>
    <t>https://twitter.com/ahmedma84050411/status/1234906845204090888</t>
  </si>
  <si>
    <t>FatimahAlm3</t>
  </si>
  <si>
    <t>https://twitter.com/FatimahAlm3/status/1234906572595310593</t>
  </si>
  <si>
    <t>#فص_عقيق_لصوره_الملك_عبدالله #المواطن_المصاب #كلنا_نورا_المطيري #وزاره_التعليم_تماطل_بصرف_رواتب_اطبا_الامتياز_المبتعثين @SA_Scholarships @mohe_sa خبر عاجل : وزارة التعليم تماطل في صرف رواتب اطباء الامتياز٧ اشهر وتصرفها في اكتتاب ارامكو ؟؟</t>
  </si>
  <si>
    <t>https://twitter.com/ahmedma84050411/status/1234904571899793408</t>
  </si>
  <si>
    <t>LuaLuaTV</t>
  </si>
  <si>
    <t>في #البحرين.. الأجيال القادمة قد تُحرم من #النفط لأن الحكومة لن تصونه! #اكتتاب_آرامكو #السعودية #الخصخصة</t>
  </si>
  <si>
    <t>https://twitter.com/LuaLuaTV/status/1234902358561132544</t>
  </si>
  <si>
    <t>Arabi21News</t>
  </si>
  <si>
    <t>#أرامكو تخطط لطرح اكتتاب جديد خارج #الرياض.. ما خطورة ذلك؟ https://bit.ly/2x6TtOm</t>
  </si>
  <si>
    <t>https://twitter.com/Arabi21News/status/1234881218904285190</t>
  </si>
  <si>
    <t>SalmanAlkassar</t>
  </si>
  <si>
    <t xml:space="preserve">(وكما قلنا اذا كان السهم جديد يتم طرحه عن طريق *السوق الأولية* كأكتتاب مثل اكتتاب أرامكو، </t>
  </si>
  <si>
    <t>https://twitter.com/SalmanAlkassar/status/1234858877684002823</t>
  </si>
  <si>
    <t>تعمل *السوق الرئيسيّة* على بيع الأوراق الجديدة للمرة الأولى عن طريق تطبيق مجموعة من عروض الاكتتاب(مثل اكتتاب أرامكو)، وغالباً ما يحصل المُؤسّسون من المستثمرين على أغلب الأوراق الماليّة،</t>
  </si>
  <si>
    <t>https://twitter.com/SalmanAlkassar/status/1234858051196329984</t>
  </si>
  <si>
    <t>أرامكو تخطط لطرح اكتتاب جديد خارج الرياض.. ما خطورة ذلك؟ http://bit.ly/3coLk7X</t>
  </si>
  <si>
    <t>https://twitter.com/Arabi21News/status/1234833416094285826</t>
  </si>
  <si>
    <t>nho_ndo</t>
  </si>
  <si>
    <t>وش صار على اكتتاب أرامكو متى تجينا فلوس باختصار</t>
  </si>
  <si>
    <t>https://twitter.com/nho_ndo/status/1234824382733746178</t>
  </si>
  <si>
    <t>Azizaleid1416</t>
  </si>
  <si>
    <t>LSC_PSU</t>
  </si>
  <si>
    <t xml:space="preserve">لمن فاته حضور لقاء : دور مكاتب المحاماة في تقديم الاستشارات القانونية لطرح الورقة المالية: اكتتاب أرامكو مثالاً. بث مباشر للقاء. </t>
  </si>
  <si>
    <t>https://twitter.com/Azizaleid1416/status/1234800302131437568</t>
  </si>
  <si>
    <t>iiDEC16</t>
  </si>
  <si>
    <t>حقين اكتتاب ارامكو شصار عليكم الحمدلله اني مفلسه وماصرت منكم.</t>
  </si>
  <si>
    <t>https://twitter.com/iiDEC16/status/1234794229513236482</t>
  </si>
  <si>
    <t>lulua_b</t>
  </si>
  <si>
    <t>وهل نجحت خطة اكتتاب #ارامكو حتى يتم استنساخها لدينا #yasqotHamad</t>
  </si>
  <si>
    <t>#yasqotHamad</t>
  </si>
  <si>
    <t>https://twitter.com/lulua_b/status/1234774409283547137</t>
  </si>
  <si>
    <t>Sabic73</t>
  </si>
  <si>
    <t>لا أعلم .... بعد أكتتاب ارامكو وهو الأكبر من ناحية عدد الأفراد خلال 10 سنوات بعد جبل عمر فيه محافظ راح تكتتب ايضاً في هذا الأكتتاب ،، اذا تجاوزت 15 % راح يكون التخصيص واحد سواءً أكتتبت بـ 10 أسهم أو كامل الكمية * العفو</t>
  </si>
  <si>
    <t>https://twitter.com/metrekmeshal/status/1234747176737222656</t>
  </si>
  <si>
    <t>m99f</t>
  </si>
  <si>
    <t>مجموعة الحكير تم التوصية عليه اثناء الهبوط الذي صاحب اكتتاب ارامكو بسعر 14,90 وحقق السهم سعر 20,80 وحالياً مع هالتراجعات بسبب ازمة كورونا السهم يقف عند سعر 15 فرصة لاقتناصة او زيادة الكميات ..</t>
  </si>
  <si>
    <t>https://twitter.com/m99f/status/1234732833970774016</t>
  </si>
  <si>
    <t>سهم سيرا سبق التوصية عليه اثناء الهبوط الذي صاحب اكتتاب ارامكو بسعر 17,80 وحقق سعر 23,70 وحاليا مع موجة الهبوط لمن باع بربح عندما ارتفع الله يبارك له .. لكن كمستثمر اعتقد السهم مع موجة الهبوط الحالية فرصة لزيادة الكميات او الاختفاظ به لمن يملك السهم</t>
  </si>
  <si>
    <t>https://twitter.com/m99f/status/1234732062021705728</t>
  </si>
  <si>
    <t>MH00090</t>
  </si>
  <si>
    <t xml:space="preserve">#كرونا احنا لقيناها منهم والا من اللي بتصلون علينا في اكتتاب ارامكو حتى في كرونا ينصبون ويحسدونني على الموت واسفاه حتى من الموت لا اخلو من الحسد </t>
  </si>
  <si>
    <t>https://twitter.com/MH00090/status/1234690751034019840</t>
  </si>
  <si>
    <t>ydam123</t>
  </si>
  <si>
    <t>AbuMash99918698</t>
  </si>
  <si>
    <t>احسن من اكتتاب ارامكو</t>
  </si>
  <si>
    <t>https://twitter.com/ydam123/status/1234532099681595393</t>
  </si>
  <si>
    <t>abosalmaaaan1</t>
  </si>
  <si>
    <t>التصريح الشهير خلال أيام اكتتاب أرامكو هل كان ان من لم يكتتب سيعض أصابع الندم ؟او من اكتتب سيعض أصابع الندم ؟#أرامكو</t>
  </si>
  <si>
    <t>https://twitter.com/abosalmaaaan1/status/1234504123749470212</t>
  </si>
  <si>
    <t>aborami1144</t>
  </si>
  <si>
    <t>icexlance</t>
  </si>
  <si>
    <t xml:space="preserve">أبغى اقلك حاجة زمان كان نعطي المدرسة عشرة ريالات آخر العام بعطوني خمسين ريال اقسم بالله العظيم افضل من اكتتاب ارامكو أتمنى رسالتي وصلت تحياتي لك </t>
  </si>
  <si>
    <t>https://twitter.com/aborami1144/status/1234490222827757569</t>
  </si>
  <si>
    <t>pb22pb11</t>
  </si>
  <si>
    <t>نصيحة للمتداولين مابعد اكتتاب ارامكو واضح انهم بكثرة وجديدون على السوق المضاربة فن لايجيده الكثيرون قد تكسب مرة لكن الاكيد راح تخسر ٢٠ مرة تبي تكسب اشتر عند اشارة الدخول وبيع عن اشارة البيع ثم انتظر حتى تتكرر الفرص النتيجة تنمو محفظتك بأقل نسبة من المخاطرة #تاسي</t>
  </si>
  <si>
    <t>https://twitter.com/pb22pb11/status/1234490195145302016</t>
  </si>
  <si>
    <t>bft_bh</t>
  </si>
  <si>
    <t>. #البحرين | مستلهمة من اكتتاب أرامكو... البحرين قد تبيع حصة من أصولها النفطية 2 مارس 2020 قالت وكالة بلومبرج بأن البحرين قد تقوم بتحويل بعض أصولها من النفط والغاز الطبيعي إلى "صندوق حكومي مقترح" بهدف بيع حصة على… https://www.instagram.com/p/B9O_LIPBOW7/?igshid=1ph11ej352fxu</t>
  </si>
  <si>
    <t>https://twitter.com/bft_bh/status/1234481773012123649</t>
  </si>
  <si>
    <t>weeny139015</t>
  </si>
  <si>
    <t>#سهم_أرامكو سهم مخططله ليصبح اخر اكتتاب تثق فيه وبعده تقول توبه وتعض اصابع الندم .</t>
  </si>
  <si>
    <t>https://twitter.com/weeny139015/status/1234429443050999809</t>
  </si>
  <si>
    <t>AbdullahEV</t>
  </si>
  <si>
    <t>اكتتاب الحبيب انجح من ارامكو؟</t>
  </si>
  <si>
    <t>https://twitter.com/AbdullahEV/status/1234425556705435648</t>
  </si>
  <si>
    <t>HDMi__</t>
  </si>
  <si>
    <t>#اكتتاب_ارامكو احباط صراحه شكلي بخسر</t>
  </si>
  <si>
    <t>https://twitter.com/HDMi__/status/1234244289493962752</t>
  </si>
  <si>
    <t>d_iplo</t>
  </si>
  <si>
    <t xml:space="preserve">السعر اليوم دون تكلفة #اكتتاب_ارامكو كــذاب مثل ابــوه </t>
  </si>
  <si>
    <t>https://twitter.com/d_iplo/status/1234238887591137282</t>
  </si>
  <si>
    <t>hamdjy2479</t>
  </si>
  <si>
    <t>eo2FtRqo4p3xe4G</t>
  </si>
  <si>
    <t>تقصد اكتتاب اسهم ارامكو .. لان الفرق بينك وبين المكتتب الأساسي .. نص ريال</t>
  </si>
  <si>
    <t>https://twitter.com/hamdjy2479/status/1234220673846910977</t>
  </si>
  <si>
    <t>MMLLGGOOFF</t>
  </si>
  <si>
    <t>https://twitter.com/MMLLGGOOFF/status/1234186195875356680</t>
  </si>
  <si>
    <t>M34395905</t>
  </si>
  <si>
    <t>اكتتاب ارامكو هو اكتتاب القرن ومن لم يكتتب بارامكو فقد عض اصابع الندم اننا نتحدث ياسادة عن اضخم شركة بالكون واكبر شركة ربحية بالعالم واكبر احتياطي بالعالم واكبر مصدر للنفط بالعالم وو......و......و......و........ يكفينا فخرا في ارامكو ان خيرها شمل القاصي والداني</t>
  </si>
  <si>
    <t>https://twitter.com/M34395905/status/1234185545296773124</t>
  </si>
  <si>
    <t>khabeer999</t>
  </si>
  <si>
    <t>قبل ٥ اشهر كنا في المناطق الحالية بسبب اكتتاب أرامكو ووصلنا القاع ٧٣٩٦ وكان الكل يائس ومتوقع الاسوأ وان السوق لن تقوم له قائمة والشركات لن ترتفع وبعد ٣ اشهر حقق ارتفاع الف نقطة وحققت شركات ٣٠٪ و ٤٠٪ و٥٠٪ والبعض حقق تدبيلة مثل الشرقية الزراعية</t>
  </si>
  <si>
    <t>https://twitter.com/khabeer999/status/1234177995662938113</t>
  </si>
  <si>
    <t>Sq764</t>
  </si>
  <si>
    <t>tadawul</t>
  </si>
  <si>
    <t>اقسم بالله يا اسهم ارامكو طلعت كذبه اكلوها المساكين على وجيههم وفازوا بها الهوامير حسبي الله عليهم قالوا ايش اضخم اكتتاب اضخم كذبه في تاريخ السعوديه كلها والله</t>
  </si>
  <si>
    <t>https://twitter.com/Sq764/status/1234164228623347726</t>
  </si>
  <si>
    <t>marbo00osh</t>
  </si>
  <si>
    <t>طبعا كلموني مرة اتصلت علي وحدة وسايرت معها وكاني باشترك بس كان بعد ماقفل اكتتاب ارامكو وقبل طرحها يقول حن نقدر نشتري لك وسايرتها وبعدها كلمني رجالين وكلهم يتصنعون اللهجة السعودية بس اللكنة كأنهم من الدول اللي وراء مصر ليبيا تونس المغرب الجزائر لا ادري ويقول حن بالرياض الصناعية</t>
  </si>
  <si>
    <t>https://twitter.com/marbo00osh/status/1234162121610534912</t>
  </si>
  <si>
    <t xml:space="preserve"> الشق الثاني يتمثل في الدور الذي لعبه مكتب مقرن الشعلان بالاشتراك مع مكتب المحاماة المشهور عالمياً وايت آند كيس في تقديم المشورة القانونية لأضخم اكتتاب في تاريخ الأسواق المالية ، اكتتاب أرامكو، وكيفية الاستفادة من هذا الدور للمحامين الآخرين. بانتظارلقاء ثري وشيق. نلقاكم.</t>
  </si>
  <si>
    <t>https://twitter.com/Azizaleid1416/status/1234116221307641856</t>
  </si>
  <si>
    <t>psu_law</t>
  </si>
  <si>
    <t xml:space="preserve"> لماذا يجب عليك حضور لقاء دور مكاتب المحاماة في تقديم الاستشارات القانونية لطرح الورقة المالية:اكتتاب أرامكو مثالاً؟ هذا الثريد سيكون مقنعاً لك بحضور هذه المحاضرة المهمة والمميزة في موضوعها و في مقدمها. تم الإعلان عن هذه المحاضرة بالتزامن مع ذكرى إنهيار السوق المالية فبراير ٢٠٠٦ </t>
  </si>
  <si>
    <t>https://twitter.com/Azizaleid1416/status/1234116165116579842</t>
  </si>
  <si>
    <t>supply222</t>
  </si>
  <si>
    <t>booking_arab1</t>
  </si>
  <si>
    <t>والله نصيحه من ذهب##فعلا السوق معطي نزول من قبل كرونا /وسابك 74 محدده من فبل اكتتاب ارامكو وممكن توصل الي 64 اذا مارتدت هاليومين</t>
  </si>
  <si>
    <t>https://twitter.com/supply222/status/1234114250953646080</t>
  </si>
  <si>
    <t>Faers_20</t>
  </si>
  <si>
    <t>الي مالحق على اكتتاب ارامكو سابقاً يمديه يكتتب الان قال ايش قال راح نندم #تاسي</t>
  </si>
  <si>
    <t>https://twitter.com/Faers_20/status/1234108957758836737</t>
  </si>
  <si>
    <t>SMASHITV</t>
  </si>
  <si>
    <t>كشفت مصادر مطلعة أن شركة النفط السعودية "أرامكو" تجري استعدادات مبكرة لادراج أسهمها دوليا، بعد أشهر من تحقيق الشركة لأرقام قياسية في اكتتاب عام على أسهمها في السوق السعودية للأوراق المالية. #أرامكو #السعودية #أعمال #أسهم #أموال #دبي #سوشال_ميديا</t>
  </si>
  <si>
    <t>https://twitter.com/SMASHITV/status/1234078792559341568</t>
  </si>
  <si>
    <t>Alialenezi888</t>
  </si>
  <si>
    <t>الي فاته اكتتاب ارامكو تراه متاح اليوم #تاسي</t>
  </si>
  <si>
    <t>https://twitter.com/Alialenezi888/status/1234074935104069632</t>
  </si>
  <si>
    <t>yvSF31o3NMeDznf</t>
  </si>
  <si>
    <t xml:space="preserve">ارامكو .. التحليل المعلوماتي الشامل صوت و صورة كل من خالف هذا التحليل ... هاتوا برهانكم اليوم !!؟؟ القاع السعري قادم بقوة ... جهزوا الكاش .. اكتتاب مفتوح ... الوقت و القيمة ( تحت ) ... المشترون الجدد ينتظرون أهدافهم تتحقق كما و عدناهم </t>
  </si>
  <si>
    <t>https://twitter.com/yvSF31o3NMeDznf/status/1234041200585433093</t>
  </si>
  <si>
    <t>T_ALAL0</t>
  </si>
  <si>
    <t>rema7aa</t>
  </si>
  <si>
    <t xml:space="preserve">لو ارامكو تتكلم وتقولي ادخل وأنا اعطيك سيولة الدخول بس اشترني راح اقولها آسف.... حتى اكتتاب ماكتتبت فيك </t>
  </si>
  <si>
    <t>https://twitter.com/T_ALAL0/status/1234035467051507718</t>
  </si>
  <si>
    <t>trannem</t>
  </si>
  <si>
    <t xml:space="preserve">#سهم_أرامكو ولي وجه اقرأ عن إكتتاب مجموعة سليمان الحبيب باقي لها يومين وتنتهي اللي وده </t>
  </si>
  <si>
    <t>https://twitter.com/trannem/status/1234033692844187650</t>
  </si>
  <si>
    <t>taqat_7</t>
  </si>
  <si>
    <t>صباح الخيرات يا شركاء شركة #أرامكو بشروا وش صار على الأسهم #السوق_السعودي #أرامكو_السعودية #اكتتاب</t>
  </si>
  <si>
    <t>https://twitter.com/taqat_7/status/1233992781493886976</t>
  </si>
  <si>
    <t>twasulnews</t>
  </si>
  <si>
    <t>«أرامكو» تخطط لطرح حصة جديدة للاكتتاب في بورصات خارجية http://twasul.info/1496806 #أرامكو #اكتتاب_أرامكو #السعودية</t>
  </si>
  <si>
    <t>https://twitter.com/twasulnews/status/1233972732469108736</t>
  </si>
  <si>
    <t>NReplyes</t>
  </si>
  <si>
    <t>wiki_2030</t>
  </si>
  <si>
    <t xml:space="preserve">انغام الموسيقى كانت وقت اكتتاب ارامكو وتلاها ارتفاع الخشاش غير المبرر الحمدلله الحين ننتظر الراجحي على٤٠ وسابك على ٧٧ </t>
  </si>
  <si>
    <t>https://twitter.com/NReplyes/status/1233878059452895232</t>
  </si>
  <si>
    <t>Salemdob1990</t>
  </si>
  <si>
    <t>AbeerAlOlayan1</t>
  </si>
  <si>
    <t>معليش وش المعايير حقت التصنيف ارامكو أكبر شركة في العالم وتعرضهت لهجوم إرهابي وبعده بفترة قصيرة قدرت تحقق أكبر اكتتاب بالتاريخ لثقة الناس في البراند حقها أي تصنيف ارامكو ما تتصدره معناه مضروب</t>
  </si>
  <si>
    <t>https://twitter.com/Salemdob1990/status/1233847612387753984</t>
  </si>
  <si>
    <t>Nad4_alharbi</t>
  </si>
  <si>
    <t xml:space="preserve">حينما نحاول ان نحصر و نعدد انجازات #ولي_العهد الامير #محمد_بن_سلمان فيصعب علينا ذلك في ٢٨٠ حرف، فإنجازاته عديدة -تنويع مصادر الدخل الاقتصادي السعودي -فتح اكتتاب ارامكو -فتح باب السياحة و استقبال السياح -مدينة كاملة رأس مالية ( نيوم ) وهذا كله في عدة سنوات بس!! </t>
  </si>
  <si>
    <t>https://twitter.com/Nad4_alharbi/status/1233842219297255424</t>
  </si>
  <si>
    <t xml:space="preserve">«أرامكو» تخطط لطرح حصة جديدة للاكتتاب في بورصات خارجية http://twasul.info/1496806 #أرامكو #عاجل #اكتتاب_أرامكو </t>
  </si>
  <si>
    <t>https://twitter.com/twasulnews/status/1233822996164497410</t>
  </si>
  <si>
    <t>mesk_tdl</t>
  </si>
  <si>
    <t>_Alnassr99</t>
  </si>
  <si>
    <t>ارامكو لا اتابعه الانماء كتبت عنه قبل قليل وش تبغاني اكتب عن اكتتاب الحبيب انا ضد الاكتتاب بسهم تستطيع شراءه غدا باقل كثيرا اذا تبي تاخذ سهم في القطاع الصحي ب٥٠ ريال الافضل خذ الالماني حدود ٣٠ ريال</t>
  </si>
  <si>
    <t>https://twitter.com/mesk_tdl/status/1233803098952433665</t>
  </si>
  <si>
    <t>ارامكو / الانماء/ اكتتاب الحبيب</t>
  </si>
  <si>
    <t>https://twitter.com/_Alnassr99/status/1233795936113037313</t>
  </si>
  <si>
    <t>mohammedalsaud</t>
  </si>
  <si>
    <t>يشتهر بسبب مقطع سخيف أو بسبب تهريج، فتستضيفه القنوات وتقدمه كمتخصص للحديث عن #كورونا أو أكتتاب أرامكو أو العقار أو عن شؤون الحياة..!! تأكد دائماً أنه ليس كل صاحب شهرة لديه دراية في كل شيء، كما يعتقد ذلك كثير من الناس #المشاهير</t>
  </si>
  <si>
    <t>https://twitter.com/mohammedalsaud/status/1233735914758778880</t>
  </si>
  <si>
    <t>3z_90909</t>
  </si>
  <si>
    <t>algomaihi11</t>
  </si>
  <si>
    <t>صحيح ومن بداية ٢٠١٩م وهي تواصل الصعود خصوصا #نمار و #الخير أما حقين ( بينخفض العقار ) قالوها مع أكتتاب أرامكو و الحين يرددونها مع كرونا وما ادري وش علاقتها ببعض .. ومع ذلك مازال العقار في ارتفاع</t>
  </si>
  <si>
    <t>https://twitter.com/3z_90909/status/1233719647226253317</t>
  </si>
  <si>
    <t>اكبر مقلب قريب صار ارامكو الكل شاف التطبيل لها بكل انواع وفكر انها بتكون اعلى من سابك (خالط الزيت بالماء) وراح تطول على اللي فيها سبق وذكرت اخر اكتتاب كان اعتقد بنك البلاد الواحد بين يوم ليلة طلع على فلوسه اقل شي ٣٠ الف ر﷼ بعده انتهت سوالف التدبيل والاستثمار والخ..</t>
  </si>
  <si>
    <t>https://twitter.com/T_ALAL0/status/1233677987196932096</t>
  </si>
  <si>
    <t>ياخي والله واضحة من اكتتاب ارامكو والتطبيل الفاضي ان فيه مصيبة جاية على الجميع.. هذا البترول قدامك منهار ولازال في بداية الطريق للهاوية دون سعر ١٠$خلال اشهر قليلة</t>
  </si>
  <si>
    <t>https://twitter.com/NReplyes/status/1233664846350159875</t>
  </si>
  <si>
    <t>_6544370489452</t>
  </si>
  <si>
    <t>hukusfof</t>
  </si>
  <si>
    <t xml:space="preserve"> سيوفرون من حساب المواطن وسيعضون اصابع الندم على عدم اكتتاب أرامكو وسيعيشون على بساط الفقر قريبا جدا</t>
  </si>
  <si>
    <t>https://twitter.com/_6544370489452/status/1233508379194253320</t>
  </si>
  <si>
    <t>ksa__215</t>
  </si>
  <si>
    <t>29_shg</t>
  </si>
  <si>
    <t>من الطبيعي كذا وإلا كل أحد ربحان؟ من يخسر من يستثمر من يضارب ما تجي قمم فوق قمم لابد من قمة ثم هبوط فبناء أساس وقمة جديدة وهكذا ولازلت اتذكر قبل اكتتاب أرامكو كنت تقول ليست أرامكو المشكلة بل بالرجف الحاصل فربح البعض من ذلك وخسر الجبناء قاعدتي الشجاع إن لم يربح يخسر بشجاعة</t>
  </si>
  <si>
    <t>https://twitter.com/ksa__215/status/1233495587510784002</t>
  </si>
  <si>
    <t>SaHeRManam</t>
  </si>
  <si>
    <t>Q_mro8</t>
  </si>
  <si>
    <t>بيع سابك اكبر من قيمة اكتتاب أرامكو؟؟</t>
  </si>
  <si>
    <t>https://twitter.com/SaHeRManam/status/1233487969966788608</t>
  </si>
  <si>
    <t>AJASTF</t>
  </si>
  <si>
    <t>#للقصة_بقية | اكتتاب #أرامكو.. أخطار حقيقية ترعب المستثمر! الحلقة كاملة : http://y2u.be/aZghSZTOSyw</t>
  </si>
  <si>
    <t>https://twitter.com/AJASTF/status/1233477842677256197</t>
  </si>
  <si>
    <t>ف ٦٩ مليار دولار من بيع سابك لارامكو وتقريباً ٣٠ مليار دولار من اكتتاب ارامكو هذه تعني ازدهار بالمشاريع وحركة اقتصادية للسعودية لمدة ثلاث سنوات على الأقل بدون ان نلتفت لسعر النفط انخفض او ارتفع والمشاريع سينتج عنه توظيف اكثر ودخل غير نفطي وتنويع للاقتصاد ،،،</t>
  </si>
  <si>
    <t>https://twitter.com/Q_mro8/status/1233423874181750784</t>
  </si>
  <si>
    <t>Yusuf94785974</t>
  </si>
  <si>
    <t>AlAhliNCB</t>
  </si>
  <si>
    <t>عزيزي انت ما قرأت السؤال انا عارف نشرة الاكتتاب انا اسال هل موجود تمويل من البنك للاكتتاب مثلا لدي ٢٥٠ الف ريال هل يتم تمويلي ب٢٥٠ الف زي اكتتاب ارامكو؟؟</t>
  </si>
  <si>
    <t>https://twitter.com/Yusuf94785974/status/1233391854831448064</t>
  </si>
  <si>
    <t>m7md__tamimi</t>
  </si>
  <si>
    <t>Abotaleb_H</t>
  </si>
  <si>
    <t>يا سيد حسين ابو طالب تصحيح / سعر اكتتاب ارامكو ٣٢ ريال للسهم</t>
  </si>
  <si>
    <t>https://twitter.com/m7md__tamimi/status/1233284984187822080</t>
  </si>
  <si>
    <t>synergic1980</t>
  </si>
  <si>
    <t>ahmaid99</t>
  </si>
  <si>
    <t>يقولون أرامكو اكتتاب ثاني يعني أرامكونا لازم تشعلل</t>
  </si>
  <si>
    <t>https://twitter.com/synergic1980/status/1233123354745483270</t>
  </si>
  <si>
    <t>SCroftx8</t>
  </si>
  <si>
    <t>الحكومة إبان بداية اكتتاب أرامكو كانت فواتير الكهرباء تشهد زيادة غير منطقية وغير مبررة ، وبعضها بأرقام ثابتة ، الموضوع تكرر مجددا مع خسارة سهم أرامكو ومحاولة إنعاشه ، يعني بالمختصر تمت سرقتنا من أجل تنشيط المشروع الفاشل</t>
  </si>
  <si>
    <t>https://twitter.com/SCroftx8/status/1233104056035340288</t>
  </si>
  <si>
    <t>Alregaib</t>
  </si>
  <si>
    <t>تراجع الودائع مقارنة مع ديسمبر لكن مقارنة مع نوفمبر هنالك زيادة ٣٠ مليار ريال ،، الزيادة في ديسمبر كانت استثنائية بسبب اكتتاب أرامكو</t>
  </si>
  <si>
    <t>https://twitter.com/Alregaib/status/1233028083197861888</t>
  </si>
  <si>
    <t>AlvexoAr</t>
  </si>
  <si>
    <t>#أرامكو تمهد الطريق لنفسها نحو تطوير الغاز الصخري، وإستخدام الطاقة النظيفة . #سهم_أرامكو #اكتتاب #أسعار_النفط #اقتصاد_السعودية #سعر_أرامكو http://www.alvexo.ae/blog/business/5678/al-jafoura-field-aramco?bn_aff=1417&amp;amp;bn_cmp=2750093&amp;amp;t_cmp=blog-business&amp;amp;t_med=5678&amp;amp;utm_source=Twitter&amp;amp;utm_medium=Social&amp;amp;utm_campaign=5678</t>
  </si>
  <si>
    <t>https://twitter.com/AlvexoAr/status/1232953567683760128</t>
  </si>
  <si>
    <t>05010Saaad</t>
  </si>
  <si>
    <t>تنبآآآت.ربما نمر بدورة (ع ٣٠سنة)أقتصادية وكذلك سياسية في الوقت الراهن ، فأنتشار الحروب تنبأ عن وجود تغيير سياسي... طرح فرص اقتصادية طويلة المدى كرؤية ٢٠٣٠ أكتتاب أرامكو والسوق الموازي ... تنبأ عن وجود فرص استثمارية طويلة المدى ، يوماً ما كان سعر سهم سابك ٣٠ ريال ووصل ٢٠٠٠ ريال !</t>
  </si>
  <si>
    <t>https://twitter.com/05010Saaad/status/1232859159588147205</t>
  </si>
  <si>
    <t>Lb3jagVor0vYMvN</t>
  </si>
  <si>
    <t xml:space="preserve">#اكتتاب_أرامكو </t>
  </si>
  <si>
    <t>https://twitter.com/Lb3jagVor0vYMvN/status/1232826567820218371</t>
  </si>
  <si>
    <t>JKSA2015</t>
  </si>
  <si>
    <t>na770643</t>
  </si>
  <si>
    <t>ما تأخذ الامور كذا، في عدة جوانب تضعف ارامكو كونها شركة نفطية وهذا يأثر كثيييير، من قبل اكتتاب ارامكو شف كم سعر برميل النفط وشف تعرض ارامكو لضربات كلها تأثر على ادائها وامانها بينما الحبيب كل العالم الي معهم تأمين طبي يتوجهون له، والقطاع الطبي بشكل عام ناجح شف المواساة ارتفع 100٪</t>
  </si>
  <si>
    <t>https://twitter.com/JKSA2015/status/1232642583387656193</t>
  </si>
  <si>
    <t>TheGuyhasNoOne</t>
  </si>
  <si>
    <t xml:space="preserve">اليوم فتحت سالفة اكتتاب ارامكو وان السهم ماتحرك مع شخص بيننا ميانه خفيفه وكل ما اقول شي يقول رأيه الذي يعاكس رأيي وتوقعت اني مستهدف في هذي النقطه ويريد استفزازي لين انهيت النقاش وقلت ياشيخ خلها على ربك وقال اي والله وهنا اكتشفت ان مب بس انا اللي اكتتبت في ارامكو عشان يتذمر </t>
  </si>
  <si>
    <t>https://twitter.com/TheGuyhasNoOne/status/1232638456830058496</t>
  </si>
  <si>
    <t>iitareq07</t>
  </si>
  <si>
    <t>سؤال هل اكتتاب مستشفى سلمان الحبيب راح يكون نفس طريقة اكتتاب أرامكو ؟</t>
  </si>
  <si>
    <t>https://twitter.com/iitareq07/status/1232578631760785408</t>
  </si>
  <si>
    <t>albaaodramy</t>
  </si>
  <si>
    <t>AJArabic</t>
  </si>
  <si>
    <t>اسائكم واغاصكم قوة الاقتصاد السعودي ونجاح اكتتاب شركة ارامكو اللي جلستوا تنابحوا انه لن ينجح ولن يتم تغطية الاكتتاب وافتعلتم حملات لكي تثنوا الناس في نهاية المطاف الاكتتاب حقق نجاحات مبهرة وتغطى أكثر من الضعف ، ارتفعت الديون القطرية الى ١٩٦ مليار وفشلت شركة العاز القطرية ..</t>
  </si>
  <si>
    <t>https://twitter.com/albaaodramy/status/1232462955708469248</t>
  </si>
  <si>
    <t>B2467Com</t>
  </si>
  <si>
    <t>MTM5050</t>
  </si>
  <si>
    <t>كان اكتتاب المقاصف هههه والمشكلة لاشاركت بذاك ولا بحق ارامكو</t>
  </si>
  <si>
    <t>https://twitter.com/B2467Com/status/1232459817630887936</t>
  </si>
  <si>
    <t>b6zozoLyWe1MLGh</t>
  </si>
  <si>
    <t>sadoon72</t>
  </si>
  <si>
    <t>ابومتعب تراك بديت ترقل لا يهمك ترانا في القاع ولا قريبين منه بالكثير ٧٥٠٠ سوقنا مرت عليه ازمتين اقوى و عداها بالعكس كون قيعان صاعده ازمة خاشقجي ارتد عند ٧٠٠٢ ازمة ايران وضرب خطوط الانتاج في الدوادمي و ضرب المطارات و كذلك اكتتاب ارامكو و ايضا ارتد عند ٧٣٩٥</t>
  </si>
  <si>
    <t>https://twitter.com/b6zozoLyWe1MLGh/status/1232435065537232896</t>
  </si>
  <si>
    <t>saleh0world</t>
  </si>
  <si>
    <t>ahmad_khatib</t>
  </si>
  <si>
    <t>شاهدت برنامج الجزيرة عن اكتتاب ارامكو؟! مسخرة اقتصادية :)</t>
  </si>
  <si>
    <t>https://twitter.com/saleh0world/status/1232414820772827139</t>
  </si>
  <si>
    <t>Abdullah_Ojefi</t>
  </si>
  <si>
    <t>fahadaah</t>
  </si>
  <si>
    <t>عزيزي فهد لو تكرر اكتتاب ارامكو مره اخرى هل ستكتتب؟ اذا كانت الاجابه نعم كم عدد الاسهم المستهدفه؟ ولماذا اكتتبت؟ يقال إن الحياه دروس</t>
  </si>
  <si>
    <t>https://twitter.com/Abdullah_Ojefi/status/1232301709088653320</t>
  </si>
  <si>
    <t>nehadismail</t>
  </si>
  <si>
    <t>مشاركتي ليلة أمس في برنامج "للقصة بقية" على قناة الجزيرة لنقاش قصة اكتتاب أسهم آرامكو محليا وفي البورصات العالمية. 50 دقيقة #آرامكو #للقصة_بقية https://www.youtube.com/watch?v=aZghSZTOSyw</t>
  </si>
  <si>
    <t>https://twitter.com/nehadismail/status/1232240210030845952</t>
  </si>
  <si>
    <t>ArabiThink</t>
  </si>
  <si>
    <t>Skhattaf</t>
  </si>
  <si>
    <t>شاهدت بالصدفه جزءا من البرنامج يتحدث فيه (ضيف السوء) عن سوء خدمات البريد ولا اعلم ماعلاقة البريد ب #اكتتاب_ارامكو</t>
  </si>
  <si>
    <t>https://twitter.com/ArabiThink/status/1232216192888250368</t>
  </si>
  <si>
    <t>salmansho__</t>
  </si>
  <si>
    <t>I_drsalil</t>
  </si>
  <si>
    <t xml:space="preserve">الربح فيها أكثر من اكتتاب ارامكو ، فاتت </t>
  </si>
  <si>
    <t>https://twitter.com/salmansho__/status/1232215998117400577</t>
  </si>
  <si>
    <t>saude2006</t>
  </si>
  <si>
    <t>هههههه عاد تصدقون لونحول قطر بمرتزقتها وغازها لشركة وننزلها للاكتتاب ماتصل قيمتهم السوقية نص قيمة اكتتاب ارامكو ههههه ههههههه</t>
  </si>
  <si>
    <t>https://twitter.com/saude2006/status/1232202173288734720</t>
  </si>
  <si>
    <t>Drshad10</t>
  </si>
  <si>
    <t>اكتتاب ارامكو شغل عمالقةاكبر من استيعاب الخنزيرة ومرتزقتها.ابحثوافي مواضيع اقزام على قدكم تحريش بين دول فبركةكذبات تحريض مكشوف</t>
  </si>
  <si>
    <t>https://twitter.com/Drshad10/status/1232154197346463744</t>
  </si>
  <si>
    <t>Saad85096121</t>
  </si>
  <si>
    <t>m9drr</t>
  </si>
  <si>
    <t>لا بس ذكرت (سيعض أصابع الندم من سيفوته اكتتاب أرامكو)!؟</t>
  </si>
  <si>
    <t>https://twitter.com/Saad85096121/status/1232151544843378688</t>
  </si>
  <si>
    <t>WalidJad9</t>
  </si>
  <si>
    <t>نقطة مهمة بخصوص #اكتتاب_أرامكو كمية مخزون النفط بالسعودية لن تلعب دور محوري في سعر السهم لأسباب كثيرة: ١. الكمية المكتشفة على مستوى العالم كميات ضخمة جدا تغطي الطلب العالمي من النفط الى الأبد و نفط #السعودية لم يعد بالأهمية الاستراتيجية و خاصة في انه في منطقة مليئة بالصراعات.</t>
  </si>
  <si>
    <t>https://twitter.com/WalidJad9/status/1232105629826703360</t>
  </si>
  <si>
    <t>l__abdulah</t>
  </si>
  <si>
    <t xml:space="preserve">' لحد يعلم قناة الجزيرة ان الي انطرح من ارامكو فقط 1% أي والله واحد بالمية واعلام الرقلة يرقل #اكتتاب_ارامكو #ارامكو </t>
  </si>
  <si>
    <t>https://twitter.com/l__abdulah/status/1232068130454851585</t>
  </si>
  <si>
    <t>ROO_ii7</t>
  </si>
  <si>
    <t>eb28_</t>
  </si>
  <si>
    <t>اي هذي احتيال بطريقه ثانيه نفس طريقة اكتتاب ارامكو كانوا يتصلون ع الناس ويلعبون عليهم انهم من ارامكو وحول لنا فلوس ونكتتب لك بارامكو وهم بالحقيقه نصابين</t>
  </si>
  <si>
    <t>https://twitter.com/ROO_ii7/status/1232058993977286659</t>
  </si>
  <si>
    <t>Q400300</t>
  </si>
  <si>
    <t>khalidbinali77</t>
  </si>
  <si>
    <t>خمس فيهم الهبلان صامدون بالتطبيل للوهم مره اكتتاب أرامكو ومرة حقل غاز</t>
  </si>
  <si>
    <t>https://twitter.com/Q400300/status/1232053097347899395</t>
  </si>
  <si>
    <t>W3ZziR</t>
  </si>
  <si>
    <t xml:space="preserve"> حادثة تفجير #ارامكو 15 سبتمبر 2019 اغلاق سوق قبل الحادثه 7831 هبط المؤشر في تداولات يوم الاحد 242 نقطه عند 7589 اكتتاب #ارامكو بدأت الاخبار تتوالى عن اكتتاب #أرامكو بداية شهر اكتوبر ثم سجلنا يوم 16 اكتوبر 2019 ادنى جديد 7396 يتبع </t>
  </si>
  <si>
    <t>https://twitter.com/W3ZziR/status/1232049992338157575</t>
  </si>
  <si>
    <t xml:space="preserve">#ﻟﻠﻘﺼﺔ_ﺑﻘﻴﺔ | ﻣﻘﺪﻣﺔ حلقة اكتتاب أرامكو ﻣﻊ @FayrouzZiani ﺍﻟﺴﻌﻮﺩﻳﺔ.. ﺗﺴﺎﺅﻻﺕ ﻋﻦ ﻗﻴﻤﺔ ﺃﺭﺍﻣﻜﻮ ﻭﺃﺩﺍء ﺍﻻﻗﺘﺼﺎﺩ </t>
  </si>
  <si>
    <t>https://twitter.com/AJASTF/status/1232037214458187776</t>
  </si>
  <si>
    <t>GylpEg4ssoWDGxz</t>
  </si>
  <si>
    <t>https://twitter.com/GylpEg4ssoWDGxz/status/1232033882893115392</t>
  </si>
  <si>
    <t>Decorak</t>
  </si>
  <si>
    <t>Ask_Alriyadh1</t>
  </si>
  <si>
    <t>الافضل كان اكتتاب ارامكو ارى له مستقبل كبير ان شاء الله تعالى ...</t>
  </si>
  <si>
    <t>https://twitter.com/Decorak/status/1232028148734316549</t>
  </si>
  <si>
    <t>yassoery</t>
  </si>
  <si>
    <t>#مستقبل_الاكتتاب_ارامكو افضل من قطر يحكمها ولد بنت ناصر زوجه الدب العاق الداشر الشخ @TamimBinHamad #ارامكوللقصه_بقيه. #اكتتاب_أرامكو #صفقة_مستقبل_الصناعة_السعودية. @2030. yassoery2030@gmail.com #قطر_خصوه_الخليج #تخصي_قطر. #كلنا_اخوان. اذا خاصم فجر واذا اوتمن خان.</t>
  </si>
  <si>
    <t>https://twitter.com/yassoery/status/1232028052261146629</t>
  </si>
  <si>
    <t>Salim14422Salim</t>
  </si>
  <si>
    <t>هل يحق للقطريين الاكتتاب في #اكتتاب_أرامكو؟؟؟؟؟؟؟</t>
  </si>
  <si>
    <t>https://twitter.com/Salim14422Salim/status/1232027742121734145</t>
  </si>
  <si>
    <t>NawaFEssAAlnesF</t>
  </si>
  <si>
    <t>مناقشة اكتتاب أرامكو و ترك الإكتتابات الفاشلة الثلاث التي تعرضنا لها في قطر .. يدل على وعي اجتماعي غائب</t>
  </si>
  <si>
    <t>https://twitter.com/NawaFEssAAlnesF/status/1232019633361866753</t>
  </si>
  <si>
    <t>Aboo_azzam</t>
  </si>
  <si>
    <t>AhmadBasudan</t>
  </si>
  <si>
    <t>اكتتاب ارامكو نشف السوق من السيولة</t>
  </si>
  <si>
    <t>https://twitter.com/Aboo_azzam/status/1232002540700606466</t>
  </si>
  <si>
    <t>Hamad17268360</t>
  </si>
  <si>
    <t>الداو ارتفع ١٥٠٠٠ الف نقطة ماخذك معاه هذا طبع الاسواق لا تفرط في التفاؤل ولاتشائم خير الامور الوسط ولك في اكتتاب ارامكو عبرة وماهو عنك ببيعد</t>
  </si>
  <si>
    <t>https://twitter.com/Stock_Awax/status/1231995073350508545</t>
  </si>
  <si>
    <t>Khalid51139736</t>
  </si>
  <si>
    <t>abu_saleh_0</t>
  </si>
  <si>
    <t>اقول سوقك الخشبي اللي فيه اكتتاب شركة ارامكو بسعر ٣٢ وتداولها بسعر ٣٣ مثير للغرابه والاشمئزاز</t>
  </si>
  <si>
    <t>https://twitter.com/Khalid51139736/status/1231967975370035202</t>
  </si>
  <si>
    <t>Haitham_A_S</t>
  </si>
  <si>
    <t>اكتتاب #أرامكو اليوم الساعة ٢٢:٠٥ بتوقيت #مكة المكرمة في حلقة جديدة من #للقصة_بقية مع الزميلة #فيروز_زياني | #الجزيرة #السعودية</t>
  </si>
  <si>
    <t>https://twitter.com/Haitham_A_S/status/1231941774991613954</t>
  </si>
  <si>
    <t>Fatmh_bader</t>
  </si>
  <si>
    <t>الا شصار على شركاء آرامكو؟ #اكتتاب_أرامكو</t>
  </si>
  <si>
    <t>https://twitter.com/Fatmh_bader/status/1231935068916113410</t>
  </si>
  <si>
    <t>سأشارك الليلة في برنامج للقصة بقية الذي سيناقش قصة اكتتاب اسهم ارامكو في البورصات العالمية والمحلية والتحديات الخ. مساء الاثنين 7 مساء توقيت لندن https://twitter.com/AJASTF</t>
  </si>
  <si>
    <t>https://twitter.com/nehadismail/status/1231931709089865728</t>
  </si>
  <si>
    <t>daqaeqnet</t>
  </si>
  <si>
    <t xml:space="preserve">اكتتاب #أرامكو كان حلما عمره 86 عاما منذ اكتشاف النفط في #السعودية، حيث أظهرت وثيقة أن الملك المؤسس عبد العزيز آل سعود كان يرغب في طرح أسهم أرامكو للشعب السعودي، وهو ما حققه حفيده ولي العهد الأمير محمد بن سلمان .. في هذا التقرير سنعرض لكم فوائد اكتتاب أرامكو. </t>
  </si>
  <si>
    <t>https://twitter.com/daqaeqnet/status/1231896555063578624</t>
  </si>
  <si>
    <t>hshd1988</t>
  </si>
  <si>
    <t>AlArabiya</t>
  </si>
  <si>
    <t>وش دخل النفط في الكورونا ياوالله اللي ودهم يجيهم قلق أهم شي اتركو منكم مرض كورونا وعلمونا بعلوم اكتتاب أرامكو حنا اللي جانا قلق صدق لاحس ولا خبر عنها</t>
  </si>
  <si>
    <t>https://twitter.com/hshd1988/status/1231878367445749763</t>
  </si>
  <si>
    <t>moon_14_ma</t>
  </si>
  <si>
    <t>AiiiA_111</t>
  </si>
  <si>
    <t xml:space="preserve"> نشرت اكتتاب ارامكو كان فيه كتيب عن شركه وتخصيصها ونشاطها فصفصته</t>
  </si>
  <si>
    <t>https://twitter.com/moon_14_ma/status/1231876098654449665</t>
  </si>
  <si>
    <t>bnt_q3r</t>
  </si>
  <si>
    <t xml:space="preserve">يقولون صار الزعتر ف اكتتاب أرامكو </t>
  </si>
  <si>
    <t>https://twitter.com/Q400300/status/1231844103006060545</t>
  </si>
  <si>
    <t>lRR9aQxCqUqescU</t>
  </si>
  <si>
    <t>mohammad_fx</t>
  </si>
  <si>
    <t>تأثير كورونا انتهى، فقد امتصته الاسواق العالمية وحتى الشرق اسيويه بما فيها الصين، لذا ما يحدث في السوق لدينا مضاربة بحتة والتجميع لما فقده صانع السوق والصناديق من اسهم جَّراء اكتتاب ارامكو.</t>
  </si>
  <si>
    <t>https://twitter.com/lRR9aQxCqUqescU/status/1231822065407270913</t>
  </si>
  <si>
    <t>___T0M___</t>
  </si>
  <si>
    <t xml:space="preserve">شباب شوفوا لقيت الهطف الي كنتم تطقطقون عليه يوم اعلان اكتتاب ارامكو </t>
  </si>
  <si>
    <t>https://twitter.com/___T0M___/status/1231674129981616129</t>
  </si>
  <si>
    <t>rissho00</t>
  </si>
  <si>
    <t>AsHlil_</t>
  </si>
  <si>
    <t>وش صار على اكتتاب ارامكو؟</t>
  </si>
  <si>
    <t>https://twitter.com/rissho00/status/1231633739240943619</t>
  </si>
  <si>
    <t>roomyalshomrani</t>
  </si>
  <si>
    <t>يبدأ الاكتتاب فيها ٢٦ فبراير و متى ينتهي الاكتتاب؟ نفس طريقة اكتتاب في ارامكو ؟ #مجموعة_د_سليمان_الحبيب_الطبية</t>
  </si>
  <si>
    <t>https://twitter.com/roomyalshomrani/status/1231553712092598272</t>
  </si>
  <si>
    <t>#للقصة_بقية | اكتتاب أرامكو ما هي مخاطر طرح أسهم الشركة في الأسواق العالمية؟ تابعونا الاثنين في الساعة 22:05 بتوقيت مكة المكرمة على شاشة #الجزيرة</t>
  </si>
  <si>
    <t>https://twitter.com/AJASTF/status/1231542564349759489</t>
  </si>
  <si>
    <t>horsePUBG</t>
  </si>
  <si>
    <t xml:space="preserve">عندي سؤال الحين متى بنستفيد من اكتتاب ارامكو؟ احسني متندم دفعت ٣٢٠ و ودي يرجعوها </t>
  </si>
  <si>
    <t>https://twitter.com/horsePUBG/status/1231502644184834048</t>
  </si>
  <si>
    <t>bennaheet</t>
  </si>
  <si>
    <t xml:space="preserve">من خيرات بلادي #ارامكو رحنا نشوف الحلال #اكتتاب_أرامكو </t>
  </si>
  <si>
    <t>https://twitter.com/bennaheet/status/1231320664105197576</t>
  </si>
  <si>
    <t>Stock_Affairs</t>
  </si>
  <si>
    <t xml:space="preserve">مواعيد قريبة: اكتتاب الحبيب بدايه،نهايه،التخصيص و رد الفائض،الاسماك،عطاء،اجتماع اوبك،الورق،ينساب،التموين،وفا ،الشرقيه الزراعيه،اللجين،ثوب الاصيل،عذيب،بي اي سي ،ارامكو مؤتمر النتائج المالية،اسعار الفائد على الدولار،سهم الجزيره تكافل،سوليدرتي،اسمنت القصيم،فترة اعلان نتائج الشركات </t>
  </si>
  <si>
    <t>https://twitter.com/Stock_Affairs/status/1231290191832330242</t>
  </si>
  <si>
    <t>#للقصة_بقية | اكتتاب أرامكو تابعونا الاثنين في الساعة 22:05 بتوقيت مكة المكرمة على شاشة #الجزيرة</t>
  </si>
  <si>
    <t>https://twitter.com/AJASTF/status/1231241837165326336</t>
  </si>
  <si>
    <t>arabic44441</t>
  </si>
  <si>
    <t>albatti</t>
  </si>
  <si>
    <t>سهم أرامكو.. اكتتاب (مستثمر)</t>
  </si>
  <si>
    <t>https://twitter.com/arabic44441/status/1231221081706573825</t>
  </si>
  <si>
    <t>mrlovelythinker</t>
  </si>
  <si>
    <t>9BGVlSoazBwrUPR</t>
  </si>
  <si>
    <t>أرامكو حاليًا الأولى عالميًا وسبب اكتتاب ٥٪ فقط من أرامكو هو لأن ال٥٪ فقط جعلت أرامكو أقوى شركة في السوق وبفارق كبير لذلك السوق العالمي لن يتحمل اكتتاب الشركة كاملة، بإختصار أرامكو ليست فقط الأولى عالميًا بل هي أكبر من السوق العالمي نفسه</t>
  </si>
  <si>
    <t>https://twitter.com/mrlovelythinker/status/1231187703078817792</t>
  </si>
  <si>
    <t>aburami_1965</t>
  </si>
  <si>
    <t>AsemEcono</t>
  </si>
  <si>
    <t>هل تؤيد الشراء في أسهم ارامكو؟ عندي فيها أسهم اكتتاب وشراء وبعد أن وصلت 33 ريال بغيت اشتري وترددت فهل تؤيد الشراء أم لا؟</t>
  </si>
  <si>
    <t>https://twitter.com/aburami_1965/status/1231176084009426944</t>
  </si>
  <si>
    <t>K_H_F_55</t>
  </si>
  <si>
    <t>@AlRajhiBankCare السلام عليكم ورحمة الله وبركاته - انا كل ما ادخل ع حسابي اون لاين وروح لبيع أسهم اكتتاب ارامكو يقول لي "السوق مغلق حاول في وقت أخر" ! ايش يعني هذا ؟</t>
  </si>
  <si>
    <t>https://twitter.com/K_H_F_55/status/1231170023135334400</t>
  </si>
  <si>
    <t>S195A</t>
  </si>
  <si>
    <t>fawzi990</t>
  </si>
  <si>
    <t>يالربع الاكتتاب زين ماعاد حن نكسب الا من الاكتتاب حتى ارامكو جابت ٦ ريال اكتتاب</t>
  </si>
  <si>
    <t>https://twitter.com/S195A/status/1231066891587915777</t>
  </si>
  <si>
    <t>Firemastrr2002</t>
  </si>
  <si>
    <t>نفس هاشتاقات اكتتاب ارامكو الي نزل تحت سعر الاكتتاب وهاشتاقات نيوم هياط في هياط والنتيجة ماتراه في حال الشعب بعد الرسوم والضرائب وارتفاع اسعار البنزين #تطوير_اكبر_حقل_بالسعوديه</t>
  </si>
  <si>
    <t>https://twitter.com/Firemastrr2002/status/1230961067993567239</t>
  </si>
  <si>
    <t>alfridiii</t>
  </si>
  <si>
    <t>بعت اسهم ارامكو وشكلي بعض اصابع الندم #اكتتاب_أرامكو #تطوير_أكبر_حقل_بالسعودية</t>
  </si>
  <si>
    <t>https://twitter.com/alfridiii/status/1230934578027802624</t>
  </si>
  <si>
    <t>59AOE2jrUUesSlz</t>
  </si>
  <si>
    <t>SaudiProject</t>
  </si>
  <si>
    <t>توبة من بعد اكتتاب أرامكو طفرة لاعاد اسمعكم تقولون اكتتاب</t>
  </si>
  <si>
    <t>https://twitter.com/59AOE2jrUUesSlz/status/1230903405239054337</t>
  </si>
  <si>
    <t>امتنعت شركة أرامكو عن التعقيب على إعلان استهداف منشآتها في ينبع بحسب رويترز .. بينما سعر سهم أرامكو اليوم 33ريال في هبوط مستمر منذ اول اكتتاب بسعر 38.6ريال نهاية نوفمبر الماضي امتنعوا عن التصريح لأنهم لا يريدون مزيدا من الخسائر حقيقى لاشيء يدعو للتفاؤل اوقفوا عدوانكم يا بهاايم!!</t>
  </si>
  <si>
    <t>https://twitter.com/Abotaleb_H/status/1230900009593384960</t>
  </si>
  <si>
    <t>njnstar8</t>
  </si>
  <si>
    <t>AbtWhaat</t>
  </si>
  <si>
    <t xml:space="preserve">#مجموعة_العشرين_في_السعودية #الهلال_الاتحاد #تاسي #تداول #اكتتاب_أرامكو </t>
  </si>
  <si>
    <t>https://twitter.com/njnstar8/status/1230898055119081473</t>
  </si>
  <si>
    <t>#اكتتاب_أرامكو #الهلال_الاتحاد #مجموعة_الحبيب</t>
  </si>
  <si>
    <t>https://twitter.com/njnstar8/status/1230896617278013443</t>
  </si>
  <si>
    <t>yat3b</t>
  </si>
  <si>
    <t>mr_pfeiffer</t>
  </si>
  <si>
    <t>وبالنهايه ولله الحمد المشاريع عددها كبير جداً جداً وشملت جميع مناطق ومحافظات المملكة يعني ماتطرقنا لموضوع ان اكتتاب ارامكو حقق ارقام قياسيا على مر التاريخ وماذكرنا الانجازات الرياضيه بالالعاب المختلفه وكرة القدم ماذكرنا لك عدد المشاريع التعليميه المفتتحه قريباً والخ</t>
  </si>
  <si>
    <t>https://twitter.com/yat3b/status/1230734909641150464</t>
  </si>
  <si>
    <t>KiledFQ</t>
  </si>
  <si>
    <t>طرح فكرة اكتتاب أرامكو جاءت من باب التصليح والإصلاح الاقتصادي التي تحسب ل #ولي_العهد الذي لطالما كان مهتمًا جدًا لتحسين الميزانية السعودية</t>
  </si>
  <si>
    <t>https://twitter.com/KiledFQ/status/1230647106735616000</t>
  </si>
  <si>
    <t>ObadaDayoub</t>
  </si>
  <si>
    <t>انا زبطت ترا بس هي اكتتاب ارامكو شو معناها https://twitter.com/MichaelreemRe/status/1230593526418858000</t>
  </si>
  <si>
    <t>https://twitter.com/ObadaDayoub/status/1230610389802590208</t>
  </si>
  <si>
    <t>NASH__3</t>
  </si>
  <si>
    <t>@AlRajhiBank لو سمحتم حابة استفسر عن اكتتاب الحبيب , هل رح يكون متوفر على مباشر "زي طريقة اكتتاب ارامكو" ؟ وشكرًا لكم</t>
  </si>
  <si>
    <t>https://twitter.com/NASH__3/status/1230542251861979136</t>
  </si>
  <si>
    <t>EradaMohammad</t>
  </si>
  <si>
    <t>زعلان فاته اكتتاب ارامكو بديسمبر ونزول البنوك باكتوبر</t>
  </si>
  <si>
    <t>https://twitter.com/alsabban1982/status/1230537471408136192</t>
  </si>
  <si>
    <t>مزايا #أرامكو تنأي بها بعيدا عن تراجعات ضخمة مشابهة لسيناريو #إكتتاب بنك "في تي بي" الروسي. فهل تفي أرامكو بوعودها في توزيعات الأرباح القادمة؟ #سهم_أرامكو #أسعار_النفط #اقتصاد_السعودية #سعر_أرامكو #البنزين http://www.alvexo.ae/blog/business/aramco-share-and-rumor?bn_aff=1417&amp;amp;bn_cmp=2750093&amp;amp;t_cmp=blog-business&amp;amp;t_med=aramco-share-and-rumor&amp;amp;utm_source=Twitter&amp;amp;utm_medium=Social&amp;amp;utm_campaign=aramco-share-and-rumor</t>
  </si>
  <si>
    <t>https://twitter.com/AlvexoAr/status/1230488017606975489</t>
  </si>
  <si>
    <t>qu_50</t>
  </si>
  <si>
    <t>#بانتظار_البشاره2 : : يالربع وش صار على اكتتاب ارامكو كم وصل سعره . حطينا اموالنا كلها فيه والله يكتب الي فيه خير اموالنا = 320 ريال سعودي</t>
  </si>
  <si>
    <t>https://twitter.com/qu_50/status/1230480928880963584</t>
  </si>
  <si>
    <t>lolo12299421</t>
  </si>
  <si>
    <t>naifco</t>
  </si>
  <si>
    <t>ايام اكتتاب ارامكو ازعجوني بالاتصالات لين رديت طلعت اردنية اوفلسطينية تقول انها وسيط تبع ارامكو وتبيني احول لها مبلغ تكتتبلي عن طريق البنك . مدري ليش ادور وسيط يكتتب لي اروح مباشرة للبنك لماقلت لها كذا تلعثمت وقامت تلف وتدور .</t>
  </si>
  <si>
    <t>https://twitter.com/lolo12299421/status/1230472121966628866</t>
  </si>
  <si>
    <t>waidfm511</t>
  </si>
  <si>
    <t>Barjasbh</t>
  </si>
  <si>
    <t>اغلى من اكتتاب ارامكو أجل ، عجيب</t>
  </si>
  <si>
    <t>https://twitter.com/waidfm511/status/1230466679404212230</t>
  </si>
  <si>
    <t>SaudjallabA</t>
  </si>
  <si>
    <t>EILU1996</t>
  </si>
  <si>
    <t xml:space="preserve">الله يسعدك مثل ماتسعد اخوانك قسم بالله مامعي سيوله ولاعندي الا اكتتاب ارامكو لكن افرح اذا شفت رجال مثلك بحبه ل اخوانه وخواته مهي غريبه على العجمان ولايهون من يقرا </t>
  </si>
  <si>
    <t>https://twitter.com/SaudjallabA/status/1230463999696830464</t>
  </si>
  <si>
    <t>ojx10</t>
  </si>
  <si>
    <t>#الجراد ماشاف يجي الا بعد اكتتاب ارامكو.. انتبهوا لايلهف البنزين</t>
  </si>
  <si>
    <t>https://twitter.com/ojx10/status/1230455830413271040</t>
  </si>
  <si>
    <t>AbdallahNasser_</t>
  </si>
  <si>
    <t>@TurkiAldakhil : فكرة #اكتتاب_أرامكو عند ولي العهد محمد بن سلمان منذ سبع سنوات @thmanyah</t>
  </si>
  <si>
    <t>https://twitter.com/AbdallahNasser_/status/1230450076780302336</t>
  </si>
  <si>
    <t>ali_alsul6an</t>
  </si>
  <si>
    <t xml:space="preserve">بداية تداول اكتتاب #ارامكو كنت احلل على اطار الدقيقة ثم ربع ساعة ثم 150 دقيقة حتى وصلت اليوم و صار هناك ترند هابط يعتد به على الاطار اليومي! اختراق هذا الترند مؤشر إيجابي للسهم و بالله التوفيق. </t>
  </si>
  <si>
    <t>https://twitter.com/ali_alsul6an/status/1230387339572260865</t>
  </si>
  <si>
    <t>Eicxy</t>
  </si>
  <si>
    <t xml:space="preserve">هذا عاد موب كيس لكن قريت ان سبب نجاح اكتتاب ارامكو لان كل المساهميين من الخليج والسعودية عشان كذا مبس سجن بعضهم في ريتز واذا الدولة ماشافت مساهمين من الخارج فيطلع كل القصة كذب بكذب وبتفشل الروية — والله مالي دخل </t>
  </si>
  <si>
    <t>https://twitter.com/Eicxy/status/1230332970101329920</t>
  </si>
  <si>
    <t>Ask_jeddeh1</t>
  </si>
  <si>
    <t xml:space="preserve"> مـﻧـــ الخاصــ عندي 400 سهم اكتتاب ارامكو ومحتاج مبلغ ضروري. وش رايكم ابيعها او انتظر ممكن يرتفع سعرها</t>
  </si>
  <si>
    <t>https://twitter.com/Ask_jeddeh1/status/1230261636713324544</t>
  </si>
  <si>
    <t>8aQgFy8ToLVa9H6</t>
  </si>
  <si>
    <t>@riyadcapital السلام عليكم تم بيع اسهم اكتتاب أرامكو من ثلاث ايام ومانزل بالحساب المبلغ !؟</t>
  </si>
  <si>
    <t>https://twitter.com/8aQgFy8ToLVa9H6/status/1230237626596282368</t>
  </si>
  <si>
    <t>@AskRiyadBank السلام عليكم تم بيع اسهم اكتتاب أرامكو من ثلاث ايام ومانزل بالحساب المبلغ !؟</t>
  </si>
  <si>
    <t>https://twitter.com/8aQgFy8ToLVa9H6/status/1230236047033892871</t>
  </si>
  <si>
    <t>3asheqAlza3eem</t>
  </si>
  <si>
    <t>PIFSaudi</t>
  </si>
  <si>
    <t>المملكة تتحرك في الاتجاه الصحيح في مجال الاستثمار ولكن للأسف احد اكبر معطلات الاستثمار هو #اغلاق_المحلات_وقت_الصلاة4 واكبر الادلة مايحدث في #اكتتاب_أرامكو محطات البنزين تغلق ٥ ساعات في اليوم مما يؤدي الى قلة الربحية والبيع والخسائر لارامكو وشركائها في الاكتتاب</t>
  </si>
  <si>
    <t>https://twitter.com/3asheqAlza3eem/status/1230234977129857024</t>
  </si>
  <si>
    <t>Thamer423</t>
  </si>
  <si>
    <t>kobraish</t>
  </si>
  <si>
    <t>نفسه اتصلت علي وقت اكتتاب ارامكو ومزعجة جدا جدا جدا مهما حاولت تقفل او ماترد على الاتصال مزعجة بشكل</t>
  </si>
  <si>
    <t>https://twitter.com/Thamer423/status/1230234535863996419</t>
  </si>
  <si>
    <t>osamam79479533</t>
  </si>
  <si>
    <t>oqo888</t>
  </si>
  <si>
    <t>ابو فيصل لاهنت اكتتاب الحبيب رايك فيه وهل اول يومين يفتح نسب زي ارامكو؟</t>
  </si>
  <si>
    <t>https://twitter.com/osamam79479533/status/1230187658695106560</t>
  </si>
  <si>
    <t>haso0on_70</t>
  </si>
  <si>
    <t>Boholaiga</t>
  </si>
  <si>
    <t>حجم اسهم ارامكو تختلف عن حجم اسهم الحبيب ف في تقول ليش سهم اكتتاب الحبيب اغلى من سهم اكبر شركه في العالم .</t>
  </si>
  <si>
    <t>https://twitter.com/haso0on_70/status/1230184702151184384</t>
  </si>
  <si>
    <t>Momo301o</t>
  </si>
  <si>
    <t>الجميع يسأل عن إكتتاب أرامكو وليس إكتئاب أرامكو</t>
  </si>
  <si>
    <t>https://twitter.com/Momo301o/status/1230163554491359232</t>
  </si>
  <si>
    <t>3adi_4</t>
  </si>
  <si>
    <t>#اكتتاب_أرامكو #ارتفاع_اسعار_البنزين #ثم_طارت نزل مقطع انت ملك ، مع عرضة حبيب الشعب تحت المطر ...</t>
  </si>
  <si>
    <t>https://twitter.com/3adi_4/status/1230161907757309957</t>
  </si>
  <si>
    <t>ik313ik</t>
  </si>
  <si>
    <t xml:space="preserve">رغم مراقبة ومتابعة مرتزقة العرب وكلاب لندن وقناة الخنزيره وبيع جولدن ساكس وتعليقاتهم السلبيه حول #اكتتاب_ارامكو الا ان السهم استطاع ان يحافظ على روس اموال المكتتبين سهم عظيم في وطن عظيم </t>
  </si>
  <si>
    <t>https://twitter.com/ik313ik/status/1230062161625571328</t>
  </si>
  <si>
    <t>srsrsr000</t>
  </si>
  <si>
    <t>https://twitter.com/srsrsr000/status/1230044353831297026</t>
  </si>
  <si>
    <t>saw_saw2012</t>
  </si>
  <si>
    <t xml:space="preserve">كم نسبة تغطية اكتتاب ارامكو للافراد </t>
  </si>
  <si>
    <t>https://twitter.com/saw_saw2012/status/1230044204606402566</t>
  </si>
  <si>
    <t>sareerqalam</t>
  </si>
  <si>
    <t>والله يا أخ أحمد أنا لاحظت أن فيه عدد من أحبابنا اللي دخلوا السوق مع اكتتاب أرامكو ، عندهم مقارنات وتعليقات غريبة وعجيبة. طبعاً هم معذورون في ذلك كونهم جديدين على الشغلة ، لكن المشكلة انهم يتكلمون بوثوقية غربية وعجيبة !!</t>
  </si>
  <si>
    <t>https://twitter.com/sareerqalam/status/1230041726179532801</t>
  </si>
  <si>
    <t>ksa_a31</t>
  </si>
  <si>
    <t>r_alfowzan</t>
  </si>
  <si>
    <t>لا اعلم متى ستصدق مع الشعب ي راشد وتكف عن الكذب والتظليل منذ طرح اكتتاب ارامكو الى يومنا هذا السهم لم يرتفع الا مره واحده فقط وصل الى 39 ومن بعدها وهو في نزول عن اي ايجابيات تتحدث لم يعد الشعب كما هو سابقاً مغفل تستطيع اللعب عليهم</t>
  </si>
  <si>
    <t>https://twitter.com/ksa_a31/status/1229996045612068864</t>
  </si>
  <si>
    <t xml:space="preserve">الحاجة للديون في بعض القطاعات تكون مرتفعة بعكس بعض القطاعات ممكن احتياجها للديون يكون منخفض كذلك هامش الربح يختلف من قطاع لقطاع لا تقارن سعر اكتتاب سليمان الحبيب مع سهم ارامكو - كأنك تقارن تفاحة مع برتقالة الطريقة الصحيحة للمقارنة برتقالة مع برتقالة وتفاحة مع تفاحة </t>
  </si>
  <si>
    <t>https://twitter.com/Boholaiga/status/1229879972610834435</t>
  </si>
  <si>
    <t>cloudy__man</t>
  </si>
  <si>
    <t>اكتتاب سليمان الحبيب ٥٠ ريال واكتتاب ارامكو ٣٢ ريال</t>
  </si>
  <si>
    <t>https://twitter.com/Boholaiga/status/1229873040361689096</t>
  </si>
  <si>
    <t xml:space="preserve">اللي يقارن سعر اكتتاب مستشفى سليمان الحبيب مع أرامكو ويقول السهم غالي مثل اللي يقارن تفاحة مع برتقالة </t>
  </si>
  <si>
    <t>https://twitter.com/Boholaiga/status/1229871671424712704</t>
  </si>
  <si>
    <t>VipHemo45</t>
  </si>
  <si>
    <t>TAIL0099</t>
  </si>
  <si>
    <t>قلة خبره انا بديت تداول بعد اكتتاب ارامكو خسرت مبلغ 2200 ريال وتعلم الان ان انظر في مسار السهم للسنه كامل كي اعرف اين هي قمته واين هو القاع مع الشراء على دفعات وعدم وضع حد خساره</t>
  </si>
  <si>
    <t>https://twitter.com/VipHemo45/status/1229790824453562369</t>
  </si>
  <si>
    <t>276a064dcfe8410</t>
  </si>
  <si>
    <t>@SambaCare تقدمت عن طريق موقع سامبا اون لاين بطلب بيع اسهم اكتتاب ارامكو . هل هذا يكفي ام يجب الحضور للبنك شخصيا .</t>
  </si>
  <si>
    <t>https://twitter.com/276a064dcfe8410/status/1229720347144065024</t>
  </si>
  <si>
    <t>MKhnifer</t>
  </si>
  <si>
    <t>كيف تتربح المصارف من الاكتتابات / #اكتتاب #أرامكو كمثال https://youtu.be/zbH1fd5X0co Annual growth in #Saudi Arabian #bank lending to the private sector rose at its highest pace in years in December, boosted by #Aramco's initial public offering #تداول #تاسي #الاكتتابات #البنوك</t>
  </si>
  <si>
    <t>#Saudi #bank #Aramco</t>
  </si>
  <si>
    <t>https://twitter.com/MKhnifer/status/1229582996858195971</t>
  </si>
  <si>
    <t>Hs33hs</t>
  </si>
  <si>
    <t>KSA24</t>
  </si>
  <si>
    <t>اقول لك في تغريده لك قبل اكتتاب أرامكو تقول ان اسهم أرامكو هديه الوطن للمواطنين فين الهدية يا بكاااااش</t>
  </si>
  <si>
    <t>https://twitter.com/Hs33hs/status/1229396353777881090</t>
  </si>
  <si>
    <t>tsst4224</t>
  </si>
  <si>
    <t>aa13a</t>
  </si>
  <si>
    <t xml:space="preserve">اعرفه فيه محطةلارامكو ومن اكتتاب ارامكو ماصار ينفع ازدحم بملاك السهم يطمنوا على محطتهم </t>
  </si>
  <si>
    <t>https://twitter.com/tsst4224/status/1229375349626220545</t>
  </si>
  <si>
    <t>talal5365</t>
  </si>
  <si>
    <t>yasser100100</t>
  </si>
  <si>
    <t>معليش ياياسر خسرنا معاك كثير والله وخصوصا بالكثيري عشمتنا على ١٥٠ و١٦٠ و٢٠٠ علقنا وضيع علينا فرص كثيره وبعناه بخساره مايعلم به الا الله ضيعت اكتتاب ارامكو ومكشب ٢٠% بسبته</t>
  </si>
  <si>
    <t>https://twitter.com/talal5365/status/1229357177724375041</t>
  </si>
  <si>
    <t>motival7</t>
  </si>
  <si>
    <t>Al_ARobai</t>
  </si>
  <si>
    <t>صحيح يااستاذ والدليل انك مشهور ولما تكتسب من الشهره الا كثير من الاعداء ولكن الحمد الله بعد اكتتاب ارامكو غيرت الصوره وبانت النعمه عليك انا اشك انك صرت احد الملاك الكبار وقريبا ترشح نفسك رئيس لنادي الاتحاد!!</t>
  </si>
  <si>
    <t>https://twitter.com/motival7/status/1229354936280002560</t>
  </si>
  <si>
    <t>Ask_madinah1</t>
  </si>
  <si>
    <t xml:space="preserve"> من الخاص اسال متابعينك .. انا أكتتبت في اكتتاب أرامكو والحين ابا اعرف قيمة الأسهم وابيع وكذا بس ما اعرف كيف الطريقة . دلوني لطفاً </t>
  </si>
  <si>
    <t>https://twitter.com/Ask_madinah1/status/1229349166616391680</t>
  </si>
  <si>
    <t>بعد نجاح إكتتاب #أرامكو. #مجموعة_سليمان_الحبيب الطبية تطرح جزء من أسهمها للاكتتاب. #مجموعة_سليمان_الحبيب #إكتتاب #تداول http://www.alvexo.ae/blog/business/suleiman-alhabib-group-joins-aramco?bn_aff=1417&amp;amp;bn_cmp=2750093&amp;amp;t_cmp=blog-business&amp;amp;t_med=suleiman-alhabib-group-joins-aramco&amp;amp;utm_source=Twitter&amp;amp;utm_medium=Social&amp;amp;utm_campaign=suleiman-alhabib-group-joins-aramco</t>
  </si>
  <si>
    <t>https://twitter.com/AlvexoAr/status/1229334180598812672</t>
  </si>
  <si>
    <t>ask_almadina</t>
  </si>
  <si>
    <t xml:space="preserve"> مـﻧـــ الخاصــ اسال متابعينك .. انا أكتتبت في اكتتاب أرامكو والحين ابا اعرف قيمة الأسهم وابيع وكذا بس ما اعرف كيف الطريقة . دلوني لطفاً </t>
  </si>
  <si>
    <t>https://twitter.com/ask_almadina/status/1229329063724093440</t>
  </si>
  <si>
    <t>حجم تغير قيم ملكية الأفراد والمؤسسات السعودية قبل وبعد اكتتاب شركة #أرامكو #السعودية بالقيمة المطلقة والنسبة المئوية. يلاحظ أن المستثمرين الأفراد قيمة تغير استثماراتهم اكبر مقارنة بالمؤسسات #صباح_الخيرᅠ</t>
  </si>
  <si>
    <t>https://twitter.com/Mo_Alsuwayed/status/1229319912457461760</t>
  </si>
  <si>
    <t>u_wchd</t>
  </si>
  <si>
    <t>ويش صار على اكتتاب أرامكو حطين فلوسنا ونسينا منها</t>
  </si>
  <si>
    <t>https://twitter.com/u_wchd/status/1229303243475423232</t>
  </si>
  <si>
    <t>7vv_3</t>
  </si>
  <si>
    <t>Brbrah111</t>
  </si>
  <si>
    <t>الندم والله اكتتاب ارامكو</t>
  </si>
  <si>
    <t>https://twitter.com/7vv_3/status/1229285948762001408</t>
  </si>
  <si>
    <t>VioletV_99</t>
  </si>
  <si>
    <t>_855846566438</t>
  </si>
  <si>
    <t>حساب المواطن لشهر فبراير ٢.٦ مليار ريال اضافة إلى بدل غلاء معيشة ١٠٠٠ يشمل محدودي الدخل والمتقاعدين والطلبة وفيه حافز ٢٠٠٠ لمن لم يجد وظيفة مافيه ضريبة دخل واذا ناسي اذكرك .وقت اكتتاب ارامكو غطوا الافراد اكثر من ٤٠٠% حوالي ٤٤٠ مليار وقبل نزول الرواتب بلد الخير يا حديثي النعمه</t>
  </si>
  <si>
    <t>https://twitter.com/VioletV_99/status/1229250003572535296</t>
  </si>
  <si>
    <t>AzozJ7</t>
  </si>
  <si>
    <t>xOmarSAR</t>
  </si>
  <si>
    <t>اسالني عن اكتتاب أرامكو</t>
  </si>
  <si>
    <t>https://twitter.com/AzozJ7/status/1229174496571121671</t>
  </si>
  <si>
    <t>ajsmnb</t>
  </si>
  <si>
    <t>Cap_700</t>
  </si>
  <si>
    <t>اكتتاب ارامكو ممتاز الهدف ٣٤.٦٠</t>
  </si>
  <si>
    <t>https://twitter.com/ajsmnb/status/1229160356922187776</t>
  </si>
  <si>
    <t>M_ALSehali75</t>
  </si>
  <si>
    <t>القرار الاخير في تعيين وزير الماليه (!) لتسريع عملية الدمج كما حصل في عملية اكتتاب ارامكو والغاء سياسة الشفافية. تصبحون على خير وانا تحت امركم للاجابة على اي تساؤل قد سقط سهوا توضيحه فيما كتبت</t>
  </si>
  <si>
    <t>https://twitter.com/M_ALSehali75/status/1229154366805938177</t>
  </si>
  <si>
    <t>fif1439</t>
  </si>
  <si>
    <t xml:space="preserve">في اكتتاب ارامكو شريت اسهم وقلت بصير احد الهوامير الزبده الحين ادور الستر : </t>
  </si>
  <si>
    <t>https://twitter.com/fif1439/status/1229154316012969985</t>
  </si>
  <si>
    <t>aleqtisadiah</t>
  </si>
  <si>
    <t>#تقارير_الاقتصادية | - ارتفاع التسهيلات المستخدمة في سوق الأسهم إلى 7.56 مليار ريال بنهاية الربع الرابع - سجلت أعلى مستوى في 3 أعوام تزامنا مع اكتتاب "أرامكو" http://www.aleqt.com/2020/02/16/article_1763921.html #انفوجرافيك_الاقتصادية</t>
  </si>
  <si>
    <t>https://twitter.com/aleqtisadiah/status/1229149491682521089</t>
  </si>
  <si>
    <t>Abdulra13015486</t>
  </si>
  <si>
    <t>وياريت تسوي جروب لحقين ٢٠١٩ اللي اتهبلوا و دخلوا السوق مع اكتتاب ارامكو عشان يخسروا كل ما لديهم حتى الان عالاقل</t>
  </si>
  <si>
    <t>https://twitter.com/Abdulra13015486/status/1229120729364475904</t>
  </si>
  <si>
    <t>Saalmunif</t>
  </si>
  <si>
    <t>احد يعرف متى تقريبا اعلنوا عن اكتتاب ارامكو؟ موب متى صار الاكتتاب</t>
  </si>
  <si>
    <t>https://twitter.com/Saalmunif/status/1229098451201404928</t>
  </si>
  <si>
    <t>Gege00g00</t>
  </si>
  <si>
    <t>AlbiladCapital</t>
  </si>
  <si>
    <t>بعد اكتتاب أرامكو تبين لنا أن السوق السعودي لعبة للرجال الأعمال والتجار أضحوكة صنعها الإعلام والضحية المواطن انصح بالابتعاد عن السوق السعودي ومايحويه من أسهم كلها خزعبلات اعلاميه كاذبه هذه أرامكو رجعت للسعر اكتتاب ها وكانوا يشيدون بها انها فرصة العمر</t>
  </si>
  <si>
    <t>https://twitter.com/Gege00g00/status/1229098185920000000</t>
  </si>
  <si>
    <t>f_911Y</t>
  </si>
  <si>
    <t>وش صار ع اكتتاب ارامكو متى بنصير تجار!؟ #الحاله_الماديه</t>
  </si>
  <si>
    <t>https://twitter.com/f_911Y/status/1229096055620407296</t>
  </si>
  <si>
    <t>Arfaj1</t>
  </si>
  <si>
    <t>في #حصالة_العرفج العرفج يشتري أسهم من أرامكو بحصالة البرنامج.. #ياهلا_بالعرفج #رؤية_المملكة_2030 #اكتتاب_أرامكو @Khalejiatv @YaHalaShow @Mofareh5</t>
  </si>
  <si>
    <t>https://twitter.com/Arfaj1/status/1229094396425101314</t>
  </si>
  <si>
    <t>goody_50</t>
  </si>
  <si>
    <t>وش صار على اكتتاب ارامكو، ماشوف جتنا دراهم ؟</t>
  </si>
  <si>
    <t>https://twitter.com/goody_50/status/1229093636337553408</t>
  </si>
  <si>
    <t>Asd33855313</t>
  </si>
  <si>
    <t>السلام عليكم اخوي عصام عادي اكتتب عن طريق بنك الاهلي يعني مثل اكتتاب أرامكو</t>
  </si>
  <si>
    <t>https://twitter.com/Asd33855313/status/1229093560332509184</t>
  </si>
  <si>
    <t>TurkiShalhoub</t>
  </si>
  <si>
    <t xml:space="preserve">خسائر مالية فادحة، يتكبدها المواطنون والمستثمرون السعوديون، الذين تم التحايل عليهم للمشاركة في اكتتاب #أرامكو. للتذكير: بعد أن فشل ابن سلمان في جذب المستثمرين الأجانب، لجأ للدعاية المضللة واستعان بفتاوى علماء السلطان ليخدعوا المواطنين ويقنعوهم بالاكتتاب </t>
  </si>
  <si>
    <t>https://twitter.com/TurkiShalhoub/status/1229071688370769922</t>
  </si>
  <si>
    <t>Ibra__9</t>
  </si>
  <si>
    <t>-سعر الإكتتاب للافراد يكون بناء على سعر الطلب في مرحلة بناء سجل الأوامر. بناء سجل الأوامر عشان نبسطها، كأنها مزاد بين المؤسسات المكتتبه، فيه حد سعر ادنى وحد اعلى؛ وبناء عليه يتحدد سعر السهم. -اذا ارادت الشركات تخصيص كامل فغالباً تطلب بالحد الاعلى ( مثل اك</t>
  </si>
  <si>
    <t>https://twitter.com/Ibra__9/status/1229061721551253505</t>
  </si>
  <si>
    <t>abo3mar100</t>
  </si>
  <si>
    <t>sattam_al_saud</t>
  </si>
  <si>
    <t>نفس بشارته في اكتتاب ارامكو لا تتحمس</t>
  </si>
  <si>
    <t>https://twitter.com/abo3mar100/status/1229040660667338754</t>
  </si>
  <si>
    <t>Marwan_Alamro</t>
  </si>
  <si>
    <t>ياليت تسالون الوزير عن مقولته "ان الي ما دخل في اكتتاب ارامكو سيعض أصابع الندم" طيب انا دخلت وعضيت أصابع الندم الحين وش الحل</t>
  </si>
  <si>
    <t>https://twitter.com/Marwan_Alamro/status/1229034177493962752</t>
  </si>
  <si>
    <t>consult_stock</t>
  </si>
  <si>
    <t>#السوق_السعودي: زيادة عدد المستثمرين الأفراد بـ710 آلاف مستثمر في الربع الرابع 2019 بعد اكتتاب #أرامكو #كونسلت_استثمر_بأمان الافضل في #السوق_السعودي بلا منازع #كونسلت مديرة لمحافظ كبار المسثمرين في #السعودية كلمنا واتسابhttps://wa.me/966577087150 #تداول #ادارة_المحافظ #الاسهم</t>
  </si>
  <si>
    <t>https://twitter.com/consult_stock/status/1229017387602784257</t>
  </si>
  <si>
    <t>alasiry351</t>
  </si>
  <si>
    <t>نفس يعض اصابع الندم على اكتتاب ارامكو</t>
  </si>
  <si>
    <t>https://twitter.com/alasiry351/status/1229014252633104384</t>
  </si>
  <si>
    <t>sahmyonline1</t>
  </si>
  <si>
    <t>#السوق_السعودي: زيادة عدد المستثمرين الأفراد بـ710 آلاف مستثمر في الربع الرابع 2019 بعد اكتتاب #أرامكو</t>
  </si>
  <si>
    <t>https://twitter.com/sahmyonline1/status/1229008710686650369</t>
  </si>
  <si>
    <t>khalidMeshkhas</t>
  </si>
  <si>
    <t>a_k_2014_h_t</t>
  </si>
  <si>
    <t>سعر البحري = اكتتاب ارامكو</t>
  </si>
  <si>
    <t>https://twitter.com/khalidMeshkhas/status/1229003657628311552</t>
  </si>
  <si>
    <t>ArbahKSA</t>
  </si>
  <si>
    <t>#السوق_السعودي: زيادة عدد المستثمرين الأفراد بـ710 آلاف مستثمر في الربع الرابع 2019 بعد اكتتاب #أرامكو #تاسى #ارباح_السعوديه #ٍسوق_سعودى #تداول #توصيات #اسهم_سعوديه</t>
  </si>
  <si>
    <t>https://twitter.com/ArbahKSA/status/1229000744185057281</t>
  </si>
  <si>
    <t>OmarBatayyah</t>
  </si>
  <si>
    <t>badralbuluwi</t>
  </si>
  <si>
    <t>الزيادة في الربع الرابع من ٢٠١٩ أتوقع بسبب اكتتاب أرامكو</t>
  </si>
  <si>
    <t>https://twitter.com/OmarBatayyah/status/1228997018598637570</t>
  </si>
  <si>
    <t>#السوق_السعودي: زيادة عدد المستثمرين الأفراد بـ710 آلاف مستثمر في الربع الرابع 2019 بعد اكتتاب #أرامكو http://argaam.me/bky050ynzT1</t>
  </si>
  <si>
    <t>https://twitter.com/argaam/status/1228991065492987905</t>
  </si>
  <si>
    <t>dr_abosaleh1001</t>
  </si>
  <si>
    <t>منشنتك كم مره ياهوامير ولم ترد علي بشان اكتتاب ارامكو . انت حسابك مؤثر اي كلمه منك العديد يبني عليها توقعاته . كنت متاكدا بنزول سعر السهم من طريقه طرحه ونشرة و ... كانت موشرات تكفي ان السهم سيكون سلبي .</t>
  </si>
  <si>
    <t>https://twitter.com/dr_abosaleh1001/status/1228971117232164864</t>
  </si>
  <si>
    <t>MotebAloufi</t>
  </si>
  <si>
    <t>#اكتتاب_أرامكو التطبيل الإعلامي العنيف لاكتتاب أرامكو اجتذب متداولين جدد للسوق هم في حالة إحباط الآن وبعض المطبلين في #الفضاء</t>
  </si>
  <si>
    <t>https://twitter.com/MotebAloufi/status/1228952821682360320</t>
  </si>
  <si>
    <t>zxc14111991</t>
  </si>
  <si>
    <t>alitawati</t>
  </si>
  <si>
    <t>لم ينجح اكتتاب ارامكو</t>
  </si>
  <si>
    <t>https://twitter.com/zxc14111991/status/1228904028349882368</t>
  </si>
  <si>
    <t>_4o44</t>
  </si>
  <si>
    <t>حساب مواطن بعدها جانا مخاوف اكتتاب ارامكو بعدها جانا برنامج سلفه !! انا مدري وش الموضوع كنا عايشين بحلالنا والدوله بالف خير و امان و انقلب الحال الى ذل و تفليس و تسليف !! #نحن_شعب_لايرضى_بالذل #البنزين</t>
  </si>
  <si>
    <t>https://twitter.com/_4o44/status/1228858441827069952</t>
  </si>
  <si>
    <t xml:space="preserve">محلل روسي يتوقع فشلا لفكرة اكتتاب أرامكو.. خسارة للمستثمرين </t>
  </si>
  <si>
    <t>https://twitter.com/MediaCenterAA/status/1228831038652198913</t>
  </si>
  <si>
    <t>basem_e_</t>
  </si>
  <si>
    <t>Ba5shwin</t>
  </si>
  <si>
    <t>حسن تقاريره بالمزاج ، بعد اكتتاب ارامكو و كان يحلل كأنه عضو أساسي في أوبك طلعت تحاليله كلها مضروبه ، عرفت إنه ع قول أهل مكه شختك بختك</t>
  </si>
  <si>
    <t>https://twitter.com/basem_e_/status/1228813641694269441</t>
  </si>
  <si>
    <t>omar74505332</t>
  </si>
  <si>
    <t>SaudiNews50</t>
  </si>
  <si>
    <t xml:space="preserve">خلو اكتتاب ارامكو ينفعكم طفرتو الشركة خليتوها ترفع البنزين </t>
  </si>
  <si>
    <t>https://twitter.com/omar74505332/status/1228796427159179264</t>
  </si>
  <si>
    <t>InfiniteSobbing</t>
  </si>
  <si>
    <t xml:space="preserve">الجميع يسأل عن إكتتاب أرامكو وليس إكتئاب أرامكو </t>
  </si>
  <si>
    <t>https://twitter.com/InfiniteSobbing/status/1228790705507753984</t>
  </si>
  <si>
    <t>Asmari__</t>
  </si>
  <si>
    <t xml:space="preserve">أفادت "أرامكو" بأن الأسعار المحلية للبنزين قابلة للتغيير ارتفاعا وانخفاضا تبعا للتغيرات في أسعار التصدير من المملكة إلى الأسواق العالمية. #البنزين نزلوه ٣ هللات يوم أكتتاب آرامكو عشان يوهمون الناس بإستقرار أسعار النفط ويوم انتهى الأكتتاب رفعوا البنزين ٥ هللات </t>
  </si>
  <si>
    <t>https://twitter.com/Asmari__/status/1228787270725095425</t>
  </si>
  <si>
    <t>rghrgh1234</t>
  </si>
  <si>
    <t>albargawy</t>
  </si>
  <si>
    <t xml:space="preserve">اللي خفضوه أيام اكتتاب أرامكو رجعوا رفعوه </t>
  </si>
  <si>
    <t>https://twitter.com/rghrgh1234/status/1228786453284610049</t>
  </si>
  <si>
    <t>iA0mRwFJPbxsiBx</t>
  </si>
  <si>
    <t xml:space="preserve">#البنزين أرامكو هاذا وش سالفتها نزلت لنا أسهم وهميه اكتتاب ب ٣٢ ريال والبيع ٣٢ وكل يوم زياده في البنزين </t>
  </si>
  <si>
    <t>https://twitter.com/iA0mRwFJPbxsiBx/status/1228785064034566145</t>
  </si>
  <si>
    <t>f6_f2001</t>
  </si>
  <si>
    <t>ياناس وش صار على اسهم ارامكو وهل اقدر ابيع الحين تكفون احد يفيدني #اكتتاب_أرامكو #ارامكو #اسهم_ارامكو</t>
  </si>
  <si>
    <t>https://twitter.com/f6_f2001/status/1228784814666534912</t>
  </si>
  <si>
    <t>EEngM16</t>
  </si>
  <si>
    <t>في نشرة اكتتاب أرامكو تم ذكر الكثير من التقنيات والعوامل ومنها السيارات الكهربائية تحت قسم (المخاطر المرتبطة بإمدادات النفط الخام والطلب عليه) ما يعني أنها عامل مهم في تراجع الطلب على النفط في المستقبل القريب، والله أعلم</t>
  </si>
  <si>
    <t>https://twitter.com/EEngM16/status/1228784785155411970</t>
  </si>
  <si>
    <t>noonah_alblwi</t>
  </si>
  <si>
    <t>اكتتاب أرامكو يذكرنا باكتتابات حدثت في روسيا، وخاصة الاكتتاب على بنك VTB الروسي،عندما رفض المستثمرون المحترفو شراء الأسهم بأسعار مبالغ فيها لجأ منسقوالاكتتاب إلى المواطنين للحصول على الأموال والذين تم التلاعب بعواطفهم بسهولة وبلا ضميرمن قبل وسائل الإعلام فأصبحو ضحية لهذه الدعاية</t>
  </si>
  <si>
    <t>https://twitter.com/noonah_alblwi/status/1228782667522564104</t>
  </si>
  <si>
    <t>U0Sky</t>
  </si>
  <si>
    <t>#أرامكو_السعودية لي ست شهور او اكثر ما عبيت فل والحين إرتفع مره ثانيه خمس هالالات قبل اكتتاب ارامكو وبعد زيادة ما أقول الا عزتي للفورد عزتي له .</t>
  </si>
  <si>
    <t>https://twitter.com/U0Sky/status/1228778609101373440</t>
  </si>
  <si>
    <t>0NgC6qZsRebjJH9</t>
  </si>
  <si>
    <t>Abualfawarss123</t>
  </si>
  <si>
    <t>انت فشلت في الاقتصاد والي خذ نصيحتك في اكتتاب ارامكو ورط خلك عنك العسكريه ماهي شغلتك</t>
  </si>
  <si>
    <t>https://twitter.com/0NgC6qZsRebjJH9/status/1228773685466664961</t>
  </si>
  <si>
    <t>HasanAbulkeer</t>
  </si>
  <si>
    <t>للمره الالف اجاوب على هذا السؤال الجواب سنابي عام مفتوح ماهو خاص واللي ضافوني اغلبهم ايام اكتتاب ارامكو كانوا يسالوا هناك لانه فعليا خاص تويتر قعد ايام معلق بسبب اكثر من الف رساله في الخاص وهذا هو يارب محد يسال مره ثانيه https://twitter.com/86Bandr/status/1228771728500940800</t>
  </si>
  <si>
    <t>https://twitter.com/HasanAbulkeer/status/1228772735201038337</t>
  </si>
  <si>
    <t>optionphilosof</t>
  </si>
  <si>
    <t xml:space="preserve"> أكاديميون في الجامعات خالفوني الراي .... وردوا بشكل غير مباشر ... لانهم يتابعوني ع استحياء وقالوا ان #اكتتاب #ارامكو لن يؤثر ع السيولة، حتى محافظ ساما قال ذلك. وهنا يتبين لكم الفرق بين المعاصر للاسواق وملاصق لها ٢٤ ساعة وبين من لا يعرف الاسواق الا من الكتب </t>
  </si>
  <si>
    <t>https://twitter.com/optionphilosof/status/1228730516758827008</t>
  </si>
  <si>
    <t xml:space="preserve"> اكتتاب #أرامكو ... ذكرت ان الافضل للاقتصاد ان يكون الاكتتاب خارجي. لان ذلك سيسحب السيولة من #تاسي و من الاقتصاد ككل، وستتاثر الشركات سلباً. وذكرت ان الميزانية ٢٠٢٠م انكماشية وسيتاثر تاسي و #الاقتصاد كذلك ضعف الطلب العالمي ع النفط بسبب #كورونا. كلها اسباب تجعل #السوق يعاني</t>
  </si>
  <si>
    <t>https://twitter.com/optionphilosof/status/1228729527771258880</t>
  </si>
  <si>
    <t>Hasan20H20</t>
  </si>
  <si>
    <t>من عنده اخبااار عن اكتتاب ارامكو انا اكتتب ولاعاد ادري عنه من فيكم متابع موضوع الاسهم طالعة والا نازله والا وش وضعها</t>
  </si>
  <si>
    <t>https://twitter.com/Hasan20H20/status/1228726483927097344</t>
  </si>
  <si>
    <t>yahiasam4</t>
  </si>
  <si>
    <t>كلمة كيف صدق الرعاع ذلك تقلل من قيمتك جدا . لان اكتتاب ارامكو كان يتداول على نطاق عالمي و انت تقلل من احترام الناس</t>
  </si>
  <si>
    <t>https://twitter.com/yahiasam4/status/1228703359797952512</t>
  </si>
  <si>
    <t>اكتتاب ارامكو كان الاضخم ولكن بدون كبار المستثمرين فقط المواطنين و اصحاب المنطقة و الان تطالهم خسائر مالية كبيرة بعد تراجع السهم و من الاسباب صورة المملكة فالخارج و صواريخ الحوثي ان لم يتخد المجلس الاداري قرارات خلاقة فان اعظم شركة نفطية ستفقد بريقها و ارباحها</t>
  </si>
  <si>
    <t>https://twitter.com/yahiasam4/status/1228691443625140225</t>
  </si>
  <si>
    <t xml:space="preserve">محلل روسي يتوقع فشلا لفكرة اكتتاب #أرامكو.. خسارة للمستثمرين </t>
  </si>
  <si>
    <t>https://twitter.com/Arabi21News/status/1228690426237833216</t>
  </si>
  <si>
    <t>MeemMagazine</t>
  </si>
  <si>
    <t xml:space="preserve">خسائر مالية كبيرة لصغار المستثمرين ومواطنين سعوديين تم التحيل عليهم للمشاركة في اكتتاب أرامكو بعد فرار كبار المستثمرين من المشاركة </t>
  </si>
  <si>
    <t>https://twitter.com/MeemMagazine/status/1228688979052171265</t>
  </si>
  <si>
    <t>#دقائق|| اكتتاب أرامكو ركيزة أساسية لرؤية #السعودية 2030 التي أطلقها ولي العهد محمد بن سلمان لتنويع مصادر الاقتصاد السعودي بعيدًا عن النفط.. المزيد في دقائق:</t>
  </si>
  <si>
    <t>https://twitter.com/daqaeqnet/status/1228650207077945347</t>
  </si>
  <si>
    <t>محلل روسي يتوقع فشلا لفكرة اكتتاب أرامكو.. خسارة للمستثمرين http://bit.ly/2SsCcr6</t>
  </si>
  <si>
    <t>https://twitter.com/Arabi21News/status/1228649040159502336</t>
  </si>
  <si>
    <t>m5we</t>
  </si>
  <si>
    <t xml:space="preserve">والله ي العمر قلتوا هالكلام يوم اكتتاب ارامكو وان دول العالم تنتظر الادراج وطبلتو للسهم وفي الاخير تخوبروا الشعب </t>
  </si>
  <si>
    <t>https://twitter.com/m5we/status/1228630099689459713</t>
  </si>
  <si>
    <t>AlkhaleejOnline</t>
  </si>
  <si>
    <t xml:space="preserve">تقرير خاص | خلال السنوات السابقة كان هناك قصة عالقة حول "القيمة" الحقيقية لشركة "أرامكو"، والتي قدرها بن سلمان بتريليوني دولار، فيما شككت الكثير من التقارير الاقتصادية في ذلك.. | #اكتتاب_أرامكو </t>
  </si>
  <si>
    <t>https://twitter.com/AlkhaleejOnline/status/1228544464765014016</t>
  </si>
  <si>
    <t>AL_mutairdi</t>
  </si>
  <si>
    <t>Ahmed_Munifi</t>
  </si>
  <si>
    <t>غالبًا يا ابو فارس هذا ناتج عن أرباح أرامكو سواء من عوائد الاكتتاب او إدارة الطرح... هل هناك تفصيل على مستوى الشركات ... ربما الزيادة في الأرباح في شركة او شركتين من متحصلات إكتتاب أرامكوا</t>
  </si>
  <si>
    <t>https://twitter.com/AL_mutairdi/status/1228530763332816896</t>
  </si>
  <si>
    <t>iPearil</t>
  </si>
  <si>
    <t>FahdNaim</t>
  </si>
  <si>
    <t xml:space="preserve">وأغلبهم مع الخيل ي شقرا ها ارامكو طرحت اكتتاب يالله خلنا نشتري ، وهو لايتابع احوال الشركة والاخبار الغير مالية بس يطالع بسعر السهم </t>
  </si>
  <si>
    <t>https://twitter.com/iPearil/status/1228432776111755267</t>
  </si>
  <si>
    <t>hamidalmarani</t>
  </si>
  <si>
    <t>saudibus222</t>
  </si>
  <si>
    <t>ياربي لك الحمد والشكر . كلن فرحان بالأسهم الي شراها وكلن قال ما كنا نتوقع تصير اكتتاب لانها باختصار ( ارامكو ) الي يطمح الكل للعمل بها فما بالك بشراء اسهم فيها . والدولة لم تكن محتاجة قيمة الاكتتاب يا سواق الباص وإنما لأمور اكبر من تفهمها . خلاص ماعاد لقيتم شي صرتوا تخبصوا خبص.</t>
  </si>
  <si>
    <t>https://twitter.com/hamidalmarani/status/1228422345745932290</t>
  </si>
  <si>
    <t>تقرير خاص | رغم الحملة الإعلامية الواسعة التي أطلقتها السعودية في ظل ارتفاع قيمة الشركة حيث تصدرت عناوين مثل: "أرامكو تعتلي عرش العالم"، و"أرامكو.. الوعد يتحقق"، فهناك خفايا لم يذكرها الإعلام المحلي والمقرب من الرياض.. | #اكتتاب_أرامكو http://khaleej.online/qmwZX7</t>
  </si>
  <si>
    <t>https://twitter.com/AlkhaleejOnline/status/1228378374487232513</t>
  </si>
  <si>
    <t>sabah_alturki</t>
  </si>
  <si>
    <t xml:space="preserve">سلسلة من التغريدات وقت الإعلان عن إكتتاب #أرامكو أستفضت بالشرح عن وضعها المالي لا "المضاربة" بالسهم في السوق !. وسبق أن ذكرت أن المضاربة تخضع لعوامل السوق: عرض وطلب ومؤثرات وبالتالي إرتفاع وإنخفاض !. ومعرفة حركة السهم وقتها يتطلب كفاءة بالتحليل التقني. </t>
  </si>
  <si>
    <t>https://twitter.com/sabah_alturki/status/1228370838547816448</t>
  </si>
  <si>
    <t>oalhazmi</t>
  </si>
  <si>
    <t>IssaAlghaith</t>
  </si>
  <si>
    <t xml:space="preserve">مؤسسة النقد مع الأسف تحمي البنوك وتعمل لصالح البنوك اكثر من حماية مصلحة المواطن قرض باسهم ارامكو اكتتاب واشترى العميل من السوق اسهم ارامكو في محفظة ثانية وعند بيعها حصل البنك بعد شهر قيمة القرض من اسهم المحفظة الثانية مع كامل الارباح وهي لمدة سنتين بعد شهر فقط وربح سنتين اخذها </t>
  </si>
  <si>
    <t>https://twitter.com/oalhazmi/status/1228347587763298304</t>
  </si>
  <si>
    <t>تقرير خاص | رغم ارتفاع قيمة السهم إلى أكثر من 35 ريالاً ثم 38 بعد بدء التداول في 11 ديسمبر الماضي، إلا أن السعر انخفض، وبات نجاح الاكتتاب محل تساؤلات حول جدواه.. أين وصلت أرامكو بعد شهرين من طرحها؟ | #اكتتاب_أرامكو http://khaleej.online/qmwZX7</t>
  </si>
  <si>
    <t>https://twitter.com/AlkhaleejOnline/status/1228310424480694279</t>
  </si>
  <si>
    <t xml:space="preserve">تقرير خاص | بعد شهرين من الاكتتاب.. هل خدع السعوديون بقيمة أرامكو الحقيقية؟ http://khaleej.online/qmwZX7 | #اكتتاب_أرامكو </t>
  </si>
  <si>
    <t>https://twitter.com/AlkhaleejOnline/status/1228220917693575169</t>
  </si>
  <si>
    <t>saadaldosari21</t>
  </si>
  <si>
    <t>، خاصة إذا كانت الحكومة لا زالت تأمل في جمع أموال إضافية من خلال اكتتابات عامة جديدة. لقد حذر المتشككون، وأنا أحدهم، من أن اكتتاب أرامكو السعودية يذكرنا باكتتابات عامة أخرى حدثت في روسيا، وخاصة الاكتتاب العام على بنك "في تي بي" VTB الروسي، عندما رفض المستثمرون المحترفون شراء</t>
  </si>
  <si>
    <t>https://twitter.com/saadaldosari21/status/1228067442414346241</t>
  </si>
  <si>
    <t>1_s3odi</t>
  </si>
  <si>
    <t>ما ضيع المتداولين الا بعض المحللين هذه حقيقة أ حد المحللين عندما نزل السوق مع اكتتاب أرامكو قال الان وقت الاستثمار في السوق وقلنا السوق تحت8400 لا يصلح للاستثمار واليوم الذي استثمر خسر في سابك والراجحي والاتصالات. وغيرها</t>
  </si>
  <si>
    <t>https://twitter.com/1_s3odi/status/1227996785324548096</t>
  </si>
  <si>
    <t>Zaeeem1388</t>
  </si>
  <si>
    <t>reyuf511</t>
  </si>
  <si>
    <t>وسبق تصادمت مع شخص قبل اكتتاب ارامكو المشوؤم وجه كلمه لبو عبدالله ما اعجبتني</t>
  </si>
  <si>
    <t>https://twitter.com/Zaeeem1388/status/1227957713189113858</t>
  </si>
  <si>
    <t>MajedRe11</t>
  </si>
  <si>
    <t>#أرامكو Again إكتتاب #تاسي</t>
  </si>
  <si>
    <t>https://twitter.com/MajedRe11/status/1227895176154230784</t>
  </si>
  <si>
    <t xml:space="preserve">#سهم_أرامكو #اكتتاب_أرامكو </t>
  </si>
  <si>
    <t>https://twitter.com/MotebAloufi/status/1227886559900377089</t>
  </si>
  <si>
    <t>canary_alhasa</t>
  </si>
  <si>
    <t>ارامكو سعر اكتتاب</t>
  </si>
  <si>
    <t>https://twitter.com/canary_alhasa/status/1227886394539900929</t>
  </si>
  <si>
    <t>saleh50142</t>
  </si>
  <si>
    <t>hooot_p</t>
  </si>
  <si>
    <t>والله ماعندك سالفة اتذكرك من ايام اكتتاب ارامكو</t>
  </si>
  <si>
    <t>https://twitter.com/saleh50142/status/1227885217077223427</t>
  </si>
  <si>
    <t>https://twitter.com/MotebAloufi/status/1227884299724169218</t>
  </si>
  <si>
    <t>i_Robert7</t>
  </si>
  <si>
    <t>اللي متحسف فاته اكتتاب ارامكو يروح يشتري الحين السعر مقارب</t>
  </si>
  <si>
    <t>https://twitter.com/i_Robert7/status/1227883517973028864</t>
  </si>
  <si>
    <t>RAED1ALBEATTI</t>
  </si>
  <si>
    <t>Saad_m_Alajlan</t>
  </si>
  <si>
    <t xml:space="preserve">غطيت على إعلان اكتتاب أرامكو </t>
  </si>
  <si>
    <t>https://twitter.com/RAED1ALBEATTI/status/1227872503470678016</t>
  </si>
  <si>
    <t>ashwaqitti1</t>
  </si>
  <si>
    <t xml:space="preserve">ازعج امنا ب اكتتاب ارامكو </t>
  </si>
  <si>
    <t>https://twitter.com/ashwaqitti1/status/1227871495176818688</t>
  </si>
  <si>
    <t xml:space="preserve">الله يوفقك والله اتابعك ولا معي ولا ريال الا اكتتاب ارامكو اتمنى ان يرزقني ربي وادخل معاكم فالكم الربح يارب جمعا وصيتي لك استمر مع اخوانك ترانا تعبنا من النصابين حيشاك </t>
  </si>
  <si>
    <t>https://twitter.com/SaudjallabA/status/1227863079993643010</t>
  </si>
  <si>
    <t>HussamAAlsaleh1</t>
  </si>
  <si>
    <t>TaaYsH9</t>
  </si>
  <si>
    <t>البنوك اكثر القطاعات لدينا ربحية ، سبب ارتفاع اغلب البنوك في الربع الرابع الأخير هو اكتتاب ارامكو بسبب انها بنوك مشاركة بالاكتتاب و أيضا قدمت تسهيلات واستفادت من العمولات . لماذا لا ينعكس ذلك علي سعر السهم بسبب وضع السوق بالعموم ،،</t>
  </si>
  <si>
    <t>https://twitter.com/HussamAAlsaleh1/status/1227612210744217601</t>
  </si>
  <si>
    <t>m_shay3</t>
  </si>
  <si>
    <t>fullmo0ns</t>
  </si>
  <si>
    <t>مشكلة اكتتاب أرامكو انه تحط فلوس بس ماتعرف مقابل كم سهم أو كم الحصه اللي اشتريتها فتقدري من الحين تودعي فلوسك</t>
  </si>
  <si>
    <t>https://twitter.com/m_shay3/status/1227567177953349633</t>
  </si>
  <si>
    <t>almajed169</t>
  </si>
  <si>
    <t>السلام عليكم ورحمة الله وبركاته ضجيج اكتتاب ارامكو لف العالم وتم توجيه البنوك لتيسير القروض لتساعد الناس على الاكتتاب كم سعر ارامكوالأن مسكين يامعالي المواطن كان الله في عونك زيد الصبر زيد</t>
  </si>
  <si>
    <t>https://twitter.com/almajed169/status/1227528256502583296</t>
  </si>
  <si>
    <t>See7Red</t>
  </si>
  <si>
    <t>8HaroonZ</t>
  </si>
  <si>
    <t>وبكذا بيفشل اكتتاب ارامكو للمرحله الاولى ،، وما احد بيكتتب في المرحله الثانيه</t>
  </si>
  <si>
    <t>https://twitter.com/See7Red/status/1227440751564464131</t>
  </si>
  <si>
    <t>6ershlowa</t>
  </si>
  <si>
    <t xml:space="preserve">ناس مرضى يابو فيصل ذولا مبزرة اكتتاب ارامكو توهم طبو السوق ولا يفكرون السوق ربح فقط لا تشيل همهم يابو فيصل نوعية وصخه هاذي معروفه اذا كسب يمدح وذا خسر ذمك استمرررررر يا عمدددده </t>
  </si>
  <si>
    <t>https://twitter.com/6ershlowa/status/1227292847981940738</t>
  </si>
  <si>
    <t>_6kadi</t>
  </si>
  <si>
    <t>sah_AQ</t>
  </si>
  <si>
    <t>قلبي مع اسهم ارامكو قريتها اكتتاب</t>
  </si>
  <si>
    <t>https://twitter.com/_6kadi/status/1227263894730788864</t>
  </si>
  <si>
    <t>5900Naif</t>
  </si>
  <si>
    <t>تغطية #اكتتاب حقوق أولوية #مجموعة_السريع بنسبة 82.83% وطرح الأسهم المتبقية يومي الثلاثاء والأربعاء #اكتتابات #رؤية_السعودية_2030 #السعودية #تداول #تاسي #أرامكو #كيان_السعودية #دار_الأركان #مصرف_الراجحي</t>
  </si>
  <si>
    <t>https://twitter.com/5900Naif/status/1227142955326156800</t>
  </si>
  <si>
    <t>saud_saud1435</t>
  </si>
  <si>
    <t>https://twitter.com/saud_saud1435/status/1227133490342354944</t>
  </si>
  <si>
    <t>اكتتاب ارامكو لم يوصل سعره الخمسين واكبر شركه في العالم لم توصل سعر اكتتاب سليمان الحبيب قال اكتتاب</t>
  </si>
  <si>
    <t>https://twitter.com/na770643/status/1227124108724514816</t>
  </si>
  <si>
    <t>wlh071</t>
  </si>
  <si>
    <t>ي جماعه ايش صار ع اكتتاب ارامكو ابي فلوسي #صباح_الخيرᅠ #حب_ولا_فلوس</t>
  </si>
  <si>
    <t>https://twitter.com/wlh071/status/1227074225757937664</t>
  </si>
  <si>
    <t xml:space="preserve">هذا الاستفتاء ليس عبث ولكن بسبب كثرة الأسئلة اللي بالخاص ذكرتني بأيام 2006 دخل مجموعة كبيرة للسوق بعد اكتتاب أرامكو وهو يجهلون الكثير والكثير من الأمور والكثير منهم متعلقين فوق </t>
  </si>
  <si>
    <t>https://twitter.com/TAIL0099/status/1226978279615291392</t>
  </si>
  <si>
    <t>naxc99</t>
  </si>
  <si>
    <t>az2010nz</t>
  </si>
  <si>
    <t>ارامكو وهي اكبر منتجة للنفط بالعالم اكتتاب ب٣٢ حتى لو كان اسهمها كثيره تبقى الاقوى</t>
  </si>
  <si>
    <t>https://twitter.com/naxc99/status/1226955902852456448</t>
  </si>
  <si>
    <t>bd_fak</t>
  </si>
  <si>
    <t>محمد بن سلمان قام بطرح أرامكو للاكتتاب وهو حدثاً اقتصادياً قويا وذلك لما تمثله الشركة من قوة نفطية عظمى باعتبار اكتتاب ارامكو هو الأكبر تاريخياً، فهذا يجعله يمثل انتعاشاً اقتصادياً كبيراً للسوق المطروح به، مما قد يصبح تحول كبير في سوق السعودية</t>
  </si>
  <si>
    <t>https://twitter.com/bd_fak/status/1226942389052485632</t>
  </si>
  <si>
    <t>a10mf</t>
  </si>
  <si>
    <t>https://twitter.com/a10mf/status/1226873169870495744</t>
  </si>
  <si>
    <t>melissa_nauel</t>
  </si>
  <si>
    <t>https://twitter.com/melissa_nauel/status/1226843392857997312</t>
  </si>
  <si>
    <t>vpn___898</t>
  </si>
  <si>
    <t>https://twitter.com/vpn___898/status/1226837770238353408</t>
  </si>
  <si>
    <t>yess_nooo</t>
  </si>
  <si>
    <t>https://twitter.com/yess_nooo/status/1226832894208946176</t>
  </si>
  <si>
    <t>krms6641</t>
  </si>
  <si>
    <t>alsef123456</t>
  </si>
  <si>
    <t>الشركه الكويتية كانت اعقل منا حين تخارجة من اكتتاب النكبة أرامكو</t>
  </si>
  <si>
    <t>https://twitter.com/krms6641/status/1226808469589811201</t>
  </si>
  <si>
    <t>ZahraniAbidi</t>
  </si>
  <si>
    <t>من الغباء و سؤ التخطيط وقصر النطر اعلان الاكتتابات بعد فترة قصيرة من اكتتاب ارامكو المفروض ان يتم ايقاف الاكتتابات فترة من الزمن حتى يرا المستثمر راْسه من ارجوله و الى اين ستذهب اسهم ارامكو بعد منحة ال ١٠٪</t>
  </si>
  <si>
    <t>https://twitter.com/ZahraniAbidi/status/1226742811535564800</t>
  </si>
  <si>
    <t>7KDnp</t>
  </si>
  <si>
    <t>ahmadalysy1</t>
  </si>
  <si>
    <t xml:space="preserve"> اجل كلن يصبر على بلواه... انا على قدي وقدني افرح بالريال لان عاد هذي بدايتي في الاسهم كله من ارامكو هي الي دخلتني السوق على ١٢٠ سهم اكتتاب</t>
  </si>
  <si>
    <t>https://twitter.com/7KDnp/status/1226734297727500289</t>
  </si>
  <si>
    <t>stormygoldz</t>
  </si>
  <si>
    <t xml:space="preserve">دعوة لإعادة قراءة هذا البحث مع الأخذ في الحسبان اكتتاب أرامكو أجل الأمر ولم يلغيه </t>
  </si>
  <si>
    <t>https://twitter.com/stormygoldz/status/1226615959332573187</t>
  </si>
  <si>
    <t>norah52859371</t>
  </si>
  <si>
    <t>كرر نفس الامر معي يبحث عن اسهم مدبله تقريباً شكله من اللي دخلو بعد اكتتاب أرامكو ماهو عارف للسوق</t>
  </si>
  <si>
    <t>https://twitter.com/TAIL0099/status/1226588372925325312</t>
  </si>
  <si>
    <t>A1_KH1</t>
  </si>
  <si>
    <t>اثناء الحديث عن اكتتاب ارامكو كان بعض المغردين يصيحون انها فرصة العمر ،كتبت وقتها عدة تغريدات استهزاء بهم. بعدها بأيام اشتريت بتكوين ، الان المبلغ الذي وضعته بالبتكوين ارتفع بنسبة 35٪ بنفس الفترة مخاطرة عالية ربح عالي. سالفة حط 20 الف بارامكو وخذ 300 ريال سنويا هاذي استحمار</t>
  </si>
  <si>
    <t>https://twitter.com/A1_KH1/status/1226567071737241602</t>
  </si>
  <si>
    <t>garashh76</t>
  </si>
  <si>
    <t>من لم يكتتب يعض اصابع الندم صراحه افضل عض وافضل ندم امحق اكتتاب #ارامكو</t>
  </si>
  <si>
    <t>https://twitter.com/garashh76/status/1226551345487937542</t>
  </si>
  <si>
    <t>gulimy</t>
  </si>
  <si>
    <t>hG3OJxn16JdH7DZ</t>
  </si>
  <si>
    <t>اليوم الساعه ٢ونص باقي ضغطة فارة وابيع ب٣٢.٨٠ وتعوذت من ابليس...... الساعه ٣ ضرب لـ٣٤ اللي استفدته من إكتتاب أرامكو عرفت أن جميع المحللين السعودين ماعندك أحد ومايسمع لهم الا خبل</t>
  </si>
  <si>
    <t>https://twitter.com/gulimy/status/1226548215782215686</t>
  </si>
  <si>
    <t>A2Z05164229</t>
  </si>
  <si>
    <t xml:space="preserve">#ارامكو يا ليت يتم طرح اكتتاب مرة أخرى و جميع المؤسسات و الشركات الحكومية عشان الشعب يدعم الحكومة و نرفع من أنفسنا ما نحتاج أحد </t>
  </si>
  <si>
    <t>https://twitter.com/A2Z05164229/status/1226545518211477506</t>
  </si>
  <si>
    <t>m123Xxx10</t>
  </si>
  <si>
    <t>اكتتاب فاشل انه فخ #ارامكو</t>
  </si>
  <si>
    <t>https://twitter.com/m123Xxx10/status/1226531613489684485</t>
  </si>
  <si>
    <t>AboAhmed090</t>
  </si>
  <si>
    <t xml:space="preserve">#ارامكو الحمد لله أنني لم أكتتب في الأسهم.. عموما ياوزير الطاقه مدام أن أكتتاب أرامكو نجح و حزنك على الذين لم يكتتبوو.. عموما ننتظر من معاليكم.. نزول في أسعار البنزين وجميع الخدمات الاساسيه لحيات المواطن الضعيف </t>
  </si>
  <si>
    <t>https://twitter.com/AboAhmed090/status/1226527817019555840</t>
  </si>
  <si>
    <t>AlanaziSS</t>
  </si>
  <si>
    <t xml:space="preserve">#ارامكو #اكتتاب_أرامكو أقوى 10 اقتصادات عربية من ناحية الناتج الإجمالي من عام 1960 حتى عام 2018.. </t>
  </si>
  <si>
    <t>https://twitter.com/AlanaziSS/status/1226525287569072130</t>
  </si>
  <si>
    <t>aziiizann</t>
  </si>
  <si>
    <t>mansour_y</t>
  </si>
  <si>
    <t>السلام عليكم أ. منصور ، لنفترض جدلاً أن الكويت فعلاً متخلفة ، فما هو التطور لديكم ؟ هل هو اكتتاب أرامكو الذي وصفته الأغلبية بأنه يضر اقتصاد المملكة ؟ أم هو التعرّي في موسم الرياض ؟ أم التدني في مستويات التعليم ؟ أم اعتقال المُفكرين ورجال الدين ؟ أم ماذا ؟ دُمت بود.</t>
  </si>
  <si>
    <t>https://twitter.com/aziiizann/status/1226523297279565824</t>
  </si>
  <si>
    <t>ارامكو اكتتاب عالمي بينما الهلال يكون محلي هناك فرق شاسع</t>
  </si>
  <si>
    <t>https://twitter.com/naxc99/status/1226521910172946432</t>
  </si>
  <si>
    <t>Hasan15318193</t>
  </si>
  <si>
    <t>ارتداد السهم اليوم للتصريف رجاء نصيحة محب للخير اللي عنده اسهم اكتتاب يبيع #ارامكو</t>
  </si>
  <si>
    <t>https://twitter.com/Hasan15318193/status/1226520109193289729</t>
  </si>
  <si>
    <t>beer_b0</t>
  </si>
  <si>
    <t>اكتتاب الى مزبلة التاريخ #ارامكو</t>
  </si>
  <si>
    <t>https://twitter.com/beer_b0/status/1226516608576827392</t>
  </si>
  <si>
    <t>#ارامكو اليوم اللي صار فيها ذكرني بوضع الهلال بالدوري بس برضوا لو صار اكتتاب للاندية مافي نادي صالح للاكتتاب الا الهلال #تاسي</t>
  </si>
  <si>
    <t>https://twitter.com/alsabban1982/status/1226509819001102337</t>
  </si>
  <si>
    <t>abdulra44803881</t>
  </si>
  <si>
    <t>mesharyig</t>
  </si>
  <si>
    <t>في رأيي يظل السهم سهماً والمساهم هو من يحدد هدفه ان كان مضاربه او استثمار فصغار المساهمين وهم الغالبية العظمى في اكتتاب ارامكو هم من المضاربين اما المستثمرين فهم ممن اكتتبوا بمئات الآلاف من الأسهم وهؤلاء خارج نقاشنا</t>
  </si>
  <si>
    <t>https://twitter.com/abdulra44803881/status/1226474702924894208</t>
  </si>
  <si>
    <t>tadawul_7</t>
  </si>
  <si>
    <t>4x_tweet</t>
  </si>
  <si>
    <t>الشخص يقصد موضوع اكتتاب ارامكو</t>
  </si>
  <si>
    <t>https://twitter.com/tadawul_7/status/1226467140552863744</t>
  </si>
  <si>
    <t>صاحب اكتتاب ارامكو حملة إعلانية غير مسبوقة حتى سميت بإكتتاب القرن وتوقع الجميع انها سوف تكون احدى سبل الثراء لكل من يكتتب فيها ولكن صدمنا بواقع مخيب للآمال عندما شاهدنا أسعار اسهم ارامكو متدنيه بل وفي تراجع مستمر</t>
  </si>
  <si>
    <t>https://twitter.com/abdulra44803881/status/1226463954018414592</t>
  </si>
  <si>
    <t>_iRMZ</t>
  </si>
  <si>
    <t xml:space="preserve">اكتتاب أرامكو مقلب وأكلناه ، ليتني بعت مع اللي باعوا من ثاني يوم </t>
  </si>
  <si>
    <t>https://twitter.com/_iRMZ/status/1226455047967563776</t>
  </si>
  <si>
    <t>mohnad1419</t>
  </si>
  <si>
    <t>Beretta_0</t>
  </si>
  <si>
    <t>هذي مثل تغريداته ايام اكتتاب وتداول ارامكو تغريدات بناء على عواطفه ومع ذلك له متابعين ويسألونه ويجاوب بثقه كأنه يعرف كل شي</t>
  </si>
  <si>
    <t>https://twitter.com/mohnad1419/status/1226450042212495360</t>
  </si>
  <si>
    <t>haythm88</t>
  </si>
  <si>
    <t>business</t>
  </si>
  <si>
    <t xml:space="preserve">اخبار إكتتاب ارامكو؟ </t>
  </si>
  <si>
    <t>https://twitter.com/haythm88/status/1226443927823273985</t>
  </si>
  <si>
    <t>ab__aq</t>
  </si>
  <si>
    <t>والله يا ان اكتتاب ارامكو طلع علينا مقلب الله ياخذ اللي كانوا يطبلون انكبونا</t>
  </si>
  <si>
    <t>https://twitter.com/ab__aq/status/1226437965930549254</t>
  </si>
  <si>
    <t>selectives2014</t>
  </si>
  <si>
    <t xml:space="preserve">انضحك علينا الصراحه في ارامكو واكتتابها الفاشل السهم اليوم وصل لي ٣٢.٩٥ يعني ممكن بكره يكون اقل من سعر الاكتتاب الي ماكتتب حيندم اجل بي الاصح نحنى الي ندمنا ان شاءلله يوصل ٣٥ ونطير ام السهم الفاشل ذا ولعاد احد يجيب لي سيرة اكتتاب </t>
  </si>
  <si>
    <t>https://twitter.com/selectives2014/status/1226437003836895232</t>
  </si>
  <si>
    <t>ahe4hail</t>
  </si>
  <si>
    <t>https://twitter.com/ahe4hail/status/1226434561850191873</t>
  </si>
  <si>
    <t>msahmge</t>
  </si>
  <si>
    <t>تخلصنا من ضغط اكتتاب ارامكو جانا ضغط اكتتاب الحبيب #تداول #تاسي #السوق_السعودي #الراجحي #تهامة #سابك #باتك #اللجين #التصنيع #سيرا #الاسماك #الباحة #الكابلات #البحري #ينبع #الجوف #تبوك #السريع #سهم</t>
  </si>
  <si>
    <t>https://twitter.com/msahmge/status/1226433819256946688</t>
  </si>
  <si>
    <t>maverickao</t>
  </si>
  <si>
    <t>اسعار الهيل في ارتفاع واسعار النفط في انخفاض ان في ذلك لعبرة لمن كان له قلب بالمناسبة اللي فاته اكتتاب ارامكو يمديه ياخذ السهم اليوم بسعر الاكتتاب</t>
  </si>
  <si>
    <t>https://twitter.com/maverickao/status/1226428163519139841</t>
  </si>
  <si>
    <t>#تبوك_ز #دار_الاركان #تاسي #سابك #الراجحي #نفط #المؤشر #أرامكو #مؤشرات #قطاع #الاسهم_السعودية #الاسهم #السوق_السعودي_تداول #TASI #الاقتصاد #مضارب #البنوك_السعودية #اموال #أكتتاب_ارمكوا</t>
  </si>
  <si>
    <t>#TASI</t>
  </si>
  <si>
    <t>https://twitter.com/tadawul_7/status/1226425001420754950</t>
  </si>
  <si>
    <t>https://twitter.com/MotebAloufi/status/1226419064945496065</t>
  </si>
  <si>
    <t>abonawaf444</t>
  </si>
  <si>
    <t>اللي فاته اكتتاب ارامكو هذا هو بسعر الاكتتاب مرّه ثانية !! هذا يعني إن الجهات المعنية بالغت في تقديراتها لقيمة السهم عند الطرح !! بدون أزمات ورجع لسعر اكتتابه ما بالك لو كان هناك مؤثرات قوية !!! #تاسي #تداول #سوق_الاسهم_السعودي</t>
  </si>
  <si>
    <t>https://twitter.com/abonawaf444/status/1226416602121371648</t>
  </si>
  <si>
    <t>#تاسي نصيحة للاخوة والاخوات متداولي مابعد اكتتاب ارامكو اتمنى ماتدخل السوق مضارب او مستثمر حتى يكون عندك إلمام بالسوق اعتقد سنة او سنتين تتعلم ثم تفكر تشتغل في السوق عشان ماتخسر حلالك</t>
  </si>
  <si>
    <t>https://twitter.com/pb22pb11/status/1226406763852898308</t>
  </si>
  <si>
    <t>shulanewss</t>
  </si>
  <si>
    <t>مستشار سعودى: الهجمات الإلكترونية على “أرامكو” دليل على نجاح اكتتاب الشركة http://www.shula.news/?p=336358</t>
  </si>
  <si>
    <t>https://twitter.com/shulanewss/status/1226176253796835328</t>
  </si>
  <si>
    <t>azzamannews</t>
  </si>
  <si>
    <t>أسهم شركة أرامكو السعودية.. إكتتاب سندات أم إدخار أموال ؟ – فؤاد الصباغ http://dlvr.it/RPf1FB</t>
  </si>
  <si>
    <t>https://twitter.com/azzamannews/status/1226162049614368768</t>
  </si>
  <si>
    <t>abushaheen998</t>
  </si>
  <si>
    <t xml:space="preserve">هالمرور لو يفتحون اكتتاب راح ااكتتب بكل ما املك من أموال فالربح مضمووون مليون بالميه لاتقولي ارامكو أو غيره المرور وبس </t>
  </si>
  <si>
    <t>https://twitter.com/abushaheen998/status/1226124530218917889</t>
  </si>
  <si>
    <t>DalelkoinRiyadh</t>
  </si>
  <si>
    <t xml:space="preserve"> من الخاص السَّلام عَلِيكم وَ رَحْمَةُ اللَّه وَ بَرَكَاتُه. اكتتبت بارامكو من حسابي في سامبا عن طريق تطبيق سامبا للجوال ،، الان ببيع كيف ابيع من دون مااروح للبنك، #الرياض_اكتتاب_ارامكو</t>
  </si>
  <si>
    <t>https://twitter.com/DalelkoinRiyadh/status/1226105441689710599</t>
  </si>
  <si>
    <t>news_nicespace</t>
  </si>
  <si>
    <t xml:space="preserve">مستشار سعودى: الهجمات الإلكترونية على "أرامكو" دليل على نجاح اكتتاب الشركة </t>
  </si>
  <si>
    <t>https://twitter.com/news_nicespace/status/1226083072740909056</t>
  </si>
  <si>
    <t>LakkisDr</t>
  </si>
  <si>
    <t xml:space="preserve"> : unemployment just hit the lowest since 50 years. اكتتاب ارامكو الاضخم في العالم </t>
  </si>
  <si>
    <t>https://twitter.com/LakkisDr/status/1225860834322198528</t>
  </si>
  <si>
    <t>ziadjouharji</t>
  </si>
  <si>
    <t>حملة العجلان الاعلامية غطت على اكتتاب أرامكو</t>
  </si>
  <si>
    <t>https://twitter.com/ziadjouharji/status/1225839702537887744</t>
  </si>
  <si>
    <t>kw11_o</t>
  </si>
  <si>
    <t>sal_2078</t>
  </si>
  <si>
    <t>تطبيل في غير محله كم وكم قالوا عن اكتتاب آرامكو</t>
  </si>
  <si>
    <t>https://twitter.com/kw11_o/status/1225817292346470401</t>
  </si>
  <si>
    <t>JLdoon</t>
  </si>
  <si>
    <t>صندوق النقد الدولي يُحذّر من اضمحلال ثروة دول الخليج خلال ١٥ عامًا! هذا يؤكد سلامة القرار الاستراتيجي السعودي بتنويع مصادر الدخل: (اكتتاب أرامكو، السياحة، وغيرها) وتجاوز حالة (إدمان النفط) كما وصفها سمو ولي العهد. الأرقام تؤكد أننا نسير على الطريق الصحيح. #مستقبلنا_امن_بلانفط</t>
  </si>
  <si>
    <t>https://twitter.com/JLdoon/status/1225813974064783362</t>
  </si>
  <si>
    <t>bdr35646</t>
  </si>
  <si>
    <t>S_Alwahabi</t>
  </si>
  <si>
    <t>بداية اكتتاب ارامكو قالو يكفي ٥٢ سنه وين راح هالكلام</t>
  </si>
  <si>
    <t>https://twitter.com/bdr35646/status/1225772997400760322</t>
  </si>
  <si>
    <t>Kingdom_1111</t>
  </si>
  <si>
    <t>شريحة الناس التي دخلت بأسهم إكتتاب أرامكو طفشوهم كان ممكن تستدرج للسوق بالدخول وليس الخروج وكثير اقترضوا للإكتتاب</t>
  </si>
  <si>
    <t>https://twitter.com/Kingdom_1111/status/1225715908125057024</t>
  </si>
  <si>
    <t>GhurairiR</t>
  </si>
  <si>
    <t>do0ody1982</t>
  </si>
  <si>
    <t>جايك يابو سهيل اكتتاب مستشفي الحبيب. اذا سعره اقل من 50 ريال ساهم وانت مغمض. اداره ممتازه وفيه فايده كبيره يمكن يبرد قلبك بعد سهم أرامكو و خسارة الاتفاق خسارة الغبن</t>
  </si>
  <si>
    <t>https://twitter.com/GhurairiR/status/1225702796017561600</t>
  </si>
  <si>
    <t>emad_jeli</t>
  </si>
  <si>
    <t>AlahliCapital</t>
  </si>
  <si>
    <t>عندي أسهم اكتتاب أرامكو كيف أقدر أبيعها؟</t>
  </si>
  <si>
    <t>https://twitter.com/emad_jeli/status/1225669639868301316</t>
  </si>
  <si>
    <t>السلام عليكم كيف أقدر أبيع أسهم اكتتاب أرامكو؟</t>
  </si>
  <si>
    <t>https://twitter.com/emad_jeli/status/1225660691215867906</t>
  </si>
  <si>
    <t>Mk511M</t>
  </si>
  <si>
    <t>king770077</t>
  </si>
  <si>
    <t>ههههههههه نفس الاحلام التي انتشرت مع اكتتاب ارامكو</t>
  </si>
  <si>
    <t>https://twitter.com/Mk511M/status/1225522838137966593</t>
  </si>
  <si>
    <t>qp1909qp</t>
  </si>
  <si>
    <t xml:space="preserve">#اكتتاب_أرامكو ٣٣ لماذا يا أرامكو والله ماعض على أصابعة الأ الي أكتتبو </t>
  </si>
  <si>
    <t>https://twitter.com/qp1909qp/status/1225513281084907525</t>
  </si>
  <si>
    <t>1401_7_3</t>
  </si>
  <si>
    <t>ما ضنتي أول يوم السوق متخم بعد اكتتاب ارامكو اللي أضاف ١٠٠ مليار أصول متداولة السوق يعاني من عجز السيولة</t>
  </si>
  <si>
    <t>https://twitter.com/1401_7_3/status/1225474439707549696</t>
  </si>
  <si>
    <t>H_Rowaili1</t>
  </si>
  <si>
    <t>اكتتاب ارامكو ضجة اعلامية اخرها وقف مكسب ريال بيروح عمولة تداول</t>
  </si>
  <si>
    <t>https://twitter.com/H_Rowaili1/status/1225456302148784129</t>
  </si>
  <si>
    <t>rexxxmm</t>
  </si>
  <si>
    <t>اكتتاب ارامكو كأنكم سحبتوا على موضوعه</t>
  </si>
  <si>
    <t>https://twitter.com/rexxxmm/status/1225415769149800448</t>
  </si>
  <si>
    <t>Nader60357678</t>
  </si>
  <si>
    <t>riyadbank</t>
  </si>
  <si>
    <t>للأسف ظلم واضح من بنك الرياض والتراشق فيما بينه وبين الرياض المالية في قضية استرجاع مبلغ اكتتاب ارامكو، تم حرماني منه بخطأ. للأسف لا يوجد نظام صارم يوقف هذه المهزلة . اذهب إلى بنك الرياض يقولون الموضوع عند الرياض المالية ، اروح الرياض المالية يقول ليس لنا علاقة روح بنك الرياض.</t>
  </si>
  <si>
    <t>https://twitter.com/Nader60357678/status/1225415244006281217</t>
  </si>
  <si>
    <t>alsaleh48278794</t>
  </si>
  <si>
    <t>https://twitter.com/alsaleh48278794/status/1225394056274022400</t>
  </si>
  <si>
    <t>n9rry88</t>
  </si>
  <si>
    <t xml:space="preserve">اللي ماساهم في اكتتاب أرامكو سوف يعض أصابع الندم </t>
  </si>
  <si>
    <t>https://twitter.com/n9rry88/status/1225382728083873792</t>
  </si>
  <si>
    <t>gwg39</t>
  </si>
  <si>
    <t>3OLA_20_</t>
  </si>
  <si>
    <t>صبري يخلص اكتتاب ارامكو وتجي الفلوس بدور واحد مكتتب</t>
  </si>
  <si>
    <t>https://twitter.com/gwg39/status/1225352181907365888</t>
  </si>
  <si>
    <t>#أرامكو تدعو إلى مواجهة الإرهاب السيبراني، وشركات #النفط الهندية تتهافت على عقد إستثمارات مع أرامكو، في ظل مواصلة إنخفاض أسهمها. #أرامكو #اكتتاب_أرامكو #سهم_أرامكو #الإرهاب_السيبراني #أسهم #سهم_أرامكو http://alvexo.ae/blog/business/aramco-shares-fall?bn_aff=1417&amp;amp;bn_cmp=2750093&amp;amp;t_cmp=blog-business&amp;amp;t_med=aramco-shares-fall&amp;amp;utm_source=Twitter&amp;amp;utm_medium=Social&amp;amp;utm_campaign=aramco-shares-fall</t>
  </si>
  <si>
    <t>https://twitter.com/AlvexoAr/status/1225350872017838080</t>
  </si>
  <si>
    <t>#أرامكو تدعو إلى مواجهة الإرهاب السيبراني، وشركات #النفط الهندية تتهافت على عقد إستثمارات مع أرامكو، في ظل مواصلة إنخفاض أسهمها. #أرامكو #اكتتاب_أرامكو #سهم_أرامكو #الإرهاب_السيبراني #أسهم #سهم_أرامكو http://www.alvexo.ae/blog/business/aramco-shares-fall?bn_aff=1417&amp;amp;bn_cmp=2750093&amp;amp;t_cmp=blog-business&amp;amp;t_med=aramco-shares-fall&amp;amp;utm_source=Twitter&amp;amp;utm_medium=Social&amp;amp;utm_campaign=aramco-shares-fall</t>
  </si>
  <si>
    <t>https://twitter.com/AlvexoAr/status/1225347793902014464</t>
  </si>
  <si>
    <t>#الخميس_الونيس نصيحه .. لازالت أسعار أراضي بعض المنح في المتناول قبل ال #نمار #الخير لايهمكم كلام بعض المسوقين لأنخفاض العقار قالوا بينخفض مع الضريبه وقالوا بينخفض مع أكتتاب أرامكو بعضهم يشتري و الناس ينتظرون الانخفاض حتى تطير الطيور ب أرزاقها .</t>
  </si>
  <si>
    <t>https://twitter.com/3z_90909/status/1225347409745764352</t>
  </si>
  <si>
    <t>Sohso300</t>
  </si>
  <si>
    <t>اكتتب فقط في ارامكو عن طريق التطبيق .. هل معناته اذا بدأ اكتتاب اخر يكون تلقائي في التطبيق وما احتاج اروح للبنك</t>
  </si>
  <si>
    <t>https://twitter.com/Sohso300/status/1225340078039412736</t>
  </si>
  <si>
    <t>aanwarmohammad</t>
  </si>
  <si>
    <t>hazzaa617</t>
  </si>
  <si>
    <t>تاسي في غيبوبه تايم للاسف صانع السوق من جنبها ماكو فايده والله قالو اذا جاو الاجانب راح ينتعش السوق لكن للاسف ما تحرك قالو اذا انتهينا من اكتتاب ارامكو راح ينطلق وبرضو لا حياه لمن تنادي</t>
  </si>
  <si>
    <t>https://twitter.com/aanwarmohammad/status/1225284406069415937</t>
  </si>
  <si>
    <t>abo_ljain</t>
  </si>
  <si>
    <t xml:space="preserve">@sal_2078 أسأل الله العظيم أن يزيدك فضلا وعلما ورزقا ومحبة في قلوب خلقه... مالي غير يومين اتابعك.. والليله بس راجعت تغريداتك الى ماقبل اكتتاب ارامكو.. محتوى مثري ولا يمل .. محفز .. ملهم وش أقول ووش أخلي خذ ورده </t>
  </si>
  <si>
    <t>https://twitter.com/abo_ljain/status/1225231660905631749</t>
  </si>
  <si>
    <t>__92lii</t>
  </si>
  <si>
    <t>الحين الأسهم وش صار عليها أنا ساهمت ب20 سهم وقبل كم يوم دخلت حصلت 0 وش الحاصل كلوا فلوسنا . #اكتتاب_أرامكو</t>
  </si>
  <si>
    <t>https://twitter.com/__92lii/status/1225212406890192897</t>
  </si>
  <si>
    <t>hasanalmja7maa</t>
  </si>
  <si>
    <t>وعي السعودية و رؤية محمد بن سلمان المتقدمة واضحة مواكبه للعصر الذي يستند على الإقتصاد والإعلام ولهذا نرى علاماتها على أرض الواقع، فـ بعد اكتتاب ارامكو ، ها هي السعودية تقوم بتأسيس مدينة إعلامية</t>
  </si>
  <si>
    <t>https://twitter.com/hasanalmja7maa/status/1225180406464622592</t>
  </si>
  <si>
    <t>unseen_21</t>
  </si>
  <si>
    <t>eng_jalardo</t>
  </si>
  <si>
    <t>تكلمت من هنا و جاء الفريق لخبطه من هنا بالله عطنا رايك ف اكتتاب ارامكو</t>
  </si>
  <si>
    <t>https://twitter.com/unseen_21/status/1225116136406224898</t>
  </si>
  <si>
    <t>rrxx188</t>
  </si>
  <si>
    <t>غطى على اكتتاب ارامكو</t>
  </si>
  <si>
    <t>https://twitter.com/ziadjouharji/status/1225087828973031429</t>
  </si>
  <si>
    <t>AMSR_9922</t>
  </si>
  <si>
    <t xml:space="preserve">بعد اكتتاب ارامكو، وعدد المكتتبين الذي اعلنوه، ونسبة التخصيص التي حدثت وهي بالمناسبه تتلائم مع ثلث عدد المكتتبين المعلن .. وانا غاسل يدي </t>
  </si>
  <si>
    <t>https://twitter.com/AMSR_9922/status/1225081214115160069</t>
  </si>
  <si>
    <t>alt2166</t>
  </si>
  <si>
    <t>emi_m_b</t>
  </si>
  <si>
    <t>اكتتاب ارامكو للمستثمر طويل الأجل وفيها خير للصبور مع العلم انها اعطت ٢٠% كيف صار عندك فوبيا الله يبعده عنك وعنا</t>
  </si>
  <si>
    <t>https://twitter.com/alt2166/status/1225068841451114497</t>
  </si>
  <si>
    <t>2_nllll</t>
  </si>
  <si>
    <t>#اكتتاب_أرامكو اللي مكتتب بشركه أرامكو عندي استفسار بسيط تعالو.</t>
  </si>
  <si>
    <t>https://twitter.com/2_nllll/status/1225050129062862849</t>
  </si>
  <si>
    <t>mansuor1945</t>
  </si>
  <si>
    <t>الصبر الصبر البتروكيميكل بيجيها ما جاء الاسمنتات لازم نتعلم نصبر و الاجواء بشكل عام ايجابيه للسوق اكتتاب ارامكو انتهاء و تأثير ايران و امريكا صار محتويته الاسواق باقي كورونا وبينتهي مثل غيره من الاوبئه كفانا الله واياكم منها وبعدها تضبط الامور بشكل كبير بإذن الله.</t>
  </si>
  <si>
    <t>https://twitter.com/b6zozoLyWe1MLGh/status/1225008251961593856</t>
  </si>
  <si>
    <t>sami2825</t>
  </si>
  <si>
    <t>هل تكسر ارامكو ٣٣ ويكون اكتتاب جديد</t>
  </si>
  <si>
    <t>https://twitter.com/sami2825/status/1224999986468917248</t>
  </si>
  <si>
    <t>mulft50</t>
  </si>
  <si>
    <t xml:space="preserve">اخباركم ياحقون اكتتاب ارامكو </t>
  </si>
  <si>
    <t>https://twitter.com/mulft50/status/1224770794607259650</t>
  </si>
  <si>
    <t>falahtaleb</t>
  </si>
  <si>
    <t>سهم ارامكو يواصل النزول ووصل إلى 33.85 وفيه ناس تقول انتظر لين يوزعون الأسهم المجانية وش ابي بالأسهم المجانية وسعر السهم راح ينزل تحت 32 ريال الهروب اقترب يا أكثر اكتتاب منفوخ شفته فالحياتي</t>
  </si>
  <si>
    <t>https://twitter.com/falahtaleb/status/1224767883697324032</t>
  </si>
  <si>
    <t>Isee_84</t>
  </si>
  <si>
    <t>والله ي اكتتاب ارامكو مقلب</t>
  </si>
  <si>
    <t>https://twitter.com/Isee_84/status/1224727385179860998</t>
  </si>
  <si>
    <t>Calcio_223</t>
  </si>
  <si>
    <t>سهم ارامكو يواصل السقوط ويصل إلى 33.85 فيه ناس تقول انتظر لحد مايوزعون الأسهم المجانية وش ابي بالأسهم المجانية وسعر السهم راح ينزل تحت 32 ريال الهروب اقترب يا أكثر اكتتاب منفوخ بالتاريخ</t>
  </si>
  <si>
    <t>https://twitter.com/Calcio_223/status/1224727174911070210</t>
  </si>
  <si>
    <t>bnh_8</t>
  </si>
  <si>
    <t>aksir_</t>
  </si>
  <si>
    <t>داخل اكتتاب ارامكو مهوب زواج</t>
  </si>
  <si>
    <t>https://twitter.com/bnh_8/status/1224664580288323584</t>
  </si>
  <si>
    <t>#عسير #دار_الاركان #تاسي #سابك #الراجحي #نفط #المؤشر #أرامكو #مؤشرات #قطاع #الاسهم_السعودية #الاسهم #السوق_السعودي_تداول #TASI #الاقتصاد #مضارب #البنوك_السعودية #اموال #أكتتاب_ارمكوا</t>
  </si>
  <si>
    <t>https://twitter.com/tadawul_7/status/1224615069130088458</t>
  </si>
  <si>
    <t>jojoo2110</t>
  </si>
  <si>
    <t>fahadwqi</t>
  </si>
  <si>
    <t>ما عندي الا ارامكو اكتتاب ومحتاره فيهم</t>
  </si>
  <si>
    <t>https://twitter.com/jojoo2110/status/1224593414957694977</t>
  </si>
  <si>
    <t>Sami_Abdullah</t>
  </si>
  <si>
    <t>King95294641</t>
  </si>
  <si>
    <t>بالضبط ضعيفه جداً ، اكتتاب ارامكو لم يجذب السيولة المتوقعه</t>
  </si>
  <si>
    <t>https://twitter.com/Sami_Abdullah/status/1224464059610865670</t>
  </si>
  <si>
    <t>dW2UbocsrRHf8cK</t>
  </si>
  <si>
    <t>مايكتب توقع وليس علماً بالغيب. توقعت سابقاً بإستحالة اكتتاب ارامكو ايضاً</t>
  </si>
  <si>
    <t>https://twitter.com/m9drr/status/1224460358645141504</t>
  </si>
  <si>
    <t>f_4465</t>
  </si>
  <si>
    <t>SDB_Care</t>
  </si>
  <si>
    <t>بارك الله فيكم لكن انتم الوحيدون مما يعني تقليص عدد القروض وذالك لا يخدم شريحة كبيره من المحتاجين و الملاءه الماليه و حسب الممارسات المصرفيه و على رأسها ساما حددت 45٪ عادلة انتم الوحيدين في اكتتاب ارامكو سُمح لتجاوزها فأين المصلحة</t>
  </si>
  <si>
    <t>https://twitter.com/f_4465/status/1224399037996130304</t>
  </si>
  <si>
    <t>magedbadrani</t>
  </si>
  <si>
    <t xml:space="preserve">منتشر في اوساط السوق الامريكي ان ارتفاع تيسلا جاء بعد اكتتاب ارامكو ... السعوديين شارين فيها كتحوط </t>
  </si>
  <si>
    <t>https://twitter.com/magedbadrani/status/1224380847069040640</t>
  </si>
  <si>
    <t>رغم ان الصين ضخّت اليوم اكثر من 170 مليار دولار لأجل تماسك السوق ورغم ضخامة المبلغ الا انه لم ينفع ابداً ( لنتذكر ان اكتتاب ارامكو الاضخم بالتاريخ كان 26 مليار دولار من أجل المقارنة بالحجم فقط ) غدا ان هبط الصيني 300 - 500 مليار دولار أخرى فسنرى انهيار شامل للصين كلها</t>
  </si>
  <si>
    <t>https://twitter.com/d_iplo/status/1224373663652335619</t>
  </si>
  <si>
    <t>MmishNfWlao10Iu</t>
  </si>
  <si>
    <t>مساك الله بالخير وش اخبار اسهم ارامكو والله العظيم من اكتتاب فيه حتى هذا ثواني ماعرف عنه شي. ممكن تكرمنا</t>
  </si>
  <si>
    <t>https://twitter.com/MmishNfWlao10Iu/status/1224368199019454471</t>
  </si>
  <si>
    <t>x_amq96</t>
  </si>
  <si>
    <t>eqtsasyat</t>
  </si>
  <si>
    <t>شنق صدام حسين وفاة سعود الفيصل اكتتاب أرامكو</t>
  </si>
  <si>
    <t>https://twitter.com/x_amq96/status/1224356798771187712</t>
  </si>
  <si>
    <t>bigarabrother</t>
  </si>
  <si>
    <t>فشل رؤية ٢٠٣٠ قبل ولادتها و سقوط اكتتاب أرامكو، فرار رؤوس الأموال للخارج و قطعها في الداخل و انهيار السمعة الاستثمارية للبلد، الزج بالعلماء في السجون و الغضب الشعبي المبطن من كل ما سبق سوف يولد ظهور حركات متطرفة و انفجار مجتمعي قريب و هذا ما يقوله التاريخ و الأيام بيننا..</t>
  </si>
  <si>
    <t>https://twitter.com/bigarabrother/status/1224354807357624320</t>
  </si>
  <si>
    <t>hajrali1000</t>
  </si>
  <si>
    <t>hazmifw2030</t>
  </si>
  <si>
    <t>اكتتاب ارامكو</t>
  </si>
  <si>
    <t>https://twitter.com/hajrali1000/status/1224322587314008064</t>
  </si>
  <si>
    <t>sasaibr</t>
  </si>
  <si>
    <t>https://twitter.com/sasaibr/status/1224304368599666688</t>
  </si>
  <si>
    <t>saudi_enews</t>
  </si>
  <si>
    <t>البنوك وتمويل اكتتاب أرامكو https://www.al-madina.com/article/671050/كتاب/البنوك-وتمويل-اكتتاب-أرامكو?ref=rss&amp;amp;format=simple&amp;amp;link=link</t>
  </si>
  <si>
    <t>https://twitter.com/saudi_enews/status/1224272569173454850</t>
  </si>
  <si>
    <t>وزير الطاقة كان له تصريح أيام اكتتاب أرامكو ما سمعته زين .. هو قال : اللي ما اكتتب في أرامكو سيعض أصابع الندم؟ او قال : اللي اكتتب في أرامكو سيعض أصابع الندم ؟ #اسهم_ارامكو</t>
  </si>
  <si>
    <t>https://twitter.com/abosalmaaaan1/status/1224249847945027585</t>
  </si>
  <si>
    <t>binhowgan</t>
  </si>
  <si>
    <t>rwoafalsoain</t>
  </si>
  <si>
    <t>غيروا رقم الملف في الرسالتين عموما لا تستغرب لكل ساقطة لاقطه في اكتتاب ارامكو فيه من حول فلوسه على حساب خارجي عشان يكتتب في شركة سعودية وبعدما راحت الدراهم انتبه</t>
  </si>
  <si>
    <t>https://twitter.com/binhowgan/status/1224208572915027968</t>
  </si>
  <si>
    <t>Alhilal_FC_5</t>
  </si>
  <si>
    <t>#ارامكو والتطبيل الكبير اللي صار قبل الطرح والتغني بالوطنيه لأجل اكتتاب شركة ضمن شركات الوطن ،، ماهي الا اضحوكه انطلت على الجميع ونجح فيها المطبلين وقبضوا اجورهم.</t>
  </si>
  <si>
    <t>https://twitter.com/Alhilal_FC_5/status/1224170384565600257</t>
  </si>
  <si>
    <t>Almadinanews</t>
  </si>
  <si>
    <t>البنوك وتمويل اكتتاب أرامكو | أسامة حمزة عجلان http://bit.ly/2v0GaxD #مقال #مقالات #السعودية</t>
  </si>
  <si>
    <t>https://twitter.com/Almadinanews/status/1224090114416136193</t>
  </si>
  <si>
    <t>مع التحية مقالي اليوم عبر جريدتنا الحبيبة المدينة ولكم تقديري https://www.al-madina.com/article/671050/كتاب/البنوك-وتمويل-اكتتاب-أرامكو</t>
  </si>
  <si>
    <t>https://twitter.com/oalhazmi/status/1224084866410696704</t>
  </si>
  <si>
    <t>ahead505</t>
  </si>
  <si>
    <t>مرحبا بك ، تطبيق البلاد تداول يتيح تداول الاسهم ، أما في حال كان المقصود تطبيق البلاد نت فهو يتيح بيع اسهم اكتتاب ارامكو وللحصول على شرح نرجو التواصل عبر الرسائل الخاصة ، شكرا</t>
  </si>
  <si>
    <t>https://twitter.com/AlbiladCapital/status/1224077950796095488</t>
  </si>
  <si>
    <t>saqr_aljohani</t>
  </si>
  <si>
    <t>ما عندك الا الراجحي لابد من حضور .. حتى في اكتتاب اسهم ارامكو كان الوحيد اللي لازم تحضر وتحدث بياناتك بنفسك وباقي البنوك التحديث من خلال التطبيق او المتصفح اكبر بنك في السعوديه ولكن اتوقع السبب تسويقي شوفوا عدد عملائي متزاحمين علي في الشارع @AlRajhiBank</t>
  </si>
  <si>
    <t>https://twitter.com/saqr_aljohani/status/1224018588291354624</t>
  </si>
  <si>
    <t>sahora__a</t>
  </si>
  <si>
    <t xml:space="preserve">١- وفاة الملك عبدالله ٢- اكتتاب ارامكو ٣- النقله النوعيه من سفير١ الى سفير ٢ ( السيئه لحتى الان ) ولكن مع الايام ان شاء الله تثبت انها منصه رقميه حقيقيه </t>
  </si>
  <si>
    <t>https://twitter.com/sahora__a/status/1224002350609829888</t>
  </si>
  <si>
    <t>nurse_ahlam</t>
  </si>
  <si>
    <t>#اذا_بليتم_بالمعاصي_فاستترو ياجماعه جاني اعلان انو فيه اكتتاب لشركة ارامكو وسجلتلهم بياناتي ودقت عليا وحده بداية رقمها 08 تقول من شركة ارامكو وتقول تبغاني احول لها الفلوس على حساب باسم ريهام مرضي خليفه تقول عندهم عرض وهي من شركة ارامكو هل صحيح الموضوع ذا ولا نصب ؟</t>
  </si>
  <si>
    <t>https://twitter.com/nurse_ahlam/status/1223999235714158593</t>
  </si>
  <si>
    <t>hilal883904</t>
  </si>
  <si>
    <t>SAIBLIVE</t>
  </si>
  <si>
    <t>اطلبكم نقاط اكتتاب ارامكو ! ما نزلت لي</t>
  </si>
  <si>
    <t>https://twitter.com/hilal883904/status/1223967485193527296</t>
  </si>
  <si>
    <t>16Basel</t>
  </si>
  <si>
    <t>AooA_111</t>
  </si>
  <si>
    <t xml:space="preserve">دكتور احمد = يسعد لي مساك ياغالي جيت بدخل المحفظة .. وقالي حدث بياناتاتك (اعرف عميلك) ..- وحطيت كل المعلومات المطلوبه ../ وظهرت لي هالرسالة ../ لايكون مسوي شي علما انني مع اكتتاب ارامكو ./تم فتح حساب استثماري تلقائيا ../ </t>
  </si>
  <si>
    <t>https://twitter.com/16Basel/status/1223966627336794117</t>
  </si>
  <si>
    <t>mr_ml3qa</t>
  </si>
  <si>
    <t>solitaire7_</t>
  </si>
  <si>
    <t>راح الادخار كله على اكتتاب ارامكو</t>
  </si>
  <si>
    <t>https://twitter.com/mr_ml3qa/status/1223952713035194369</t>
  </si>
  <si>
    <t>khalid_Alsayari</t>
  </si>
  <si>
    <t xml:space="preserve">#أرامكو اليوم اكتتاب جديد للي فاته بوقته .. و ارخص بعد من الاكتتاب </t>
  </si>
  <si>
    <t>https://twitter.com/khalid_Alsayari/status/1223931302451261441</t>
  </si>
  <si>
    <t>SAMA_GOV</t>
  </si>
  <si>
    <t>قومو بواجبكم بحملةتوعوية عن العروض الوهميةاللي تجينا على السوشيل مديا مرة اكتتاب ارامكو مرة مضاربات بالاسهم مرة زيد دخلك مرة اذا انت من سكان المملكةالعربيةالسعودية وتريدصافي ارباح اشمعنا المملكة وسكانها ليش ماقالو الامارت والاالكويت اوقطر ذولي امنهم شغال على ذي المواقع ويحاربها</t>
  </si>
  <si>
    <t>https://twitter.com/MH00090/status/1223876310612705283</t>
  </si>
  <si>
    <t>k2003alid</t>
  </si>
  <si>
    <t>drAzizAlrehaili</t>
  </si>
  <si>
    <t>دكتور اخوي وضع كلزفلوسة بسهم ارامكو منها اكتتاب والباقي شراه من السوق وطلع عليه ب ٣٤،٨ ريال وبدا يهاف ويبي يبيع خايف من النزول بزود وانا انصحه اقوله ان يصبر شوي وبيزين والله اعلم ...... لو بمكاني وش تنصحه اذا ممكن</t>
  </si>
  <si>
    <t>https://twitter.com/k2003alid/status/1223647035473133568</t>
  </si>
  <si>
    <t>rmah789</t>
  </si>
  <si>
    <t>بعد اكتتاب ارامكو حطينا مليون وفي سابك ودحدر دحدره وعساها ماتطول يازين العميره زيناه</t>
  </si>
  <si>
    <t>https://twitter.com/rmah789/status/1223609073108770818</t>
  </si>
  <si>
    <t>HAMDY__MOUSTAFA</t>
  </si>
  <si>
    <t>أنا جربت الفوركس لفتره وماكنت اعرف ان ممكن للمقيمين دخول سوق الاسهم السعودى بس بعد اكتتاب ارامكو مع انى دخلت باسهم ضئيله فيها للتجربه بعد البيع ظليت فتره اتابع السوق ولقيت ان فيه ارتفاعات فالاسهم والوضع جيد حدثت بياناتى ودخلت بس للأسف لأنى مستجد خسران لحد الان عسى ربى يحولها لربح</t>
  </si>
  <si>
    <t>https://twitter.com/HAMDY__MOUSTAFA/status/1223599729080180737</t>
  </si>
  <si>
    <t>abo2165</t>
  </si>
  <si>
    <t>انا عن نفسي مادخلت سوق الأسهم الا بعد اكتتاب ارامكو</t>
  </si>
  <si>
    <t>https://twitter.com/abo2165/status/1223594263524577280</t>
  </si>
  <si>
    <t>m3takl</t>
  </si>
  <si>
    <t xml:space="preserve">المهندس #عصام_الزامل معتقل تعسفياً منذ سبتمبر 2017 من دون سبب قانوني، وقد جاء اعتقاله على خلفية تعبيره عن الرأي وخاصة فيما يتعلق بمسألة اكتتاب آرامكو، إضافة للخشية من دوره الإيجابي المؤثر في الشباب السعودي وانتقاده للوضع الاقتصادي المتردي والبطالة. </t>
  </si>
  <si>
    <t>https://twitter.com/m3takl/status/1223593843498606594</t>
  </si>
  <si>
    <t>_wbim_</t>
  </si>
  <si>
    <t>yahiahusain</t>
  </si>
  <si>
    <t xml:space="preserve">-بيل غيتس سؤالي له : متى بتسوو اكتتاب زي ارامكو ؟ </t>
  </si>
  <si>
    <t>https://twitter.com/_wbim_/status/1223404752345747457</t>
  </si>
  <si>
    <t>baby46171</t>
  </si>
  <si>
    <t>saeed_hosan</t>
  </si>
  <si>
    <t>من حقك أن تتسائل أخي الكريم لكن لو رجعت وقرأت شروط اكتتاب أرامكو والمكونه من عده صفحات حتما ستجد الجواب</t>
  </si>
  <si>
    <t>https://twitter.com/baby46171/status/1223328531159142410</t>
  </si>
  <si>
    <t>1223_abdullah</t>
  </si>
  <si>
    <t>ZaidBenjamin5</t>
  </si>
  <si>
    <t xml:space="preserve">تذكرت تقرير رويترز المضحك الملك يرفض بيع حصه من شركه ارامكو وولي العهد يصر ع ذالك نهاية الخبر ان الملك ازاح ابنه عن الملف والغى اكتتاب ارامكو واضاف صاحب التقرير جمله ان الملك قال لن ابيع ارامكو كما بعت القدس اواخر عام 2019 نزل اكتتاب ارامكو وارتفعت القيمه السوقيه 2 ترليون </t>
  </si>
  <si>
    <t>https://twitter.com/1223_abdullah/status/1223307166079225857</t>
  </si>
  <si>
    <t>Basma__D</t>
  </si>
  <si>
    <t>Aas3ma</t>
  </si>
  <si>
    <t xml:space="preserve">ما ضحكني الا اكتتاب ارامكو </t>
  </si>
  <si>
    <t>https://twitter.com/Basma__D/status/1223278847455584261</t>
  </si>
  <si>
    <t>الثريد كالعادة عبارة عن أكاذيب ممنهجة وتلميع لصورة الحكومة حول اكتتاب أرامكو الفاشل .</t>
  </si>
  <si>
    <t>https://twitter.com/SCroftx8/status/1222997534320148480</t>
  </si>
  <si>
    <t xml:space="preserve">أنا أكثر منك بعد عن السوق والله من وقت ولادتى مادخلت سوق الاسهم الا فى إكتتاب ارامكو والحمدلله بلا فخر خسران وشكلى راح ابعد لان حاسس ان الضغط والسكر ع الابواب </t>
  </si>
  <si>
    <t>https://twitter.com/HAMDY__MOUSTAFA/status/1222993930213523457</t>
  </si>
  <si>
    <t>osmanss30</t>
  </si>
  <si>
    <t xml:space="preserve">لايعد الأمير #محمد_بن_سلمان بشيء الا ويتحقق ، كما شاهدنا قبل سنتين عندما تحدث عن اكتتاب أرامكو السعودية بأنه سيكون الأكبر في التاريخ ، وهانحن اليوم نرى صدق وبعد رؤيته ، ومازال للمجد بقية </t>
  </si>
  <si>
    <t>https://twitter.com/osmanss30/status/1222719812864040961</t>
  </si>
  <si>
    <t>nalsaleh94</t>
  </si>
  <si>
    <t xml:space="preserve">تقرير استقصائي بعنوان ( اكتتاب ارامكو ) كنت في هذا العمل رئيس التحرير وايضا المخرج واعتبره احد اجمل اعمالي بمسيرتي في الجامعة </t>
  </si>
  <si>
    <t>https://twitter.com/nalsaleh94/status/1222663923251499009</t>
  </si>
  <si>
    <t>DERAALGHTANI</t>
  </si>
  <si>
    <t>AbdullahAltheeb</t>
  </si>
  <si>
    <t>قبل اكتتاب أرامكو قال الخبير العقاري الشرس المدير والمؤسس لشركة بوابة الخليج والمدير والموسوس لشركة نسناس نجد التي وعدت بتوفير 100 وظيفة عسكر الميموني ان العقار مع بداية الاكتتاب سوف ينزل إلى 50٪ ولا حصل نزول بالعكس ارتفعت الأراضي والناس شغالة ومعينة خير ( يتبع ..</t>
  </si>
  <si>
    <t>https://twitter.com/DERAALGHTANI/status/1222652457135767552</t>
  </si>
  <si>
    <t>GbtCZzJ9BHfbPSm</t>
  </si>
  <si>
    <t>jwwhara</t>
  </si>
  <si>
    <t>يتكلم عن الاسهم والادخار كيف تدخل بالاسهم تحط نسبة من الراتب لكن انا طبقت كلامه الله يجزاه خير الان عندي اسهم ولا افكر فيه ابي اخليه حق 5 سنوات قدام بنسبة مقطع قبل شهرين او قبل اكتتاب ارامكو</t>
  </si>
  <si>
    <t>https://twitter.com/GbtCZzJ9BHfbPSm/status/1222636052738953221</t>
  </si>
  <si>
    <t>MrKing51529231</t>
  </si>
  <si>
    <t>brenc201</t>
  </si>
  <si>
    <t>https://twitter.com/MrKing51529231/status/1222597630456475652</t>
  </si>
  <si>
    <t>MarzoqMashan_</t>
  </si>
  <si>
    <t>#أقوال_خالدة "عمرك شفت أحَد يبيع دجاجَة تبيض ذهَب، وياخذ الذهب يقامِر به في لاس فيغاس؟" حمزة السّالم عن #اكتتاب_أرامكو</t>
  </si>
  <si>
    <t>https://twitter.com/MarzoqMashan_/status/1222524889451679744</t>
  </si>
  <si>
    <t>__irwe</t>
  </si>
  <si>
    <t>_soamii</t>
  </si>
  <si>
    <t>يع لو معطي دمه أرامكو ما احتاجوا اكتتاب</t>
  </si>
  <si>
    <t>https://twitter.com/__irwe/status/1222471615952445447</t>
  </si>
  <si>
    <t>sultan44naji</t>
  </si>
  <si>
    <t>https://twitter.com/sultan44naji/status/1222442034847416322</t>
  </si>
  <si>
    <t>nonaaq81</t>
  </si>
  <si>
    <t>من المؤسف أن نرى أموالنا تهدر أمام أعيننا مقابل وجود مئات الآلآف من الشباب العاطلين. هيئة الترفيه تعبث بثروتنا وتحاول إفساد مجتمعنا #حراك_العاطلين_29_يناير #اكتتاب_أرامكو</t>
  </si>
  <si>
    <t>https://twitter.com/nonaaq81/status/1222430190904758272</t>
  </si>
  <si>
    <t>J_BIN_M1</t>
  </si>
  <si>
    <t>ماهي الجدوى الإقتصادية والإجتماعية من استبعاد المواطن/ة من الوظائف الحكومية وتوجيههم للقطاع الخاص الذي يُدار بواسطة تجار لايهمهم سوى الدخل المادي #حراك_العاطلين_29_يناير #اكتتاب_أرامكو</t>
  </si>
  <si>
    <t>https://twitter.com/J_BIN_M1/status/1222418487865462784</t>
  </si>
  <si>
    <t>qh_qr</t>
  </si>
  <si>
    <t>#سابك اقترح ضَـم سابك مع ارامكو بكذا راح تجتمع الخبرات تحت سقف واحد حقائق: ارامكو دخلت في اكتتاب الأسهم ب2 تريليون دولار اغلى من دخل بعض الدول بمعنى: لو اتحدت شركة سابك وارامكو راح تجتمع الخبرات تحت سقف واحد وهذا أفضل من الوضع الحالي</t>
  </si>
  <si>
    <t>https://twitter.com/qh_qr/status/1222415591891521540</t>
  </si>
  <si>
    <t>KperZt</t>
  </si>
  <si>
    <t>اكتتاب #ارامكو له تاثير كبير على جميع الاسواق #السعودية لذا #سابك وغيرها من الشركات انخفض سهمها بشكل كبير جداً وحاد وايضاً سبق لارامكوا استحواذ ٧٠٪ من اصول سابك وهذا هو السبب</t>
  </si>
  <si>
    <t>https://twitter.com/KperZt/status/1222411733224042497</t>
  </si>
  <si>
    <t>Gh02Gh02Gh02</t>
  </si>
  <si>
    <t>ghalii2222</t>
  </si>
  <si>
    <t>بسبب أكتتاب ارامكو</t>
  </si>
  <si>
    <t>https://twitter.com/Gh02Gh02Gh02/status/1222404897095798786</t>
  </si>
  <si>
    <t>alhentoshi</t>
  </si>
  <si>
    <t>Derayah</t>
  </si>
  <si>
    <t>كله من اكتتاب ارامكو ههههههه دايم ارباح الا هالمررره</t>
  </si>
  <si>
    <t>https://twitter.com/alhentoshi/status/1222386666486337537</t>
  </si>
  <si>
    <t>ss12355</t>
  </si>
  <si>
    <t>NAWAFMSZ</t>
  </si>
  <si>
    <t>اكتتاب ارامكو جذبهم والله اعلم</t>
  </si>
  <si>
    <t>https://twitter.com/ss12355/status/1222376584310640641</t>
  </si>
  <si>
    <t>saud_nu</t>
  </si>
  <si>
    <t>ودي أدلي بدلوي وأدلي بصوتي بس خيار توبه بعد ارامكو مافهمتها يمكن ملخبط مع اكتتاب شركه ثانيه</t>
  </si>
  <si>
    <t>https://twitter.com/saud_nu/status/1222231958492762118</t>
  </si>
  <si>
    <t>BandarRajab</t>
  </si>
  <si>
    <t>m88_shushi</t>
  </si>
  <si>
    <t>الرجال يبكي اكيد نفسه في اكتتاب ارامكو بس مالك</t>
  </si>
  <si>
    <t>https://twitter.com/BandarRajab/status/1222226457906249728</t>
  </si>
  <si>
    <t>فاته اكتتاب ارامكو</t>
  </si>
  <si>
    <t>https://twitter.com/BandarRajab/status/1222225920490201099</t>
  </si>
  <si>
    <t>#السوق_السعودي اصبح حديث الناس اليوم وشغلهم الشاغل ولا يكاد يمرّ يوم او يومين الا ويتصدر الهشتاقات ترى هل يتكرر السيناريو السابق ؟؟ انفجر السوق مرتفعاً ١٧ الف نقطة بعد اكتتاب الاتصالات ب ٣ سنوات فماذا بعد اكتتاب ارامكو دائماً أقول التاريخ يعيد نفسه ولا شيء مستحيل في عالم المال</t>
  </si>
  <si>
    <t>https://twitter.com/metrekmeshal/status/1222178076144082944</t>
  </si>
  <si>
    <t>onelove19885</t>
  </si>
  <si>
    <t>abobndr0136</t>
  </si>
  <si>
    <t>أخوي أبو بندر من واجبنا مكافحه الحشرات والصراصير الحاقده والحاسدة علينا بسبب ربحنا في إكتتاب أرامكو ، ومن واجبي تثقيف الأغبياء اللي ماتفرق بين إكتتاب وتداول بعد الطرح بسبب أنهم عند ولادتهم تم أخذ أدمغتهم ووضع مكانها نعال وصاروا يتكلمون بمنطق القدم</t>
  </si>
  <si>
    <t>https://twitter.com/onelove19885/status/1222161332700618754</t>
  </si>
  <si>
    <t>IPAConnect</t>
  </si>
  <si>
    <t>د.عبدالعزيز داغستاني في حوار لـ #مجلة_التنمية_الادارية : اكتتاب آرامكو يعزز مكانة المملكة في #مجموعة_العشرين https://tanmia-idaria.ipa.edu.sa/Pages/171-7.aspx</t>
  </si>
  <si>
    <t>https://twitter.com/IPAConnect/status/1222099397577781248</t>
  </si>
  <si>
    <t>bader44566</t>
  </si>
  <si>
    <t>اذكر. الله. ي شيخ. انتم. اكبر. من انتخسرو. الضعفاء. واخص. اللي توهم داخلين. مع اكتتاب ارامكو. لا تروعونهم.</t>
  </si>
  <si>
    <t>https://twitter.com/bader44566/status/1222095877948542976</t>
  </si>
  <si>
    <t>al7laooo</t>
  </si>
  <si>
    <t xml:space="preserve">اكتتاب البنك الاهلي انهار السوق من ١٠٩٠٠ إلى ٧٢٠٠ بعد ان خرج العساف وصرح... اكتتاب أرامكو لم ينهار السوق مع انه اضخم من الاهلي بكثير !! لماذا لم يحدث ذالك!!! ارجع واقولك( اذا كنت بقمه اعلم ستهبط واذا كنت بقاع لن تهبط ولو هبط سيكون مؤقت وسريع) اذا الخلاصة(سهمك كيف مؤشراته) </t>
  </si>
  <si>
    <t>https://twitter.com/al7laooo/status/1222037176214609920</t>
  </si>
  <si>
    <t>memi_Diary</t>
  </si>
  <si>
    <t>لو سمحت وش معنى ظاهر لي في اكتتاب ارامكو خانة الاسهم المطلوبه والاسهم المخصصه هل كلهم نفس الشي يعني</t>
  </si>
  <si>
    <t>https://twitter.com/memi_Diary/status/1222030535452700672</t>
  </si>
  <si>
    <t>sultaaaaaan0252</t>
  </si>
  <si>
    <t>Jakoom_</t>
  </si>
  <si>
    <t>يوم تقول ارسلو خاص يوم اكتتاب ارامكو وابشرو ..</t>
  </si>
  <si>
    <t>https://twitter.com/sultaaaaaan0252/status/1222003644272402433</t>
  </si>
  <si>
    <t xml:space="preserve">ترى واعدني من اكتتاب ارامكو </t>
  </si>
  <si>
    <t>https://twitter.com/sultaaaaaan0252/status/1222002217516822528</t>
  </si>
  <si>
    <t>sailntp</t>
  </si>
  <si>
    <t>@AlRajhiBankCare امس الضهر بعت اسهم اكتتاب أرامكو متى ينزل المبلغ في الحساب ؟</t>
  </si>
  <si>
    <t>https://twitter.com/sailntp/status/1221948220370292736</t>
  </si>
  <si>
    <t>hm23x</t>
  </si>
  <si>
    <t>saoud_k_althani</t>
  </si>
  <si>
    <t>طيب لو أخذنا الموضوع بتفكيرك أرامكو شركة سعوديه من اكتتاب فيها ؟ السعودين طيب الفايده لمين ؟ للسعوديه وشعبها طيب مين الخسران ؟؟ هذا سؤال لك ي حمار ال ثاني .</t>
  </si>
  <si>
    <t>https://twitter.com/hm23x/status/1221941778875584519</t>
  </si>
  <si>
    <t>Su2009A</t>
  </si>
  <si>
    <t>seem_reem</t>
  </si>
  <si>
    <t>يمكنك معطيته اسمك في اكتتاب ارامكو (:</t>
  </si>
  <si>
    <t>https://twitter.com/Su2009A/status/1221917340251688962</t>
  </si>
  <si>
    <t>من يعرف وش صار على المُغرّر بِهِم الذين ساهموا في اكتِتاب أرامكو؟</t>
  </si>
  <si>
    <t>https://twitter.com/MarzoqMashan_/status/1221733874398584832</t>
  </si>
  <si>
    <t>hhnnhhoo1</t>
  </si>
  <si>
    <t>Fahad_ZHX</t>
  </si>
  <si>
    <t>الا على الطاري اكتتاب ارامكو وش صار عليه؟</t>
  </si>
  <si>
    <t>https://twitter.com/hhnnhhoo1/status/1221695980183216130</t>
  </si>
  <si>
    <t>RiyadhPost</t>
  </si>
  <si>
    <t>كان كل شيء يدور حول شركة #أرامكو #السعودية ، والتشويق في مسيرتها التاريخية لتحقيق أضخم اكتتاب على الاطلاق ، لكن بهدوء أكثر نجحت #أدنوك #الاماراتية في صناعة قصة نجاح أخرى في جمع الأموال من الأسواق #الدولية.</t>
  </si>
  <si>
    <t>https://twitter.com/RiyadhPost/status/1221578305175945216</t>
  </si>
  <si>
    <t>tilil79</t>
  </si>
  <si>
    <t>Qzilq</t>
  </si>
  <si>
    <t>اكتتاب ارامكو شصار عليه</t>
  </si>
  <si>
    <t>https://twitter.com/tilil79/status/1221545523733303301</t>
  </si>
  <si>
    <t>Ibrahim70349882</t>
  </si>
  <si>
    <t>Nouraah_88</t>
  </si>
  <si>
    <t>الضرائب في كل دول العالم . اكتتاب ارامكو ١% ما يعادل مليارات وغطوها المواطنين السعوديين . حرب اليمن دفاع عن حدود الوطن . مقاطعه قطر للامن القومي لان النظام القطري يدعم الارهاب . موسم الرياض ما يوصل مواصيل ملاهي الدوحه الليليه . ولا يحتاج اذكر بعضها . ١</t>
  </si>
  <si>
    <t>https://twitter.com/Ibrahim70349882/status/1221536013459345409</t>
  </si>
  <si>
    <t>yasser9992</t>
  </si>
  <si>
    <t>Eyaaaad</t>
  </si>
  <si>
    <t>للإسف تويتر كل إعلاناته مافيها موثوقية وصار يستخدمونها في عمليات النصب كحيلة إكتتاب أرامكو وفوكس والخ والآن الطامة الكبرى الترويج لداعش!!</t>
  </si>
  <si>
    <t>https://twitter.com/yasser9992/status/1221530092184252419</t>
  </si>
  <si>
    <t>سوق الاسهم باختصار لمتداولين مابعد اكتتاب ارامكو المضاربة ماتصلح لكم بتربح مرة وبتخسر ١٠ مرات او بتشتري في قمة وبتتعلق وماتعرف متى توقف خسارتك لذلك نصيحتي كالتالي انتظر يصحح السوق او ادخل سهم في موجة صاعدة ويكون دخولك على دفعات والبيع بعد الصبر على الاهداف يتبع</t>
  </si>
  <si>
    <t>https://twitter.com/pb22pb11/status/1221529145420787712</t>
  </si>
  <si>
    <t>pluus2030</t>
  </si>
  <si>
    <t xml:space="preserve">يادكتور الله يجزاك خير جهودك وتعليمك وشرحك واضح واشكرك علاه جدا اول مره بحياتي اشتري اسهم هو اكتتاب ارامكو وعندي ٣٠٠ سهم ولا انام بالليل افكر فيها نازي اتزوج منها واشتري شقه تمليك واجيب ١٠٠ كرز دخان اصلي منها وشكلي ببردد ياليل ماطولك </t>
  </si>
  <si>
    <t>https://twitter.com/pluus2030/status/1221512989242744838</t>
  </si>
  <si>
    <t>0yePu0</t>
  </si>
  <si>
    <t xml:space="preserve">هذا ايام اكتتاب ارامكو اما بالنسبة للتحليل الاخر مالي دخل </t>
  </si>
  <si>
    <t>https://twitter.com/0yePu0/status/1221502415867871232</t>
  </si>
  <si>
    <t>Abokayan4444</t>
  </si>
  <si>
    <t>ابو عدي شكرا لك وللمعلوميه ترا اللي يقولك هالكلام هذا متداول متداول مبتدئ جاي من اكتتاب ارامكو وفاهم غلط عن السوق وماهو عارف انه في نعمه عضيمه جالس مع ابو عدي يحلل له السهم وينوره الطريق استمر يالطيب وابيض وجهه</t>
  </si>
  <si>
    <t>https://twitter.com/6ershlowa/status/1221464432485785601</t>
  </si>
  <si>
    <t>nayfcon</t>
  </si>
  <si>
    <t>فرض هوية جديدة على المجتمع السعودي، إضعاف العائلة المالكة، انتهاك حقوق الإنسان في الداخل، قتل خاشقجي اكتتاب أرامكو، حرب اليمن، التجسس، اتّباع الإمارات، تفكيك مجلس التعاون الخليجي؛ سياسات فاشلة اتبعها بن سلمان أضعفت السعودية وأثرت على مكانتها العالمية والإقليمية.</t>
  </si>
  <si>
    <t>https://twitter.com/nayfcon/status/1221449247876354048</t>
  </si>
  <si>
    <t>niiiiiisx</t>
  </si>
  <si>
    <t>الحين اش عد صار ؟؟ من وقت ما اكتتبنا لا حس ولا خبر ، طبيعي ولا لازم اتابع الموضوع واصلاً من فين اتابعه ؟ #اكتتاب_أرامكو</t>
  </si>
  <si>
    <t>https://twitter.com/niiiiiisx/status/1221433767451119616</t>
  </si>
  <si>
    <t>s4eU3JGwKqVnXYc</t>
  </si>
  <si>
    <t>AlRajhiBank</t>
  </si>
  <si>
    <t>السلام عليكم اليوم مريت صراف الراجحي ببيع اسهم اكتتاب ارامكو وتعذر عن البيع حالين وش السبب ؟؟؟؟؟ والوقت ٢ و ٤٠ الظهر</t>
  </si>
  <si>
    <t>https://twitter.com/s4eU3JGwKqVnXYc/status/1221406324237438976</t>
  </si>
  <si>
    <t>Shadow72691326</t>
  </si>
  <si>
    <t>والله انت نفس حالتي دخلت السوق مع اكتتاب ارامكو وربحت شوي في البداية لكن بعدها ما لقيت إلا خسائر ووصلت فوق ال١٠ الاف خسائر وقررت أخرج من السوق قبل لا أخسر زيادة الأسهم مثل القمار للأسف إنت وحظك وتحليلك للسوق لا يكفي هذا غير سوقنا حساس أي مصيبة بتصير ولو مالنا علاقة فيها بيتأثر</t>
  </si>
  <si>
    <t>https://twitter.com/Shadow72691326/status/1221375268910182400</t>
  </si>
  <si>
    <t>SABusinOnline</t>
  </si>
  <si>
    <t xml:space="preserve">لازال الاعلام الغربي يتغنى بنجاح المملكة وسمو ولي العهد في طرح اكتتاب ارامكو ونجاحها وجعلها تسير في تخطي كل المعايير العالمية... استمع وانصت واستمتع </t>
  </si>
  <si>
    <t>https://twitter.com/SABusinOnline/status/1221358282842963968</t>
  </si>
  <si>
    <t>FawazAlharbii</t>
  </si>
  <si>
    <t>henomoni</t>
  </si>
  <si>
    <t xml:space="preserve">خليت اكتتاب ارامكو عشان يومي الاسود ، يومي الاسود جا وخذاها </t>
  </si>
  <si>
    <t>https://twitter.com/FawazAlharbii/status/1221332712277127168</t>
  </si>
  <si>
    <t>S_R1435</t>
  </si>
  <si>
    <t>معلومة قيمة ي استاذ بدر ي ليت تكثر من هالنصايح لان كثير دخلوا السوق بعد اكتتاب أرامكو والأغلب منهم جديد عالسوق ..</t>
  </si>
  <si>
    <t>https://twitter.com/S_R1435/status/1221143850351284224</t>
  </si>
  <si>
    <t>Fringe2090</t>
  </si>
  <si>
    <t>@29_shg مساء الخير ابو ريان... اذكر سابقا قلت انه قاع السوق سوف يتكون في شهر ٢ او ٣ ميلادي وتوقعت ان يكون اعلان اكتتاب ارامكو في هذين الشهرين... الان هل كلامك السابق باقي عليه انه قاع السوق بيكون شهر ٢ او ٣ ميلادي</t>
  </si>
  <si>
    <t>@29_shg</t>
  </si>
  <si>
    <t>https://twitter.com/Fringe2090/status/1221123656392245248</t>
  </si>
  <si>
    <t>Ahmadbudastour</t>
  </si>
  <si>
    <t>9500q</t>
  </si>
  <si>
    <t>الاخ الكريم شركة أرامكو خلال شهر واحد انتهت من أكبر اكتتاب في العالم فقد بلغت التغطية 25 مليار دولار وتم ادراجها في البورصة وشركة الزور كان المفروض تدرج في البورصة شهر ديسمبر 2019 ولا يجوز أن تحجز أموال المساهمين سنتين مثل ما اقترحت لان مبلغ الفوائد خلال هالمدة يقدر بالملايين.</t>
  </si>
  <si>
    <t>https://twitter.com/Ahmadbudastour/status/1221105126510878720</t>
  </si>
  <si>
    <t>x3GRCHkeTLlpcu1</t>
  </si>
  <si>
    <t xml:space="preserve">#اكتتاب_أرامكو لدى خبره طويله فى مجال السياحه العربيه وأعلم جميع المعالم السياحيه في مصر وامكانية حجز فنادق ارخص من البوكنج وشقق مفروشة على أعلى مستوى للتواصل على ال واتس أب </t>
  </si>
  <si>
    <t>https://twitter.com/x3GRCHkeTLlpcu1/status/1221100485874155523</t>
  </si>
  <si>
    <t>6Xi28Zm2BBVk5SJ</t>
  </si>
  <si>
    <t xml:space="preserve">أنا اقتصادي قائم على اكتتاب أرامكو نبيع ؟؟ </t>
  </si>
  <si>
    <t>https://twitter.com/6Xi28Zm2BBVk5SJ/status/1221079613960597505</t>
  </si>
  <si>
    <t>U1li_</t>
  </si>
  <si>
    <t>iIvil__</t>
  </si>
  <si>
    <t>قريتها اكتتاب صح وش صار على اكتتاب ارامكو صرتوا اغنياء؟</t>
  </si>
  <si>
    <t>https://twitter.com/U1li_/status/1221074666816786434</t>
  </si>
  <si>
    <t>mohammed2020ksa</t>
  </si>
  <si>
    <t>نزول اسواق عالميه والبترول بعد مشاكل الصين وكرونا ممكن نرى زيادة ضخ سيوله للسوق كذلك دخول سيوله قويه في اكتتاب ارامكو لاتزل متنقله و مؤثرة على السوق صعودا كذلك سابقا تخوف الكثير من الشركات الخسرانه رجعت الثقه لتلك الشركات بعد تصحيح اوضاعها من تخفيض وزيادة رأس مال</t>
  </si>
  <si>
    <t>https://twitter.com/mohammed2020ksa/status/1221033136764616704</t>
  </si>
  <si>
    <t>Mustaph95143125</t>
  </si>
  <si>
    <t>hala5151</t>
  </si>
  <si>
    <t>نعم يا أختي. بالتوفيق والنجاح في مسيرتكم ورؤيتكم 2030. إنكم في الطريق الصحيح، والدليل هو : تحقيق أرامكو لأرقام قياسية عالمية عند طرحها في البورصة(اكتتاب وصل 30 مليار$)+ القيمة السوقية 1.85 تريليون$تجاوزت بها آبل..</t>
  </si>
  <si>
    <t>https://twitter.com/Mustaph95143125/status/1220886242268717056</t>
  </si>
  <si>
    <t>GaLsEt0</t>
  </si>
  <si>
    <t>dalal_sa21</t>
  </si>
  <si>
    <t>الحمله واضحه لاحظي توقيتها لما قرب موعد الحدث بالسعوديه قامو بعمليه تشويه وقبلها اكتتاب أرامكو قصفو الشركه وقبلها دافوس</t>
  </si>
  <si>
    <t>https://twitter.com/GaLsEt0/status/1220862451232563200</t>
  </si>
  <si>
    <t>abusultan12211</t>
  </si>
  <si>
    <t>KSAMOFA</t>
  </si>
  <si>
    <t>الحقيقة الاعلام الغربي يستهدف #السعودية قبل كل مناسبة مهمة. هذا حدث مع اكتتاب ارامكو والان يحدث قبل #اجتماع_قمة_العشرين. لكن سنمضي دائماً وننتصر ان شاء الله.</t>
  </si>
  <si>
    <t>https://twitter.com/abusultan12211/status/1220587126129135622</t>
  </si>
  <si>
    <t>msma2233</t>
  </si>
  <si>
    <t>Adhwan</t>
  </si>
  <si>
    <t>هذا السبب الحقيقي يجب ان يعلم الشعب السعودي بأن من قام بالتخطيط والتدبير وتموين عملية الهجوم على ارامكوا هي الحكومة القطرية ومن نفذ بالنيابة عن قطر ايران وقاسم سليماني ، الهدف من ذلك لإفشال اكتتاب ارامكو وكذلك إساءة لولي العهد ، سنأخذ بثارنا وحكومة قطر لن تكون في مأمن</t>
  </si>
  <si>
    <t>https://twitter.com/msma2233/status/1220552831566041088</t>
  </si>
  <si>
    <t>#ابناء_الدوحه يجب ان يعلم الشعب القطري بأن من قام بالتخطيط والتدبير وتموين عملية الهجوم على ارامكوا هي الحكومة القطرية ومن نفذ بالنيابة عن قطر ايران وقاسم سليماني ، الهدف من ذلك لإفشال اكتتاب ارامكو وكذلك إساءة لولي العهد ، سنأخذ بثارنا وحكومتكم لن تكون في مأمن</t>
  </si>
  <si>
    <t>https://twitter.com/msma2233/status/1220550215687720960</t>
  </si>
  <si>
    <t>alfares4321</t>
  </si>
  <si>
    <t>طيب انا عندي اسهم اكتتاب ارامكو كيف اقدر انقلها للمحفظه ...او هل ستنتقل للمحفظه ؟؟؟</t>
  </si>
  <si>
    <t>https://twitter.com/alfares4321/status/1220427038307356675</t>
  </si>
  <si>
    <t>Fq1JLHF58ofv7h8</t>
  </si>
  <si>
    <t>AboslimanQasim</t>
  </si>
  <si>
    <t>فوق 40 ببيع اكتتاب ارامكو والاتجاه الي الحبيب ممكن العالم يستغنون عن النفط لاكن مستحيال العالم مايمرض</t>
  </si>
  <si>
    <t>https://twitter.com/Fq1JLHF58ofv7h8/status/1220415026344988672</t>
  </si>
  <si>
    <t>monsteer999</t>
  </si>
  <si>
    <t>anaanahena1</t>
  </si>
  <si>
    <t>ولا بعد كيان وينساب والمراعي والاتصالات اعلنت برضو خسيار الله يستر لانتعلق ..القيادي موٌلي باقي البنوك ان شاء الله اعلانتها ايجابيه واستفادات من ضخ اموال اكتتاب ارامكو واستفادو منه</t>
  </si>
  <si>
    <t>https://twitter.com/monsteer999/status/1220379403819134978</t>
  </si>
  <si>
    <t>في ظل الغضب الشعبي.. خطط #ولي_العهد في مهب الريح تقرير: سهام علي https://bit.ly/2sUDK3a #السعودية #رؤية_السعودية_2030 #اكتتاب_أرامكو #الرياض #جدة</t>
  </si>
  <si>
    <t>https://twitter.com/nabaatv/status/1220342934173814784</t>
  </si>
  <si>
    <t>https://twitter.com/oalhazmi/status/1220302803589124096</t>
  </si>
  <si>
    <t>Abu_Rayan_77</t>
  </si>
  <si>
    <t xml:space="preserve">والله ماتسوى علينا اكتتاب ارامكو وكل الضجة الا عملوها ولا يسوى سهم المنحة بعد ٦ شهور وهو بهذه الأسعار </t>
  </si>
  <si>
    <t>https://twitter.com/Abu_Rayan_77/status/1220256441581342721</t>
  </si>
  <si>
    <t>Ahmad13147524</t>
  </si>
  <si>
    <t>انا احد الخسرانين بسوق الأسهم الزمان القديم ولان انا رجعت لسوق بعد اكتتاب ارامكو وبأذن لله أنك تكسب فينا أجر من الله سبحانه وتعالى لأني انا استفدت منك وغيري الكثير استفاد الله يجزاك خير الجزاء ويكتب اجرك ولكني انا ادعي لك بظهر الغيب وانت لاتعلم بكل خير</t>
  </si>
  <si>
    <t>https://twitter.com/Ahmad13147524/status/1220215742915842048</t>
  </si>
  <si>
    <t>أكتتاب أرامكو راح تسكير فواتير ترامب وتكسير فضايح مناشير و( جيف بيزوس)</t>
  </si>
  <si>
    <t>https://twitter.com/saoud_k_althani/status/1220140473614028800</t>
  </si>
  <si>
    <t>FXQ9jJ5ZEtnYGeI</t>
  </si>
  <si>
    <t>استاذ محمد هل ادراج ارامكو في الاسواق الدوليه يكون عباره عن اكتتاب جديد غير اللي صار بالسعوديه او هو ادراج الاسهم المكتتب بها ال3 مليار ممكن توضح هالتقطه لو سمحت</t>
  </si>
  <si>
    <t>https://twitter.com/FXQ9jJ5ZEtnYGeI/status/1220091675730743297</t>
  </si>
  <si>
    <t>rabieahcom</t>
  </si>
  <si>
    <t xml:space="preserve">https://ift.tt/2v66uXh وزير المالية: طرح أسهم اكتتاب «أرامكو» سيقلص عجز الميزانية </t>
  </si>
  <si>
    <t>https://twitter.com/rabieahcom/status/1220084269302865920</t>
  </si>
  <si>
    <t>i59777</t>
  </si>
  <si>
    <t>وش صار على #اكتتاب_أرامكو نجح أم فشل ؟ أشوف فيه صمت عجيب.</t>
  </si>
  <si>
    <t>https://twitter.com/i59777/status/1220077558336835593</t>
  </si>
  <si>
    <t>T_ksa_r</t>
  </si>
  <si>
    <t>Aber_Sabeel_1</t>
  </si>
  <si>
    <t>لدينا مصنع في الجزائر تشغيله التجاري هذا الربع بناء على تصريحهم علما بأنه أجل ٤ مرات كذلك يملكون مليونين وسبعمائة الف سهم اكتتاب في ارامكو</t>
  </si>
  <si>
    <t>https://twitter.com/T_ksa_r/status/1220069525309263877</t>
  </si>
  <si>
    <t>alhanoufff1</t>
  </si>
  <si>
    <t>@AlRajhiCapital السلام عليكم عند الدخول الى تطبيق البنك ومن ثم على الوضع المالي ، اجد قيمة الاكتتاب (00.0) ! علما ان لدي اسهم اكتتاب في ارامكو . ماهي المشكله ؟</t>
  </si>
  <si>
    <t>https://twitter.com/alhanoufff1/status/1220066988128718849</t>
  </si>
  <si>
    <t>AlkhteebAbdallh</t>
  </si>
  <si>
    <t>وش تشتغل ...؟ والله شريك في أرامكو #اكتتاب_أرامكو</t>
  </si>
  <si>
    <t>https://twitter.com/AlkhteebAbdallh/status/1220049072305901579</t>
  </si>
  <si>
    <t>cIM3e65SIQQz6FI</t>
  </si>
  <si>
    <t>Saudi_Aramco</t>
  </si>
  <si>
    <t>السلام عليكم عندي اسهم اكتتاب بشركة ارامكو وارغب بنقلها من محفظتي في بنك ساب الى محفظتي عند فالكم الماليه . هل عملية النقل تسقط احقيتي بالمنحه من الشركه المذكوره بنشرة الاصدار سهم لكل عشر اسهم بحد اقصى ١٠٠ سهم ؟ ام اذا نقلت الاسهم اظل محتفظ باحقية المنحه؟ وشكراً</t>
  </si>
  <si>
    <t>https://twitter.com/cIM3e65SIQQz6FI/status/1220047560385142784</t>
  </si>
  <si>
    <t xml:space="preserve">السعودية ستضخ عوائد اكتتاب أرامكو في الاقتصاد والصناعات العسكرية. </t>
  </si>
  <si>
    <t>https://twitter.com/MediaCenterAA/status/1220041116009091072</t>
  </si>
  <si>
    <t>#تاسي #تداول #الاسهم_السعودية #سوق_الأسهم تذكرون قبل اكتتاب ارامكوا، كنت دائماً اغرد ب امسك سهمك امسك سهمك ارامكو مجدية في الاكتتاب فقط السيولة تنصب على تاسي ارتفاع الاسهم على شكل انساق ها أنا اليوم اقول مازلنا في بداية الارتفاعات</t>
  </si>
  <si>
    <t>https://twitter.com/lRR9aQxCqUqescU/status/1220029648572166144</t>
  </si>
  <si>
    <t>DNse3p59R9wH1WS</t>
  </si>
  <si>
    <t>لا للبيع لسهم أرامكو ،، خاصة أذا كانت أسهم أكتتاب للحصول على المنحة المجانية بالنسبة للمردود المالي بأمكانك زياره هذا الرابط https://www.argaam.com/ar/disclosures/dividends/previous-year</t>
  </si>
  <si>
    <t>https://twitter.com/metrekmeshal/status/1220014090850127875</t>
  </si>
  <si>
    <t>news24new</t>
  </si>
  <si>
    <t>وزير #المالية #السعودية يتوقع عجزاً أقل في الميزانية المقبلة بسبب طرح اكتتاب #أرامكو.</t>
  </si>
  <si>
    <t>https://twitter.com/news24new/status/1220002921514881025</t>
  </si>
  <si>
    <t>AUB_3</t>
  </si>
  <si>
    <t xml:space="preserve">المسكين يبيع ١٠ اسهم اكتتاب بمكسب ٢.٣٥ ريال للسهم (شكرًا والله يكثر من أمثال) والمستثمرين يجمعونها لمعرفتهم بحجم سهم #أرامكو للمدى المتوسط والبعيد </t>
  </si>
  <si>
    <t>https://twitter.com/AUB_3/status/1219973202966913024</t>
  </si>
  <si>
    <t>ABOO3o0MR</t>
  </si>
  <si>
    <t>#وزير_المالية: #أرامكو لا تزال تدرس إدراج أسهمها في سوق عالمي http:// /pYxw50y1RMN #إكتتاب_أرامكو #طرح_أرامكو #السوق_السعودي</t>
  </si>
  <si>
    <t>https://twitter.com/ABOO3o0MR/status/1219960559774375936</t>
  </si>
  <si>
    <t>#وزير_المالية: #أرامكو لا تزال تدرس إدراج أسهمها في سوق عالمي http://argaam.me/pYxw50y1RMN #إكتتاب_أرامكو #طرح_أرامكو #السوق_السعودي</t>
  </si>
  <si>
    <t>https://twitter.com/argaam/status/1219958612031832064</t>
  </si>
  <si>
    <t>01_f16</t>
  </si>
  <si>
    <t xml:space="preserve">وش اخبار اكتتاب ارامكو .. </t>
  </si>
  <si>
    <t>https://twitter.com/01_f16/status/1219930619553165312</t>
  </si>
  <si>
    <t>سلام عليكم هل اقدر اببع اسهم اكتتاب ارامكو عن طربق الصراف جربت مافي ايقونة بيع</t>
  </si>
  <si>
    <t>https://twitter.com/Yusuf94785974/status/1219928337273032704</t>
  </si>
  <si>
    <t>Asdaanews</t>
  </si>
  <si>
    <t xml:space="preserve">وزير المالية يتوقع عجزاً أقل في الميزانية المقبلة بسبب طرح اكتتاب أرامكو </t>
  </si>
  <si>
    <t>https://twitter.com/Asdaanews/status/1219920446747004930</t>
  </si>
  <si>
    <t>hamadalthani77</t>
  </si>
  <si>
    <t>وزيرة الدفاع اللبنانية #زينة_عكر تتوجه ل #السعودية في أول زيارة رسمية لها.. اللبنانيين شكلهم ناويين ينشّفون #مبس في ما تبقى من #اكتتاب_أرامكو @ALJADEEDNEWS</t>
  </si>
  <si>
    <t>https://twitter.com/hamadalthani77/status/1219918228421517312</t>
  </si>
  <si>
    <t>ستصخ السعودية ما جنته من اكتتاب #ارامكو في الاقتصاد المحلي بالتدريج لسنوات القادمة وسنركز على رفع المحتوى المحلي الصناعي وخاصة في قطاع الدفاع والاسلحة قدمنا مجهودات جدية لاحتواء الازمة الامريكية الايرانيه بعد #مقتل_قاسم_سليماني يتبع</t>
  </si>
  <si>
    <t>https://twitter.com/HasanAbulkeer/status/1219914080435277831</t>
  </si>
  <si>
    <t>hafarcity1</t>
  </si>
  <si>
    <t>وزير المالية: طرح أسهم اكتتاب «أرامكو» سيقلص عجز الميزانية http://dlvr.it/RNWJvs</t>
  </si>
  <si>
    <t>https://twitter.com/hafarcity1/status/1219908694906818562</t>
  </si>
  <si>
    <t>yamamaa_com</t>
  </si>
  <si>
    <t>وزير المالية: طرح أسهم اكتتاب «أرامكو» سيقلص عجز الميزانية - http://yamamaa.com/1513870/</t>
  </si>
  <si>
    <t>https://twitter.com/yamamaa_com/status/1219900202888417280</t>
  </si>
  <si>
    <t>aabaaq</t>
  </si>
  <si>
    <t>وزير المالية: طرح أسهم اكتتاب «أرامكو» سيقلص عجز الميزانية - http://www.aabaaq.com/?p=43781</t>
  </si>
  <si>
    <t>https://twitter.com/aabaaq/status/1219899919848431616</t>
  </si>
  <si>
    <t>AlDiyaar</t>
  </si>
  <si>
    <t>وزير المالية: طرح أسهم اكتتاب “أرامكو” سيقلص عجز الميزانية http://bit.ly/2sNIJmf</t>
  </si>
  <si>
    <t>https://twitter.com/AlDiyaar/status/1219890584124452865</t>
  </si>
  <si>
    <t>dawadmisms</t>
  </si>
  <si>
    <t>وزير المالية: طرح أسهم اكتتاب «أرامكو» سيقلص عجز الميزانية http://www.dawadmisms.net/?p=114548 #رسالة_الدوادمي #الدوادمي</t>
  </si>
  <si>
    <t>https://twitter.com/dawadmisms/status/1219890016421404672</t>
  </si>
  <si>
    <t>royatwatan</t>
  </si>
  <si>
    <t>وزير المالية يتوقع عجزاً أقل في الميزانية المقبلة بسبب طرح اكتتاب أرامكو https://royatwatan.com/35639/</t>
  </si>
  <si>
    <t>https://twitter.com/royatwatan/status/1219879943687024640</t>
  </si>
  <si>
    <t>1asirnews</t>
  </si>
  <si>
    <t>وزير المالية يتوقع عجزاً أقل في الميزانية المقبلة بسبب طرح اكتتاب أرامكو http://1asir.com/?p=446810</t>
  </si>
  <si>
    <t>https://twitter.com/1asirnews/status/1219879910962974720</t>
  </si>
  <si>
    <t>eshrakatroaya</t>
  </si>
  <si>
    <t>وزير المالية يتوقع عجزاً أقل في الميزانية المقبلة بسبب طرح اكتتاب أرامكو https://eshrqah.com/%d9%88%d8%b2%d9%8a%d8%b1-%d8%a7%d9%84%d9%85%d8%a7%d9%84%d9%8a%d8%a9-%d9%8a%d8%aa%d9%88%d9%82%d8%b9-%d8%b9%d8%ac%d8%b2%d8%a7%d9%8b-%d8%a3%d9%82%d9%84-%d9%81%d9%8a-%d8%a7%d9%84%d9%85%d9%8a%d8%b2%d8%a7/</t>
  </si>
  <si>
    <t>https://twitter.com/eshrakatroaya/status/1219877982296252417</t>
  </si>
  <si>
    <t>kbatarfi</t>
  </si>
  <si>
    <t>وزير المالية: طرح أسهم اكتتاب «أرامكو» سيقلص عجز الميزانية | صحيفة تواصل الالكترونية https://twasul.info/1483784/%d9%88%d8%b2%d9%8a%d8%b1-%d8%a7%d9%84%d9%85%d8%a7%d9%84%d9%8a%d8%a9-%d8%b7%d8%b1%d8%ad-%d8%a3%d8%b3%d9%87%d9%85-%d8%a7%d9%83%d8%aa%d8%aa%d8%a7%d8%a8-%d8%a3%d8%b1%d8%a7%d9%85%d9%83%d9%88/</t>
  </si>
  <si>
    <t>https://twitter.com/kbatarfi/status/1219868944745537536</t>
  </si>
  <si>
    <t>GREATKSA2030</t>
  </si>
  <si>
    <t>وزير المالية: طرح أسهم اكتتاب «أرامكو» سيقلص عجز الميزانية http://dlvr.it/RNVxRW</t>
  </si>
  <si>
    <t>https://twitter.com/GREATKSA2030/status/1219867046361493505</t>
  </si>
  <si>
    <t>وزير المالية: طرح أسهم اكتتاب «أرامكو» سيقلص عجز الميزانية http://twasul.info/1483784 #اكتتاب_أرامكو #الجدعان #الميزانية</t>
  </si>
  <si>
    <t>https://twitter.com/twasulnews/status/1219866533435969542</t>
  </si>
  <si>
    <t>sabbanms</t>
  </si>
  <si>
    <t xml:space="preserve">Saudi Aramco: Shares drop to lowest price since IPO on Iran fears - CNN حتى بعد انتهاء اكتتاب ارامكو، لازال التحليل التشاؤمي يسيطر على الإعلام الغربي لا زال سعر سهم ارامكو اعلى من سعر الاكتتاب، ويتقلب تبعا لظروف السوق والمضاربات بين العرض والطلب. </t>
  </si>
  <si>
    <t>https://twitter.com/sabbanms/status/1219866277981970433</t>
  </si>
  <si>
    <t>siinmar747</t>
  </si>
  <si>
    <t>وزير المالية يتوقع عجزاً أقل في الميزانية المقبلة بسبب طرح اكتتاب أرامكو http://bit.ly/2RGOEld تصريح خطير !</t>
  </si>
  <si>
    <t>https://twitter.com/siinmar747/status/1219864492173078528</t>
  </si>
  <si>
    <t>kharjhome1</t>
  </si>
  <si>
    <t>وزير المالية يتوقع عجزاً أقل في الميزانية المقبلة بسبب طرح اكتتاب أرامكو - http://kharjhome.com/885084314.html</t>
  </si>
  <si>
    <t>https://twitter.com/kharjhome1/status/1219853998196391937</t>
  </si>
  <si>
    <t>bDkOUYrgpoEWcz3</t>
  </si>
  <si>
    <t>#صباح_الخيرᅠ "صحافة اليوم.. "وزير المالية يتوقع عجزاً أقل في الميزانية المقبلة بسبب طرح اكتتاب أرامكو.</t>
  </si>
  <si>
    <t>https://twitter.com/bDkOUYrgpoEWcz3/status/1219850023250382850</t>
  </si>
  <si>
    <t>alahdathnewsorg</t>
  </si>
  <si>
    <t>وزير المالية يتوقع عجزاً أقل في الميزانية المقبلة بسبب طرح اكتتاب أرامكو - https://www.alahdathnews.org/archives/301206</t>
  </si>
  <si>
    <t>https://twitter.com/alahdathnewsorg/status/1219848567612936192</t>
  </si>
  <si>
    <t>alkharjnet1</t>
  </si>
  <si>
    <t xml:space="preserve">#الخرج_نت : وزير المالية يتوقع عجزاً أقل في الميزانية المقبلة بسبب طرح اكتتاب أرامكو </t>
  </si>
  <si>
    <t>https://twitter.com/alkharjnet1/status/1219834183918346240</t>
  </si>
  <si>
    <t>aseerNP</t>
  </si>
  <si>
    <t xml:space="preserve">#عسير_نيوز : وزير المالية يتوقع عجزاً أقل في الميزانية المقبلة بسبب طرح اكتتاب أرامكو </t>
  </si>
  <si>
    <t>https://twitter.com/aseerNP/status/1219834164855201797</t>
  </si>
  <si>
    <t>Akhbaar24</t>
  </si>
  <si>
    <t>#وزير_المالية يتوقع عجزاً أقل في #الميزانية المقبلة بسبب طرح #اكتتاب_أرامكو http://akh24.me/UDSE50y1z5x #السعودية</t>
  </si>
  <si>
    <t>https://twitter.com/Akhbaar24/status/1219809437935980546</t>
  </si>
  <si>
    <t>_4amjad</t>
  </si>
  <si>
    <t>ياخوان ماتلاحظون ماعاد فيه خبر عن #اكتتاب_أرامكو خذوا فلوسنا وسكتوا مافيه ارتفاع ولا انخفاض وش العلم؟</t>
  </si>
  <si>
    <t>https://twitter.com/_4amjad/status/1219756795515822081</t>
  </si>
  <si>
    <t>salh_ysh</t>
  </si>
  <si>
    <t xml:space="preserve">عدنا اليكن بحلقة جديدة من مسلسل حكومة الهياط و الفشل! @AdelAljubeir ،اختفاءك وانقطاعك لفترة جعلنا معتقد ان اصبحت شخص عاقل و ذو قيمة ولكن للأسف بكذبك و تصريحاتك الحمقى ما زالت تزيدنا يقيناً بفشل الحكومة! اين الشركات وكلها انسحبت من اكتتاب ارامكو! يتبع </t>
  </si>
  <si>
    <t>https://twitter.com/salh_ysh/status/1219727024912261125</t>
  </si>
  <si>
    <t>Maaalnews</t>
  </si>
  <si>
    <t>الاهلي كابيتال: 2020 أكثر إيجابية للاقتصاد السعودي مع استثمار متحصلات اكتتاب #ارامكو محليا ولا ضرائب جديدة خلال العام. . . #تاسي #صحيفة_مال #الاقتصاد (ت)</t>
  </si>
  <si>
    <t>https://twitter.com/Maaalnews/status/1219717288431144960</t>
  </si>
  <si>
    <t>TAIF91799497</t>
  </si>
  <si>
    <t xml:space="preserve"> مين اكتتاب سهم ارامكو</t>
  </si>
  <si>
    <t>https://twitter.com/TAIF91799497/status/1219685642487115783</t>
  </si>
  <si>
    <t>ZIY_19</t>
  </si>
  <si>
    <t>i_stunning</t>
  </si>
  <si>
    <t>ليتهم يفتحون اكتتاب للمرور بتغطي على ارامكو</t>
  </si>
  <si>
    <t>https://twitter.com/ZIY_19/status/1219667096231202818</t>
  </si>
  <si>
    <t>الجدعان: عائدات إكتتاب أرامكو ستمول تطوير الصناعة السعودية بما في ذلك العسكرية http://riyadhpost.live/17293 #الرياض_بوست</t>
  </si>
  <si>
    <t>https://twitter.com/RiyadhPost/status/1219637312855924741</t>
  </si>
  <si>
    <t>"الاهلي كابيتال": 2020 أكثر إيجابية للاقتصاد السعودي مع استثمار متحصلات اكتتاب "ارامكو" محليا.. ولا ضرائب جديدة خلال العام http://www.maaal.com/archives/20200121/134578 #استثمارات #ارامكو #قطاع_خاص #اقتصاد #السعودية #صحيفة_مال</t>
  </si>
  <si>
    <t>https://twitter.com/Maaalnews/status/1219620406895808512</t>
  </si>
  <si>
    <t>بعد #عجز_الميزانية والتقلبات النفطية..النقد الدولي يتوقع تراجع النمو الاقتصادي المحلي تقرير: سناء ابراهيم قراءة: مودة اسكندر http://shorturl.at/eixOU #السعودية #اكتتاب_أرامكو #رؤية_2030 #الرياض #جدة</t>
  </si>
  <si>
    <t>https://twitter.com/nabaatv/status/1219615821678415874</t>
  </si>
  <si>
    <t xml:space="preserve">#اكتتاب_أرامكو لدى خبره طويله فى مجال السياحه العربيه وأعلم جميع المعالم السياحيه في مصر وامكانية حجز فنادق ارخص من البوكنج وشقق مفروشة على أعلى مستوى للتواصل على ال واتس أب ويشرفنا معرفتكم قبل الوصول 00201117218999 </t>
  </si>
  <si>
    <t>https://twitter.com/x3GRCHkeTLlpcu1/status/1219601986389147649</t>
  </si>
  <si>
    <t>alguhmani</t>
  </si>
  <si>
    <t>#ذكرى_انهيار_فبراير_2006 #انهيار_فبراير_2006 هل يكون #اكتتاب_أرامكو في 2019 مشابه لاكتتاب #Stc في 2003 و تتحق طفرة جديدة في سوق الأسهم ؟</t>
  </si>
  <si>
    <t>#Stc #Stc</t>
  </si>
  <si>
    <t>https://twitter.com/alguhmani/status/1219390193704275969</t>
  </si>
  <si>
    <t>لدى خبره طويله فى مجال السياحه العربيه وخدمات رجال الأعمال وأعلم جميع المعالم السياحيه في مصر وامكانية حجز فنادق ارخص من البوكنج وشقق مفروشة على أعلى مستوى للتواصل على ال واتس أب ويشرفنا معرفتكم قبل الوصول 00201117218999#اكتتاب ارامكو – at سيخ مشوي</t>
  </si>
  <si>
    <t>https://twitter.com/x3GRCHkeTLlpcu1/status/1219349281619968001</t>
  </si>
  <si>
    <t xml:space="preserve"> من الخاص السلام عليكم ابي مشورتكم ابيع اسهم ارامكو او لا لي اني الأحظ السهم كل مالة في نزول وش تنصحوني #الرياض_اكتتاب_ارامكو</t>
  </si>
  <si>
    <t>https://twitter.com/DalelkoinRiyadh/status/1219328443000729600</t>
  </si>
  <si>
    <t>n_sa777</t>
  </si>
  <si>
    <t>ali_alshrafe</t>
  </si>
  <si>
    <t>باقي علي نصبكم تداول أرامكو فقط داخل البنوك السعوديه ولا يوجد لها فروع خارج الدوله تبي اكتتاب روح البنوك السعوديه ايتورو منصه مزيفه</t>
  </si>
  <si>
    <t>https://twitter.com/n_sa777/status/1219323698827735046</t>
  </si>
  <si>
    <t>n0ura_26</t>
  </si>
  <si>
    <t>بعد ٣٠ سنة كيف تضمن إن الطلب عليه رح يكون زي الحين؟ إكتتاب أرامكو ونيوم وفتح السياحة والترفيه عائداتها مهمه جداً ورح نتغير ونصير بلد منتج، الرؤية هي كل شي تحتاجه السعودية وإذا فيه ناس فرحانة باللي قعد تسويه ماأمانع تمجده، أنا شخصياً أعتبره مجدد وأثق فيه.</t>
  </si>
  <si>
    <t>https://twitter.com/n0ura_26/status/1219284768510136321</t>
  </si>
  <si>
    <t>صندوق النقد الدولي يخفض توقعاته لنمو اقتصاد #السعودية http://nabaa.tv/archives/172255 #الرياض #جدة #رؤية_السعودية_2030 #اكتتاب_أرامكو #اوبك</t>
  </si>
  <si>
    <t>https://twitter.com/nabaatv/status/1219276303754579968</t>
  </si>
  <si>
    <t>vng774</t>
  </si>
  <si>
    <t>AlRajhiCapital</t>
  </si>
  <si>
    <t>السلام عليكم انا بعت اسهمي في اكتتاب ارامكو بس طلع الرصيد صفر مع انه عندي ٣٠ سهم</t>
  </si>
  <si>
    <t>https://twitter.com/vng774/status/1219216123889143808</t>
  </si>
  <si>
    <t>a612133a</t>
  </si>
  <si>
    <t>S0NN73</t>
  </si>
  <si>
    <t xml:space="preserve">عفواً على الخطأ الإملائي شكل جوالي من كثر ما يتابع أرامكو صار عنده كل شي اكتتاب </t>
  </si>
  <si>
    <t>https://twitter.com/a612133a/status/1219179461654065154</t>
  </si>
  <si>
    <t>jadck1</t>
  </si>
  <si>
    <t>alkhalejpost</t>
  </si>
  <si>
    <t>لو اجتمع كل بلدان العالم لحمايتها ستبقى ضعيفة و مهترئة و ستحلب لآخر رمق . حتى إكتتاب أرامكو ليس لمصلحة الشعب السعودي ، يجب أن تبقى خيرات البلد لأهل البلد فإن تم الاستيلاء على النفط من الخارج فهي نقطة اللا عودة</t>
  </si>
  <si>
    <t>https://twitter.com/jadck1/status/1219176036715388928</t>
  </si>
  <si>
    <t>suhaildarraj</t>
  </si>
  <si>
    <t>مرحبا بكم في الموقع الشخصي لـ #سهيل_الدراج اتشرف بزيارتكم والاطلاع على المحتويات والاشتراك في القائمة البريدية .. يرجى الاطلاع على السيرة الذاتية . #أرامكو #اكتتاب_أرامكو #اسهم #تداول #توصيات #تاسي #بيتكوين #فوركس #عملات_رقمية #الاسهم_السعودية #سابك .</t>
  </si>
  <si>
    <t>https://twitter.com/suhaildarraj/status/1219119172879290368</t>
  </si>
  <si>
    <t>مختصر السيرة الذاتية للمحاضر الأستاذ / سهيل الدراج المدرب الحصري لدورة #التحليل_المالي لمتداولي #الاسهم . #اسهم #تداول #توصيات #تاسي #بيتكوين #نفط #فوركس #عملات_رقمية #الاسهم_السعودية #أرامكو #ارامكو_السعودية #اكتتاب_أرامكو #سابك #معادن .</t>
  </si>
  <si>
    <t>https://twitter.com/suhaildarraj/status/1219119169679044608</t>
  </si>
  <si>
    <t>كتاب (#التحليل_المالي لمتداولي الأسهم) للأستاذ سهيل الدراج يتسم بالوضوح والشرح المتزن بعيدا عن حشو الكلمات - خاص بمتدربي الدورة فقط . #تداول #اسهم #توصيات #تاسي #الاسهم_السعودية #فوركس #سابك #الانماء #أرامكو #اكتتاب_ارامكو #بتكوين #عملات_رقمية #القيمة_العادلة #التحليل_الفني .</t>
  </si>
  <si>
    <t>https://twitter.com/suhaildarraj/status/1219118620455899136</t>
  </si>
  <si>
    <t>سهيل الدراج | التحليل المالي لمتداولي الأسهم السعودية بالفيديو : تعرف على دورة التحليل المالي التي صممت خصيصا لتناسب متداولي أسواق الأسهم . #الأسهم #تاسي #الأسهم_السعودية #توصيات #تداول #سابك #معادن #الانماء #اكتتاب #أرامكو #موجات_اليوت #التحليل_الفني .</t>
  </si>
  <si>
    <t>https://twitter.com/suhaildarraj/status/1219118018640465920</t>
  </si>
  <si>
    <t>اثارة ، حركة ، ثقة ، سرعة ، شفافية ، مصداقية .. مرحبا بكم معنا في وول ستريت ،، تجارة الاوبشن .. تجارة النخبة مع سهيل الدراج #اسهم #تداول #توصيات #تاسي #ارامكو #اكتتاب_ارامكو #بيتكوين #فوركس #عملات_رقمية #سابك #سافكو #معادن #الانماء #كيان #الاوبشن</t>
  </si>
  <si>
    <t>https://twitter.com/suhaildarraj/status/1219108434479632385</t>
  </si>
  <si>
    <t>الدورة التدريبية الأقوى على مستوى العالم (#عقود_الأوبشن..طريقك لبناء الثروة)، يقدمها الأستاذ سهيل الدراج ، ابدأ خطواتك الأولى نحو استقلاليتك المالية | http://bit.ly/option-B . #الأوبشن #توصيات #تداول #تاسي #اسهم #أرامكو #بيتكوين #الاسهم_السعودية #اكتتاب #الانماء #سابك #معادن</t>
  </si>
  <si>
    <t>https://twitter.com/suhaildarraj/status/1219107417222500353</t>
  </si>
  <si>
    <t>liamali0</t>
  </si>
  <si>
    <t>Eva_735</t>
  </si>
  <si>
    <t>https://twitter.com/liamali0/status/1218957162606624768</t>
  </si>
  <si>
    <t xml:space="preserve">#اكتتاب_أرامكو لدى خبره طويله فى مجال السياحه العربيه وخدمات رجال الأعمال في مصر للتواصل على ال واتس أب ويشرفنا معرفتكم قبل الوصول 00201117218999 </t>
  </si>
  <si>
    <t>https://twitter.com/x3GRCHkeTLlpcu1/status/1218893624412381184</t>
  </si>
  <si>
    <t>Fro00osi</t>
  </si>
  <si>
    <t>لو يسئلوني وش القرار الي ندمت عليه بحياتك اقولهم اكتتابي ب ارمكو لان كنت ناوي احط المبلغ كامل بالاهلي على سعر ٣٩ وشف الاهلي كم وصل بعد اكتتاب ارامكو وشف ارامكو كم</t>
  </si>
  <si>
    <t>https://twitter.com/Fro00osi/status/1218874269825978368</t>
  </si>
  <si>
    <t>iQxhfc</t>
  </si>
  <si>
    <t>ibrahimabdula44</t>
  </si>
  <si>
    <t>من فلوس اكتتاب ارامكو</t>
  </si>
  <si>
    <t>https://twitter.com/iQxhfc/status/1218865660345966592</t>
  </si>
  <si>
    <t>Lara_bn</t>
  </si>
  <si>
    <t>أكبر اكتتاب في التاريخ #ارامكو يتداول اليوم عند 34.55 ريال ، بارتفاع 8٪ عن سعر الاكتتاب، البنوك الأجنبية بدأت بتغطية الشركة ووضعت أسعار مستهدفة بين 28.1 و 41 ريال على النحو التالي #تاسي #تداول #تداول_أرامكو #السعودية</t>
  </si>
  <si>
    <t>https://twitter.com/Lara_bn/status/1218826255472177152</t>
  </si>
  <si>
    <t>Alnbras13232599</t>
  </si>
  <si>
    <t xml:space="preserve">المهم الكبار مزعلينك لانهم يعملون و ينفذون للعظمي القياده تبي سياده اولا السعوديه الحرمين فيها ثانيا اكبر منتج بالعالم للنفط ثالثا واحد بالميه من اكتتاب ارامكو جمع سيوله بميزانية دول رابعا وضعكم صعب مجموعة القطب الأحادي ق ا ت حروف من ثلاث دول الناتج قات يساوي الحوثي </t>
  </si>
  <si>
    <t>https://twitter.com/Alnbras13232599/status/1218815260599209984</t>
  </si>
  <si>
    <t>turki888</t>
  </si>
  <si>
    <t xml:space="preserve">اغلب الأسهم اعطت منذ انتهاء اكتتاب ارامكو الى الآن بشكل مجزي وبنسب متفاوتة </t>
  </si>
  <si>
    <t>https://twitter.com/turki888/status/1218804471590944768</t>
  </si>
  <si>
    <t>TRTArabi</t>
  </si>
  <si>
    <t>صاحبة أكبر اكتتاب في التاريخ.. وعصب الميزانية #السعودية. أسئلة مطروحة، إيقاف ومنع من الكتابة، وملفّات يكتنفها الغموض.. فما قصة #أرامكو؟</t>
  </si>
  <si>
    <t>https://twitter.com/TRTArabi/status/1218763766906511360</t>
  </si>
  <si>
    <t>THEWOLFOFTASI</t>
  </si>
  <si>
    <t>Harf_1</t>
  </si>
  <si>
    <t>يقول المثل : طيب السوق ولا طيب البضاعة.. السوق الآن في موجه صعود بعد نهاية اكتتاب أرامكو وقد يدخل في مسار عرضي ترقبا لنتائج الربع الرابع.. الشركات اللي راح تتفاعل في مثل هذه الأوقات (حسب التوقعات أو المراهنات كما يقوله الخبراء وارن بافيت وبيتر لينش) مثلاً قطاع التجزئة..</t>
  </si>
  <si>
    <t>https://twitter.com/THEWOLFOFTASI/status/1218614494953451523</t>
  </si>
  <si>
    <t>mmss60061</t>
  </si>
  <si>
    <t>اتوقع اننا في مرحلة الاندفاع .. خاصة بعد اكتتاب ارامكو ناس دخلت لأول مره</t>
  </si>
  <si>
    <t>https://twitter.com/mmss60061/status/1218604230346518528</t>
  </si>
  <si>
    <t>Lama_Otaiba</t>
  </si>
  <si>
    <t>Asmaa_otb</t>
  </si>
  <si>
    <t>اقول بس وش صار ع اكتتاب ارامكو</t>
  </si>
  <si>
    <t>https://twitter.com/Lama_Otaiba/status/1218597238471122944</t>
  </si>
  <si>
    <t>https://twitter.com/TRTArabi/status/1218578802361520129</t>
  </si>
  <si>
    <t>Al3nziMotaz</t>
  </si>
  <si>
    <t xml:space="preserve">حينما نحاول ان نحصر و نعدد انجازات #ولي_العهد الامير #محمد_بن_سلمان فيصعب علينا ذلك في ٢٨٠ حرف، فإنجازاته عديدة -تنويع مصادر الدخل الاقتصادي السعودي -فتح اكتتاب ارامكو -فتح باب السياحة و استقبال السياح -مدينة كاملة رأس مالية ( نيوم ) وهذا كله في فترة اقل من ٣ سنوات </t>
  </si>
  <si>
    <t>https://twitter.com/Al3nziMotaz/status/1218497951347236865</t>
  </si>
  <si>
    <t>Rima_Ksa1</t>
  </si>
  <si>
    <t>NUAMANN2016</t>
  </si>
  <si>
    <t xml:space="preserve">أرامكو بعد ٣ أيام بدا عمل افتتاح اكبر اكتتاب بالعالم سهم بارتفاع لم تتاثر ابد بحمدلله انت بلدك تحت سيطرة ايران ممكن الأسف عراق عربي يصبح محافظة إيرانية بسبب سيطرة ايران على بلدكم تقتل كل يوم عراقي بريء ماحد يقدر يدافع عن ابناء بلدك ايران تخسى تدخل أرضينا مقدسة </t>
  </si>
  <si>
    <t>https://twitter.com/Rima_Ksa1/status/1218485938055208960</t>
  </si>
  <si>
    <t>من يعرف ماذا حدث للمُغرر بهم الذين ساهموا في اكتتاب أرامكو؟</t>
  </si>
  <si>
    <t>https://twitter.com/MarzoqMashan_/status/1218473879208976385</t>
  </si>
  <si>
    <t>Brightness237</t>
  </si>
  <si>
    <t>https://twitter.com/Brightness237/status/1218471211128311810</t>
  </si>
  <si>
    <t>greatman235018</t>
  </si>
  <si>
    <t>ua__u</t>
  </si>
  <si>
    <t xml:space="preserve">كل شي يقوله لمحه كان صحيح لانه كان قبل ارامكو لن يكون فيها اكتتاب الا بعد ٢٠٢٤ وهذا كلامه صحيح ما صار اكتتاب ولا شي </t>
  </si>
  <si>
    <t>https://twitter.com/greatman235018/status/1218463945905799168</t>
  </si>
  <si>
    <t>You225</t>
  </si>
  <si>
    <t>سؤال لاهل الخبرة في السوق انا اكتتبت في ارامكو وطبعاً انفتحت لي محفظة سؤالي الان لو بشتري اسهم في شيء ثاني غير ارامكو اقدر ولا واش الاسهم الي تنصحوني اشتريها ؟ #سهم #سهم_أرامكو #سابك #دار_الاركان #أسهم #السوق_السعودي_تداول #تداول #الراجحي #الاهلي #اكتتاب_ارامكو</t>
  </si>
  <si>
    <t>https://twitter.com/You225/status/1218303981853773824</t>
  </si>
  <si>
    <t>Q8No_1</t>
  </si>
  <si>
    <t>LoverR_Q8</t>
  </si>
  <si>
    <t>#تساؤلات_الليلة مين اللي عظ أصبع الندم على اكتتاب #أرامكو ؟</t>
  </si>
  <si>
    <t>https://twitter.com/Q8No_1/status/1218295394528124929</t>
  </si>
  <si>
    <t>abdull98722</t>
  </si>
  <si>
    <t>السلام عليكم حاب ابيع اسهم ارامكو عن طريق تطبيق البنك الاهلي ويظهر لي عدم وجود اكتتاب للبيع علما ااني املك اسهم فكيف هي طريقة البيع وشكراً</t>
  </si>
  <si>
    <t>https://twitter.com/abdull98722/status/1218248362232819715</t>
  </si>
  <si>
    <t>TraderProff</t>
  </si>
  <si>
    <t xml:space="preserve">قلناها في ٢٣ ديسمبر وكان تهامه قاع تحت ٣٣ بس محد يمنا كانوا مشغولين في اكتتاب ارامكو </t>
  </si>
  <si>
    <t>https://twitter.com/TraderProff/status/1218212352836931585</t>
  </si>
  <si>
    <t>#السعودية | إنتاج #النفط خلال 2019 الأدنى في 6 أعوام http://nabaa.tv/archives/171986 #ارامكو #اكتتاب_أرامكو #جدة #الرياض</t>
  </si>
  <si>
    <t>https://twitter.com/nabaatv/status/1218187859758321664</t>
  </si>
  <si>
    <t xml:space="preserve">#اكتتاب_أرامكو كل عام وانتم بخير نعمل على تحسين خدمة السياحه العربيه وأعلم جميع المعالم السياحيه في مصر وامكانية حجز فنادق ارخص من البوكنج وشقق مفروشة على أعلى مستوى للتواصل على ال واتس أب ويشرفنا معرفتكم قبل الوصول 00201117218999 </t>
  </si>
  <si>
    <t>https://twitter.com/x3GRCHkeTLlpcu1/status/1218172740215148546</t>
  </si>
  <si>
    <t>osgcont</t>
  </si>
  <si>
    <t>YaHalaShow</t>
  </si>
  <si>
    <t xml:space="preserve">لمياء الابراهيم في كل عرس لها قرص .. طبيبة أسرة و مفتية في الحجاب و كتبت عن اكتتاب ارامكو و الان عن الموارد البشرية ... @DrLalibrahim .. طاقة كانت مختبئة لعقود من الزمان . عالعموم عملت لي بلوك من عدة أيام </t>
  </si>
  <si>
    <t>https://twitter.com/osgcont/status/1218136232825360384</t>
  </si>
  <si>
    <t>faisal177ayed</t>
  </si>
  <si>
    <t>أنت ليش تفسره همز .. ليش ما تفسره نقد؟ جاسر الماضي المرة الوحيدة التي انتقده عندما قال : لن يكون هناك أكتتاب في أرامكو .. طيار ركن شوف تغريداته وتعرف وأخرها يقول لابد من تدوير الحراسات الأمنية وكأنه يشكك في ولائها.. فلا تأخذ الموضوع بالهمز واللمز خذه بالنقد ليش يشكك في الحراسات؟</t>
  </si>
  <si>
    <t>https://twitter.com/AbdullahAltheeb/status/1218107251300470784</t>
  </si>
  <si>
    <t>_TheO2e</t>
  </si>
  <si>
    <t>@AlRajhiBankCare كيف طريقة بيع اكتتاب ارامكو من تطبيق الراجحي ؟</t>
  </si>
  <si>
    <t>https://twitter.com/_TheO2e/status/1218096395137290241</t>
  </si>
  <si>
    <t>mshmshd_f</t>
  </si>
  <si>
    <t>مرحبا بك ، اذا لم يكن لديك محفظة وتم الاكتتاب في ارامكو فقد تم فتح محفظة اكتتاب وهي لاتسمح بالتداول والغرض منها ادارة الاكتتاب . وللإطلاع على خطوات التسجيل: https://bilad.sa/5fb6b علما بأنه تمت اتاحة البيع عبر ( البلاد نت ، جهاز الصرف الالي ) شكرا</t>
  </si>
  <si>
    <t>https://twitter.com/AlbiladCapital/status/1218070974148628480</t>
  </si>
  <si>
    <t>https://twitter.com/AlbiladCapital/status/1218070835082289152</t>
  </si>
  <si>
    <t>Dietitian_mm</t>
  </si>
  <si>
    <t>ندمتوا على اكتتاب ارامكو؟</t>
  </si>
  <si>
    <t>https://twitter.com/Dietitian_mm/status/1217965163963392004</t>
  </si>
  <si>
    <t>feattured</t>
  </si>
  <si>
    <t>almobark_</t>
  </si>
  <si>
    <t xml:space="preserve">لو معطيه دمها ارامكو ما احتاجوا اكتتاب </t>
  </si>
  <si>
    <t>https://twitter.com/feattured/status/1217930202153701376</t>
  </si>
  <si>
    <t>Tariq_Alansari9</t>
  </si>
  <si>
    <t>badou42550000</t>
  </si>
  <si>
    <t xml:space="preserve">لا أقول إلا حسبي الله ونعم الوكيل فيهم جميعا ولكن هناك صنف أنتن منهم جميعا صنف يعيش بيننا نحن السعوديين صنف للاسف انهم سعوديون صنف قذف ولاة الأمر وفرح بوفاتهم صنف يجد من يساعده من المسؤولين صنف يريد أن يستقل بالحجاز صنف تهكم على اكتتاب ارامكو انهم جماعه يوتيرن ومكا حقنا </t>
  </si>
  <si>
    <t>https://twitter.com/Tariq_Alansari9/status/1217909693999349760</t>
  </si>
  <si>
    <t>_JOM23</t>
  </si>
  <si>
    <t>لو معطين دمهم ارامكو ما احتاجوا اكتتاب</t>
  </si>
  <si>
    <t>https://twitter.com/__irwe/status/1217876905283792896</t>
  </si>
  <si>
    <t>#السعودية | "فايننشال تايمز": انخفاض القيمة السوقية لـ #أرامكو قريباً http://nabaa.tv/archives/171905 #اكتتاب_أرامكو #رؤية_السعودية_2030 #محمد_بن_سلمان #الرياض #جدة</t>
  </si>
  <si>
    <t>https://twitter.com/nabaatv/status/1217842086881480716</t>
  </si>
  <si>
    <t>ngpKVLEY9YeJjO9</t>
  </si>
  <si>
    <t>MbsMeToo</t>
  </si>
  <si>
    <t>السهم بدا بالتنازل التدريجي ؛؛ اللي يبي يشتري ينتظر رح يوصل سعره بسعر الاكتتاب وأقل بنهاية الاسبوع هذا او بداية الاسبوع القادم ؛؛ اللي اكتتب بكمية كبيره يبيع لان مارح يلحق على راس ماله وسلامتكم #اكتتاب_أرامكو</t>
  </si>
  <si>
    <t>https://twitter.com/ngpKVLEY9YeJjO9/status/1217762059896741888</t>
  </si>
  <si>
    <t>ESSA_1998_</t>
  </si>
  <si>
    <t xml:space="preserve">#اكتتاب_أرامكو الناس الفاهمه فيدوني </t>
  </si>
  <si>
    <t>https://twitter.com/ESSA_1998_/status/1217729297177370624</t>
  </si>
  <si>
    <t>Devillcrry</t>
  </si>
  <si>
    <t>لو معطيه دمها ارامكو ما احتاجوا اكتتاب</t>
  </si>
  <si>
    <t>https://twitter.com/Devillcrry/status/1217628900110499843</t>
  </si>
  <si>
    <t>LYXVIR</t>
  </si>
  <si>
    <t>من قبل اكتتاب ارامكو للحين حسبي الله</t>
  </si>
  <si>
    <t>https://twitter.com/LYXVIR/status/1217618331114536960</t>
  </si>
  <si>
    <t>IIF4v</t>
  </si>
  <si>
    <t>Omr_Otb</t>
  </si>
  <si>
    <t>4800 من ابوي عشان اكتتاب ارامكو</t>
  </si>
  <si>
    <t>https://twitter.com/IIF4v/status/1217592328048857088</t>
  </si>
  <si>
    <t>alhasalah</t>
  </si>
  <si>
    <t>تسييل الأشخاص لمحافظهم قبل اكتتاب أرامكو بغرض الاستفادة من السيولة في اكتتاب أرامكو.. هل يعتبر تأثيره سلبي على السوق؟ @Rebdis</t>
  </si>
  <si>
    <t>https://twitter.com/alhasalah/status/1217517193635733506</t>
  </si>
  <si>
    <t>3mo_7amza</t>
  </si>
  <si>
    <t>N_f7_u</t>
  </si>
  <si>
    <t xml:space="preserve">ذكرتني بمحادثه قبل اكتتاب ارامكو في قروب واتس </t>
  </si>
  <si>
    <t>https://twitter.com/3mo_7amza/status/1217503631601274881</t>
  </si>
  <si>
    <t>Abdullahgh1990</t>
  </si>
  <si>
    <t>عزيزي العميل لجميع الاستفسارات حول اكتتاب سهم ارامكو يرجى زيارة الصفحة https://www.saudiaramco.com/ar/ipo/contacts-and-faq سعدنا بتواصلك</t>
  </si>
  <si>
    <t>https://twitter.com/AlRajhiCapital/status/1217427901022339072</t>
  </si>
  <si>
    <t>waraqenap</t>
  </si>
  <si>
    <t>AJAPodcasts</t>
  </si>
  <si>
    <t>https://twitter.com/waraqenap/status/1217417174823964672</t>
  </si>
  <si>
    <t>knockknockwhost</t>
  </si>
  <si>
    <t>هذا الحساب الجهبذي مضروب ويمكن مبيوع لخلايا عزمي وانفضح بعد اكتتاب ارامكو ، الحذر منه واجب.</t>
  </si>
  <si>
    <t>https://twitter.com/knockknockwhost/status/1217408054385352705</t>
  </si>
  <si>
    <t>_iSF8</t>
  </si>
  <si>
    <t>عساها الأسهم ارتفعت اسعارها #اكتتاب_أرامكو</t>
  </si>
  <si>
    <t>https://twitter.com/_iSF8/status/1217388619469664256</t>
  </si>
  <si>
    <t>kik90_</t>
  </si>
  <si>
    <t>mn0505mn</t>
  </si>
  <si>
    <t>ترى على فكره انت ربحان راس المال باقي موجود وفوقه ريالين ونص زيادة خل عنك التشمت بس السؤال المنطقي وش السبب الي مخليه مايرتفع ؟! #اكتتاب_أرامكو #أرامكو</t>
  </si>
  <si>
    <t>https://twitter.com/kik90_/status/1217385132027514881</t>
  </si>
  <si>
    <t xml:space="preserve">#اكتتاب_أرامكو لاعاده الله من يوم اكتتبنا فيها </t>
  </si>
  <si>
    <t>https://twitter.com/mn0505mn/status/1217384464797573120</t>
  </si>
  <si>
    <t>jassser15</t>
  </si>
  <si>
    <t xml:space="preserve">خلاص يا جماعه احنا نقفل النيابه العامه ورئاسة امن الدولة والمباحث الجنائية ونكتفي بالمغرد الجهبذي صاحب اعظم تحليل في التاريخ بخصوص اكتتاب ارامكو وعلى ايش الخساير دام في امثاله من المواطنيين العظماء اللي همهم كشف الحقيقة والتشهير باي انسان </t>
  </si>
  <si>
    <t>https://twitter.com/HasanAbulkeer/status/1217373495765749762</t>
  </si>
  <si>
    <t>aalaiqtisadia</t>
  </si>
  <si>
    <t xml:space="preserve">قيمة الاكتتاب العام الأولي لأرامكو تصل إلى 29.4 مليار دولار مسجلة رقما قياسيا، بعد بيعها أسهم إضافية يبلغ عددها 450 مليون سهم.. فما هي قصة اكتتاب #أرامكو؟ </t>
  </si>
  <si>
    <t>https://twitter.com/aalaiqtisadia/status/1217338369904185346</t>
  </si>
  <si>
    <t>#بعد_أمس | قيمة الاكتتاب العام الأولي لأرامكو تصل إلى 29.4 مليار دولار مسجلة رقما قياسيا، بعد بيعها أسهم إضافية يبلغ عددها 450 مليون سهم.. فما هي قصة اكتتاب #أرامكو؟ استمعوا إلى حلقة اليوم من خلال: http://bit.ly/BaadAms</t>
  </si>
  <si>
    <t>https://twitter.com/AJAPodcasts/status/1217330573456236551</t>
  </si>
  <si>
    <t>Wisam603gmailc1</t>
  </si>
  <si>
    <t>اكتتاب ارامكو و بإختصار شديد هو خطوة من أجل جعل الشركة الأكبر عالميا و قد تحقق ذلك . وهذ الأمر جن جنون تنظيم الحمدين بزعامة عزمي بشارة و كذلك الناطقة بإسم التنظيم قناة الجزيرة</t>
  </si>
  <si>
    <t>https://twitter.com/Wisam603gmailc1/status/1217321090357264384</t>
  </si>
  <si>
    <t>https://twitter.com/AJAPodcasts/status/1217310442135134209</t>
  </si>
  <si>
    <t>ff13332</t>
  </si>
  <si>
    <t>Ask_Alriyadh2</t>
  </si>
  <si>
    <t>سلام بنسبه لسهم ارامكو تجود فيه لا تبيع بنسبه لسوق الاسهم ادخل اكتتب وبع واطلع لانوا مشكله وجع راس وضغط وع اعصابك انخسرت احتريت وان ربحت طمعت ثمن خسرت خلك اكتتاب وبيع لا رفع السهم لا تطمع با التوفيق</t>
  </si>
  <si>
    <t>https://twitter.com/ff13332/status/1217226591195095040</t>
  </si>
  <si>
    <t>TheGulfPortal</t>
  </si>
  <si>
    <t>هيئة الاستثمار: نصف مليار دولار حصة الهيئة في اكتتاب شركة أرامكو السعودية! @kia_information @Saudi_Aramco @Aramco</t>
  </si>
  <si>
    <t>https://twitter.com/TheGulfPortal/status/1217221548949549056</t>
  </si>
  <si>
    <t>mulhim12</t>
  </si>
  <si>
    <t>zahrkh0a</t>
  </si>
  <si>
    <t>هلا خالد.. جاسر الماضي حاظرني .. و ما دامه يتفلسف عن تغريدات سابقه سلبيه، إسأله عن تغريدته بخصوص إكتتاب ارامكو .. و تحياتي</t>
  </si>
  <si>
    <t>https://twitter.com/mulhim12/status/1217193718769422336</t>
  </si>
  <si>
    <t>الإكتتاب غير المجدي.. البنوك تساوم #أرامكو لتقاضي المزيد من الأموال تقرير: محمد دياب https://bit.ly/383Ut2S #اكتتاب_أرامكو #السعودية #جدة #رؤية_2030 #محمد_بن_سلمان</t>
  </si>
  <si>
    <t>https://twitter.com/nabaatv/status/1217167678508617730</t>
  </si>
  <si>
    <t>turkialnefaie</t>
  </si>
  <si>
    <t>@oqo888 اتابعك وللمعلوميه ماني داخل بالاسهم الا في اكتتاب ارامكو ،،، والله يكتب لك الاجر ان شاء الله ،، وش تفسر سهم ارامكو ينزل ويطلع وقت التداول وارتفاعه قليل ،، هل تجميع ولا تطفيش ولا وش الوضع</t>
  </si>
  <si>
    <t>https://twitter.com/turkialnefaie/status/1217150519283679232</t>
  </si>
  <si>
    <t>abgam22</t>
  </si>
  <si>
    <t>d3lo_g</t>
  </si>
  <si>
    <t>اكتتاب ارامكو عفته بسببهم</t>
  </si>
  <si>
    <t>https://twitter.com/abgam22/status/1217149771946889216</t>
  </si>
  <si>
    <t>Jsultan77</t>
  </si>
  <si>
    <t>الكويت: نصف مليار دولار حصة «هيئة الاستثمار» في اكتتاب «أرامكو»</t>
  </si>
  <si>
    <t>https://twitter.com/Jsultan77/status/1217129026516594688</t>
  </si>
  <si>
    <t>gentleRiyadh</t>
  </si>
  <si>
    <t>saudi1793</t>
  </si>
  <si>
    <t>السلام عليكم ماعندي غير سهم أرامكو اكتتاب الله يطرح فيه الخير وفيه نيه ازود واخليها للزمن لعل الله يعوض على خسارتي فيما مضى جزاك الله خير ياغالي واحسن الله اليك</t>
  </si>
  <si>
    <t>https://twitter.com/gentleRiyadh/status/1217113770906083328</t>
  </si>
  <si>
    <t>aleqtisadiya</t>
  </si>
  <si>
    <t xml:space="preserve">الكويت: نصف مليار دولار حصة «هيئة الاستثمار» في اكتتاب «أرامكو» </t>
  </si>
  <si>
    <t>https://twitter.com/aleqtisadiya/status/1217106659694333952</t>
  </si>
  <si>
    <t>a_wagid2000</t>
  </si>
  <si>
    <t>https://twitter.com/a_wagid2000/status/1217088772862631936</t>
  </si>
  <si>
    <t>waleedalgoud1</t>
  </si>
  <si>
    <t>السلام عليكم عندي اسهم اكتتاب ارامكو رحت اليوم الصراف ابي ابيعها وقت التداول مكتوب بالشاشه لاتستطيع بيع الاسهم حاليا وش الحل</t>
  </si>
  <si>
    <t>https://twitter.com/waleedalgoud1/status/1217084307677667328</t>
  </si>
  <si>
    <t>Almowazideals</t>
  </si>
  <si>
    <t xml:space="preserve">الموازي:نصف مليار دولار حصة «هيئة الاستثمار» في اكتتاب «أرامكو» </t>
  </si>
  <si>
    <t>https://twitter.com/Almowazideals/status/1217061240507457536</t>
  </si>
  <si>
    <t>almowazi</t>
  </si>
  <si>
    <t>الموازي:نصف مليار دولار حصة «هيئة الاستثمار» في اكتتاب «أرامكو» https://www.almowazi.com/NewsDetails.aspx?ID=48296#.Xh2z4Pv_MyY.twitter</t>
  </si>
  <si>
    <t>https://twitter.com/almowazi/status/1217060887502172160</t>
  </si>
  <si>
    <t>soha_bsh1</t>
  </si>
  <si>
    <t>أكتتاب أسهم أرامكو السعودية يسجل أرقاما قياسية جديدة https://ift.tt/2tWhKFi</t>
  </si>
  <si>
    <t>https://twitter.com/soha_bsh1/status/1217049507105513472</t>
  </si>
  <si>
    <t>samera5571</t>
  </si>
  <si>
    <t xml:space="preserve">أكتتاب أسهم أرامكو السعودية يسجل أرقاما قياسية جديدة </t>
  </si>
  <si>
    <t>https://twitter.com/samera5571/status/1217038408746438656</t>
  </si>
  <si>
    <t>FxNewsToday</t>
  </si>
  <si>
    <t>"هيئة الاستثمار" الكويتية تستثمر 500 مليون دولار في اكتتاب "أرامكو": استثمرت الهيئة العامة للاستثمار الكويتية في الطرح العام الأولي لشركة الزيت العربية ... http://dlvr.it/RN0NgK</t>
  </si>
  <si>
    <t>https://twitter.com/FxNewsToday/status/1216981787190030337</t>
  </si>
  <si>
    <t>sharqetrade</t>
  </si>
  <si>
    <t>نصف مليار دولار حصة «هيئة الاستثمار» في اكتتاب «أرامكو» http://bit.ly/2NmicDm المصدر : جريدة الجريدة</t>
  </si>
  <si>
    <t>https://twitter.com/sharqetrade/status/1216922372445483008</t>
  </si>
  <si>
    <t>Almuhands313</t>
  </si>
  <si>
    <t>المصيبه لما يجيك واحد عراقي الايراني راكبه وداعس عليه وبلده كلها ميليشيات طائفيه وحروب ودمار وينتقد المملكه وقراراتها ! وش دخلك يا وضيع بنا . ما شكينا لك . خلك في بلدك ابرك لك . وعلى فكره اكتتاب ارامكو فقط ٥٪ اكبر اكتتاب بالعالم واكبر شركه في العالم .</t>
  </si>
  <si>
    <t>https://twitter.com/Ibrahim70349882/status/1216884256926060547</t>
  </si>
  <si>
    <t>aljarida</t>
  </si>
  <si>
    <t xml:space="preserve">نصف مليار دولار حصة هيئة الاستثمار في اكتتاب «أرامكو» </t>
  </si>
  <si>
    <t>https://twitter.com/aljarida/status/1216834806396411905</t>
  </si>
  <si>
    <t>IndyArabia</t>
  </si>
  <si>
    <t>اكتتاب "أرامكو" يسجل رقما قياسيا عند 29.4 مليار دولار #اندبندنت_عربية_تغنيك</t>
  </si>
  <si>
    <t>https://twitter.com/IndyArabia/status/1216832889217781766</t>
  </si>
  <si>
    <t>a23ui</t>
  </si>
  <si>
    <t>ElDHME</t>
  </si>
  <si>
    <t>تذكرت اكتتاب أرامكو والله مدري وين راح المهم شاركة مع الناس ولا عاد فكرت فيه</t>
  </si>
  <si>
    <t>https://twitter.com/a23ui/status/1216827969169129472</t>
  </si>
  <si>
    <t>Kuwait_Re</t>
  </si>
  <si>
    <t>ـ #بورصة_الكويت | #الكويت ـ مصادر (الجريدة) :: نصف مليار دولار حصة الهيئة العامة للاستثمار في اكتتاب #أرامكو_السعودية !</t>
  </si>
  <si>
    <t>https://twitter.com/Kuwait_Re/status/1216800268823748609</t>
  </si>
  <si>
    <t>ahmeda298795</t>
  </si>
  <si>
    <t>N87125432</t>
  </si>
  <si>
    <t>ياشيخ الروحاني ماعندك اكتتاب ارامكو ودنا نكتتب</t>
  </si>
  <si>
    <t>https://twitter.com/ahmeda298795/status/1216791619850178560</t>
  </si>
  <si>
    <t>6LOwPZeiYmk2UMX</t>
  </si>
  <si>
    <t xml:space="preserve">#تجمع_العاطلين_السعوديين95 #تجمع_العاطلين_السعوديين96 -تجمع العاطلين -الهلال وصل للعالمية -تجمع العاطلين -فيه حفلة لأحلام -تجمع العاطلين -اكتتاب ارامكو -تجمع العاطلين -قاسم سليماني انقتل -تجمع العاطلين -رئيس اليابان قاعد فبيت شعر </t>
  </si>
  <si>
    <t>https://twitter.com/6LOwPZeiYmk2UMX/status/1216748376508772353</t>
  </si>
  <si>
    <t>بعد نجاح إكتتاب أرامكو.. مجموعة الدكتور سليمان الحبيب الطبية تخطط لطرح جزء من أسهمها للاكتتاب http://riyadhpost.live/17232 #الرياض_بوست</t>
  </si>
  <si>
    <t>https://twitter.com/RiyadhPost/status/1216710737932050432</t>
  </si>
  <si>
    <t>UnemployedEngi4</t>
  </si>
  <si>
    <t>#تجمع_العاطلين_السعوديين95 -تجمع العاطلين -الهلال وصل للعالمية -تجمع العاطلين -فيه حفلة لأحلام -تجمع العاطلين -اكتتاب ارامكو -تجمع العاطلين -قاسم سليماني انقتل -تجمع العاطلين -رئيس اليابان قاعد فبيت شعر</t>
  </si>
  <si>
    <t>https://twitter.com/UnemployedEngi4/status/1216695674626039809</t>
  </si>
  <si>
    <t>ALJULAIJLAWI</t>
  </si>
  <si>
    <t>#الاسهم_السعوديه #السعوديه #ارامكو #اكتتاب_ارامكوا</t>
  </si>
  <si>
    <t>https://twitter.com/ALJULAIJLAWI/status/1216695115881885696</t>
  </si>
  <si>
    <t>@SambaCare @SambaBank أنا مكتتب في #ارامكو #اكتتاب_ارامكوا #السعوديه وسعر السهم كما هو معروف 32 ﷼ بعت بسعر 35 ﷼ يعني بربح 3 ﷼ بالسهم كيف صافي المبلغ اللي ينزل في حسابي أقل من راس المال اللي اكتتبت به؟!</t>
  </si>
  <si>
    <t>https://twitter.com/ALJULAIJLAWI/status/1216693260959305734</t>
  </si>
  <si>
    <t>gyiith</t>
  </si>
  <si>
    <t>وين كلامكم سهم أرامكو سهم بيضرب أعلا اكتتاب سهم أرامكو الأقوى والأضخم في العالم وهو اليوم ماتعدا 34.70 واحنا اكتتبنا ب32 ريال للسهم يعني مربح ريالين في كل سهم بالله عليكم الدعايات الضخمه من شهور والمؤتمرات العالمية وريالين ! رياليييين ؟؟؟ اااخ بس</t>
  </si>
  <si>
    <t>https://twitter.com/gyiith/status/1216692197493526528</t>
  </si>
  <si>
    <t>starstars339</t>
  </si>
  <si>
    <t xml:space="preserve">كله بسبب مداولات أخبار قبل وبعد اكتتاب أرامكو </t>
  </si>
  <si>
    <t>https://twitter.com/starstars339/status/1216691607661174785</t>
  </si>
  <si>
    <t>Op_n66</t>
  </si>
  <si>
    <t>الله يجزاك خير ويرزقكم من واسع فضله. ما عندي غير سهم شركة ارامكو اكتتاب من زمان عن الاسهم ما عاد اتحمل خساير. والحمد لله على كل حال</t>
  </si>
  <si>
    <t>https://twitter.com/gentleRiyadh/status/1216685322970464256</t>
  </si>
  <si>
    <t>muhamed_abdulah</t>
  </si>
  <si>
    <t xml:space="preserve">#الاسهم_السعوديه ملخص اكتتاب ارامكو </t>
  </si>
  <si>
    <t>https://twitter.com/muhamed_abdulah/status/1216684616196804608</t>
  </si>
  <si>
    <t>AL_BRINC22m</t>
  </si>
  <si>
    <t>alsialy85</t>
  </si>
  <si>
    <t>اخي وش المقصد بالطرح الثاني يعني في اكتتاب ثاني لشركة ارامكو</t>
  </si>
  <si>
    <t>https://twitter.com/AL_BRINC22m/status/1216668603166154752</t>
  </si>
  <si>
    <t>AlBayanBusiness</t>
  </si>
  <si>
    <t>اكتتاب «أرامكو» يرتفع إلى 29.4 مليار دولار #البيان_القارئ_دائما</t>
  </si>
  <si>
    <t>https://twitter.com/AlBayanBusiness/status/1216656049522053120</t>
  </si>
  <si>
    <t>YoxF1</t>
  </si>
  <si>
    <t>سؤال جدي لاهل الخبرة بعد سنة من الان كم بيكون سعر سهم ارامكو (سعر تقريبي) ؟ #اكتتاب_أرامكو</t>
  </si>
  <si>
    <t>https://twitter.com/YoxF1/status/1216631992177102848</t>
  </si>
  <si>
    <t>السؤال اليوم وش الجديد في #اكتتاب_أرامكو لاني السعر ثابت من مدة طويلة ، الله يستر لا يصير الي في بالي بس !!</t>
  </si>
  <si>
    <t>https://twitter.com/YoxF1/status/1216615129887977472</t>
  </si>
  <si>
    <t>eLmAeStRoOo9</t>
  </si>
  <si>
    <t>abadi_world</t>
  </si>
  <si>
    <t xml:space="preserve">اذا عود راشد ب600 الف وعود رابح بمليون عود عبادي المفروض ينزل اكتتاب زي ارامكو لأنه ثروة وطنية فنية لا تقدر بثمن </t>
  </si>
  <si>
    <t>https://twitter.com/eLmAeStRoOo9/status/1216461461452705794</t>
  </si>
  <si>
    <t>AlArabiya_Bn</t>
  </si>
  <si>
    <t xml:space="preserve">بعد ممارسة خيار شراء أسهم إضافية.. كيف يقارن #طرح_أرامكو بكبرى الاكتتابات العالمية؟ #اكتتاب_أرامكو #أرامكو </t>
  </si>
  <si>
    <t>https://twitter.com/AlArabiya_Bn/status/1216449770946027520</t>
  </si>
  <si>
    <t>قيمة #طرح_أرامكو تسجل مستوى قياسيا جديدا بين الاكتتابات العالمية #أرامكو #اكتتاب_أرامكو #السعودية</t>
  </si>
  <si>
    <t>https://twitter.com/AlArabiya_Bn/status/1216430895160102913</t>
  </si>
  <si>
    <t>https://twitter.com/AlArabiya_Bn/status/1216412020695654406</t>
  </si>
  <si>
    <t>tashihalmasar</t>
  </si>
  <si>
    <t>مستقبل الضياع وتدهور الأوضاع في #السعودية هو مستقبل زاهر والحديث عنها أصبح عالمي بفضل #ابن_سلمان والكل يتحدث عن #رؤية_2030 الفاشلة ويليه #اكتتاب_أرامكو و جريمة تقطيع #جمال_خاشقجي في سفارة المملكة في #تركيا.. والسلسلة طويله من الفشل الذريع والضياع.</t>
  </si>
  <si>
    <t>https://twitter.com/tashihalmasar/status/1216408731002572800</t>
  </si>
  <si>
    <t>#التاسي #دار_الاركان #تاسي #سابك #الراجحي #نفط #المؤشر #أرامكو #مؤشرات #قطاع #الاسهم_السعودية #الاسهم #السوق_السعودي_تداول #TASI #الاقتصاد #مضارب #البنوك_السعودية #اموال #أكتتاب_ارمكوا</t>
  </si>
  <si>
    <t>https://twitter.com/tadawul_7/status/1216400215420391424</t>
  </si>
  <si>
    <t>رقم قياسي جديد.. إكتتاب أرامكو يبلغ 29.4 مليار دولار http://riyadhpost.live/17224 #الرياض_بوست</t>
  </si>
  <si>
    <t>https://twitter.com/RiyadhPost/status/1216369278779363329</t>
  </si>
  <si>
    <t>بعد إعلان الشركة بيع 450 مليون سهم إضافي... اكتتاب #أرامكو يسجل رقما قياسيا عند 29.4 مليار دولار #اندبندنت_عربية_تغنيك</t>
  </si>
  <si>
    <t>https://twitter.com/IndyArabia/status/1216363769074536449</t>
  </si>
  <si>
    <t>m71727780</t>
  </si>
  <si>
    <t>لو سمحت انا بايع اسهم اكتتاب ارامكو يوم الخميس ولين الحين ما رجع لي قيمة الاسهم المباعة</t>
  </si>
  <si>
    <t>https://twitter.com/m71727780/status/1216345719973535744</t>
  </si>
  <si>
    <t>AHRQ19</t>
  </si>
  <si>
    <t>لذلك من بداية عام ٢٠١٩ قررت اضغط على نفسي واوفر مبلغ جيد بحيث ببداية ٢٠٢٠ اكون قادر استثمره وخلال عام كنت ابحث عن نوع الاستثمار اللي ممكن ادخله لحد ما بدأ الكلام عن إكتتاب ارامكو وهذا الشي جذبني لسوق الاسهم ومنها قررت انه اخدل عالم الاسهم واسواق المال ..</t>
  </si>
  <si>
    <t>https://twitter.com/AHRQ19/status/1216341545533825024</t>
  </si>
  <si>
    <t>eqtsad_syria</t>
  </si>
  <si>
    <t>خيار الشراء يرفع قيمة اكتتاب أرامكو إلى 29.4 مليار دولار https://www.eqtsad.net/news/article/28785/</t>
  </si>
  <si>
    <t>https://twitter.com/eqtsad_syria/status/1216334447966072832</t>
  </si>
  <si>
    <t xml:space="preserve">بعد اعلان أرامكو بتنفيذ خيار بيع حصة إضافية او ما يسمى green-shoe لبيع 450 مليون سهم إضافي ، اصبح اجمالي قيمه الطرح 29.4 مليار $و لا يزال اكتتاب ارامكو هو الأضخم في التاريخ . </t>
  </si>
  <si>
    <t>https://twitter.com/HussamAAlsaleh1/status/1216328111790477312</t>
  </si>
  <si>
    <t>Ashraf_GK</t>
  </si>
  <si>
    <t>#تاخير_رواتب_بن_لادن وفي اوقات بالسنة يكون فيها فرص شرائية او استثمارية مهمة زي فترة البلاك فرايداي و اكتتاب أسهم ارامكو.. طبعاً شركتنا الموقرة مانزلت رواتب في دي الفترات ...الحسنة الوحيدة تفتكرنا قبل عيد الفطر حسبي الله ونعم الوكيل</t>
  </si>
  <si>
    <t>https://twitter.com/Ashraf_GK/status/1216315723611541505</t>
  </si>
  <si>
    <t>al_jazirah</t>
  </si>
  <si>
    <t xml:space="preserve">أعلنت شركة الزيت العربية #السعودية " #أرامكو السعودية" اليوم، استلام إشعار إلحاقي من شركة جولدمان ساكس العربية السعودية "مدير الاستقرار السعري"، فيما يخص الطرح العام الأولي من أسهم المصدر "الطرح". #اكتتاب_أرامكو #تداول #أسهم_أرامكو </t>
  </si>
  <si>
    <t>https://twitter.com/al_jazirah/status/1216308518829088770</t>
  </si>
  <si>
    <t>albiladdaily</t>
  </si>
  <si>
    <t>"خيار الشراء" يرفع طرح أرامكو إلى 29.4 مليار دولار - #أرامكو_السعودية #اكتتاب_أرامكو #طرح_أرامكو #صحيفة_البلاد</t>
  </si>
  <si>
    <t>https://twitter.com/albiladdaily/status/1216307317274103808</t>
  </si>
  <si>
    <t>اكتتاب #أرامكو يسجل رقما قياسيا بعد بيعها أسهما إضافية http://bit.ly/2NjU0lg</t>
  </si>
  <si>
    <t>https://twitter.com/albiladdaily/status/1216307017666658306</t>
  </si>
  <si>
    <t xml:space="preserve">اكتتاب "أرامكو" يصبح أعلى 18 % من شركةً '' علي بابا" الصينية ، بفارق 4.4 مليار دولار </t>
  </si>
  <si>
    <t>https://twitter.com/Jsultan77/status/1216306955603652609</t>
  </si>
  <si>
    <t>allaalqurashi37</t>
  </si>
  <si>
    <t xml:space="preserve">اكتتاب "أرامكو" يصبح أعلى 18 % عن "علي بابا" بفارق 4.4 مليار دولار </t>
  </si>
  <si>
    <t>https://twitter.com/allaalqurashi37/status/1216306661494796289</t>
  </si>
  <si>
    <t>#اكتتاب_أرامكو يسجل رقما قياسيا بعد بيعها أسهما إضافية http://bit.ly/2tW0M9N #أرامكو #صحيفة_المدينة .</t>
  </si>
  <si>
    <t>https://twitter.com/Almadinanews/status/1216306396754513921</t>
  </si>
  <si>
    <t>بعد ممارسة خيار شراء أسهم إضافية.. كيف يقارن #طرح_أرامكو بكبرى الاكتتابات العالمية؟ #اكتتاب_أرامكو #أرامكو #السعودية</t>
  </si>
  <si>
    <t>https://twitter.com/AlArabiya_Bn/status/1216303913139347456</t>
  </si>
  <si>
    <t>فى ضوء التزامن مع ارتفاع حدة التوترات الجيوسياسية، #أرامكو تحاول الإبتعاد عن مضيق هرمز في نقل منتجاتها, وسعر سهمها يهبط لأدنى مستوياته.#سهم_أرامكو #اكتتاب #اقتصاد #اقتصاد_السعودية #سعر_أرامكو http://alvexo.ae/blog/business/aramco-sahare-increase-again?bn_aff=1417&amp;amp;bn_cmp=2750093&amp;amp;t_cmp=blog-business&amp;amp;t_med=aramco-sahare-increase-again&amp;amp;utm_source=Twitter&amp;amp;utm_medium=Social&amp;amp;utm_campaign=aramco-sahare-increase-again</t>
  </si>
  <si>
    <t>https://twitter.com/AlvexoAr/status/1216299665513177088</t>
  </si>
  <si>
    <t>اكتتاب "أرامكو" يصبح أعلى 18 % عن "علي بابا" بفارق 4.4 مليار دولار http://www.aleqt.com/2020/01/12/article_1744251.html#.XhrtekF4YEs.twitter</t>
  </si>
  <si>
    <t>https://twitter.com/aleqtisadiah/status/1216298093370650624</t>
  </si>
  <si>
    <t>كم أصبحت قيمة #طرح_أرامكو بعد تنفيذ خيار شراء الأسهم الإضافية؟ #أرامكو #اكتتاب_أرامكو #السعودية</t>
  </si>
  <si>
    <t>https://twitter.com/AlArabiya_Bn/status/1216293761443078151</t>
  </si>
  <si>
    <t>alain_4u</t>
  </si>
  <si>
    <t>كم ستبلغ قيمة اكتتاب "#أرامكو" الأولي بعد بيع أسهم إضافية؟ #اقتصاد #السعودية @Saudi_Aramco</t>
  </si>
  <si>
    <t>https://twitter.com/alain_4u/status/1216281158419349510</t>
  </si>
  <si>
    <t>BadrOulhaj</t>
  </si>
  <si>
    <t>RTarabic</t>
  </si>
  <si>
    <t>اكتتاب ارامكو بداية انهيار هذه "الدولة" بوضعها كنزها الاستراتيجي للتداول و لتكون عرضة لتقلبات السوق. هذا الاجراء سيكون له على الارجح تأثير جد سلبي على الشركة التي تبيض ذهبا للاسرة المالكة في المقام الاول</t>
  </si>
  <si>
    <t>https://twitter.com/BadrOulhaj/status/1216278599046770688</t>
  </si>
  <si>
    <t>تواجه شركة #أرامكو التي حققت لتوها أكبر إكتتاب في العالم خطر تأثيرات التقلبات والتطورات في المنطقة بعد مقتل جنرال #إيراني في #العراق في هجوم #أمريكي.</t>
  </si>
  <si>
    <t>https://twitter.com/RiyadhPost/status/1216103767696990208</t>
  </si>
  <si>
    <t>hamad_qtr1881q</t>
  </si>
  <si>
    <t>mohad17810</t>
  </si>
  <si>
    <t>خل السعوديه تصدر سندات اتحداك امام الجميع ان يشتريها اَي دوله من ال g20 .. ارامكو يوم جات السعوديه لجنه خارجيه لتقييمها السعوديه رفضت ان تخرج لها السندات المالية لآخر 20 سنه وهذا الي خلى اكتتاب ارامكو وطرحه يقتصر على السعوديه لان العالم الخارجي مش غبي اخي الفاضل يشتري سمك في ماء</t>
  </si>
  <si>
    <t>https://twitter.com/hamad_qtr1881q/status/1216046432345579521</t>
  </si>
  <si>
    <t>SaOePrLtNXShtGv</t>
  </si>
  <si>
    <t>nadar99991</t>
  </si>
  <si>
    <t>العام الماضي قالوا 2020 اتوقع كانوا يحتاجون مشاريع اضافيه ليكون وضعها المالي قوي ثانيا تم اختبار اكتتاب ارامكو ونجح وهو أكبر اكتتاب بالعالم فبقيه الاكتتابات اقل بكثير من ارامكو واتوقع بدايه من هالسنه 2020 سيتم زياده عدد شركات الاكتتاب ليكون سوق الأسهم السعودية عالميا خلال 2030</t>
  </si>
  <si>
    <t>https://twitter.com/SaOePrLtNXShtGv/status/1216019550929637382</t>
  </si>
  <si>
    <t>3bdullahGooner</t>
  </si>
  <si>
    <t>TariqAlbuti</t>
  </si>
  <si>
    <t>توه توه انت شاريه للمستقبل بالضبط مثل اكتتاب ارامكو</t>
  </si>
  <si>
    <t>https://twitter.com/3bdullahGooner/status/1216008397038006272</t>
  </si>
  <si>
    <t>ArgaamIM</t>
  </si>
  <si>
    <t>#اكتتاب القرن.. نظرة على الطريق الذي تخرج إليه #أرامكو http://argaam.me/9ZPX50xSRHc #مختارات_أرقام</t>
  </si>
  <si>
    <t>https://twitter.com/ArgaamIM/status/1215989299503620099</t>
  </si>
  <si>
    <t>3AboKhaleD</t>
  </si>
  <si>
    <t>غريبه اكتتاب ارامكو ما اضاف شيء لثروتي</t>
  </si>
  <si>
    <t>https://twitter.com/3AboKhaleD/status/1215906331523198976</t>
  </si>
  <si>
    <t>2rrr7</t>
  </si>
  <si>
    <t>شدعوه ؟ اخر كلام وصلني قبل ٨ شهور لا ومن اختي بعد ،محد عنده سؤال ولا أغنيه محد يبي يعرف اخبار اكتتاب أرامكو أي شي يعني ..</t>
  </si>
  <si>
    <t>https://twitter.com/2rrr7/status/1215836443056230400</t>
  </si>
  <si>
    <t>11229x</t>
  </si>
  <si>
    <t>نعم وذكرت ذلك قبل اكتتاب أرامكو ومن يستطيع اعادة التغريدات بهذا الخصوص أكون شاكر له ذلك.</t>
  </si>
  <si>
    <t>https://twitter.com/NAWAFMSZ/status/1215786184418516992</t>
  </si>
  <si>
    <t>HRHMBNSALMAAN</t>
  </si>
  <si>
    <t>https://twitter.com/HRHMBNSALMAAN/status/1215780328570327043</t>
  </si>
  <si>
    <t>Nahar__200</t>
  </si>
  <si>
    <t>fahad_alfarraj</t>
  </si>
  <si>
    <t>احتريك يافهد ترد عني جعلك تسلم ⁦ ⁩ اذا ما شخصنت في قضية وطنية متى اشخصن هذاك لك مية سنة في تويتر وش قدمت غير الافكار القومية البالية مافي حجة اصحح لها تقول نظام واحاجها بنجاح اكتتاب ارامكو وتسكت ⁦ ⁩ فهد حبيبي ريح ورح نام ولاتمر النار وثيابك حرير ⁦ ⁩</t>
  </si>
  <si>
    <t>https://twitter.com/Nahar__200/status/1215776052427005954</t>
  </si>
  <si>
    <t>AABO_Nawaf</t>
  </si>
  <si>
    <t>اتوقع ان يكون هناك عدد قليل جدااا بالاكتتابات القادمة والسبب ان اكتتاب ارامكو خذل الاغلب بعد التداول</t>
  </si>
  <si>
    <t>https://twitter.com/naxc99/status/1215674223374544896</t>
  </si>
  <si>
    <t>kealnet</t>
  </si>
  <si>
    <t>hyder_60</t>
  </si>
  <si>
    <t>الاسبوع الماضي بعت اسهم اكتتاب ارامكو بمكسب 9000 ريال وهذا بعد الضربة اللي كان تاثيرها كبير وفلست ارامكو ههههه اقول الله يرحم صدام حسين</t>
  </si>
  <si>
    <t>https://twitter.com/kealnet/status/1215586841354756096</t>
  </si>
  <si>
    <t>alrshird</t>
  </si>
  <si>
    <t>عندي اسهم اكتتاب في شركة ارامكو وبعد فتره اخذت ضعفها شريت من السوق إذا بعت النص وابقيت النص الثاني هل بعد ست شهور استحق المنحه؟</t>
  </si>
  <si>
    <t>https://twitter.com/alrshird/status/1215543003202424832</t>
  </si>
  <si>
    <t>888_sniper</t>
  </si>
  <si>
    <t xml:space="preserve">طفرة ائتمانية تزامنت مع اكتتاب «أرامكو» في نوفمبر تم رصدها عبر 3 مؤشرات للاستدانة </t>
  </si>
  <si>
    <t>https://twitter.com/888_sniper/status/1215540628588847104</t>
  </si>
  <si>
    <t>من وجهة نظري اسهم لها مردود سنوي توزع ارباح زي ارامكو او ادخل اي اكتتاب جديد ينزل السهم تداول بيع كذا يزيد رصيدك</t>
  </si>
  <si>
    <t>https://twitter.com/ff13332/status/1215419381838241792</t>
  </si>
  <si>
    <t>saraaltareg1234</t>
  </si>
  <si>
    <t>طلع اكتتاب ارامكو خابور #ارامكو</t>
  </si>
  <si>
    <t>https://twitter.com/saraaltareg1234/status/1215352571835179010</t>
  </si>
  <si>
    <t>Suli_beauty</t>
  </si>
  <si>
    <t xml:space="preserve">وش ذا طالع لي صفر ليش يعني انا كذا خسرت ؟؟؟؟؟!!!! #اكتتاب_أرامكو </t>
  </si>
  <si>
    <t>https://twitter.com/Suli_beauty/status/1215334177803030530</t>
  </si>
  <si>
    <t>abushehap_com</t>
  </si>
  <si>
    <t>ولماذا تقارن بالأسوأ لماذا تقارن بمن جاء بعدنا وسبقنا مثل قطر والامارات ؟ بتقول عددهم قليل ادري لكن ثرواتنا جدا ضخمة بعد اكتتاب ارامكو توقف هياط اكبر شركة بالعالم وتعادل نصف اقتصاد اوروبا يقول غازي القصيبي : لو صُرف كل ريال في محله لكانت أعمدة الإنارة بالشوارع من الذهب</t>
  </si>
  <si>
    <t>https://twitter.com/d_iplo/status/1215323501319655424</t>
  </si>
  <si>
    <t>a_o6gr</t>
  </si>
  <si>
    <t>ارامكو لانها شركة ضخمه واكبر اكتتاب فب العالم السوق العالمي ما يتحملها فف ان شاء الله مستحيل يتكرر سقوط الاسهم الي صار في ٢٠٠٨ لكن الارتفاع بيكون جداً بسيط وغير مذكور محد راح يستفيد من الارتفاعات البسيطة الا الي استثمر فيها من ١٠٠ الف وفوق الي تحتها كانه حاط فلوسه فف البنك</t>
  </si>
  <si>
    <t>https://twitter.com/a_o6gr/status/1215313707053481986</t>
  </si>
  <si>
    <t>Na9r_51</t>
  </si>
  <si>
    <t xml:space="preserve">نهاية اكتتاب . #ارامكو </t>
  </si>
  <si>
    <t>https://twitter.com/Na9r_51/status/1215311946859384832</t>
  </si>
  <si>
    <t>AsdAsdil</t>
  </si>
  <si>
    <t xml:space="preserve">افتتحت أرامكو أكبر اكتتاب بتاريخ لم يؤثر عليها </t>
  </si>
  <si>
    <t>https://twitter.com/Rima_Ksa1/status/1215308110358810625</t>
  </si>
  <si>
    <t>6_red6</t>
  </si>
  <si>
    <t xml:space="preserve">#اكتتاب_أرامكو #أرامكو سهم ارامكو </t>
  </si>
  <si>
    <t>https://twitter.com/6_red6/status/1215302352854573057</t>
  </si>
  <si>
    <t>hthak_</t>
  </si>
  <si>
    <t>وش اللي اكتتاب وهيلمة وارامكو وافزع يلد ولايفوتك ولا تعض اصابعك واخرتها ٣٥ ريال ماتجيب بكت دخان اصلي #أرامكو #الدخان_الجديد_مغشوش63</t>
  </si>
  <si>
    <t>https://twitter.com/hthak_/status/1215298508246470659</t>
  </si>
  <si>
    <t>jolyan_23</t>
  </si>
  <si>
    <t>السالفه: وحدة في الغرب اسمها مضاوي الرشيد تقول ان أكبر اكتتاب في العالم - أرامكو - ما نجح! مادرت ان نص الشعب السعودي صار شريك في أكبر منشأة نفطية في العالم ٣٥ أو ٣٦ أضريبها بعدد أسمهك والله يبارك لك وكمان سنة ويازين المكسب #ارامكو</t>
  </si>
  <si>
    <t>https://twitter.com/jolyan_23/status/1215286934311845888</t>
  </si>
  <si>
    <t>bruce_lipton</t>
  </si>
  <si>
    <t>Ibrahimism</t>
  </si>
  <si>
    <t xml:space="preserve">من قيم ارامكو ب ١,٢ تريليون هي مؤسسة واحدة من مؤسسات العالم ، وتقييمها ليس صحيح والدليل : هو ان المؤسسات "المالية" العالمية التي دخلت في اكتتاب ارامكو ، وهي تعلم بان بناء سعر الأوامر سيكون محصور ما بين ١,٥٩٦ تريليون$و ١,٧٠٢ تريليون$واضف ، بان ارامكو عينت مدير استقرار سعري </t>
  </si>
  <si>
    <t>https://twitter.com/bruce_lipton/status/1215284308275093505</t>
  </si>
  <si>
    <t>coIuor</t>
  </si>
  <si>
    <t>19_iirwnx</t>
  </si>
  <si>
    <t>اخوك لو معطي دمه ارامكو ما احتاجو اكتتاب</t>
  </si>
  <si>
    <t>https://twitter.com/coIuor/status/1215279258051993605</t>
  </si>
  <si>
    <t>mif003</t>
  </si>
  <si>
    <t>smoha515</t>
  </si>
  <si>
    <t>أبد سلامتك تطمني الأمور بخير بس وحدة في الغرب اسمها مضاوي الرشيد تقول ان أكبر اكتتاب في العالم - أرامكو - ما نجح! مادرت ان نص الشعب السعودي صار شريك في أكبر منشأة نفطية في العالم ٣٥ أو ٣٦ أضريبها بعدد أسمهك والله يبارك لك وكمان سنة ويازين المكسب ونعيد ونكرر #اخرسي_مضاوي</t>
  </si>
  <si>
    <t>https://twitter.com/mif003/status/1215277967573733376</t>
  </si>
  <si>
    <t>cty_sr</t>
  </si>
  <si>
    <t>للأسف تم المبالغه في سعر اكتتاب أرامكو اتوقع انه ينزل إلى 25 ريال بناء على التوزيعات المعلن للشركه #ارامكو</t>
  </si>
  <si>
    <t>https://twitter.com/cty_sr/status/1215274392860745730</t>
  </si>
  <si>
    <t>rx11l1</t>
  </si>
  <si>
    <t>مافيه اكتتاب مره ثانية #ارامكو</t>
  </si>
  <si>
    <t>https://twitter.com/rx11l1/status/1215273254270705664</t>
  </si>
  <si>
    <t>ahmedahlbob</t>
  </si>
  <si>
    <t>مشكلتي مع البنك الاهلي في اكتتاب ارامكو سجلت 100 سهم وخصص لي 80 ومارجع لي حق 20 سهم يحولوني على الهاتف المصرفي لكن بدون حلول رقم طلب واقفل الطلب ماادري وين اروح الموظف مايعرف يخدمك الا بنرفع لك طلب</t>
  </si>
  <si>
    <t>https://twitter.com/ahmedahlbob/status/1215253617726369792</t>
  </si>
  <si>
    <t>ekhbariya_eco</t>
  </si>
  <si>
    <t>فيديو | اكتتاب أرامكو عزز النمو الائتماني للقطاع المالي خلال نوفمبر الماضي #الإخبارية</t>
  </si>
  <si>
    <t>https://twitter.com/ekhbariya_eco/status/1215227632431837184</t>
  </si>
  <si>
    <t>hh_76i</t>
  </si>
  <si>
    <t>#اخرسي_مضاوي مستفزة مو عارفه وش تقول قال ايش اكتتاب ارامكو مانجح</t>
  </si>
  <si>
    <t>https://twitter.com/hh_76i/status/1215209858145955845</t>
  </si>
  <si>
    <t>عندي (90) سهم #ارامكو #السعوديه أرغب ببيعهم بمبلغ ٤٠٠٠ (أربعة آلاف) ﷼ أعرف أنهم ما يسوون هالمبلغ بالنسبة لسعرهم في السوق لكن من له نية؟ ------------ #اكتتاب_ارامكوا #صباح_الخير #حول_تمويلك #الخميس_الونيس</t>
  </si>
  <si>
    <t>https://twitter.com/ALJULAIJLAWI/status/1215196392509132800</t>
  </si>
  <si>
    <t>RadixBan</t>
  </si>
  <si>
    <t xml:space="preserve">موضوع الحلقه عن التحرش الجنسي وهم يتكلمون عن اكتتاب ارامكو ولاحول ولاقوة الا بالله </t>
  </si>
  <si>
    <t>https://twitter.com/RadixBan/status/1215173202554642432</t>
  </si>
  <si>
    <t>C991Eng</t>
  </si>
  <si>
    <t>Reluctant_Rak</t>
  </si>
  <si>
    <t>فوت اكتتاب ارامكو</t>
  </si>
  <si>
    <t>https://twitter.com/C991Eng/status/1215130999505539072</t>
  </si>
  <si>
    <t>Naser9mm</t>
  </si>
  <si>
    <t xml:space="preserve">عندما يتحدث سمو الأمير #محمد_بن_سلمان فهو يعي مايقول اليوم المملكة العربية السعودية المتحكمة في أسعار النفط تاسع أقوى دولة في العالم وصاحبة أكبر اكتتاب في التاريخ على مسوى الشركات "أرامكو" ومازلنا نسير نحو الطريق الصحيح لنكون أوربا الجديدة بما نتمتع به من تقدم في جميع المجالات </t>
  </si>
  <si>
    <t>https://twitter.com/Naser9mm/status/1215110935192526848</t>
  </si>
  <si>
    <t>kmzkmz30</t>
  </si>
  <si>
    <t>بأذن الله يادكتور سوقنا واقتصادنا الي الامام وانتم من الاشخاص الذين يهتمون ويتفائلون ويدعمون بأستمرار لرفع سوقنا وكذلك رفع المعنويات ولاترضى الا ان نكون بأول وفي مقدمة الدول العالميه ولاينقصنا شي ولله الحمد والدليل ماحصل من نجاح اكتتاب ارامكو والذي اهتم به القاصي والداني</t>
  </si>
  <si>
    <t>https://twitter.com/kmzkmz30/status/1215058545235910661</t>
  </si>
  <si>
    <t>worly222</t>
  </si>
  <si>
    <t>Jamal_Atamimi</t>
  </si>
  <si>
    <t>اميركا هي من قامت بذلك .... والهدف هو ضرب أكتتاب أرامكو وتوقيع اكبر كمية من العقود الدفاعية لا اكثر ...</t>
  </si>
  <si>
    <t>https://twitter.com/worly222/status/1215052303964626944</t>
  </si>
  <si>
    <t>mab7o0o7ah</t>
  </si>
  <si>
    <t xml:space="preserve">ماراح اتكلم عن الاقتصاد ولا كون اكتتاب ارامكو افضل حاجه انعملت عشان هذا مو اختصاصي بس يريت تقولون لها تفك البلوك عني ودي اعلمها انهم حقنو الفيلر حق الخدود بمكان غلط ووجها بدل مايصير مدّور زي ماهي تتمنى من الخمسينات ميلادي صار عجينة مراصيع </t>
  </si>
  <si>
    <t>https://twitter.com/mab7o0o7ah/status/1215051174170308610</t>
  </si>
  <si>
    <t xml:space="preserve"> من الخاص السلام عليكم ممكن تسأل المتابعين كيف أبيع أسهمي في أرامكو ؟ #الرياض_اكتتاب_ارامكو</t>
  </si>
  <si>
    <t>https://twitter.com/DalelkoinRiyadh/status/1214967921010761729</t>
  </si>
  <si>
    <t xml:space="preserve">ههههه قبل فترة البعض يتشره علي ليش كنت انبه بعدم المخاطرة في اكتتاب ارامكو يوم وصلت ٣٨ ولكنهم اختفوا الان بعد ما نزل السهم </t>
  </si>
  <si>
    <t>https://twitter.com/Mo_Alsuwayed/status/1214956503670632449</t>
  </si>
  <si>
    <t>hmserry</t>
  </si>
  <si>
    <t xml:space="preserve"> لدينا عملية جديدة الكل حاضر !! -------- #دورة_انطلاقة_VIP #استراتيجية_انطلاقة_VIP #ديوان_التوصيات_VIP #فوركس #اسهم #اوبشن #توصية #عملات_رقمية #ذهب #اكتتاب #تداول #توصيات #تعدين #دولار #توصيات #استراتيجية #تعليم #تعلم #تداول #مؤشر #مؤشرات #تداول_ارامكو #تداول_عملات #دورة #انطلق</t>
  </si>
  <si>
    <t>https://twitter.com/hmserry/status/1214935587909754881</t>
  </si>
  <si>
    <t>_31li</t>
  </si>
  <si>
    <t>Qwecrz</t>
  </si>
  <si>
    <t>سعيد الغرابي خسران في اكتتاب ارامكو</t>
  </si>
  <si>
    <t>https://twitter.com/_31li/status/1214916576312516608</t>
  </si>
  <si>
    <t>ssaz1391</t>
  </si>
  <si>
    <t>https://twitter.com/ssaz1391/status/1214912278237241344</t>
  </si>
  <si>
    <t>m330_w</t>
  </si>
  <si>
    <t>@AlahliCapital كيف ابيع اسهمي تبع اكتتاب ارامكو عن طريق التطبيق ؟</t>
  </si>
  <si>
    <t>https://twitter.com/m330_w/status/1214893288177700864</t>
  </si>
  <si>
    <t>miixaq</t>
  </si>
  <si>
    <t>Talal7arbi</t>
  </si>
  <si>
    <t xml:space="preserve">الوضع مع اكتتاب ارامكو </t>
  </si>
  <si>
    <t>https://twitter.com/miixaq/status/1214862063119609858</t>
  </si>
  <si>
    <t>aseomx1</t>
  </si>
  <si>
    <t>بعت اكتتاب ارامكو يوم الاثنين ولا ينزل في حسابي شي</t>
  </si>
  <si>
    <t>https://twitter.com/aseomx1/status/1214858010419486720</t>
  </si>
  <si>
    <t>h2030z</t>
  </si>
  <si>
    <t>AlinmaInvest</t>
  </si>
  <si>
    <t>اليوم بعت اسهم اكتتاب أرامكو متى الإيداع</t>
  </si>
  <si>
    <t>https://twitter.com/h2030z/status/1214836961862725633</t>
  </si>
  <si>
    <t>Piewr3RHJGSUbs3</t>
  </si>
  <si>
    <t>صباح الخير اخوى بعت اسهم ارامكو لي اسبوع ومانزل بحسابي المبلغ وعند الذهاب المباشر الاهلي بيع اسهم اكتتاب يطلع لا يوجد اسهم يعني بعت بس ليش منزل</t>
  </si>
  <si>
    <t>https://twitter.com/Piewr3RHJGSUbs3/status/1214835322774790144</t>
  </si>
  <si>
    <t>bosily123</t>
  </si>
  <si>
    <t>https://twitter.com/bosily123/status/1214819181033639936</t>
  </si>
  <si>
    <t>طفرة ائتمانية تزامنت مع اكتتاب «أرامكو» في نوفمبر تم رصدها عبر 3 مؤشرات للاستدانة http://www.aleqt.com/2020/01/07/article_1741686.html#.XhWL9Gb9pwQ.twitter</t>
  </si>
  <si>
    <t>https://twitter.com/aleqtisadiah/status/1214818981275680768</t>
  </si>
  <si>
    <t>1111bosaad</t>
  </si>
  <si>
    <t>لنا 13 سنه وسوقنا السعودي يتأثر بكل حدث تافه إيران لا تعدو عن كونها أم الفئران وأمريكا تهدد من بعيد المسؤول عن السوق لابد أن يجعل مخافة الله نصب عيينه ما يحدث يدمر إقتصاد وبالأخص نجاح اكتتاب أرامكو</t>
  </si>
  <si>
    <t>https://twitter.com/1111bosaad/status/1214807546764111872</t>
  </si>
  <si>
    <t>"طفرة ائتمانية" تزامنت مع اكتتاب #أرامكو في نوفمبر تم رصدها عبر 3 مؤشرات للاستدانة http://aleqt.com/2020/01/07/article_1741686.html</t>
  </si>
  <si>
    <t>https://twitter.com/aleqtisadiah/status/1214778794587959296</t>
  </si>
  <si>
    <t>mviimad</t>
  </si>
  <si>
    <t>اتركوا اكتتاب ارامكو والاسهم والخرابيط الثانيه واستثمروا بالذهب والفضه، بتصير قفزه بسعر المعادن النفيسة خلال السنه اذا استمرت هذي الاحداث Mark my words</t>
  </si>
  <si>
    <t>https://twitter.com/mviimad/status/1214773361525571584</t>
  </si>
  <si>
    <t>AlmulhemMohsen</t>
  </si>
  <si>
    <t>#بترو_رابغ عزه مرات اغرد عن و ريحة ارامكو وبنتها سهم سعر اكتتابه 21ريال سجل الهاي التاريخي عام 2008/6/22 مستوى64.5 وسجل الادنى التاريخي عام 2016/1/21 مستوى7ريال سعره اليوم سعر اكتتاب بترورابغ شركةعملاقه قادرة على تحقيق الأهداف والغايات من الموارد المتاحة لها #تاسي #تداول #اسهم</t>
  </si>
  <si>
    <t>https://twitter.com/anaanahena1/status/1214676694403047425</t>
  </si>
  <si>
    <t>AlbawardiYousef</t>
  </si>
  <si>
    <t xml:space="preserve">"طفرة ائتمانية" تزامنت مع اكتتاب "أرامكو" في نوفمبر تم رصدها عبر 3 مؤشرات للاستدانة </t>
  </si>
  <si>
    <t>https://twitter.com/AlbawardiYousef/status/1214670208884981761</t>
  </si>
  <si>
    <t>arc_199</t>
  </si>
  <si>
    <t>#الدخان_الجديد_مغشوش61 لجنة عشان دخان و انتظر محضر اللجنة و ردد ياليل مطولك والله اكتتاب ارامكو ماخذ كل ذا الوقت</t>
  </si>
  <si>
    <t>https://twitter.com/arc_199/status/1214655685906116609</t>
  </si>
  <si>
    <t>https://twitter.com/aleqtisadiah/status/1214647085531725829</t>
  </si>
  <si>
    <t>fatttoo_50</t>
  </si>
  <si>
    <t>https://twitter.com/fatttoo_50/status/1214592479703523330</t>
  </si>
  <si>
    <t>bomotoh</t>
  </si>
  <si>
    <t>التاچره المفكره العبقريه بومتوه متوجهه لاسواق الذهب الان للبيع بعد ماقريت انه مرتفع حاليا تعلمو مني تكفون فاتني اكتتاب ارامكو وعوضته بالذهب</t>
  </si>
  <si>
    <t>https://twitter.com/bomotoh/status/1214541786292588544</t>
  </si>
  <si>
    <t>mmbtu3th</t>
  </si>
  <si>
    <t>زواج مـبتعـث http://mmbt3th.com موقع زواج الطلاب المبتعثين والمبتعثات عدد كبير جداً من الاعضاء يسعدنا تواجدكم ونحن هنا لخدمتكم #ونتروندرلاند #اكتتاب_ارامكو</t>
  </si>
  <si>
    <t>https://twitter.com/mmbtu3th/status/1214461485298139136</t>
  </si>
  <si>
    <t>asseedan</t>
  </si>
  <si>
    <t xml:space="preserve">عن #إكتتاب _أرامكو </t>
  </si>
  <si>
    <t>https://twitter.com/asseedan/status/1214372654918111232</t>
  </si>
  <si>
    <t>9ttim</t>
  </si>
  <si>
    <t>- الواحد لو يدري ان سعر البكت بيوصل 50 كان استثمر فيه بدل اكتتاب ارامكو #الدخان_الجديد_مغشوش60</t>
  </si>
  <si>
    <t>https://twitter.com/9ttim/status/1214302241911382016</t>
  </si>
  <si>
    <t>_NMMR__</t>
  </si>
  <si>
    <t>eiil57</t>
  </si>
  <si>
    <t xml:space="preserve">ع اساس سالفتكم عن اكتتاب ارامكو </t>
  </si>
  <si>
    <t>https://twitter.com/_NMMR__/status/1214275416283865098</t>
  </si>
  <si>
    <t>لم تضاف نقاط اكتتاب ارامكو لحسابي ! هل تطلب ام تضاف بدون طلب ؟</t>
  </si>
  <si>
    <t>https://twitter.com/hilal883904/status/1214241795502153728</t>
  </si>
  <si>
    <t>mhdfaj</t>
  </si>
  <si>
    <t>hjn_9</t>
  </si>
  <si>
    <t>يابوسعد العلوم علوم في مائة الصفر ماعندك فردية صفرا البورصة اليوم في #الصفر أقوى من اكتتاب ارامكو #مهرجان_الملك_عبدالعزيز_للإبل_4</t>
  </si>
  <si>
    <t>https://twitter.com/mhdfaj/status/1214232019401691136</t>
  </si>
  <si>
    <t>amoilh19</t>
  </si>
  <si>
    <t>https://twitter.com/amoilh19/status/1214144154839728128</t>
  </si>
  <si>
    <t>zmn_80</t>
  </si>
  <si>
    <t>7lm_85</t>
  </si>
  <si>
    <t>للأسف اكتتاب ارامكو طلع شبه خسران اللي باع في البدايه كسب في السهم حول 5 ريال اما الحين مكسب السهم ريالين</t>
  </si>
  <si>
    <t>https://twitter.com/zmn_80/status/1214125381051174912</t>
  </si>
  <si>
    <t>ksa2357</t>
  </si>
  <si>
    <t>albashrish</t>
  </si>
  <si>
    <t>الله يعوضنا نكبنا الانماء للمرة الثانية احذروا من محفظة الانماء رجعت لها بسبب اكتتاب ارامكو والا تاركها من سنة بعت ارامكوا وحبيت ادخل بسهم بقاع النزول ويرفض الشرا</t>
  </si>
  <si>
    <t>https://twitter.com/ksa2357/status/1214117236505501697</t>
  </si>
  <si>
    <t>الظاهر حقين اكتتاب ارامكو كلهم يلعبون ببجي ....</t>
  </si>
  <si>
    <t>https://twitter.com/hooot_p/status/1214094019380305920</t>
  </si>
  <si>
    <t>زواج مـبتعـث http://mmbt3th.com موقع زواج المبتعثون عدد كبير جداً من الاعضاء يسعدنا تواجدكم ونحن هنا لخدمتكم #اكتتاب_ارامكو #جامعه_الامام</t>
  </si>
  <si>
    <t>https://twitter.com/mmbtu3th/status/1214069133010231296</t>
  </si>
  <si>
    <t>MAAbdullah47</t>
  </si>
  <si>
    <t>حسب جريدة الاقتصادية : انخفاض استثمارات البنوك السعودية في الخارج بنسبة ٤٥٪ لتصل الى ٩٢ مليار ريال بنهاية ٢٠١٩ عن العام الماضي. عودة روؤس الأموال الى السوق السعودي ، هل تتوقعون ذلك بسبب اكتتاب أرامكو أم استثمارات داخلية ؟ كم حصة ونسبة الاستثمار الجريء من المبالغ العائدة ؟</t>
  </si>
  <si>
    <t>https://twitter.com/MAAbdullah47/status/1214066094975201281</t>
  </si>
  <si>
    <t>alfataalmuasser</t>
  </si>
  <si>
    <t>dbasdosari1</t>
  </si>
  <si>
    <t>هذي قبل اكتتاب ارامكو الحين وصلت ٤٤ بعد شهر بترتفع الاسهم وترتفع بطولات النصر الى ٩٠ حره نقيه</t>
  </si>
  <si>
    <t>https://twitter.com/alfataalmuasser/status/1214054752163704832</t>
  </si>
  <si>
    <t>dream_a0</t>
  </si>
  <si>
    <t>@AlRajhiCapital كان يظهر لنا في تطبيق مباشر الوضع المالي اكتتاب وكان موجود مبلغ اكتتاب ارامكو اليوم لما دخلت مافيه كله طالع اصفار ممكن توضيح ؟؟</t>
  </si>
  <si>
    <t>https://twitter.com/dream_a0/status/1214005234462273538</t>
  </si>
  <si>
    <t>Mezagilife</t>
  </si>
  <si>
    <t>traneem__00</t>
  </si>
  <si>
    <t>عساك تفوزين بس انتي عاد احسك ماتلعبين الا برهان اكتتاب ارامكو شكله جاء منها☻</t>
  </si>
  <si>
    <t>https://twitter.com/Mezagilife/status/1213945386139828224</t>
  </si>
  <si>
    <t>abeery81</t>
  </si>
  <si>
    <t>ltd_amigo</t>
  </si>
  <si>
    <t xml:space="preserve">أسلوب نصب غبي جداً جداً جداً ، اكتتاب ارامكو انتهاء من زمان، و الأسهم تغطت و زادت، و محمد بن سلمان مو متعطل ع احد يموله </t>
  </si>
  <si>
    <t>https://twitter.com/abeery81/status/1213935843099975680</t>
  </si>
  <si>
    <t>ABO____Msharii7</t>
  </si>
  <si>
    <t>بدأ يعلق المتداول الجديد !..أكتتاب أرامكو جلب زباين وبدأت الحفلة !!!</t>
  </si>
  <si>
    <t>https://twitter.com/ABO____Msharii7/status/1213912741305626626</t>
  </si>
  <si>
    <t>Hussain_Hazeem</t>
  </si>
  <si>
    <t>CHARTREPORT</t>
  </si>
  <si>
    <t xml:space="preserve">الإسبوع الماضي كلمني زميل فالعمل عجزت وأنا أقنعه لايدخل السوق هو ما له في السوق لامن قريب ولابعيد ولادخل أيام الطفرة ( اكتتب ف الإنماء فقط و أرامكو ثاني اكتتاب له) قلت له السوق الآن ممتاز لكن السوق مثل البحر غدار شفت النزول اليوم ومباشرة ذكرت السوق أيام اكتتاب الإتصالات </t>
  </si>
  <si>
    <t>https://twitter.com/Hussain_Hazeem/status/1213873485711364098</t>
  </si>
  <si>
    <t>#اكتتاب_أرامكو #تاسي #المؤشر_العام #الاسهم_السعودية كانت آخر موجه صغير صعود وصححت</t>
  </si>
  <si>
    <t>https://twitter.com/6_red6/status/1213861893473021956</t>
  </si>
  <si>
    <t>3ilmanii</t>
  </si>
  <si>
    <t>2luois</t>
  </si>
  <si>
    <t xml:space="preserve">يبدو ان اكتتاب أرامكو سيتحول إلى اكتئاب أرامكو </t>
  </si>
  <si>
    <t>https://twitter.com/3ilmanii/status/1213850930673795073</t>
  </si>
  <si>
    <t>BsTj78ASVrTc5I8</t>
  </si>
  <si>
    <t>يا جماعه ما اقدر اكتتاب في تطبيق الراجحي في أرامكو</t>
  </si>
  <si>
    <t>https://twitter.com/BsTj78ASVrTc5I8/status/1213815039796432898</t>
  </si>
  <si>
    <t>liveyourday1</t>
  </si>
  <si>
    <t>@AlRajhiCapital تحية طيبة ... تم طلب بيع اسهم اكتتاب ارامكو .. والا الان لم تنزل قيمتها على الحساب .. ودمتم بخير ...</t>
  </si>
  <si>
    <t>https://twitter.com/liveyourday1/status/1213776201552150530</t>
  </si>
  <si>
    <t>Kooonh99</t>
  </si>
  <si>
    <t xml:space="preserve">مجموعة مساهمي ارامكو السعودية في هذا القروب، سيتم مناقشة كل جديد فيما يخص اكتتاب وتداول سهم شركة ارامكو السعودية. مرحبا بكم في قروبكم. </t>
  </si>
  <si>
    <t>https://twitter.com/Kooonh99/status/1213737115839807488</t>
  </si>
  <si>
    <t>زواج مـبتعـث http://mmbt3th.com موقع زواج الطلبة المبتعثين ومبتعثات عدد كبير جداً الاعضاء ونحن هنا لخدمتكم #اكتتاب_ارامكو #جامعه_الامام</t>
  </si>
  <si>
    <t>https://twitter.com/mmbtu3th/status/1213690076552736769</t>
  </si>
  <si>
    <t>TuHIygoSMxBHIuu</t>
  </si>
  <si>
    <t>12131415H</t>
  </si>
  <si>
    <t xml:space="preserve">اكتتاب ارامكو ماهب بطولات </t>
  </si>
  <si>
    <t>https://twitter.com/TuHIygoSMxBHIuu/status/1213662526820569088</t>
  </si>
  <si>
    <t>Goo14111</t>
  </si>
  <si>
    <t>justDreamerO</t>
  </si>
  <si>
    <t xml:space="preserve">يووووووه انا مستمتعه بالخيال اخر خيالاتي شركتي نافست ارامكو بأكبر اكتتاب هههههههههههههههههههههههههههههههههههههههههههههههههههههه </t>
  </si>
  <si>
    <t>https://twitter.com/Goo14111/status/1213603406511792128</t>
  </si>
  <si>
    <t>brns_shosho</t>
  </si>
  <si>
    <t>adelalmulhim</t>
  </si>
  <si>
    <t xml:space="preserve">مع اكتتاب ارامكو ارتفع السهم لين 44 </t>
  </si>
  <si>
    <t>https://twitter.com/brns_shosho/status/1213546258096373760</t>
  </si>
  <si>
    <t>alsaad1410</t>
  </si>
  <si>
    <t>*ابرز 5 احداث 2019 في السعودية:* ١- اكتتاب ارامكو ٢- محاكمة متهمين بقتل خاشقجي ٣- هذوليك لا غداء ولا عشاء ٤- اعلان رئاسة المملكة لقمة العشرين ٥- عودة الاختبارات للمرحلة الابتدائية</t>
  </si>
  <si>
    <t>https://twitter.com/alsaad1410/status/1213499103310680064</t>
  </si>
  <si>
    <t>knajmi11</t>
  </si>
  <si>
    <t>أكتتاب ارامكو فرصة وما أتيحت لي ، العوض في الأستثمار فيها لاحقاً ان شاء الله</t>
  </si>
  <si>
    <t>https://twitter.com/knajmi11/status/1213498469241049088</t>
  </si>
  <si>
    <t>MOHAMMD50468696</t>
  </si>
  <si>
    <t>أهم الأحداث الاقتصادية عام 2019: - قصف مصافي النفط في . - استمرار الحصار التجاري على دولة . - خروج من الاتحاد الأوروبي - اكتتاب أرامكو -الحرب التجارية بين و - النمو في الأسهم الأمريكية بمعدل 40% - انخفاض أسعار الفائدة لدى البنوك المركزية @almawalinasser @AdhamAlsaid</t>
  </si>
  <si>
    <t>https://twitter.com/MOHAMMD50468696/status/1213463458034987008</t>
  </si>
  <si>
    <t>sha3lagaz</t>
  </si>
  <si>
    <t>Abo_Hassan92</t>
  </si>
  <si>
    <t>والله سمعت باكتتاب ارامكو وانتا عارف يعني ايه اكتتاب يعني جيب فلوس وشيل "جزء" من ملكية الشركة.. السعودية محتاجة فلوس بقت.. ترامب فلسكم وخدعكم ودخلكم في حروب.. ارامكو بعد ما كانت ملك خاص للدولة اصبحت ملك للدولة وللمستثمرين.. صار المستثمر عندو كلمة على ملكية الدولة!</t>
  </si>
  <si>
    <t>https://twitter.com/sha3lagaz/status/1213425972407484417</t>
  </si>
  <si>
    <t>زواج مـبتعـث http://mmbt3th.com موقع زواج الطلاب المبتعثون عدد كبير جداً الاعضاء ونحن هنا لخدمتكم #ونتروندرلاند #اكتتاب_ارامكو</t>
  </si>
  <si>
    <t>https://twitter.com/mmbtu3th/status/1213393227564367873</t>
  </si>
  <si>
    <t>icardi9_</t>
  </si>
  <si>
    <t>abdulrahman</t>
  </si>
  <si>
    <t xml:space="preserve">بتاع كلو ماشاء الله ، و إكتتاب ارامكو مامدى نجاحه ؟ و مسلمين الصين متى تنفك عقدتهم ؟ </t>
  </si>
  <si>
    <t>https://twitter.com/icardi9_/status/1213327892127604736</t>
  </si>
  <si>
    <t>ahad999aa</t>
  </si>
  <si>
    <t>https://twitter.com/ahad999aa/status/1213266576381640705</t>
  </si>
  <si>
    <t>Mishari_al3nazi</t>
  </si>
  <si>
    <t>saiedibnnasser</t>
  </si>
  <si>
    <t xml:space="preserve">وأُضيف إلى قولك ؛ - نَهبْ أموال الشعب كما رأينا في إكتتاب آرامكو بَقيْت فلوس المساهمين معلّقه بلا فائده - قمع الحريّات التي لاتتماشى مع رؤية 2030 - الظلم سائر على الناس ؛ البعض منهم في السجون بسبب كلمه ^ فوالله إنها بلد الظلم وبلد الهزيمه والعار ^ </t>
  </si>
  <si>
    <t>https://twitter.com/Mishari_al3nazi/status/1213242971338006528</t>
  </si>
  <si>
    <t>iiabx7</t>
  </si>
  <si>
    <t>majoodix</t>
  </si>
  <si>
    <t>الشكوى لله تخيل امسك خط ٥ ساعات علشان كم شايب يسولف عن اكتتاب ارامكو يلعن ام الغبنه</t>
  </si>
  <si>
    <t>https://twitter.com/iiabx7/status/1213225504154804227</t>
  </si>
  <si>
    <t>_Ase44</t>
  </si>
  <si>
    <t xml:space="preserve">اكتتاب ارامكو...؟ </t>
  </si>
  <si>
    <t>https://twitter.com/_Ase44/status/1213212373546352640</t>
  </si>
  <si>
    <t>norah_99s</t>
  </si>
  <si>
    <t>soofy_94</t>
  </si>
  <si>
    <t>جدداً، ووش صار علئ أرامكو في يومين فقط عادت لأرباحها ومع اول جلسة اكتتاب بعد الهجوم أزاحت كبرئ الشركات مثل مايكروسوفت وأبل ، لكن السؤال هل عادت ارواح الأطفال والأبرياء في سوريا ؟!</t>
  </si>
  <si>
    <t>https://twitter.com/norah_99s/status/1213193271289303040</t>
  </si>
  <si>
    <t>Q8yaI</t>
  </si>
  <si>
    <t>alanzisaudi</t>
  </si>
  <si>
    <t>منها اكتتاب ارامكو</t>
  </si>
  <si>
    <t>https://twitter.com/Q8yaI/status/1213143697157763072</t>
  </si>
  <si>
    <t>NemMenem</t>
  </si>
  <si>
    <t>gabarotus</t>
  </si>
  <si>
    <t>كنت حاسس أن اكتتاب أرامكو كان تحميل الخسارة للغير من حاملي الاسهم</t>
  </si>
  <si>
    <t>https://twitter.com/NemMenem/status/1213139377519579137</t>
  </si>
  <si>
    <t>baytkhebra</t>
  </si>
  <si>
    <t>تبي تحقق ارباح على محفظتك المالية مثل عملائنا راسلنا واتس اب بالضغط هنا https://api.whatsapp.com/send?phone=966594212312 أو سجل بياناتك http://bayt-alkhebra.org/landing/ واحصل على #توصيات رابحة مثلهم #بيت_الخبرة #السوق_السعودي #السعودية #اكتتاب_ارامكو #ارامكو #الاسهم_السعودية</t>
  </si>
  <si>
    <t>https://twitter.com/baytkhebra/status/1213132662530928640</t>
  </si>
  <si>
    <t>barcaa224</t>
  </si>
  <si>
    <t xml:space="preserve">#عبدالملك_الحوثي المتداول في السعودية / موسم الرياض ، موسم الشرقية ، اكتتاب أرامكو ، أمراء المناطق وأعمالهم ، تطوير البنى التحتية رفاهية في الحاضر ورؤية للمستقبل في إيران / مصرع سليماني ، مصرع المهندس ، ثورة لطردهم من العراق اللهم لاتغير علينا نعمتك واحفظ أمننا وحكامنا </t>
  </si>
  <si>
    <t>https://twitter.com/barcaa224/status/1213131924216172544</t>
  </si>
  <si>
    <t>إكتتاب أرامكو يسلط الضوء على جهود الإصلاح الإقتصادي والإجتماعي في السعودية http://riyadhpost.live/17163 #الرياض_بوست</t>
  </si>
  <si>
    <t>https://twitter.com/RiyadhPost/status/1213118586933403649</t>
  </si>
  <si>
    <t>alzaim_anas2030</t>
  </si>
  <si>
    <t>m5b5k</t>
  </si>
  <si>
    <t xml:space="preserve">بخصوص بقيق خذها مني : لعبة استخباراتية امريكية قبل اكتتاب ارامكو. لكن بفضل من الله ثم سياستنا الرشيدة بالحكمة والهدوء والتعقل الله حمانا من كيدهم ونجح الاكتتاب بتفوق كاسح </t>
  </si>
  <si>
    <t>https://twitter.com/alzaim_anas2030/status/1213055916939075585</t>
  </si>
  <si>
    <t>sattam015</t>
  </si>
  <si>
    <t>*ابرز 4 احداث 2019 في #السعودية:* ١- اكتتاب ارامكو ٢- وصول الهلال للعالميه ٣- اعلان رئاسة المملكه لقمة العشرين ٤- عودة الاختبارات للمرحلة الابتدائية</t>
  </si>
  <si>
    <t>https://twitter.com/sattam015/status/1213046115089731587</t>
  </si>
  <si>
    <t>snfor_NFC</t>
  </si>
  <si>
    <t>z8iad</t>
  </si>
  <si>
    <t xml:space="preserve">اكتتاب ارامكو </t>
  </si>
  <si>
    <t>https://twitter.com/snfor_NFC/status/1213044993218232320</t>
  </si>
  <si>
    <t>LvcawyHqhuXBdLX</t>
  </si>
  <si>
    <t>وانا اقول ليش ارامكو سوت اكتتاب عشان اذا متنا يسرقون فلوسنا اها #الحرب_العالميه_الثالثه</t>
  </si>
  <si>
    <t>https://twitter.com/LvcawyHqhuXBdLX/status/1213044175211565056</t>
  </si>
  <si>
    <t>AlmeshalHussain</t>
  </si>
  <si>
    <t>مقالي في @OKAZ_online الناصر وشفافية أرامكو http://bit.ly/2ufZTt1 @Saudi_Aramco @hameed_65 #اكتتاب_أرامكو #محمد_بن_سلمان</t>
  </si>
  <si>
    <t>https://twitter.com/AlmeshalHussain/status/1213040629309202437</t>
  </si>
  <si>
    <t>eToroAr</t>
  </si>
  <si>
    <t>Active06957770</t>
  </si>
  <si>
    <t>السلام عليكم هذا الإعلان يتحدث عن اكتتاب شركة أرامكو العظيمة بشكل عام ويتحدث عن اتاحة امكانية التداول على أسهم أرامكو من خلال منصة ايتورو. يهدف هذا المنشور إلى جلب عملاء جدد لفتح حساب على منصة eToro وتداول أسهم أرامكو، وبكل بساطة. شكرا لك :)</t>
  </si>
  <si>
    <t>https://twitter.com/eToroAr/status/1213039049113513984</t>
  </si>
  <si>
    <t>Just_3rabi</t>
  </si>
  <si>
    <t>لما تحط فلوسك كلها في اكتتاب أرامكو</t>
  </si>
  <si>
    <t>https://twitter.com/6Xi28Zm2BBVk5SJ/status/1213031630752882688</t>
  </si>
  <si>
    <t>زواج مـبتعـث http://mmbt3th.com موقع زواج المبتعثين عدد كبير جداً الاعضاء ونحن هنا لخدمتكم #ونتروندرلاند #اكتتاب_ارامكو</t>
  </si>
  <si>
    <t>https://twitter.com/mmbtu3th/status/1212974810873159681</t>
  </si>
  <si>
    <t>MeC9YvNqg4QAyuW</t>
  </si>
  <si>
    <t>DrAlnefisi</t>
  </si>
  <si>
    <t>رايك يهمنا يادكتور هل يقبل حمار امريكا وسحب مبلغ اكتتاب أرامكو منهم</t>
  </si>
  <si>
    <t>https://twitter.com/MeC9YvNqg4QAyuW/status/1212935562551799808</t>
  </si>
  <si>
    <t>Hassan_101H</t>
  </si>
  <si>
    <t>Boost724</t>
  </si>
  <si>
    <t xml:space="preserve">لين الحين يدللون على أسهم أرامكو الي محد شراها وبعدها يطلع لك مرتزق يقول اكتتاب ناجح </t>
  </si>
  <si>
    <t>https://twitter.com/Hassan_101H/status/1212774483246960641</t>
  </si>
  <si>
    <t>https://twitter.com/baytkhebra/status/1212770274313211904</t>
  </si>
  <si>
    <t xml:space="preserve">بشكل جدا بشكل جدا بشكل جدا بشكل جدا اكتتاب سهم ارامكو </t>
  </si>
  <si>
    <t>https://twitter.com/TAIF91799497/status/1212751243661205504</t>
  </si>
  <si>
    <t xml:space="preserve">توقع تحقق الأهداف كان على أخر سنة 2019 لكن اكتتاب ارامكو غير التوقع الزمني إلى الربع الأول (ممكن بنهاية فبراير 2020) والتوقع السعري كما هو لم يتغير عليه شيئ لان الدوافع نفسها موجودة ولم تتغير كل ما حصل هو اكتتاب ارامكو اجل الأمر ولم يلغيه والله أعلم </t>
  </si>
  <si>
    <t>https://twitter.com/stormygoldz/status/1212749980622106624</t>
  </si>
  <si>
    <t>towradfreedom</t>
  </si>
  <si>
    <t>MLoOo7ee</t>
  </si>
  <si>
    <t>لا ومسوين حركه في اكتتاب ارامكو نصب واحتيال</t>
  </si>
  <si>
    <t>https://twitter.com/towradfreedom/status/1212722708087218179</t>
  </si>
  <si>
    <t>ouJfoVuHKlUhtas</t>
  </si>
  <si>
    <t>*ابرز 5 احداث 2019 في السعودية:* ١- اكتتاب ارامكو ٢- محاكمة متهمين بقتل خاشقجي ٣- هذوليك لا غداء ولا عشاء ٤- اعلان رئاسة المملكة لقمة العشرين ٥- عودة الاختبارات للمرحلة الابتدائية الفقرة الثالثة #قتلتني #شخبار_الضغط_40</t>
  </si>
  <si>
    <t>https://twitter.com/ouJfoVuHKlUhtas/status/1212706287319965698</t>
  </si>
  <si>
    <t>كم مره طبلت لبنت ارامكو #بترو_رابغ عند اكتتاب ارامكو قلت هذي بنيتها ترى قيمة الاكتتاب كان ب 21 والان تحته بسعر 19 فرصه لو تم اختراق 20.20 وثبت روح الحمد لله الان 22.10 في طريقة لاهم مقاومة 25.40 مرورا باللمقاومة 23 #تاسي #تداول</t>
  </si>
  <si>
    <t>https://twitter.com/anaanahena1/status/1212705125988519937</t>
  </si>
  <si>
    <t>FMP_News</t>
  </si>
  <si>
    <t>#أرامكو تتربع على عرش أكبر الشركات قيمة سوقية رغم تراجع سهمها مع تداولات مطلع العام الجديد. #سهم_أرامكو #اكتتاب #اقتصاد #اقتصاد_السعودية #سعر_أرامكو</t>
  </si>
  <si>
    <t>https://twitter.com/FMP_News/status/1212696867395559424</t>
  </si>
  <si>
    <t>ffdgo</t>
  </si>
  <si>
    <t>@ALQARNI140 ابومحمد عندي اسهم أرامكو اكتتاب وعملت وقف خسارة على 33وانباعت فورا رغم ان السعر 35.2 قدمت شكوى للبنك وبعد مرمطة حاولوا يقنعوني ان الامر المشروط خطا ولما أكدت صحته بالصور قالوا في صفقة خاصة بسعر اقل من 33 . وضيعوا علينا الأسهم المجانية هل كلامه</t>
  </si>
  <si>
    <t>https://twitter.com/ffdgo/status/1212671503847874560</t>
  </si>
  <si>
    <t>-أبرز #الأحداث_الاقتصادية في #السعودية خلال 2019م 1- اكتتاب #ارامكو وادراجها فى #السوق_السعوديه 2- قيمه #ارامكو تبلغ 2 تريليون دولار قى ثاتى ايام تداولها فى #البورصه 3- استعاده انتاج #النفط فى وقت قياسى بعد الهجوم على منسات #ارامكو #تاسى #ارباح_السعوديه #</t>
  </si>
  <si>
    <t>https://twitter.com/ArbahKSA/status/1212668346270932992</t>
  </si>
  <si>
    <t>DSAD90</t>
  </si>
  <si>
    <t>CNBCArabia</t>
  </si>
  <si>
    <t xml:space="preserve">عطاري النفط كنت شايل فكرة اكتتاب ارامكو لكن اعترف اول يوم يوم نسبت وثاني يوم ندمت بس يوم رجعت الامور لنصابها دريت ان قراري صائب بنسبة 80% والعشرين الباقية ليش الفلسفة كان اكتتبت وبعت علطول بربح 10-15% .. </t>
  </si>
  <si>
    <t>https://twitter.com/DSAD90/status/1212660400455659521</t>
  </si>
  <si>
    <t>anasalhajji</t>
  </si>
  <si>
    <t>MOHAMMEDALMAYO2</t>
  </si>
  <si>
    <t>لا، ولكن يمكن مراجعة معلومات اكتتاب أرامكو، فيها بيانات المصافي الأجنبية المملوكة من السعودية</t>
  </si>
  <si>
    <t>https://twitter.com/anasalhajji/status/1212592359675957250</t>
  </si>
  <si>
    <t>زواج مـبتعـث http://mmbt3th.com موقع زواج للأخوة الطلبة المبتعثين والمبتعثات عدد كبير من الاعضاء يسعدنا تواجدكم #اكتتاب_ارامكو #جامعه_الامام</t>
  </si>
  <si>
    <t>https://twitter.com/mmbtu3th/status/1212574064000282624</t>
  </si>
  <si>
    <t>tiitaaniumm</t>
  </si>
  <si>
    <t>شصار على اكتتاب ارامكو اشوف الوضع سكته شكل نصبو علينا</t>
  </si>
  <si>
    <t>https://twitter.com/tiitaaniumm/status/1212521584893865984</t>
  </si>
  <si>
    <t>al_sudairi</t>
  </si>
  <si>
    <t>اكذب إذًا اقول متفائل #2020NewYear لا الحقيقة 2020 نكبه لنا ثروات الوطن المسروقة تباع بإسم اكتتاب أرامكو يحاول المجرم إشراك اكثر عدد ممكن المشاركين لم يفلحو خارجيا وللأسف بالداخل الشعب يواجه ويلات بقرارات تؤثر بحياته و لم يشارك بها ولا له حول ولا قوه #byebye2019</t>
  </si>
  <si>
    <t>#2020NewYear #byebye2019</t>
  </si>
  <si>
    <t>https://twitter.com/al_sudairi/status/1212518949809770502</t>
  </si>
  <si>
    <t>aldosryabrahh</t>
  </si>
  <si>
    <t xml:space="preserve">صحيفة الغارديان في تقرير لها عن أبرز إخفاقات الشركات وعالم الأعمال في 2019: فشل الوصول في تقييم شركة #ارامكو بـ 2 تريليون دولار كما كان يطمح ولي العهد وكذلك فشل #اكتتاب_ارامكو في جذب المستمثرين الأجانب واقتصر على السوق المحلية والمستثمرين السعوديين ومستثمرين من الخليج </t>
  </si>
  <si>
    <t>https://twitter.com/aldosryabrahh/status/1212470000054886400</t>
  </si>
  <si>
    <t>والله يا اخوك المبلغ اللي زي كذا مشكله لكن ما احد يضمن لك ربح والاسهم مشكله شف ارامكو لعل وعسى ويبي لك تنسى او نصيحة محب شف اب اكتتاب جديد اكتتب واول تداول بع وانشاء الله تزين امورك بس انتبه من اللي متكي ع مركى ويشرب كرك وينظر ولاعنده سالفه يضيعك ويضيع دراهمك الله يوفقك نصيحة لكم</t>
  </si>
  <si>
    <t>https://twitter.com/ff13332/status/1212453267621523456</t>
  </si>
  <si>
    <t>alawain2030</t>
  </si>
  <si>
    <t xml:space="preserve">صحيفة الغادريان في تقرير لها عن أبرز إخفاقات الشركات وعالم الأعمال في 2019: "فشل الوصول في تقييم شركة #ارامكو بـ 2 تريليون دولار كما كان يطمح ولي العهد، وكذلك فشل #اكتتاب_ارامكو في جذب المستمثرين الأجانب، واقتصر على السوق المحلية والمستثمرين السعوديين ومستثمرين من الخليج" </t>
  </si>
  <si>
    <t>https://twitter.com/alawain2030/status/1212452836073562114</t>
  </si>
  <si>
    <t xml:space="preserve">أرامكو في عام وصلنا لأسواق جديدة واجهنا أصعب التحديات ‍ طرحنا أكبر عملية اكتتاب في العالم نتطلّع نحو المزيد من الإنجازات في عام </t>
  </si>
  <si>
    <t>https://twitter.com/Saudi_Aramco/status/1212446046699294726</t>
  </si>
  <si>
    <t>Mohd_Aug_23</t>
  </si>
  <si>
    <t>Cristiano</t>
  </si>
  <si>
    <t xml:space="preserve">ماعلينا ، وش صار على اكتتاب ارامكو </t>
  </si>
  <si>
    <t>https://twitter.com/Mohd_Aug_23/status/1212437724680118272</t>
  </si>
  <si>
    <t>letk_tnady</t>
  </si>
  <si>
    <t>لن تطرح ارامكو بالخارج ولن يقبل المستثمرون بالخارج بسعر اكتتاب مثل ماحصل عندنا ب 32 الاجنبي سيقبل سعر ارامكو عند 4 دولار اي 15 ريال فقط داخليا اكلنا هوا يالمكتتبين اكتتاب دون الطموح</t>
  </si>
  <si>
    <t>https://twitter.com/letk_tnady/status/1212430925352624129</t>
  </si>
  <si>
    <t>https://twitter.com/baytkhebra/status/1212407886363549696</t>
  </si>
  <si>
    <t>kh14331</t>
  </si>
  <si>
    <t xml:space="preserve">كثير واهمها نجاح اكتتاب ارامكو رغم عن انوفكم وتقاريركم المسيسة والحاقدة </t>
  </si>
  <si>
    <t>https://twitter.com/kh14331/status/1212395388323467264</t>
  </si>
  <si>
    <t>hofoogh</t>
  </si>
  <si>
    <t>SaudiObservato</t>
  </si>
  <si>
    <t>بيع آرامكو زائف لا يمكن احتساب اكتتاب نسبة من أي شركة قانونيًا يعني بس شفط للسيولة القليلة الباقية في جيوب الناس</t>
  </si>
  <si>
    <t>https://twitter.com/hofoogh/status/1212375542281854977</t>
  </si>
  <si>
    <t>IMohsenl</t>
  </si>
  <si>
    <t xml:space="preserve">: ايش تخصصك؟ : مالية : حلو تعال بسألك عن اكتتاب ارامكو : </t>
  </si>
  <si>
    <t>https://twitter.com/IMohsenl/status/1212375263180468228</t>
  </si>
  <si>
    <t>Cipiez</t>
  </si>
  <si>
    <t>نجاح كبير في اكتتاب ارامكو</t>
  </si>
  <si>
    <t>https://twitter.com/Cipiez/status/1212371670176018432</t>
  </si>
  <si>
    <t>AbuMishal8120</t>
  </si>
  <si>
    <t>مجلة التنمية الإدارية د.عبدالعزيز داغستاني: اكتتاب أرامكو يعزز مكانة المملكة في مجموعة العشرين ويجذب الاستثمارات الأجنبية https://tanmia-idaria.ipa.edu.sa/Pages/171-7.aspx</t>
  </si>
  <si>
    <t>https://twitter.com/AbuMishal8120/status/1212357537967808512</t>
  </si>
  <si>
    <t>1qlb1</t>
  </si>
  <si>
    <t>وانت يعني تحسب كل اللي يتابعك ويسالك عن ارامكو بس ابو اكتتاب؟</t>
  </si>
  <si>
    <t>https://twitter.com/1qlb1/status/1212350443822731264</t>
  </si>
  <si>
    <t>waleed1074</t>
  </si>
  <si>
    <t>ابرز 5 احداث في عام ٢٠١٩: ١- اكتتاب ارامكو. ٢- محاكمة المتهمين بقتل خاشقجي. ٣- عودة الاختبارات للمرحلة الابتدائية. ٤- اعلان رئاسة المملكة لقمة العشرين. ٥- هذوليك اللي لا تغدوا ولا تعشوا.</t>
  </si>
  <si>
    <t>https://twitter.com/waleed1074/status/1212295687091687427</t>
  </si>
  <si>
    <t>sahmycom</t>
  </si>
  <si>
    <t xml:space="preserve">#عام_جديد_2020 حصاد 2019 : بدءا من استعادة 400 مليار ريال في أكبر حملة لمكافحة الفساد وحتى اكتتاب ارامكو </t>
  </si>
  <si>
    <t>https://twitter.com/sahmycom/status/1212279280551571457</t>
  </si>
  <si>
    <t>AbuR433</t>
  </si>
  <si>
    <t>ابرز 5 احداث في عام ٢٠١٩: ١- اكتتاب ارامكو. ٢- محاكمة المتهمين بقتل خاشقجي. ٣- عودة الاختبارات للمرحلة الابتدائية. ٤- اعلان رئاسة المملكة لقمة العشرين. ٥- هذوليك اللي لا تغدوا ولا تعشوا. #سنة_جديدة_2020 #عام_جديد_2020</t>
  </si>
  <si>
    <t>https://twitter.com/AbuR433/status/1212273584325959680</t>
  </si>
  <si>
    <t>2015Fahaad</t>
  </si>
  <si>
    <t>https://twitter.com/2015Fahaad/status/1212273381984350208</t>
  </si>
  <si>
    <t>#اميانتيت #دار_الاركان #تاسي #سابك #الراجحي #نفط #المؤشر #أرامكو #مؤشرات #قطاع #الاسهم_السعودية #الاسهم #السوق_السعودي_تداول #TASI #الاقتصاد #مضارب #البنوك_السعودية #اموال #أكتتاب_ارمكوا</t>
  </si>
  <si>
    <t>https://twitter.com/tadawul_7/status/1212272156802985984</t>
  </si>
  <si>
    <t>zyzooo4x</t>
  </si>
  <si>
    <t>https://twitter.com/zyzooo4x/status/1212266792724434950</t>
  </si>
  <si>
    <t>زواج مـبتعـث http://mmbt3th.com موقع زواج للأخوة الطلاب المبتعثين والمبتعثات عدد كبير من الاعضاء يسعدنا تواجدكم #ونتروندرلاند #اكتتاب_ارامكو</t>
  </si>
  <si>
    <t>https://twitter.com/mmbtu3th/status/1212212134077194240</t>
  </si>
  <si>
    <t>wsm54495535</t>
  </si>
  <si>
    <t>كيف ادخل لأشتري وابيع في اكتتاب ارامكو ؟؟؟؟ (( عن طريق التطبيق المباشر؟؟؟ ))</t>
  </si>
  <si>
    <t>https://twitter.com/wsm54495535/status/1212142417387933701</t>
  </si>
  <si>
    <t>mohammed_m1112</t>
  </si>
  <si>
    <t xml:space="preserve">#اكتتاب_ارامكو </t>
  </si>
  <si>
    <t>https://twitter.com/mohammed_m1112/status/1212137704630235136</t>
  </si>
  <si>
    <t>AishHfc</t>
  </si>
  <si>
    <t>ar55nfc</t>
  </si>
  <si>
    <t xml:space="preserve">وين اكتتاب ارامكو </t>
  </si>
  <si>
    <t>https://twitter.com/AishHfc/status/1212134393621430273</t>
  </si>
  <si>
    <t>iba4you</t>
  </si>
  <si>
    <t>10azHassan</t>
  </si>
  <si>
    <t xml:space="preserve">خف علينا يا اكتتاب ارامكو </t>
  </si>
  <si>
    <t>https://twitter.com/iba4you/status/1212133128938164224</t>
  </si>
  <si>
    <t>abusaleh11122</t>
  </si>
  <si>
    <t>aburoiv11</t>
  </si>
  <si>
    <t>*ابرز 5 احداث 2019 في السعودية:* ١- الهلال بطل اسيا ٢- اكتتاب ارامكو ٣- محاكمة متهمين بقتل خاشقجي ٤- اعلان رئاسة المملكة لقمة العشرين ٥- عودة الاختبارات للمرحلة الابتدائية ٦- هذوليك لا غداء ولا عشاء</t>
  </si>
  <si>
    <t>https://twitter.com/abusaleh11122/status/1212129234296213505</t>
  </si>
  <si>
    <t>naifz1418</t>
  </si>
  <si>
    <t>*ابرز 5 احداث 2019 في السعودية:* ١- اكتتاب ارامكو ٢- هذوليك لا غداء ولا عشاء عاد معروفين ٤- اعلان رئاسة المملكة لقمة العشرين ٥- عودة الاختبارات للمرحلة الابتدائية</t>
  </si>
  <si>
    <t>https://twitter.com/naifz1418/status/1212128642450501632</t>
  </si>
  <si>
    <t>_Gulf24</t>
  </si>
  <si>
    <t>10أحداث غيرت وجه السعودية × 2019..الغاء ولاية المرأة الأبرز..موسم الرياض وتأشيرة السياحية غير مسبوقة..اكتتاب أرامكو والإقامة المميزة للنهوض بالاقتصاد..وضمان استقرار اليمن باتفاق الرياض..القضاء ينتصر ل... :: صحافة نت عاجل https://ajel.sahafahn.net/news/7223090</t>
  </si>
  <si>
    <t>https://twitter.com/_Gulf24/status/1212128452134031360</t>
  </si>
  <si>
    <t>HLALI2010</t>
  </si>
  <si>
    <t>*ابرز 5 احداث 2019 في السعودية:* ١- اكتتاب ارامكو ٢- محاكمة متهمين بقتل خاشقجي ٣- *هذوليك لا غداء ولا عشاء* ٤- اعلان رئاسة المملكة لقمة العشرين ٥- عودة الاختبارات للمرحلة الابتدائية #راس_السنه_الميلاديه</t>
  </si>
  <si>
    <t>https://twitter.com/HLALI2010/status/1212124516715040774</t>
  </si>
  <si>
    <t>fahdinho87</t>
  </si>
  <si>
    <t xml:space="preserve">و اكتتاب ارامكو وش صار عليه </t>
  </si>
  <si>
    <t>https://twitter.com/fahdinho87/status/1212111217206157312</t>
  </si>
  <si>
    <t>mr_3adi</t>
  </si>
  <si>
    <t>noooarh14</t>
  </si>
  <si>
    <t>عندها حالت اكتتاب ارامكو</t>
  </si>
  <si>
    <t>https://twitter.com/mr_3adi/status/1212110906710212608</t>
  </si>
  <si>
    <t>nawafalharbi205</t>
  </si>
  <si>
    <t>https://twitter.com/nawafalharbi205/status/1212106300567539712</t>
  </si>
  <si>
    <t>md_enziii1</t>
  </si>
  <si>
    <t>#خليك_ازرق *ابرز 5 احداث 2019 في السعودية:* ١- اكتتاب ارامكو ٢-هذوليك لا غداء ولا عشاء ٣-اعلان رئاسة المملكة لقمة العشرين ٤-عودة الاختبارات للمرحلة الابتدائية</t>
  </si>
  <si>
    <t>https://twitter.com/md_enziii1/status/1212099554813849606</t>
  </si>
  <si>
    <t>magid140</t>
  </si>
  <si>
    <t>https://twitter.com/magid140/status/1212089313300795397</t>
  </si>
  <si>
    <t>#راس_السنه_الميلاديه *ابرز 5 احداث 2019 في السعودية:* ١- اكتتاب ارامكو ٢- محاكمة متهمين بقتل خاشقجي ٣- هذوليك لا غداء ولا عشاء ٤- اعلان رئاسة المملكة لقمة العشرين ٥- عودة الاختبارات للمرحلة الابتدائية</t>
  </si>
  <si>
    <t>https://twitter.com/magid140/status/1212089263673745411</t>
  </si>
  <si>
    <t>JawalAlbaaha</t>
  </si>
  <si>
    <t xml:space="preserve">فيديو حصاد 2019 | بدءا من استعادة 400 مليار ريال لخزينة الدولة وحتى #اكتتاب_أرامكو </t>
  </si>
  <si>
    <t>https://twitter.com/JawalAlbaaha/status/1212086512332025856</t>
  </si>
  <si>
    <t>masudi111</t>
  </si>
  <si>
    <t>التحول الاقتصادي الكبير ختمته #السعودية في #سنة_2019 بـ"اكتتاب القرن" #اكتتاب_أرامكو .. حققته بثقةٍ لاحدود لها؛ لتجعلنا نتفاءل في السير قُدمًا نحو التنمية والتطوير نحو النهضة الرفاه والاستدامة والمسؤولية الاجتماعية تجاه أجيالنا القادمة. #سنه_2020</t>
  </si>
  <si>
    <t>https://twitter.com/masudi111/status/1212079761339617281</t>
  </si>
  <si>
    <t>Abo_Noorah</t>
  </si>
  <si>
    <t xml:space="preserve">بس!! على كيفكم؟!! ماحد شاورني اكتتاب #أرامكو </t>
  </si>
  <si>
    <t>https://twitter.com/Abo_Noorah/status/1212078460019052546</t>
  </si>
  <si>
    <t>JawalAlsharqya</t>
  </si>
  <si>
    <t>https://twitter.com/JawalAlsharqya/status/1212072364692922369</t>
  </si>
  <si>
    <t>JawalAlqasim</t>
  </si>
  <si>
    <t>فيديو حصاد 2019 | بدءا من استعادة 400 مليار ريال لخزينة الدولة وحتى #اكتتاب_أرامكو #محمد_بن_سلمان</t>
  </si>
  <si>
    <t>https://twitter.com/JawalAlqasim/status/1212071010364743681</t>
  </si>
  <si>
    <t>AlMnatiq</t>
  </si>
  <si>
    <t>https://twitter.com/AlMnatiq/status/1212070394129244161</t>
  </si>
  <si>
    <t>alekhbariyatv</t>
  </si>
  <si>
    <t>فيديو | بدءا من استعادة 400 مليار ريال لخزينة الدولة وحتى #اكتتاب_أرامكو.. شاهد حصاد 2019 #الإخبارية</t>
  </si>
  <si>
    <t>https://twitter.com/alekhbariyatv/status/1212063784988217344</t>
  </si>
  <si>
    <t>bader9391</t>
  </si>
  <si>
    <t>ENAD_Alotaibi</t>
  </si>
  <si>
    <t>https://twitter.com/bader9391/status/1212058401322258433</t>
  </si>
  <si>
    <t>Y19918</t>
  </si>
  <si>
    <t>https://twitter.com/Y19918/status/1212045845157335040</t>
  </si>
  <si>
    <t>https://twitter.com/baytkhebra/status/1212045498602770432</t>
  </si>
  <si>
    <t>hazam_mm</t>
  </si>
  <si>
    <t>عام٢٠١٩ تنطوي صفحته ومن أبرز ملامحه: ١/ طرح أكبر إكتتاب في التاريخ العالمي " أرامكو" ٢/ إغلاق ملف مقتل خاشقجي رحمه الله بعد محاكمات علنية وناجزة ومقنعة لذويه ٣/ إنتفاضة الشعب العراقي الابي الشامخ وإسقاط قدسية خامئني والصنم خاميني ٤/G20 وترأس بلادي لها ٥/ فوز للهلال برابع العالم</t>
  </si>
  <si>
    <t>https://twitter.com/hazam_mm/status/1212033956650074112</t>
  </si>
  <si>
    <t>albesmi0o0</t>
  </si>
  <si>
    <t>fcb_al3nezi</t>
  </si>
  <si>
    <t xml:space="preserve">طبعاً مشروعك الخاص اكتتاب ارامكو </t>
  </si>
  <si>
    <t>https://twitter.com/albesmi0o0/status/1212020681765986304</t>
  </si>
  <si>
    <t>abokasim12</t>
  </si>
  <si>
    <t>SaferBarlik</t>
  </si>
  <si>
    <t>نتائج اكتتاب ارامكو تظهر بعد سنين...</t>
  </si>
  <si>
    <t>https://twitter.com/abokasim12/status/1212016767343706114</t>
  </si>
  <si>
    <t>shujaa_albogmi</t>
  </si>
  <si>
    <t xml:space="preserve">الأسهم السعودية تنهي تداولات 2019 على مكاسب بأكثر من 7%. . 2019... تم فيه إدراج عملاق صناعة النفط "أرامكو السعودية" بعد أضخم عملية اكتتاب يشدها العالم أجمع. . ولله الحمد. النجاحات... لا تتوقف </t>
  </si>
  <si>
    <t>https://twitter.com/shujaa_albogmi/status/1212012503552659456</t>
  </si>
  <si>
    <t>AB_Arabic</t>
  </si>
  <si>
    <t>شهدت #السعودية أحداثاً بارزة كثيرة خلال 2019 كان أبرزها هو اكتتاب #أرامكو وإدراج أسهما في #البورصة_السعودية بالإضافة لاغتيال #جمال_خاشقجي وتبرئة #سعود_القحطاني و #أحمد_عسيري #كلمه_اخيره__٢٠١٩ #سنه_جديده_2020 #الملك_سلمان_بن_عبدالعزيز #لا_نحتفل_بالكريسماس</t>
  </si>
  <si>
    <t>https://twitter.com/AB_Arabic/status/1211991751759712262</t>
  </si>
  <si>
    <t>fahadlghofaili</t>
  </si>
  <si>
    <t>كوَّن ابن سلمان صورة #السعودية الجديدة مع نهاية العقد الحالي بتقطيع صحفي في قنصلية اعتقالات بسبب رأي تحرش جنسي بناشطات تجسس على النخب انتهاكات إنسانية وفشل عسكري وسياسي في اليمن فشل اكتتاب أرامكو فشل بجذب المستثمرين فشل في إنهاء أزمات البطالة والفقر والسكن ...ووو #كلمة_أخيرة_٢٠١٩</t>
  </si>
  <si>
    <t>https://twitter.com/fahadlghofaili/status/1211987593556090881</t>
  </si>
  <si>
    <t>sara010ss</t>
  </si>
  <si>
    <t>اكتتاب ارامكو| ٩٩ سنة تفصل بين دعوتي المؤسس وحفيده .. http://www.alyamamahonline.com/ItemDetails.aspx?articleId=1711</t>
  </si>
  <si>
    <t>https://twitter.com/sara010ss/status/1211971504612749312</t>
  </si>
  <si>
    <t>i_herb85</t>
  </si>
  <si>
    <t>ihateyouallkkk</t>
  </si>
  <si>
    <t xml:space="preserve">بـ اكتتاب ارامكو </t>
  </si>
  <si>
    <t>https://twitter.com/i_herb85/status/1211955355128860672</t>
  </si>
  <si>
    <t>Roox010</t>
  </si>
  <si>
    <t>السلام عليكم الوالد ينزله راتب تقاعد ومانزل الشهر اللي راح رحنا للفرع قالوا بسبب اكتتاب أرامكو قالوا الشهر الجاي ينزل ومانزل؟؟</t>
  </si>
  <si>
    <t>https://twitter.com/Roox010/status/1211951171822329856</t>
  </si>
  <si>
    <t>saandak</t>
  </si>
  <si>
    <t>اجل تقول ارامكو ما راح تنزل اكتتاب !؟ الان نزلت وش رايك ؟</t>
  </si>
  <si>
    <t>https://twitter.com/saandak/status/1211878603165749248</t>
  </si>
  <si>
    <t>NabeelFadel</t>
  </si>
  <si>
    <t>اربعة ملفات ساخنة استطاع امير البترول إنجازها خلال ١٠٠ يوم تقريبا وهي : استئناف انتاج ضخ الحقل المعتدي عليه في غضون ساعات . نجاح اكتتاب أرامكو . تخفيض انتاج أوبك . استئناف انتاج الحقول السعوديه الكويتية المتوقفة منذ عقود . هنيئا لنا بهذا الرجل دام عزك ياوطن</t>
  </si>
  <si>
    <t>https://twitter.com/NabeelFadel/status/1211865198493077504</t>
  </si>
  <si>
    <t>زواج مـبتعـث http://mmbt3th.com موقع زواج الطلبة المبتعثين عدد كبير من الاعضاء ونحن هنا لخدمتكم #ونتروندرلاند #اكتتاب_ارامكو</t>
  </si>
  <si>
    <t>https://twitter.com/mmbtu3th/status/1211853357595418629</t>
  </si>
  <si>
    <t>Hmada90683940</t>
  </si>
  <si>
    <t>shahdd77__</t>
  </si>
  <si>
    <t>عادي قولي بشتري اسهم في أرامكو اكتتاب و يوم تصير غالي ارجعها لكم</t>
  </si>
  <si>
    <t>https://twitter.com/Hmada90683940/status/1211803458640269312</t>
  </si>
  <si>
    <t>Nawaf5_j</t>
  </si>
  <si>
    <t xml:space="preserve">بما ان مافيه احد بسولف لكم شوي عن الاسهم ، سهم حبايبنا ارامكو الى الان في سقوط ولا يوجد اي مؤشر للارتفاع حتى التداول غريب عموماً لازلت عند كلامي اكتتاب ارامكو اللي راس ماله +١٠٠ الف ، اسهم ابل جالسه ترتفع بشكل جنوني الى وين بيوصل السهم بس </t>
  </si>
  <si>
    <t>https://twitter.com/Nawaf5_j/status/1211788121559449600</t>
  </si>
  <si>
    <t>Thamer_F_S</t>
  </si>
  <si>
    <t xml:space="preserve">أضخم الاكتتابات في ٢٠١٩ نقلا عن CNBC و أضخمها طبعا #اكتتاب_أرامكو </t>
  </si>
  <si>
    <t>https://twitter.com/Thamer_F_S/status/1211729384668876800</t>
  </si>
  <si>
    <t>alwad123</t>
  </si>
  <si>
    <t>AjelNews24</t>
  </si>
  <si>
    <t>https://twitter.com/alwad123/status/1211718892789358598</t>
  </si>
  <si>
    <t>هبوط أسهم البورصة #السعودية و #أرامكو https://nabaa.tv/archives/170518 #اكتتاب_أرامكو #الرياض #جدة</t>
  </si>
  <si>
    <t>https://twitter.com/nabaatv/status/1211709995131248642</t>
  </si>
  <si>
    <t>WaelAlQannas</t>
  </si>
  <si>
    <t>N12arg</t>
  </si>
  <si>
    <t>كل بنوك توجها راح يكون رقمي ولكن مين الي راح يبادر ويكون اول وهو الي له اسبقية في تقديم الخدمات انا اشوف ان بنك الاستثمار و الانماء متقدمين على الراجحي ودليل في اكتتاب أرامكو اغلب البنوك إضافة و الخذف كان عن طريق اونلاين ولكن الراجحي لازم زيارة الفرع</t>
  </si>
  <si>
    <t>https://twitter.com/WaelAlQannas/status/1211709357701947392</t>
  </si>
  <si>
    <t>wafrarabs</t>
  </si>
  <si>
    <t xml:space="preserve">ومع انتهاء فترة الاكتتاب اصبح اكتتاب ارامكو اكبر طرح اولي عام في التاريخ حيث جمع اكثر من ٢٥.٦ مليار دولار امريكي متجاوزاً تداول الشركة الصينية المعروفة علي بابا والذي بلغ حوالي ٢٥ مليار دولار امريكي في عام ٢٠١٤ </t>
  </si>
  <si>
    <t>https://twitter.com/wafrarabs/status/1211707334151544833</t>
  </si>
  <si>
    <t xml:space="preserve">خلونا ندخل في موضوعنا عن اكتتاب ارامكو البداية كانت في ٤ يناير من هذا العام عندما كشف ولي العهد السعودي محمد بن سلمان عن خطته الاقتصادية وهي جزء من مشروع الإصلاح الاقتصادي الشامل الذي تنفذه السعودية في ١٧ نوفمبر قامت ارامكو بطرح ١.٥٪ من إجمالي الأسهم للتداول العام </t>
  </si>
  <si>
    <t>https://twitter.com/wafrarabs/status/1211706782600630273</t>
  </si>
  <si>
    <t>https://twitter.com/baytkhebra/status/1211683111853015040</t>
  </si>
  <si>
    <t>FM_ALDREHM</t>
  </si>
  <si>
    <t>Citizen_care</t>
  </si>
  <si>
    <t>اذ الواحد عليه دين عقار من حقين البنوك ثلاث ارباع الراتب مسحوب تقولي مقدار دخلك شهر هذا لم يصرف لي بعد اكتتاب ارامكو تم توقف الصرف</t>
  </si>
  <si>
    <t>https://twitter.com/FM_ALDREHM/status/1211669428632522752</t>
  </si>
  <si>
    <t>Alngahbneshehr</t>
  </si>
  <si>
    <t>Turki_alalshikh</t>
  </si>
  <si>
    <t>كفوووو يابو ناصر وياريت تعرج على صاحب (احتاج اهج) فلربما له يد في ذلك خصوصا وهو متعود الاسقاطات واخرها على اكتتاب ارامكو..</t>
  </si>
  <si>
    <t>https://twitter.com/Alngahbneshehr/status/1211600071550218240</t>
  </si>
  <si>
    <t>AliAbdulhmeed</t>
  </si>
  <si>
    <t>https://twitter.com/AliAbdulhmeed/status/1211583988348923904</t>
  </si>
  <si>
    <t>https://twitter.com/AliAbdulhmeed/status/1211583680357052417</t>
  </si>
  <si>
    <t>Alwatan_Live</t>
  </si>
  <si>
    <t>http://zpr.io/txQwj اكتتاب "أرامكو" بين الدعاية والنجاح!!! http://zpr.io/txQws #Bahrain #البحرين #أخبار #الوطن</t>
  </si>
  <si>
    <t>#Bahrain</t>
  </si>
  <si>
    <t>https://twitter.com/Alwatan_Live/status/1211580010882109440</t>
  </si>
  <si>
    <t>fnb2015</t>
  </si>
  <si>
    <t>S3Dwave</t>
  </si>
  <si>
    <t>السلام عليكم ورحمه الله وبركاته عندي استفسار الحين مثلا اشتريت سهم ارامكو وخليته عندي فتره هل استحق ارباح عليه او لا؟ اقصد اشتري الحين وليس اكتتاب</t>
  </si>
  <si>
    <t>https://twitter.com/fnb2015/status/1211564896678273024</t>
  </si>
  <si>
    <t>السلام عليكم ورحمه الله وبركاته عندي استفسار الحين مثلا اشتريت سهم ارامكو وخليته عندي فتره هل استحق ارباح عليه او لا؟ اقصد شراء الحين وليس اكتتاب</t>
  </si>
  <si>
    <t>https://twitter.com/fnb2015/status/1211564224595603456</t>
  </si>
  <si>
    <t>klwde009</t>
  </si>
  <si>
    <t>@SambaCare تحية طيبة عندي مشكله وهي كان عندي قبل ١٠ سنوات محفظة ويوجد بها اسهم و عند اكتتاب أرامكو وبعد تفقد المحفظة تبين ان الاسهم ليست موجودة حاولت الاتصال بالأرقام ولم يوجد تجاوب أرجو الرد على استفساري أين الاسهم القديم ؟</t>
  </si>
  <si>
    <t>https://twitter.com/klwde009/status/1211559521979682816</t>
  </si>
  <si>
    <t>nagwaegypt1234</t>
  </si>
  <si>
    <t>marwanyouness</t>
  </si>
  <si>
    <t>هناك منافع كثيرة للصناديق السيادية اقتصاديًا وسياسيًا والدول تتخذ إجراءات لها اكثر من مدلول بسبب معطيات المرحلة على سبيل المثال اكتتاب أرامكو ليس فقط بهدف تحقيق الربح كل ما العالم اصبح له مصلحة معك كل ما حيحافط عليك يجب ان لا ننظر للموضوع بمنظور ضيق</t>
  </si>
  <si>
    <t>https://twitter.com/nagwaegypt1234/status/1211558104917315590</t>
  </si>
  <si>
    <t>alomar21</t>
  </si>
  <si>
    <t>اعتقد أن الأسهم مقبلة على طفرة وكانت شرارة الانطلاق التي تأخرت كثيراً اكتتاب ارامكو كما كان اكتتاب الاتصالات شرارة انطلاقها في طفرة٢٠٠٣ وجميع الاسهم والمؤشر سترتفع وتتضاعف والله اعلم ادخل بفائض عن حاجتك بدون دين ولا بيع اصول واخترسهم مباح ارباحه على مدى سنوات في نمو وانس الشاشه</t>
  </si>
  <si>
    <t>https://twitter.com/alomar21/status/1211488780869361669</t>
  </si>
  <si>
    <t>زواج مـبتعـث http://mmbt3th.com موقع زواج الطلاب المبتعثين عدد كبير الاعضاء ونحن هنا لخدمتكم #ونتروندرلاند #اكتتاب_ارامكو</t>
  </si>
  <si>
    <t>https://twitter.com/mmbtu3th/status/1211455648996691968</t>
  </si>
  <si>
    <t>AB_idl</t>
  </si>
  <si>
    <t>هذه قبل إكتتاب أرامكو الآن أكيد أقل.</t>
  </si>
  <si>
    <t>https://twitter.com/AB_idl/status/1211404650160766982</t>
  </si>
  <si>
    <t>ksa_leader</t>
  </si>
  <si>
    <t>#السعودية #تداول #اسهم #تاسي #السوق #سوق_الأسهم_السعودي #تثقيف_المتداول #توقع_حركه_سهم_ارامكو_بالتداول #ارمكوا #أكتتاب_ارمكوا مسار سهم #ارمكوا سبق واشرت امامه مقاومات التالية ( 35.55 ) واليوم.برغم تحقيقة ٣٥.٧٠ إلا انه فشل بالاقفال فوق ٣٥.٥٥ ومازال سلبي</t>
  </si>
  <si>
    <t>https://twitter.com/ksa_leader/status/1211374744550944768</t>
  </si>
  <si>
    <t>mynvl</t>
  </si>
  <si>
    <t>deepasdarkness</t>
  </si>
  <si>
    <t>خلاص م عاد فيه اكتتاب ارامكو الحين تداول بسعر السوق</t>
  </si>
  <si>
    <t>https://twitter.com/mynvl/status/1211368666262061058</t>
  </si>
  <si>
    <t>otaibi</t>
  </si>
  <si>
    <t>Modric1914</t>
  </si>
  <si>
    <t>نبي صوره لملف الوورد اكتتاب ارامكو</t>
  </si>
  <si>
    <t>https://twitter.com/otaibi/status/1211364628846063616</t>
  </si>
  <si>
    <t>say_it_and_walk</t>
  </si>
  <si>
    <t xml:space="preserve">ماهو رأي ضيفنا الشرفي الشيخ العلامة البكّاء صالح المغامسي في اكتتاب ارامكو؟ عمر عبدالعزيز @oamaz7 في الحلقة الثامنه من #قلها_وامش لا تنسى الاشتراك في قناتنا الجديدة </t>
  </si>
  <si>
    <t>https://twitter.com/say_it_and_walk/status/1211342225168306176</t>
  </si>
  <si>
    <t>مع دخول متداولين جدد ل السوق السعودي مع اكتتاب ارامكو وضعت ٨ نصائح اتمنى قرائتها ...</t>
  </si>
  <si>
    <t>https://twitter.com/ahmadammar1993/status/1211326146207453184</t>
  </si>
  <si>
    <t>nassr_ns</t>
  </si>
  <si>
    <t>Zhyan911</t>
  </si>
  <si>
    <t>اتصلو علي على اساس انهم من شركة ارامكو وطلبو مني التحويل بمبلغ الفين ريال لما نشبت لهم وقلت لهم انكم نصابين واكتتاب ارامكو انتهى بدأ يسب السعوديين ويتكلم بكلام بذيء فحبيت انبه اخواني من اي اكتتاب عن طريق الجوال انهم عصابة نصب واحتيال</t>
  </si>
  <si>
    <t>https://twitter.com/nassr_ns/status/1211320955060064256</t>
  </si>
  <si>
    <t>https://twitter.com/baytkhebra/status/1211320471125446658</t>
  </si>
  <si>
    <t>sli10_</t>
  </si>
  <si>
    <t>Dnrel</t>
  </si>
  <si>
    <t xml:space="preserve">ليه المقطع ٤٤ ثانية بس !!؟ سولفي عن اكتتاب ارامكو انا ما اعرفه </t>
  </si>
  <si>
    <t>https://twitter.com/sli10_/status/1211314121007874049</t>
  </si>
  <si>
    <t>drameralali</t>
  </si>
  <si>
    <t>الله يحفظك أنا قلت انخفاض الارباح سببه زيادة في مخصصات بعض البنوك وليس تراجع في الايرادات ولذا سوف تكون هنالك بنوك سوف تحقق أرباح جيدة من اكتتاب أرامكو وبعض البنوك سوف تتأثر بسبب المخصصات على الرغم من عائدات اكتتاب أرامكو</t>
  </si>
  <si>
    <t>https://twitter.com/Alregaib/status/1211307172593885186</t>
  </si>
  <si>
    <t>mzatar_1</t>
  </si>
  <si>
    <t>مساء الخير اخوي لدي تسهيلات اكتتاب ارامكو وقمت بالبيع ولم يقبل التحويل لحسابي الجاري مع العلم ان وقت البيع يوم الاربعاء الماضي مع العلم اني خارج المملكة</t>
  </si>
  <si>
    <t>https://twitter.com/mzatar_1/status/1211274621607170048</t>
  </si>
  <si>
    <t>AbuHusssain</t>
  </si>
  <si>
    <t xml:space="preserve">#قطاع_النقل دائما التحليل الفني المتجرد عن الاخبار والعواطف يعطيك نتائج فعالة هنا مثلا مؤشر قطاع النقل يصعد بهدوء بغض النظر عن اكتتاب أرامكو وغيره امامه مقاومة عرضية عند 4541 نتابع... </t>
  </si>
  <si>
    <t>https://twitter.com/AbuHusssain/status/1211273834105647105</t>
  </si>
  <si>
    <t>aboooosh2015</t>
  </si>
  <si>
    <t>https://twitter.com/aboooosh2015/status/1211270595796754437</t>
  </si>
  <si>
    <t>ibmbader</t>
  </si>
  <si>
    <t xml:space="preserve">2019 في كلمات وصور البشير، بوتفليقة، قايد صالح، السبسي، تبون، البغدادي، اكتتاب، أرامكو، إيران، إرهاب، مسجد النور، الحريري، عبدالمهدي، اختطاف، ستينا إمبرو، عزل، ترامب، الجولان، إسرائيل، لاهاي، حرائق، نوتردام، أمازون، جونسون، بريكسيت، كشمير، سيرلانكا،البندقية، هونغ كونغ، فنزويلا.. </t>
  </si>
  <si>
    <t>https://twitter.com/ibmbader/status/1211255732399726592</t>
  </si>
  <si>
    <t>sssouthh</t>
  </si>
  <si>
    <t>https://twitter.com/sssouthh/status/1211252489896501248</t>
  </si>
  <si>
    <t>Eagle4kw</t>
  </si>
  <si>
    <t>انتبهو من النصابين اللي يدعونكم للاكتتاب في أرامكو انتهي الاكتتاب يوم الخميس 28 نوفمبر 2019بالنسبه للأفراد على أسهم شركة "أرامكو السعودية" والتي بدأت يوم الأحد 17 نوفمبر 2019، و فترة اكتتاب المؤسسات انتهت يوم الأربعاء 4 ديسمبر 2019. https://arabic.cnn.com/business/article/2019/11/30/aramco-1st-tweet-ipo-individuals-ended</t>
  </si>
  <si>
    <t>https://twitter.com/Eagle4kw/status/1211243336285196288</t>
  </si>
  <si>
    <t>fhoood507</t>
  </si>
  <si>
    <t>https://twitter.com/fhoood507/status/1211237194037440517</t>
  </si>
  <si>
    <t>arobh07</t>
  </si>
  <si>
    <t>i_wishCc</t>
  </si>
  <si>
    <t>أنا جديده تقريبا بس مسويه دراسه للوضع لأنه أكبر خطأ تدخل مجال بدون ما تفهمه و تعرفه و عارفه إن أرامكو غير عن بقية الشركات عشان كذا إكتتبت فيها و هي أول إكتتاب يكفي إنها إحتلت الصداره و أزاحت شركات عالميه</t>
  </si>
  <si>
    <t>https://twitter.com/arobh07/status/1211226694239031297</t>
  </si>
  <si>
    <t>AA0088771</t>
  </si>
  <si>
    <t>saud_almutair</t>
  </si>
  <si>
    <t>منحة الاسهم في مصرف الانماء ليس للتوسع في الغالب لدخوله في اكتتاب أرامكو ... لذا هذه السنة لن يكون هناك توزيعات ارباح فقط منحة اسهم! #تاسي</t>
  </si>
  <si>
    <t>https://twitter.com/AA0088771/status/1211226457328013312</t>
  </si>
  <si>
    <t>aaya8108</t>
  </si>
  <si>
    <t xml:space="preserve">انتهى اكتتاب أرامكو من شهر و الحرامي الحمار بعده يرسل لي SMS عشان أصير مليونير </t>
  </si>
  <si>
    <t>https://twitter.com/aaya8108/status/1211208150856163328</t>
  </si>
  <si>
    <t>ما هو الجديد برأيكم في #السعودية في حلول عام 2020.. #محمد_بن_سلمان #هيئة_الترفيه #اكتتاب_أرامكو #رؤية_2030 #تركي_الشيخ #كلمتك_للسنه_الجديده</t>
  </si>
  <si>
    <t>https://twitter.com/tashihalmasar/status/1211202857711677440</t>
  </si>
  <si>
    <t>EOvftsbSSZPlkr2</t>
  </si>
  <si>
    <t>Ali__Saadalmosa</t>
  </si>
  <si>
    <t>- انعقاد القمم الثلاث في ٧٢ ساعة - موسم الرياض إبتسامة وسعادة - هيئة الرياضة والأحداث العالمية - المرأة والأحوال الشخصية وإنصافها - نجاح اكتتاب أرامكو - ملف اجتثاث الفساد ما زل مفتوح - اتفاق المنطقة المشتركة مع الكويت - الأرقام والمراتب المتقدمة للمملكة</t>
  </si>
  <si>
    <t>https://twitter.com/EOvftsbSSZPlkr2/status/1211202458342625280</t>
  </si>
  <si>
    <t>Vicu4_</t>
  </si>
  <si>
    <t>ماتعرفين وشو اكتتاب ارامكو وين عايشه شلون ماتعرفينننن؟؟</t>
  </si>
  <si>
    <t>https://twitter.com/Vicu4_/status/1211116525433901056</t>
  </si>
  <si>
    <t>الا بسال وشو اكتتاب ارامكو</t>
  </si>
  <si>
    <t>https://twitter.com/Vicu4_/status/1211116377970528257</t>
  </si>
  <si>
    <t>زواج مـبتعـث http://mmbt3th.com موقع زواج المبتعثين عدد كبير جداً الاعضاء ونحن هنا لخدمتكم #اكتتاب_ارامكو #جامعه_الامام</t>
  </si>
  <si>
    <t>https://twitter.com/mmbtu3th/status/1211085862160752640</t>
  </si>
  <si>
    <t>i_bassil13</t>
  </si>
  <si>
    <t>الا خلوكم من الدخان اكتتاب ارامكو كم وصل ؟ #الدخان_الجديد_مغشوش47</t>
  </si>
  <si>
    <t>https://twitter.com/i_bassil13/status/1211084907075665921</t>
  </si>
  <si>
    <t>lzvmi</t>
  </si>
  <si>
    <t>Qen77</t>
  </si>
  <si>
    <t>95% حقت الدولة و 5٪ موزعة على الافراد والبنوك والمؤسسات وبعض الشركات والهيئات العالمية ولك ان تتخيلي يعني ان اكتتاب ارامكو اكبر اكتتاب في التاريخ مع ان المطروح فقط 5%</t>
  </si>
  <si>
    <t>https://twitter.com/lzvmi/status/1211084206350258181</t>
  </si>
  <si>
    <t>almazroa_a</t>
  </si>
  <si>
    <t>Ask_Alsharqeya</t>
  </si>
  <si>
    <t>واحد ميلادي من كل شهر ولا تنظرون الى الشهر الماضي لأنه كان استثناء بسبب اكتتاب اسهم ارامكو نزل في ٢٦ من نوفمبر.</t>
  </si>
  <si>
    <t>https://twitter.com/almazroa_a/status/1211064160429232128</t>
  </si>
  <si>
    <t>كيف ممكن ادخل لبيع وشراء السهم من اكتتاب ارامكو عبر تطبيقالجوال ؟؟؟؟</t>
  </si>
  <si>
    <t>https://twitter.com/wsm54495535/status/1211054483918217216</t>
  </si>
  <si>
    <t>crashmutdawl</t>
  </si>
  <si>
    <t>تزامنا مع اكتتاب أرامكو وتداوله هل ممكن نسمع عن شركات اكتتبت في أرامكو؟ ومن المفترض انها تعلن بالميزانيات اللى باع يعلن عن ربحه المحقق او اذا كانت مستثمره وكلها بلا شك راح تؤثر بالقوام المالية بالإيجاب هل سيكون قطاع التأمين مرشح لمثل عالفرص الاستثماريه حسب الاحتياطي وأنظمه الشركه</t>
  </si>
  <si>
    <t>https://twitter.com/crashmutdawl/status/1211052807392055296</t>
  </si>
  <si>
    <t>Tll3k</t>
  </si>
  <si>
    <t>shvrwx</t>
  </si>
  <si>
    <t>مقدر والله . مشغولين في اكتتاب ارامكو . .</t>
  </si>
  <si>
    <t>https://twitter.com/Tll3k/status/1211044268061732865</t>
  </si>
  <si>
    <t>MohammedAlfei</t>
  </si>
  <si>
    <t>اكتتاب أرامكو .</t>
  </si>
  <si>
    <t>https://twitter.com/MohammedAlfei/status/1211040644988317697</t>
  </si>
  <si>
    <t>Samntha999</t>
  </si>
  <si>
    <t xml:space="preserve">يا جماعه انا اكتتاب بتاع ارامكو علطول بشوفها اكتئاب كده عادي ولا اروح لدكتور نفسيه وعصبيه </t>
  </si>
  <si>
    <t>https://twitter.com/Samntha999/status/1211019870642544640</t>
  </si>
  <si>
    <t>15qXfD7Y3aG6nn5</t>
  </si>
  <si>
    <t>RaedAlgofaily</t>
  </si>
  <si>
    <t xml:space="preserve">اعرف معلمة رفضت اكتتاب ارامكو تقول ربا وهي ماتداوم الا يومين بالاسبوع </t>
  </si>
  <si>
    <t>https://twitter.com/15qXfD7Y3aG6nn5/status/1211011838898581512</t>
  </si>
  <si>
    <t>bzha661</t>
  </si>
  <si>
    <t>Dhread</t>
  </si>
  <si>
    <t xml:space="preserve">وصحيح محمد بن سلمان كان يعرف ان اكتتاب ارامكو بيكون اكبر اكتتاب في العالم </t>
  </si>
  <si>
    <t>https://twitter.com/bzha661/status/1210978260491874304</t>
  </si>
  <si>
    <t>https://twitter.com/baytkhebra/status/1210958083406618625</t>
  </si>
  <si>
    <t>mutaz1988_MBS</t>
  </si>
  <si>
    <t>يعنني مع اكتتاب ارامكو تحمست وناوي اشتري لي كم سهم استثمار ، فقررت اتابع حساب متخصص بالاستثمارات والاشياء هذي نصحني فيه واحد بس حسيت راعي الحساب يستغبي بشكل غريب ، بصبر عليه فتره اذا حسيت انه م قدم فايده ب سحب عليه الغبي</t>
  </si>
  <si>
    <t>https://twitter.com/mutaz1988_MBS/status/1210955624101502976</t>
  </si>
  <si>
    <t>turki00sk</t>
  </si>
  <si>
    <t>MisferAlmousa</t>
  </si>
  <si>
    <t>بما أني مهتم بالإقتصاد والأسواق النفطيه!! أرى أن سمو الأمير #عبدالعزيز_بن_سلمان هو شخصية العام بلا منازع على جميع الأصعده!! في فترة وجيزه حقق إنجازات كانت مستعصيه!! - إكتتاب أرامكو - توافق غير مسبوق في منظمة الأوبك - تشغيل المنطقة المشتركه مع الكويت https://t.co/lum1yeoEZ5 https://twitter.com/misferalmousa/status/1210680035532853248?s=21</t>
  </si>
  <si>
    <t>https://twitter.com/turki00sk/status/1210936529859829761</t>
  </si>
  <si>
    <t>Saad_alhokail</t>
  </si>
  <si>
    <t>diplomacy_01</t>
  </si>
  <si>
    <t xml:space="preserve">استهداف بقيق .. اكتتاب ارامكو </t>
  </si>
  <si>
    <t>https://twitter.com/Saad_alhokail/status/1210898782277308416</t>
  </si>
  <si>
    <t>MBCinaWeek</t>
  </si>
  <si>
    <t>السعودية 2019.. اكتتاب أرامكو أكبر طرح عام أولي لأعلى الشركات ربحية في التاريخ #mbc1 #mbcinaweek</t>
  </si>
  <si>
    <t>#mbc1 #mbcinaweek</t>
  </si>
  <si>
    <t>https://twitter.com/MBCinaWeek/status/1210896683984412672</t>
  </si>
  <si>
    <t>سعوديون يختارون اكتتاب "أرامكو" وفعاليات مواسم السعودية أبرز الأحداث خلال 2019 #mbc1 #mbcinaweek</t>
  </si>
  <si>
    <t>https://twitter.com/MBCinaWeek/status/1210890917407789056</t>
  </si>
  <si>
    <t>Abdalrahmangaz</t>
  </si>
  <si>
    <t>MAS24_8</t>
  </si>
  <si>
    <t xml:space="preserve">وش تندر ذا ، ابرك من اكتتاب ارامكو و قرض من الراجحي </t>
  </si>
  <si>
    <t>https://twitter.com/Abdalrahmangaz/status/1210885518185156608</t>
  </si>
  <si>
    <t>tamim187</t>
  </si>
  <si>
    <t>يا رجال خل الشعير على جنب الحين كم وصل اكتتاب ارامكو ؟</t>
  </si>
  <si>
    <t>https://twitter.com/tamim187/status/1210862584766881792</t>
  </si>
  <si>
    <t>U6Lso</t>
  </si>
  <si>
    <t>EmarketGne</t>
  </si>
  <si>
    <t xml:space="preserve">اكتتاب ارامكو طلع ضحكة على الدقون حسبنا الله عليهم ونعم الوكيل </t>
  </si>
  <si>
    <t>https://twitter.com/U6Lso/status/1210831984374603778</t>
  </si>
  <si>
    <t>KShojja</t>
  </si>
  <si>
    <t>خلاص انتهى اكتتاب ارامكو فاتتكم النصبه</t>
  </si>
  <si>
    <t>https://twitter.com/KShojja/status/1210822039151366145</t>
  </si>
  <si>
    <t>31lllx</t>
  </si>
  <si>
    <t>وبالنسبة لـ اكتتاب ارامكو اتوقع حدث تاريخي و ليس محصور فقط بـ سنه٢٠١٩ بل سوف يتقدم اكثر و اكثر مع الزمن.</t>
  </si>
  <si>
    <t>https://twitter.com/31lllx/status/1210737712774303746</t>
  </si>
  <si>
    <t>١-اكتتاب ارامكو. ٢-القضاء على الفساد.</t>
  </si>
  <si>
    <t>https://twitter.com/31lllx/status/1210737399006810119</t>
  </si>
  <si>
    <t>زواج مـبتعـث http://mmbt3th.com موقع زواج الطلبة المبتعثين ومبتعثات عدد كبير من الاعضاء يسعدنا تواجدكم ونحن هنا لخدمتكم #اكتتاب_ارامكو #جامعه_الامام</t>
  </si>
  <si>
    <t>https://twitter.com/mmbtu3th/status/1210717265995284480</t>
  </si>
  <si>
    <t>KSA_4T</t>
  </si>
  <si>
    <t xml:space="preserve">اكتتاب عملاق النفط أرامكو السعودية </t>
  </si>
  <si>
    <t>https://twitter.com/KSA_4T/status/1210661741413183490</t>
  </si>
  <si>
    <t>Rania_Nashar</t>
  </si>
  <si>
    <t xml:space="preserve">ألف ألف مبروك... يفخر الوطن بأمثالك ومساهمتك الفعالة في نجاح إكتتاب ارامكو خير دليل على أن الثقة الملكية أتت في محلها الصحيح. </t>
  </si>
  <si>
    <t>https://twitter.com/SABusinOnline/status/1210629007705870338</t>
  </si>
  <si>
    <t>Ebtissamm</t>
  </si>
  <si>
    <t>belmokhtasartv</t>
  </si>
  <si>
    <t>كان لابد أن تسألها عن إكتتاب أرامكو .. وبماذا تنصح؟</t>
  </si>
  <si>
    <t>https://twitter.com/Ebtissamm/status/1210606473161650176</t>
  </si>
  <si>
    <t>SAROON_14</t>
  </si>
  <si>
    <t>Its_nourams</t>
  </si>
  <si>
    <t>بسبب اكتتاب ارامكو الشهر الفات تقدم</t>
  </si>
  <si>
    <t>https://twitter.com/SAROON_14/status/1210601601783742464</t>
  </si>
  <si>
    <t>SalehRodan</t>
  </si>
  <si>
    <t xml:space="preserve">الاخوة الجدد على سوق الاسهم "جيل اكتتاب ارامكو" اذا تبيع اسهمك لازم تنتظر يومين عمل لكي تستطيع تحويل قيمة البيع من المحفظة لحسابك الجاري وهذا المقصود ب T+2 . مثلا لو بعت الاحد تكون القيمة كاش جاهز للتحويل يوم الثلاثاء بعد اغلاق السوق وقبل ذلك تبقى فقط قوة شرائية بالمحفظة </t>
  </si>
  <si>
    <t>https://twitter.com/SalehRodan/status/1210596780246740993</t>
  </si>
  <si>
    <t>https://twitter.com/baytkhebra/status/1210595695721353217</t>
  </si>
  <si>
    <t>https://twitter.com/baytkhebra/status/1210595695561805824</t>
  </si>
  <si>
    <t>_zombie37</t>
  </si>
  <si>
    <t>فاتني اكتتاب ارامكو ودحين احس بالندم جداً</t>
  </si>
  <si>
    <t>https://twitter.com/_zombie37/status/1210578609284497408</t>
  </si>
  <si>
    <t>shyma__j</t>
  </si>
  <si>
    <t>AbeerArikat</t>
  </si>
  <si>
    <t xml:space="preserve">من فترة بتطلع قدامي اكتتاب ارامكو وأنا بقرأها أكتئاب ارامكو وبدعيلهم الله يشفيهم "والله الله يشفيني انا " </t>
  </si>
  <si>
    <t>https://twitter.com/shyma__j/status/1210565330017431552</t>
  </si>
  <si>
    <t>فيديو: ما أكثر 10 كلمات بحث عنها السعوديون في #غوغل خلال 2019؟ كانت أكثر الكلمات بحثاً في #السعودية تدور في فلك #الرياضة و #التوظيف و #اكتتاب_أرامكو و #ياسر_القحطاني و #هدى_حسين</t>
  </si>
  <si>
    <t>https://twitter.com/AB_Arabic/status/1210561485111529473</t>
  </si>
  <si>
    <t>ESSA9118</t>
  </si>
  <si>
    <t>Mohammed_Torab</t>
  </si>
  <si>
    <t>عندي ٤٠٠٠ سهم ارامكو شكلي بابيعها يوم الاحد ب٣٥ ونص علما انها اسهم اكتتاب واشوف لي شركة ثانية والا وش تنصحوني ورايك استاد محمد بصراحه شريت كم سهم في كيمانول وتمنيت شريت بجميع راس مالي فيها</t>
  </si>
  <si>
    <t>https://twitter.com/ESSA9118/status/1210536301545607168</t>
  </si>
  <si>
    <t>MohSal112</t>
  </si>
  <si>
    <t>#ارامكو اليوم هي الاعلى قيمة سوقية بالعالم وتجاوزت المتصدر السابق بضعف الرقم ، هذا انجاز ضخم ومو سهل وبسيط. #نجاح_اكتتاب_ارامكو</t>
  </si>
  <si>
    <t>https://twitter.com/MohSal112/status/1210476416850124800</t>
  </si>
  <si>
    <t>#نجاح_اكتتاب_ارامكو واللي تعتبر عملاق النفط والطاقة بالعالم دليل على التخطيط السليم والدراسة الصحيحة ولله الحمد ، والنجاح هذا ما صار بالصدفة او كضربة حظ</t>
  </si>
  <si>
    <t>https://twitter.com/MohSal112/status/1210476415340175360</t>
  </si>
  <si>
    <t>so0os0o333</t>
  </si>
  <si>
    <t>fff33f</t>
  </si>
  <si>
    <t>اللي فاته اكتتاب أرامكو ايش يسوي؟ يشتري اسهم ؟ومتى أتمنى إفادتي وشكرا #ارامكوا</t>
  </si>
  <si>
    <t>https://twitter.com/so0os0o333/status/1210471014427168768</t>
  </si>
  <si>
    <t>abosoodal</t>
  </si>
  <si>
    <t xml:space="preserve">كل شيء في #اكتتاب_ارمكو كان محفز وفرصه ثمينه للاستثمار على المدى الطويل .. سابقا حلم كانت رؤيه مع ولي العهد اصبحت حقيقه مع ولي العهد الان #ارامكو اكبر شركه في التاريخ </t>
  </si>
  <si>
    <t>https://twitter.com/abosoodal/status/1210463033631367168</t>
  </si>
  <si>
    <t>NAlm6ary</t>
  </si>
  <si>
    <t xml:space="preserve">ارامكو العملاق المرعب في جميع انحاء العالم لطالما كان مستولي على سوق انتاج النفط و بعد طرح اكتتابه يصعد الى القمة في خمس دقائق ويصبح الاقوى والاعلى قيمة سوقية بين الجميع فمن كان يضن ان ابل ستكون خلفه ويكون هو في المقدمة ان ضرب مثل في النجاح فهو ارامكو . #نجاح_اكتتاب_ارامكو </t>
  </si>
  <si>
    <t>https://twitter.com/NAlm6ary/status/1210458297695899649</t>
  </si>
  <si>
    <t>#نجاح_اكتتاب_ارامكو ليس مُستغرب أبدًا فنحن نتكلم عن احدى اقوى الشركات في العالم إن لم تكن الاقوى و كان سعر السهم ٣٢ ريال، و ارتفع حتى وصل ٣٦ ريال وما زال في ارتفاع هذا غير عدد المكتتبين من مواطنين، و حتى المؤسسات المكتتبه في #ارامكو نجاح مدوي و عظيم وُعدنا فيه من #ولي_العهد</t>
  </si>
  <si>
    <t>https://twitter.com/Al3nziMotaz/status/1210453545209741312</t>
  </si>
  <si>
    <t>KSA99AR</t>
  </si>
  <si>
    <t>Adel_Alothman33</t>
  </si>
  <si>
    <t xml:space="preserve">الفلوس في اكتتاب ارامكو </t>
  </si>
  <si>
    <t>https://twitter.com/KSA99AR/status/1210356780418699265</t>
  </si>
  <si>
    <t>زواج مـبتعـث http://mmbt3th.com موقع زواج الطلاب المبتعثين ومبتعثات عدد كبير جداً من الاعضاء يسعدنا تواجدكم ونحن هنا لخدمتكم #اكتتاب_ارامكو #جامعه_الامام</t>
  </si>
  <si>
    <t>https://twitter.com/mmbtu3th/status/1210351590189744129</t>
  </si>
  <si>
    <t>a_fahde</t>
  </si>
  <si>
    <t xml:space="preserve">الوزارة الوحيده الي يوجد عندها إفصاح. عندي اقتراح لو يسوونها اكتتاب والله تصير تنافس أرامكو بالارباح بشرط تركي ال شيخ رئيس مجلس إدارتها. </t>
  </si>
  <si>
    <t>https://twitter.com/a_fahde/status/1210350219038253056</t>
  </si>
  <si>
    <t>Sanat_1980_SA</t>
  </si>
  <si>
    <t>ju197038</t>
  </si>
  <si>
    <t>التفاعل الإيجابي لاقطاب العالم مع الحكم في قضية خاشقجي اكتتاب أرامكو وضع حكومة الملالي تخبطات اردوغان العلنية تصرفات الحكومة القطرية تنفيذ المشاريع الكبرى محاولات إسرائيل للتقرب للسعودية وضوح مواقف حكومات المنطقة للرأي العام وعدة أمور أخرى</t>
  </si>
  <si>
    <t>https://twitter.com/Sanat_1980_SA/status/1210294769651458048</t>
  </si>
  <si>
    <t>snafeaaa</t>
  </si>
  <si>
    <t>Kawafi4242</t>
  </si>
  <si>
    <t>https://twitter.com/snafeaaa/status/1210270684024393728</t>
  </si>
  <si>
    <t>adelali83763961</t>
  </si>
  <si>
    <t>#اكتتاب_أرامكو #سواق_فى_مصر عايز تقضى اجازه سعيده....طب فين فى مصر معاك عربيه خاصه بسائق بافضل الاسعار حجز فنادق حجز شقق حجز فيلات رحلات سياحيه معالم واثار عريقه لحجز والتواصل واتس اب 00201118652377</t>
  </si>
  <si>
    <t>https://twitter.com/adelali83763961/status/1210267126034042880</t>
  </si>
  <si>
    <t>اكتتاب أكبر شركة في العالم أرامكو وكذلك ادراجها في البورصة لم يستغرق شهرا واحدا وعندنا شركة الزور الشمالية كان المفروض أن يتم الأدراج في بداية هذا الشهر بعد انتهاء الاكتتاب الذي استمر شهرا والي الآن هناك صمت حول الأدراج وهناك 127 الف مواطن مكتتب ينتظرون فهل من مجيب ؟!! .</t>
  </si>
  <si>
    <t>https://twitter.com/Ahmadbudastour/status/1210258672775057408</t>
  </si>
  <si>
    <t>the_wolf_070</t>
  </si>
  <si>
    <t>880Hope</t>
  </si>
  <si>
    <t>لا ، كان فقط من أجل اكتتاب ارامكو ، و الصرف بداية كل شهر ميلادي</t>
  </si>
  <si>
    <t>https://twitter.com/the_wolf_070/status/1210241686162542595</t>
  </si>
  <si>
    <t xml:space="preserve">#اللجين (تحديث) لعشاق المدرسة الموجية صعود دافع رائع وأي تهدئة مستقبلا ستكون لأخد عزم اكثر ولاستهداف قمة جديدة باذن الله وهذي (+ 75 %) , السؤال وين راحت الاخبار السلبية عندما تتمركز في المنطقة الصحيحة لا يهمك اكتتاب ارامكو او تصحيح تاسي او غيرها </t>
  </si>
  <si>
    <t>https://twitter.com/AbuHusssain/status/1210237337524985857</t>
  </si>
  <si>
    <t>https://twitter.com/baytkhebra/status/1210233307645931520</t>
  </si>
  <si>
    <t>faybsia</t>
  </si>
  <si>
    <t xml:space="preserve">الأموال المجمعة من اكتتاب «أرامكو» تكفي لتغطية طرح 7 % من أسهمها </t>
  </si>
  <si>
    <t>https://twitter.com/faybsia/status/1210220457368150018</t>
  </si>
  <si>
    <t>سهم أرامكو يكتسي بالأحمر في ثالث أسابيع تداوله. تراجعات مستمرة شهدها #سهم_أرامكو فهل سيستمر السهم بأداء مخيب للآمال، أم يتعافى مع دخول الاستثمارات الأجنبية هذا الأسبوع؟ #تداول #السوق_السعودية #اكتتاب_أرامكو #السعوديه_للحلويين http://www.alvexo.ae/blog/business/Aramco-Share-decrease?bn_aff=1417&amp;amp;bn_cmp=2750093&amp;amp;t_cmp=blog-business&amp;amp;t_med=Aramco-Share-decrease&amp;amp;utm_source=Twitter&amp;amp;utm_medium=Social&amp;amp;utm_campaign=Aramco-Share-decrease</t>
  </si>
  <si>
    <t>https://twitter.com/AlvexoAr/status/1210208779108802561</t>
  </si>
  <si>
    <t>awaed_almqati</t>
  </si>
  <si>
    <t>معي مليون ريال ابي اكتتاب في ارامكو بكره الجمعه ولكم نسبة ٥٠٪؜</t>
  </si>
  <si>
    <t>https://twitter.com/awaed_almqati/status/1210177112252006400</t>
  </si>
  <si>
    <t>قلتها واكررها بعض محللي الفضائيات وتويتر عندهم ذاكرة قصيرة جدا لدرجة ينسى وش قال امس هاهم الان يحللون اتجاه السوق وبدأو يضمون سهم ارامكو لتحليلهم وشخبوطاتهم هم انفسهم من حذر من السوق ومن اكتتاب ارامكو والمؤشر بمستوى 7600 نقطة</t>
  </si>
  <si>
    <t>https://twitter.com/SalehRodan/status/1210128674621730816</t>
  </si>
  <si>
    <t>a_sa1121235</t>
  </si>
  <si>
    <t>ihsanbuhulaiga</t>
  </si>
  <si>
    <t>صباح الخير طال عمرك،، اخبار اكتتاب ارامكو</t>
  </si>
  <si>
    <t>https://twitter.com/a_sa1121235/status/1210045135137968128</t>
  </si>
  <si>
    <t>atyby122</t>
  </si>
  <si>
    <t xml:space="preserve">من جاء اكتتاب ارامكو وبنك الراجحي متغير علينا لايكون حاط رواتبنا فيها </t>
  </si>
  <si>
    <t>https://twitter.com/atyby122/status/1210041806169268225</t>
  </si>
  <si>
    <t>هل تعرف ماهي الشركة المساهمة ؟ وكيف تحدد القيمة العادلة لسهمك الذى تمتلكه الآن، أو الذى ستمتلكه مستقبلاً؟ . محاضرة تثقيفية مجانية أونلاين - سارع بالتسجيل من هنا: http://bit.ly/fair-v -المقاعد محدودة . #الأسهم_السعودية #أرامكو #اكتتاب_أرامكو #التحليل_المالي #التحليل_الفني #تاسي</t>
  </si>
  <si>
    <t>https://twitter.com/suhaildarraj/status/1210004791964901376</t>
  </si>
  <si>
    <t>omar27adbul</t>
  </si>
  <si>
    <t>dareiainfo</t>
  </si>
  <si>
    <t>أي خيبات وأي كذاااب... الخيبات لانعرفها في قاموسنا كاسعوديين فنحن من يصنع النجاح بحنكة ورسم وتخطيط ورؤية من قائد الانجازات محمد بن سلمان، 2019 نجاحات تتابع وأحلام تتحقق ولو لم يحدث في هذا العالم الى نجاح أكتتاب أرامكو لكفتنا...</t>
  </si>
  <si>
    <t>https://twitter.com/omar27adbul/status/1210001303608463360</t>
  </si>
  <si>
    <t>زواج مـبتعـث http://mmbt3th.com موقع زواج المبتعثين ومبتعثات عدد كبير الاعضاء يسعدنا تواجدكم ونحن هنا لخدمتكم #اكتتاب_ارامكو #جامعه_الامام</t>
  </si>
  <si>
    <t>https://twitter.com/mmbtu3th/status/1209993783108079616</t>
  </si>
  <si>
    <t>QKSA72</t>
  </si>
  <si>
    <t>ahmed_fin</t>
  </si>
  <si>
    <t>الله يسعدك ، مشترى جبل عمر والاهلي و ارامكو و الانماء و معادن من نزل اكتتاب و ماغير ازيدها من ادخاري الشهري عمياني ، واحس كرهت العقار بس مستحي طبعاً ابالغ بس نزلت نسبة العقار و منحتها للاسهم لخلو التكلفة و شبه تساو للعائد</t>
  </si>
  <si>
    <t>https://twitter.com/QKSA72/status/1209967647951114242</t>
  </si>
  <si>
    <t>abumansour1439</t>
  </si>
  <si>
    <t>nasseryu33</t>
  </si>
  <si>
    <t xml:space="preserve">خل ذا راعي الجاكيت ينفعك ، ترى هو اللي معه الفلوس كلها ، و اخرتها فلوس #اكتتاب_ارامكو </t>
  </si>
  <si>
    <t>https://twitter.com/abumansour1439/status/1209959084004388865</t>
  </si>
  <si>
    <t>Fayez_Tweets</t>
  </si>
  <si>
    <t>#وجه_السعد #الامير_عبدالعزيز_بن_سلمان يطلق شارة العد التنازلي لاستئناف عمليات إنتاج النفط من الخفجي. وفي أول أيام وزارته انطلق أكبر اكتتاب في التاريخ في شركة #أرامكو_السعودية</t>
  </si>
  <si>
    <t>https://twitter.com/Fayez_Tweets/status/1209958302433583104</t>
  </si>
  <si>
    <t xml:space="preserve">من الاسهم الاستثمارية الي طرحتها خلال الفترة القريبة الماضية اثناء الارجاف الذي صاحب اكتتاب #ارامكو وقلتها هذا وقت الشراء مو البيع واقتناص الفرص كان وقتها عند 17,90 ويتذبذب بينها وبين 17,20 من جمع فيه بعد هذه التغريدة اعتقد كان متوسط سعره بيكون 17,50 اليوم الاعلى 21,66 استثمار </t>
  </si>
  <si>
    <t>https://twitter.com/m99f/status/1209957038442393600</t>
  </si>
  <si>
    <t>msafr2002</t>
  </si>
  <si>
    <t>@fransihelp هل توقيع عقد معكم لتسهيلات اكتتاب ارامكو لمدة 15 شهر يعطيكم الحق برهن موجودات المحفظه ما قبل الاكتتاب ومنع العميل من التصرف فيها !! لكم الحق باسهم ارامكو فقط فما دخلكم بموجودات المحفظه السابقه !!!</t>
  </si>
  <si>
    <t>https://twitter.com/msafr2002/status/1209953770513281026</t>
  </si>
  <si>
    <t>abdali500</t>
  </si>
  <si>
    <t>letsgo4444</t>
  </si>
  <si>
    <t>اتوقع اكتتاب ارامكو</t>
  </si>
  <si>
    <t>https://twitter.com/abdali500/status/1209949240996302848</t>
  </si>
  <si>
    <t>ALRASSAM_MBS</t>
  </si>
  <si>
    <t>AbuOsam41414448</t>
  </si>
  <si>
    <t>ينصب علينا ليش حارق رزك ماكل من مالك مثلا ؟ عندنا فلوس فوق الحاجة و2 تررليون ريال و200 مليار قيمة اكتتاب 5% من ارامكو بالامكان شراء دولتك الصغيره</t>
  </si>
  <si>
    <t>https://twitter.com/ALRASSAM_MBS/status/1209925207076560899</t>
  </si>
  <si>
    <t>aiha34</t>
  </si>
  <si>
    <t>@vip9tasi اخوي بدر الله يسلمك انا معي قرشين مجمعهن ودخلت السوق مع اكتتاب ارامكو وابي استثمرهن في الاسهم ماعليك امر ابي شورك يا خوي ؟</t>
  </si>
  <si>
    <t>https://twitter.com/aiha34/status/1209912055177908225</t>
  </si>
  <si>
    <t>Bntsarh__</t>
  </si>
  <si>
    <t xml:space="preserve">#مبلغ_تحتاجه_لتغيير_حياتك على طاري الفلوس اكتتاب ارامكو وش صار عليه عندكم </t>
  </si>
  <si>
    <t>https://twitter.com/Bntsarh__/status/1209891112896344070</t>
  </si>
  <si>
    <t>iktisatnc</t>
  </si>
  <si>
    <t xml:space="preserve">اكتتاب تاريخي.. سهم أرامكو يتوج نجاح السعودية في 2019 </t>
  </si>
  <si>
    <t>https://twitter.com/iktisatnc/status/1209883042975801346</t>
  </si>
  <si>
    <t>https://twitter.com/baytkhebra/status/1209870919843233799</t>
  </si>
  <si>
    <t>Aljoman_Center</t>
  </si>
  <si>
    <t xml:space="preserve">قطرة من بحر "أرامكو" .. أكبر اكتتاب في العالم! رابط </t>
  </si>
  <si>
    <t>https://twitter.com/Aljoman_Center/status/1209868111203229697</t>
  </si>
  <si>
    <t>amwalnet</t>
  </si>
  <si>
    <t>هذه الدورة تساعدك على الاستثمار عن بعد ، فلن تكون بعد اليوم اسير منطقة جغرافية بعينها ، ولن تكون مجبرا على شراء اسهم محدودة ، حيث يبلغ عدد الأسهم الامريكية المدرجة اكثر من 25000 شركة ، تمثل اغلبها المنتجات التي تراها وتلمسها يوميا في حياتك اليومية #أرامكو #اكتتاب_أرامكو #تاسي</t>
  </si>
  <si>
    <t>https://twitter.com/amwalnet/status/1209864007508799488</t>
  </si>
  <si>
    <t>https://twitter.com/suhaildarraj/status/1209863969109884928</t>
  </si>
  <si>
    <t>مرحبا بكم في الموقع الشخصي للأستاذ #سهيل_الدراج .. يرجي زيارة الموقع والاطلاع على المحتويات والسيرة الذاتية والاشتراك في القائمة البريدية.. . #اسهم #تداول #توصيات #تاسي #بيتكوين #فوركس #عملات_رقمية #الاسهم_السعودية #سابك #أرامكو #اكتتاب_ارمكو #الانماء</t>
  </si>
  <si>
    <t>https://twitter.com/suhaildarraj/status/1209863615098036229</t>
  </si>
  <si>
    <t>الآن نوع استثماراتك حول العالم وتداول الأسهم الأمريكية بأمان .. من خلال دورة : (الاتجار بالأسهم الأمريكية) التي طال انتظارها ، يقدمها الأستاذ سهيل الدراج، التفاصيل هنا : http://bit.ly/wst_B #الأوبشن #توصيات #تداول #تاسي #اسهم #أرامكو #اكتتاب_أرامكو #الاسهم_السعودية #سابك .</t>
  </si>
  <si>
    <t>https://twitter.com/suhaildarraj/status/1209861770128642048</t>
  </si>
  <si>
    <t>dhaam78</t>
  </si>
  <si>
    <t>#اكتتاب_أرامكو و #وزير_الطاقة الامير عبدالعزيز بن سلمان يقول سوفا يندمون يا الحبيبي عاي وش يندمون وهي 35</t>
  </si>
  <si>
    <t>https://twitter.com/dhaam78/status/1209857575275106305</t>
  </si>
  <si>
    <t>bn___305</t>
  </si>
  <si>
    <t>بيرزقك الله ٣٧ مليون ريال من اكتتاب ارامكو والله اعلم</t>
  </si>
  <si>
    <t>https://twitter.com/bn___305/status/1209856747659284480</t>
  </si>
  <si>
    <t>اكتتاب شركة #أرامكو_السعودية الأكبر في التاريخ @Saudi_Aramco #اقتصاد #حدث_في_2019 #حصاد_2019</t>
  </si>
  <si>
    <t>https://twitter.com/alain_4u/status/1209855065504309249</t>
  </si>
  <si>
    <t xml:space="preserve"> ساعات عمل سوق الفوركس ! -------- . #دورة_انطلاقة_VIP #استراتيجية_انطلاقة_VIP #ديوان_التوصيات_VIP #فوركس #اسهم #اوبشن #توصية #عملات_رقمية #ذهب #اكتتاب #تداول #توصيات #تعدين #دولار #توصيات #استراتيجية #تعليم #تعلم #تداول #مؤشر #مؤشرات #تداول_ارامكو #تداول_عملات #دورة #انطلق</t>
  </si>
  <si>
    <t>https://twitter.com/hmserry/status/1209817214905454592</t>
  </si>
  <si>
    <t>_amoudi</t>
  </si>
  <si>
    <t>الهزة ما جات الا بعد اكتتاب ارامكو #هزة_أرضية_بالدمام</t>
  </si>
  <si>
    <t>https://twitter.com/_amoudi/status/1209809130816442368</t>
  </si>
  <si>
    <t xml:space="preserve">الهزة ما جات الا مع اكتتاب ارامكو روقونا </t>
  </si>
  <si>
    <t>https://twitter.com/_amoudi/status/1209808968605937664</t>
  </si>
  <si>
    <t>ZOOOONH22</t>
  </si>
  <si>
    <t>@AlRajhiBankCare اليوم عن طريق تطبيق مباشر بعت اسهم ارامكو بالغلط .. بس ماجاتني رساله اس ام اس بالمبلغ.. ابغى اشترى اسهم ماطلع لي شراء ولا اكتتاب ولا شي؟</t>
  </si>
  <si>
    <t>https://twitter.com/ZOOOONH22/status/1209780773877882880</t>
  </si>
  <si>
    <t>DCubbVoCQKxfS7v</t>
  </si>
  <si>
    <t>قبل اعتقاله بفترة قليلة، كان صوته يملأ الآفاق وهو يقول: لا تبيعوا المعادن الثمينة لا تبيعوا ارامكو فرج الله عنك يا #جميل_فارسي. #اكتتاب_أرامكو</t>
  </si>
  <si>
    <t>https://twitter.com/DCubbVoCQKxfS7v/status/1209777406531297280</t>
  </si>
  <si>
    <t>atal41114</t>
  </si>
  <si>
    <t>FransiCapital</t>
  </si>
  <si>
    <t>مشكلتي من بدأ اكتتاب ارامكو لااستطيع البيع عن طريق التطبيق وتوجهت لفرع الحسن بن علي وافادني بالتوجه لفرع كابيتال وتوجهت لفرع كابيتال وافادوني بان الامر من عند الفرع العادي واصبحت بدوامه وصرفت نظر عن البيع وتركت الاسهم.</t>
  </si>
  <si>
    <t>https://twitter.com/atal41114/status/1209741942202011650</t>
  </si>
  <si>
    <t xml:space="preserve">اغلاق #سهم #الأبحاث مستهدف ذهبي استثمارى بربح11ريال نسبه ربح 17.2%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</si>
  <si>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https://twitter.com/consult_stock/status/1209737592322875392</t>
  </si>
  <si>
    <t>التنفيذ على #تهامة بربح يقارب5% و #نادك و #ساكو بربح يقارب 4% #حصريا عرض ضعف الباقه الان من #كونسلت بمناسبه راس السنة #اسهم_ارامكو #السوق_السعودى #اكتتاب #الاسهم_السعودية واتساب https://wa.me/966577087150 #تليجرام http://t.me/consultt</t>
  </si>
  <si>
    <t>https://twitter.com/consult_stock/status/1209733550406356994</t>
  </si>
  <si>
    <t>saadab3344</t>
  </si>
  <si>
    <t>SabahAlarabiya</t>
  </si>
  <si>
    <t>#شموخ وطني وتفاخري بإنتمائي له ٢٠١٩ اكتتاب #أرامكو + وآحكام عادله بقضية #خاشقجي مجلس التعاون الخليجي: الأحكام في جريمة مقتل خاشقجي خطوة مهمة في تطبيق العدالة #العربية_عاجل #صباح_العربيه</t>
  </si>
  <si>
    <t>https://twitter.com/saadab3344/status/1209728398689521665</t>
  </si>
  <si>
    <t>ihudaif</t>
  </si>
  <si>
    <t xml:space="preserve">تقول بلومبيرج: 1) في 2019 استحوذ اكتتاب #أرامكو ع 12.5% من حجم الطروحات الأولية عالميا 2) تهمش دور البنوك العالمية واستحوذت المحلية ع نصيب الأسد من رسوم الاكتتاب بقرار طرح الشركة محليا 3) البنوك المستفيدة #سامبا و الأهلي و HSBC 4) انهيار اكتتاب WeWork درس نتعلم منه </t>
  </si>
  <si>
    <t>https://twitter.com/ihudaif/status/1209713425107968000</t>
  </si>
  <si>
    <t>زواج مـبتعـث http://mmbt3th.com موقع زواج الطلبة المبتعثين والمبتعثات عدد كبير جداً الاعضاء ونحن هنا لخدمتكم #اكتتاب_ارامكو #جامعه_الامام</t>
  </si>
  <si>
    <t>https://twitter.com/mmbtu3th/status/1209661912985804801</t>
  </si>
  <si>
    <t>fahd0d</t>
  </si>
  <si>
    <t xml:space="preserve">•اكتتاب ارامكو • صدوراحكام في قضية جمال خاشقجي. • توقيع السعودية و الكويت اتفاقية بخصوص المنطقة المقسومة . تسارع في اغلاق الملفات العالقة لدينا في قادم الايام ماهو اهـ ـم . وطـن يرتقي ، يتطلع ، يتسارع في النمو . دام عزك ياوطن </t>
  </si>
  <si>
    <t>https://twitter.com/fahd0d/status/1209601035544793089</t>
  </si>
  <si>
    <t>00ozil0</t>
  </si>
  <si>
    <t>iM2rrx</t>
  </si>
  <si>
    <t>شركات المساهمة مايكون عدد الأعضاء فيها اقل من خمسة اكتتاب أرامكو مثال على شركات المساهمة المفتوحة</t>
  </si>
  <si>
    <t>https://twitter.com/00ozil0/status/1209599082131574784</t>
  </si>
  <si>
    <t>wheelXofXfaith</t>
  </si>
  <si>
    <t>شفنا تطبيل مقرف يوم اكتتاب ارامكو على اساس انه إنجاز اقتصادي للوطن! والبطالة الي متعديه ٣٠% هذا إنجاز ولا فضيحه لاقتصاد الوطن!؟ #تجمع_العاطلين_السعوديين76</t>
  </si>
  <si>
    <t>https://twitter.com/wheelXofXfaith/status/1209597421531078656</t>
  </si>
  <si>
    <t>QuietBullet</t>
  </si>
  <si>
    <t>الفقراء اللي دخلوا في اكتتاب أرامكو سوف تبقون على فقركم</t>
  </si>
  <si>
    <t>https://twitter.com/QuietBullet/status/1209597088947982336</t>
  </si>
  <si>
    <t>3kroshan1983</t>
  </si>
  <si>
    <t>•اكتتاب ارامكو • صدوراحكام في قضية جمال خاشقجي. • توقيع السعودية و الكويت اتفاقية بخصوص المنطقة المقسومة . تسارع في اغلاق الملفات العالقة لدينا في قادم الايام ماهو اهـ ـم . وطـن يرتقي ، يتطلع ، يتسارع في النمو . دام عزك ياوطن #السعودية_العظمى @sattam_al_saud</t>
  </si>
  <si>
    <t>https://twitter.com/3kroshan1983/status/1209585402459410433</t>
  </si>
  <si>
    <t>amaz_co</t>
  </si>
  <si>
    <t>#اكتتاب_أرامكو بالأرقام ما بين كلمة ورأي تقرير أمازي #فوق_التوقعات يتناول التفاصيل http://amaz.sa/cs/Aramco.pdf</t>
  </si>
  <si>
    <t>https://twitter.com/amaz_co/status/1209581701510422528</t>
  </si>
  <si>
    <t>mosa_alshammary</t>
  </si>
  <si>
    <t>ثلاث احداث في #السعودية ١.اكتتاب ارامكو.. هز العالم ٢. اخر فصل بقضية خاشقجي. ٣.عودة الانتاج في السعودية والكويت لكن لازال الاعلام اشبه بالنائم . صحيح ينشر لكن غير مؤثر ولا يصل بالصورة الصحيحة. #حديث_موسى</t>
  </si>
  <si>
    <t>https://twitter.com/mosa_alshammary/status/1209570858915770370</t>
  </si>
  <si>
    <t>Mbss1401</t>
  </si>
  <si>
    <t>suraye3</t>
  </si>
  <si>
    <t>لا ياخوي يقولك بعد اكتتاب ارامكو وتقول العام الماضي !! الرجال عنده مزرعه ومشروع انتاج فقع ونجح ماشاء الله وتابعت سنابه بيفتح المحميه بفلوس للي بيتفقع</t>
  </si>
  <si>
    <t>https://twitter.com/Mbss1401/status/1209564990040092672</t>
  </si>
  <si>
    <t>rRhVbjHoIrXzL31</t>
  </si>
  <si>
    <t>shm1324</t>
  </si>
  <si>
    <t>بوعبدالعزيز يعني شنو توزيعات ؟؟ انا شريت في ينساب ولكن شنو تنصحني اخليه عندي السهم ؟؟ والا ابيعه ؟؟ يعني مثلا لو عندي الف سهم ؟ ايش أستفيد من التوزيعات؟؟ ماعندي فكرة بالأسهم نهائيًا ، دخلت بعد اكتتاب ارامكو . ومتابعك خبرتك ماشاء الله عليها مفيدة ونتعلم منك</t>
  </si>
  <si>
    <t>https://twitter.com/rRhVbjHoIrXzL31/status/1209563616019701766</t>
  </si>
  <si>
    <t>yafrosi</t>
  </si>
  <si>
    <t>تخيل فعلا ما أحد تخيل كمية و جودة الفعاليات اللي صارت و تصير في #موسم_الرياض_2019 ممكن بعد عشرين سنة يوقع إكتتاب للشركات الخاصة بالترفية و هذا الاكتتاب يعمل ضجة كبيرة مثل إكتتاب أرامكو.</t>
  </si>
  <si>
    <t>https://twitter.com/yafrosi/status/1209543406457905157</t>
  </si>
  <si>
    <t>aboda_66</t>
  </si>
  <si>
    <t>شلون اكتتاب ارامكو من اكتتب ،،. الله يقلع الاقتصاد.</t>
  </si>
  <si>
    <t>https://twitter.com/aboda_66/status/1209531757114073088</t>
  </si>
  <si>
    <t>sulaimano8</t>
  </si>
  <si>
    <t>السلام عليكم مساء الخير في اخر اكتتاب للراجحي ريت شريت اسهم وسجلت في موقع الراجحي المالية عشان ابيع الاسهم وما طلعت لي في الموقع ، طلعت لي فقط ارامكو</t>
  </si>
  <si>
    <t>https://twitter.com/sulaimano8/status/1209530345592442896</t>
  </si>
  <si>
    <t xml:space="preserve">تعليق عمر عبدالعزيز @oamaz7 على ما جاء في نشرة اكتتاب ارامكو بخصوص توزيع الأرباح، الحلقة الثامنه من #قلها_وامش لا تنسى الاشتراك في قناتنا الجديدة </t>
  </si>
  <si>
    <t>https://twitter.com/say_it_and_walk/status/1209527957422837760</t>
  </si>
  <si>
    <t>JK_LBYAN_NEWS</t>
  </si>
  <si>
    <t>aa_arabic</t>
  </si>
  <si>
    <t>•اكتتاب ارامكو • صدوراحكام في قضية جمال خاشقجي. • توقيع السعودية و الكويت اتفاقية بخصوص المنطقة المقسومة . تسارع في اغلاق الملفات العالقة لدينا في قادم الايام ماهو اهـ ـم . وطـن يرتقي ، يتطلع ، يتسارع في النمو</t>
  </si>
  <si>
    <t>https://twitter.com/JK_LBYAN_NEWS/status/1209527224426217483</t>
  </si>
  <si>
    <t>yousefmulla1</t>
  </si>
  <si>
    <t xml:space="preserve">وزير الطاقة الأمير عبدالعزيز بن سلمان نجح خلال فترة قصيرة منذ تسلمه وزارة الطاقة، وبتوجيه من ولي العهد حفظهما الله، في تسريع تنفيذ أمرين هما في غاية الأهمية (اكتتاب #أرامكو وإعادة إنتاج النفط في المنطقة المقسومة مع الكويت) شخصية متميزة وحكيمة وفقه الله لما فيه خير البلاد والعباد </t>
  </si>
  <si>
    <t>https://twitter.com/yousefmulla1/status/1209522306294386688</t>
  </si>
  <si>
    <t>ب إذن الله سيكون عام ٢٠٢٠انطلاقة كبيرة نحو اقتصاد مزدهر فكل المؤشرات تشير لذلك وسنشاهد انطلاق العمل بالمشاريع الكبرى ف المتحصل من اكتتاب ارامكو سيحرك الاقتصاد ثم سياتي بالنصف الاول لعام ٢٠٢٠المتحصل من بيع سابك لارامكو وهذا سيعزز الانفاق على المشاريع ومع سعر جيد للنفط فالامور جيدة</t>
  </si>
  <si>
    <t>https://twitter.com/Q_mro8/status/1209513158941036545</t>
  </si>
  <si>
    <t>https://twitter.com/baytkhebra/status/1209508531906301954</t>
  </si>
  <si>
    <t>aa_sami</t>
  </si>
  <si>
    <t>nado01982</t>
  </si>
  <si>
    <t xml:space="preserve">الضحكه ماشيه مع اكتتاب ارامكو شكلك تبين تطلعين سيدة اعمال </t>
  </si>
  <si>
    <t>https://twitter.com/aa_sami/status/1209503735543685120</t>
  </si>
  <si>
    <t>#السوق_السعودي يغلق على ارتفاع طفيف عند 8420 نقطة وسط تداولات بلغت 5 مليارات ريال #حصريا عرض ضعف الباقه الان من #كونسلت بمناسبه راس السنة #اسهم_ارامكو #السوق_السعودى #اكتتاب #ضمك_النصر #الاسهم_السعودية واتساب https://wa.me/966577087150 #تليجرام http://t.me/consultt</t>
  </si>
  <si>
    <t>https://twitter.com/consult_stock/status/1209501427950923782</t>
  </si>
  <si>
    <t>#السوق_الموازية "نمو" يتراجع بـ0.4 % عند 6659 نقطة وسط تداولات بلغت 5.2 مليون ريال #حصريا عرض ضعف الباقه الان من #كونسلت بمناسبه راس السنة #اسهم_ارامكو #السوق_السعودى #اكتتاب #ضمك_النصر #الاسهم_السعودية واتساب https://wa.me/966577087150 #تليجرام http://t.me/consultt</t>
  </si>
  <si>
    <t>https://twitter.com/consult_stock/status/1209501208144162818</t>
  </si>
  <si>
    <t xml:space="preserve">#أرامكو_السعودية: لم يتم تنفيذ أي عمليات #استقرار_سعري حتى الآنللاستفادة بتوصيات #كونسلت راسلنا #واتساب https://wa.me/966577087150 #تليجرام http://t.me/consultt #السوق_السعودي #السعودية #السوق_المالية #اكتتاب </t>
  </si>
  <si>
    <t>https://twitter.com/consult_stock/status/1209500778592919554</t>
  </si>
  <si>
    <t xml:space="preserve">#العمل تعلن ضم الشركات المدرجة في #السوق_السعودي لبرنامج #الصفوة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</si>
  <si>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https://twitter.com/consult_stock/status/1209498869429608453</t>
  </si>
  <si>
    <t>formai38</t>
  </si>
  <si>
    <t>Ali_Altwilae</t>
  </si>
  <si>
    <t>الاشكالية انه تم ربط اكتتاب ارامكو ب حساب الموطن...الغريب انه كان هناك اكتتابات قبل طرح ارامكو ولم نسمع من حساب المواطن انه قال ان الاكتتابات مربوطة بحساب المواطن فأعتقد ان السهم بينزل سعره بشكل جنوني</t>
  </si>
  <si>
    <t>https://twitter.com/formai38/status/1209496682750259201</t>
  </si>
  <si>
    <t>abdulazizaydh</t>
  </si>
  <si>
    <t xml:space="preserve">يا اخ جاسر قبل اكتتاب ارامكو قلت لا يوجد هناك اكتتاب لارامكو وحصل الاكتتاب!! ياليت تفسر لنا هل هو لغز فاتني مافهمته او له مفهوم اخر ياليت توضح مع الشكر </t>
  </si>
  <si>
    <t>https://twitter.com/abdulazizaydh/status/1209496334891409414</t>
  </si>
  <si>
    <t>faksiimm44</t>
  </si>
  <si>
    <t>احلف انه تم طرح اكتتاب ارامكو؟</t>
  </si>
  <si>
    <t>https://twitter.com/faksiimm44/status/1209494796513005569</t>
  </si>
  <si>
    <t>akqaldajani</t>
  </si>
  <si>
    <t>كلامك غير منطقي وحماسي ، موضوع المنطقه المقسومه انا من موظفي المنطقه المقسومه ، الموضوع له تقريباً سنه ونص ، قضية خاشقجي لها سنه ، اكتتاب ارامكو محدد موعده من زمان ومعروف</t>
  </si>
  <si>
    <t>https://twitter.com/akqaldajani/status/1209492963069452290</t>
  </si>
  <si>
    <t>https://twitter.com/jassser15/status/1209492307407331328</t>
  </si>
  <si>
    <t>FajrNews</t>
  </si>
  <si>
    <t>#عاجل // الكشف عن سعر إغلاق سهم “أرامكو” اليوم الثلاثاء ! https://www.fajr.sa/280014/ #أرامكو_السعودية #اكتتاب_أرامكو</t>
  </si>
  <si>
    <t>https://twitter.com/FajrNews/status/1209488826160361474</t>
  </si>
  <si>
    <t>Eidr1979</t>
  </si>
  <si>
    <t>sfndo</t>
  </si>
  <si>
    <t>يقول بعد اكتتاب ارامكو يعني هالسنه اكيد</t>
  </si>
  <si>
    <t>https://twitter.com/Eidr1979/status/1209486919106801664</t>
  </si>
  <si>
    <t>اغلقنا اليوم6 #توصيات باجمالي ارباح 3.2 ريال ومتوسط ربح 2.2%للسهم الواحد تبي #توصيات مجانية وتنمي محفظتك راسلنا واتس اب 594212312 بالضغط هنا https://api.whatsapp.com/send?phone=966594212312 أو سجل بياناتك http://bayt-alkhebra.org/landing/ #بيت_الخبرة #السوق_السعودي #اكتتاب_ارامكو #ارامكو #الاسهم_السعودية</t>
  </si>
  <si>
    <t>https://twitter.com/baytkhebra/status/1209480016985239552</t>
  </si>
  <si>
    <t xml:space="preserve">مزيد من الانخفاض لJ #سهم_أرامكو, حيث سجل إنخفاضا بنسبة 0.4%، عند 35.40 ريال (9.41 دولار) حتى هذه اللحظة مع ارتفاع ملكية الأجانب في أسهم الشركة.#سهم_أرامكو #اكتتاب #اقتصاد #اقتصاد_السعودية #سعر_أرامكو </t>
  </si>
  <si>
    <t>https://twitter.com/AlvexoAr/status/1209471243839266816</t>
  </si>
  <si>
    <t>aboallyl5</t>
  </si>
  <si>
    <t>Alroeya</t>
  </si>
  <si>
    <t>باع اكتتاب ارامكو</t>
  </si>
  <si>
    <t>https://twitter.com/aboallyl5/status/1209461437208416256</t>
  </si>
  <si>
    <t>SalehKhalidG</t>
  </si>
  <si>
    <t>شصار على #اكتتاب_ارامكو كل ماله وينزل !</t>
  </si>
  <si>
    <t>https://twitter.com/SalehKhalidG/status/1209460614457970688</t>
  </si>
  <si>
    <t>saad42737722</t>
  </si>
  <si>
    <t>fransihelp</t>
  </si>
  <si>
    <t>بعت أسهم اكتتاب شركة أرامكو يوم الاثنين الماضي والى الان لم تنزل في حسابي من المسؤول عن عدم نزول المبلغ الى الان٩ ايام</t>
  </si>
  <si>
    <t>https://twitter.com/saad42737722/status/1209460012743102465</t>
  </si>
  <si>
    <t>eng1000redi</t>
  </si>
  <si>
    <t>#كان_عاما_مليئا تربع السعودية على قائمة مجموعة العشرين G20 وتراسها لها اكتتاب ارامكو وقوف السعودية لوحدها بوجة ايران وتحطيم حلم الدولة الفارسية انتهاء ولاية الفقية و اذرعها بالمنطقة مع بداية السنة الجديدة 2020 سعد الحريري رئيس حكومة لبنان سليمان فرنجية رئيس جمهورية لبنان</t>
  </si>
  <si>
    <t>https://twitter.com/eng1000redi/status/1209445994368253952</t>
  </si>
  <si>
    <t>khalidalshaban</t>
  </si>
  <si>
    <t>@SambaCare @SambaBank مرحبا .. متى يتم ايداع مبلغ بيع اسهم اكتتاب شركة ارامكو في الحساب الجاري .. اذا كان تم البيع اليوم الاثلاثاء ؟</t>
  </si>
  <si>
    <t>https://twitter.com/khalidalshaban/status/1209444632679108608</t>
  </si>
  <si>
    <t xml:space="preserve">هل نتذوق أول نسبه في سهم تهامه بطعم اكتتاب ارامكو نراااااقب السهم فوق ٣٥= ١٠٪ ان شاء الله </t>
  </si>
  <si>
    <t>https://twitter.com/TraderProff/status/1209428811072393216</t>
  </si>
  <si>
    <t xml:space="preserve">اغلاق #سهم #جزيرة تكافل على 18 بربح 13% مستهدف ذهبي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</si>
  <si>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https://twitter.com/consult_stock/status/1209427719290839041</t>
  </si>
  <si>
    <t>Mr_Zero00000000</t>
  </si>
  <si>
    <t xml:space="preserve">انتبهوا يا #ارامكو_جانوريشن تشوف الصورة: الطعم=اكتتاب ارامكو دخلت ودخلت معك بعض معارفك وتسلفت ستبحث قريباً عن الخروج انصحك وقتها تغني :ما اتفأست وكان اللي كان هل تعلم ان اخطر مهنة في العالم هي مهنة نزع الالغام وتفكيك القنابل لكن ماهي ثاني اصعب مهنة في العالم ؟؟؟! انها .. صح </t>
  </si>
  <si>
    <t>https://twitter.com/Mr_Zero00000000/status/1209425022428815362</t>
  </si>
  <si>
    <t>drsamza</t>
  </si>
  <si>
    <t>https://twitter.com/drsamza/status/1209412853398196224</t>
  </si>
  <si>
    <t xml:space="preserve">التنفيذ على #سهم #المصافى بربح اكثر من 3%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</si>
  <si>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https://twitter.com/consult_stock/status/1209410659907182599</t>
  </si>
  <si>
    <t>ladyx782</t>
  </si>
  <si>
    <t>كمستثمر في غاية التواضع عندي سؤال ساذج عن اسهم ارامكو . هل ارامكو تضمن ان قيمة السهم الدنيا ماتنزل عن قيمته وقت الاكتتاب. بمعنى اذا مابعت بربح ماتبيع بخسارة؟ معليش مدري وين سمعت المعلومة بس تراني بكل الحالات عليمية نوروني #اكتتاب_ارامكوا #أرامكو</t>
  </si>
  <si>
    <t>https://twitter.com/ladyx782/status/1209395593078067200</t>
  </si>
  <si>
    <t>mamdouh009</t>
  </si>
  <si>
    <t xml:space="preserve">لأني ما بديت الا بعد اكتتاب ارامكو توي جديد توها تروح الروعه حقت 2006 </t>
  </si>
  <si>
    <t>https://twitter.com/mamdouh009/status/1209387657786204166</t>
  </si>
  <si>
    <t xml:space="preserve">اغلاق #سهم #العالميه مستهدف عملاء VIP 19.50 بربح 13.4%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</si>
  <si>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https://twitter.com/consult_stock/status/1209387082344542208</t>
  </si>
  <si>
    <t>yasernhdy1</t>
  </si>
  <si>
    <t xml:space="preserve">لاتوجد شركة تنافس #ارامكو في حجم احتياطياتها و لا في حجم إنتاجها لهذا استقبلت ارامكو طلبات اكتتاب ضخمه لاسهمها وهذا مارفع قيمه ارامكو وادخلها ضمن أكبر ١٠ اسواق في العالم بقيمة سوقية تتجاوز ال٢.٤ ترليون دولار </t>
  </si>
  <si>
    <t>https://twitter.com/yasernhdy1/status/1209385714774892544</t>
  </si>
  <si>
    <t xml:space="preserve">اغلاق #سهم #مكة مستهدف ثانى على 71.90 بربح 5%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</si>
  <si>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https://twitter.com/consult_stock/status/1209381557582123008</t>
  </si>
  <si>
    <t xml:space="preserve">اغلاق #سهم #صافولا مستهدف ثانى 32.50 بربح 5%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</si>
  <si>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https://twitter.com/consult_stock/status/1209380015386845184</t>
  </si>
  <si>
    <t>f1001na1001</t>
  </si>
  <si>
    <t>monther72</t>
  </si>
  <si>
    <t>اللهم لك الحمد على نعمة السعودية.. ما امدى يصحون الكلاب من صدمة نجاح اكتتاب ارامكو إلا وجتهم صدمة نتائج التحقيق في قضية خاشقجي..</t>
  </si>
  <si>
    <t>https://twitter.com/f1001na1001/status/1209335905170931714</t>
  </si>
  <si>
    <t>ForbesME</t>
  </si>
  <si>
    <t>لماذا تعد حوكمة شركة أرامكو السعودية مثالية لأكبر شركة في العالم؟ http://on.forbesmiddleeast.com/402b5 #حوكمة #السعودية #شركة #العالم #أرامكو #أسهم #استثمار #دول_نامية #نفط #طاقة #الرياض #اكتتاب @Saudi_Aramco</t>
  </si>
  <si>
    <t>https://twitter.com/ForbesME/status/1209335406673707008</t>
  </si>
  <si>
    <t>ADS_Saudi_</t>
  </si>
  <si>
    <t>بعقود رسمية ان كنت جاد و ترغب في الاستثمار ما عليك الا ان تراسلنا على WHATS APP ل تتلقى كافة المعلومات و التفاصيل 0097145742049 #تداول #اسهم #ذهب #ارامكو #اكتتاب #مستثمر #عاجل #اخبار #حراج #مستعمل #امطار</t>
  </si>
  <si>
    <t>https://twitter.com/ADS_Saudi_/status/1209334873305075713</t>
  </si>
  <si>
    <t>az1976sa</t>
  </si>
  <si>
    <t>https://twitter.com/az1976sa/status/1209331187975626752</t>
  </si>
  <si>
    <t>Azzhrani1</t>
  </si>
  <si>
    <t>والله يا اخوان (نصيحه) هذا البنك كذاااااب ويضحك على العملاء ولا فيه ذره خير اخر واكبر كذبه نقاط واااو في اكتتاب ارامكو لي معاه اكثر من 5 سنوات ما اذكر يوم قد صدقوا في شي موظفين وانظمه وتعامل كلها فاااشله ويدخلك في دوامه بنك مبني على التطفل وعلى كذا تركتهم مع فشلهم.</t>
  </si>
  <si>
    <t>https://twitter.com/Azzhrani1/status/1209252779853852673</t>
  </si>
  <si>
    <t>زواج مـبتعـث http://mmbt3th.com موقع زواج الطلاب المبتعثون عدد كبير جداً من الاعضاء ونحن هنا لخدمتكم #اكتتاب_ارامكو #جامعه_الامام</t>
  </si>
  <si>
    <t>https://twitter.com/mmbtu3th/status/1209229727862534146</t>
  </si>
  <si>
    <t>Drkhenaizan</t>
  </si>
  <si>
    <t>ruhalaa</t>
  </si>
  <si>
    <t>اكتتاب أرامكو</t>
  </si>
  <si>
    <t>https://twitter.com/Drkhenaizan/status/1209177148206006277</t>
  </si>
  <si>
    <t>BinZahem_jurist</t>
  </si>
  <si>
    <t>تلقى اعداء #السعودية ضربتبن موجعة خلال اسبوع واحد : الاولى نجاح اكتتاب ارامكو الثانية براءة الرمزين القحطاني والعسيري</t>
  </si>
  <si>
    <t>https://twitter.com/BinZahem_jurist/status/1209174538900119553</t>
  </si>
  <si>
    <t>https://twitter.com/baytkhebra/status/1209145892755914754</t>
  </si>
  <si>
    <t>Mohanndnfc</t>
  </si>
  <si>
    <t>الا والله لكن توقعت مع اكتتاب ارامكو يكون هناك عوده للاسعار</t>
  </si>
  <si>
    <t>https://twitter.com/Mohanndnfc/status/1209141192199417858</t>
  </si>
  <si>
    <t xml:space="preserve">أنا من زمان مع الاكتتابات من قبل هبّة الناس فيها حتى #اكتتاب_ارامكوا #لكن ما يرتفع السهم المتأرجح إلا إذا بعت الأسهم اللي أملكها تحصله من #اليوم الثاني نسبة فوق بشراكم يللي تنتظرون سهم #ارامكو يرتفع لتبيعوا بكرة ببيع وانتظروا ارتفاعه </t>
  </si>
  <si>
    <t>https://twitter.com/ALJULAIJLAWI/status/1209131710249668609</t>
  </si>
  <si>
    <t>طيب أخذنا اسبوعين من انتهاء اكتتاب أرامكو ولم يتم اضافة نقاط</t>
  </si>
  <si>
    <t>https://twitter.com/WaelAlQannas/status/1209106403186675713</t>
  </si>
  <si>
    <t>fehedgemalwdmam</t>
  </si>
  <si>
    <t>A special transaction for Aramco shares was executed today, Monday, at a price of 35.3 riyals per share, amounting to 3.75 million riyals. . #اكتتاب_أرامكو#السعودية .</t>
  </si>
  <si>
    <t>https://twitter.com/fehedgemalwdmam/status/1209104062827905024</t>
  </si>
  <si>
    <t>اغلقنا اليوم 7 #توصيات باجمالي ارباح 10.7 ريال ومتوسط ربح 3.8%للسهم الواحد تبي #توصيات مجانية وتنمي محفظتك راسلنا واتس اب 594212312 بالضغط هنا https://api.whatsapp.com/send?phone=966594212312 أو سجل بياناتك http://bayt-alkhebra.org/landing/ #بيت_الخبرة #السوق_السعودي #اكتتاب_ارامكو #ارامكو #الاسهم_السعودية</t>
  </si>
  <si>
    <t>https://twitter.com/baytkhebra/status/1209094722813353990</t>
  </si>
  <si>
    <t>H_uoof</t>
  </si>
  <si>
    <t>عيدوا اكتتاب أرامكو كنت مفلسة لما نزلت الأسهم</t>
  </si>
  <si>
    <t>https://twitter.com/H_uoof/status/1209088449963339777</t>
  </si>
  <si>
    <t>pcaradar</t>
  </si>
  <si>
    <t>BBCArabic</t>
  </si>
  <si>
    <t>كلاب البي بي سي وامثالهم حملة متوقعة ومنسقة سوف تكون من عدة جهاة والسبب نجاح اكتتاب ارامكو قمة العشرين صدور نتائج التحقيق ميزانية قوية ومتميزة مما يعني فشل الحملات السابقة لذلك سوف يبدون مرة اخرى خبتم وخاب مسعاكم</t>
  </si>
  <si>
    <t>https://twitter.com/pcaradar/status/1209086113861779456</t>
  </si>
  <si>
    <t>ufer1566151</t>
  </si>
  <si>
    <t>maher_saade</t>
  </si>
  <si>
    <t>ارامكو حصلت فيها اكتتاب بس وهدية محمد بن سلمان للشعب ٣٠٠ الف دولار وانت خلك مع نصرالله والمتعه</t>
  </si>
  <si>
    <t>https://twitter.com/ufer1566151/status/1209085251575791617</t>
  </si>
  <si>
    <t>o4vr</t>
  </si>
  <si>
    <t>#اكتتاب_أرامكو ههههههههههه</t>
  </si>
  <si>
    <t>https://twitter.com/o4vr/status/1209084098934902785</t>
  </si>
  <si>
    <t>l1uka9</t>
  </si>
  <si>
    <t>xrrl0</t>
  </si>
  <si>
    <t>https://twitter.com/l1uka9/status/1209060159609360384</t>
  </si>
  <si>
    <t>احداث #مهمه الشهرين القادمين: - اجتماع مجلس ادارة ينساب للتوصيه بتوزيع ارباح -اعلان تاريخ الجمعية الغير عاديه لسبكيم لشراء الشركة لاسهمها -اعلان اكتتاب مستشفى الحبيب والمتوقع في يناير -اعلان صدور الحكم النهائي لقضية #المصافي و #ارامكو بداية فبراير واتسابhttps://wa.me/966577087150</t>
  </si>
  <si>
    <t>https://twitter.com/consult_stock/status/1209052596171952128</t>
  </si>
  <si>
    <t>ThisAsaudi</t>
  </si>
  <si>
    <t>ربي عزكم بالإسلام والحرمين قبلة المسلمين عزكم بالنفط من ٧٠ سنه وهذا انتوا بياعين نفط فقط وهذي الشغله الوحيدة اللي فالحين فيها ، ويوم بغيتوا تسوون كبار وتنزلون ارامكو اكتتاب وقعتوا مع ١٠ بنوك امريكية تدير الإكتتاب بمبالغ تفوق ٥٠٠ مليون دولار</t>
  </si>
  <si>
    <t>https://twitter.com/ThisAsaudi/status/1209042707030503424</t>
  </si>
  <si>
    <t>#تاسي ما يحصل في السوق السعودي احتفال بالجيل الجديد (ارامكو)واغرائهم بالبقاء نحن الان في في بداية 2003 بعد اكتتاب الاتصالات (ديسمبر 2002) صعد السوق من 2350 حتى 2777 ثم صحح 2450 (مايو 2004) ربما تختلف التكتيكات اعتقد ان السوق مليءبالفرص خصوصا الاسهم اللتي يحبها السمك الصغير</t>
  </si>
  <si>
    <t>https://twitter.com/Mr_Zero00000000/status/1209039676809629696</t>
  </si>
  <si>
    <t xml:space="preserve">اغلاق #سهم #إعمار مستهدف ثانى على 9.60 بربح 4%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</si>
  <si>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https://twitter.com/consult_stock/status/1209039530193494017</t>
  </si>
  <si>
    <t>مبروووووك ملاك #تهامه من سعر اكتتاب ارامكو ٣٢ يسجل ٣٤.٣ وفوق ٣٣.٥٠ صااااااعدد وهدفه ٣٤.٤٠ ثم ٣٦</t>
  </si>
  <si>
    <t>https://twitter.com/TraderProff/status/1209035426968801280</t>
  </si>
  <si>
    <t>mokhrepashom</t>
  </si>
  <si>
    <t>من اسباب خسائرنا في الاسهم هذا الموضوع كتبته قبل نحو تسع سنوات ، وهو من تعبيري وصياغتي ولله الحمد وبالتحديد الخميس ( 12 / 4 / 1432 هـ ) الموافق ( 16 / 3 / 2011 م ) وكان المؤشر عند ( 6070 ) اعرضه للمتابعين الجدد وخصوصا الذين وصلوا بعد اكتتاب #ارامكو http://www.tdwl.net/vb/showthread.php?t=317015</t>
  </si>
  <si>
    <t>https://twitter.com/mokhrepashom/status/1209033204654583808</t>
  </si>
  <si>
    <t xml:space="preserve">التنفيذ على #سهم #الجبس بربح يقارب 7%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</si>
  <si>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https://twitter.com/consult_stock/status/1209027289964597248</t>
  </si>
  <si>
    <t>Alwasatkuwait</t>
  </si>
  <si>
    <t>صفقة خاصة لسهم أرامكو تم تنفيذها اليوم الأثنين عند سعر 35.3 ريال للسهم بقيمة 3.75مليون ريال. #اكتتاب_أرامكو #السعودية</t>
  </si>
  <si>
    <t>https://twitter.com/Alwasatkuwait/status/1209026965468073984</t>
  </si>
  <si>
    <t>t333tm</t>
  </si>
  <si>
    <t>صفقة خاصة لسهم أرامكو تم تنفيذها اليوم الأثنين عند سعر 35.3 ريال للسهم بقيمة 3.75مليون ريال. . #اكتتاب_أرامكو #السعودية .</t>
  </si>
  <si>
    <t>https://twitter.com/t333tm/status/1209026750799392770</t>
  </si>
  <si>
    <t>https://twitter.com/SaudiNews50/status/1209026324171374592</t>
  </si>
  <si>
    <t>#سهم #التصنيع مستمر معنا في محافظ #كونسلت ربح يصل الى 9%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https://twitter.com/consult_stock/status/1209011479950835712</t>
  </si>
  <si>
    <t>https://twitter.com/consult_stock/status/1209021011162796032</t>
  </si>
  <si>
    <t xml:space="preserve">اغلاق #سهم #جزيره تكافل مستهدف ثاني على 16.70بربح 4.4%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</si>
  <si>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https://twitter.com/consult_stock/status/1209016295305420800</t>
  </si>
  <si>
    <t>ssbss17</t>
  </si>
  <si>
    <t>@ANB_CARE من فضلكم انا طلبت بيع أسهم اكتتاب أرامكو من خلال الهاتف المصرفي من أسبوع،، هل تنزل في الحساب الجاري تلقائي ؟ مع العلم لا يوجد لدي محفظة عندكم؟</t>
  </si>
  <si>
    <t>https://twitter.com/ssbss17/status/1209015477470683137</t>
  </si>
  <si>
    <t>ربح #عناية يتخطى ال 10% في محافظ عملاء #كونسلت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https://twitter.com/consult_stock/status/1209008536421879808</t>
  </si>
  <si>
    <t>https://twitter.com/consult_stock/status/1209013101783396352</t>
  </si>
  <si>
    <t>NejoudhH</t>
  </si>
  <si>
    <t>السعودية العظيمي G20 اكتتاب أرامكو التحالف الاسلامي تعدد انواع الدخل تطوير خدمات الوزارات الداخليه اكبر مثل محاربه الفساد واسترجاع لخزينة الدوله مبالغ تساهم في التطوير .. هذا قليل من كثير ولله الحمد</t>
  </si>
  <si>
    <t>https://twitter.com/NejoudhH/status/1209010849437900800</t>
  </si>
  <si>
    <t xml:space="preserve">التنفيذ ب #سهم #عناية في محافظ احد عملاء #كونسلت نسبة ربح تتعدى 7%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</si>
  <si>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https://twitter.com/consult_stock/status/1209008536421879808</t>
  </si>
  <si>
    <t>M_z24</t>
  </si>
  <si>
    <t>الله يرزقنا ب اكتتاب زي ارامكو ، اشغلوا المسلمين فيه والسوق نازل عشان ارامكو ومدري وش والحمدلله طلعنا ب ٦٪ اقل شي ووصلنا قريب ال ١٧٪ ببعض الشركات اللهم لك الحمد وهم خل ارامكو لهم ... فرص ذهبية راحت عليهم</t>
  </si>
  <si>
    <t>https://twitter.com/M_z24/status/1209006305907744768</t>
  </si>
  <si>
    <t>M_QH</t>
  </si>
  <si>
    <t>amhfarraj</t>
  </si>
  <si>
    <t>اكتتاب أرامكو خير ع مثال ع التحريض</t>
  </si>
  <si>
    <t>https://twitter.com/M_QH/status/1208981758496129025</t>
  </si>
  <si>
    <t>https://twitter.com/ADS_Saudi_/status/1208971871737335808</t>
  </si>
  <si>
    <t>5_x9bp</t>
  </si>
  <si>
    <t>omarmsod</t>
  </si>
  <si>
    <t xml:space="preserve">هو تمسك الجوال تحس عيونك بتطلع تقطه تبي تنام تقوم مشاريع الهند وباكستان و رؤية الكويت و اكتتاب أرامكو </t>
  </si>
  <si>
    <t>https://twitter.com/5_x9bp/status/1208896164021653505</t>
  </si>
  <si>
    <t>زواج مـبتعـث http://mmbt3th.com موقع زواج المبتعثين عدد كبير الاعضاء واهلاً بكم #اكتتاب_ارامكو #جامعه_الامام</t>
  </si>
  <si>
    <t>https://twitter.com/mmbtu3th/status/1208876470233382920</t>
  </si>
  <si>
    <t xml:space="preserve">#اقتصاد_الامارات_ينهار إلي يغردون في ذا التاق ضد إمارات العز هم نفسهم إلي فرحوا وهللوا لهجوم بقيق وإلي هاجموا إكتتاب أرامكو وقالوا راح ينتهي معه إقتصاد المملكه بداية هاجموا المملكه بكل الطرق وألحين حولوا على الإمارات بمبدأ فرق تسد ما يدرون إن السعوديه و الإمارات قلب واحد . </t>
  </si>
  <si>
    <t>https://twitter.com/arobh07/status/1208874651365056518</t>
  </si>
  <si>
    <t>alzaidiy</t>
  </si>
  <si>
    <t>يرتبط سعر سهم شركة #ارامكو باسعار النفط وذلك لارتباط عائد السهم بسعر النفط ف على سبيل المثال متوسط سعر برميل برنت في عام ٢٠١٩ يبلغ تقريباً ٦٢$وعلى اعتبار ان سعر اكتتاب ارامكو ٣٢ ريال = ٦٢$من سعر برميل برنت سعر ١٠٠$لبرميل برنت = ٥١ ريال لسهم ارامكو ٣٠$= ١٥ ريال وهكذا</t>
  </si>
  <si>
    <t>https://twitter.com/alzaidiy/status/1208858009197256705</t>
  </si>
  <si>
    <t>nassrgg9</t>
  </si>
  <si>
    <t>alistithmarcap</t>
  </si>
  <si>
    <t>السلام عليكم ، ماهي الخطوات لتحويل مبلغ بيع اكتتاب أرامكو لحسابي الجاري ؟ على الرغم من فتح حساب كابيتال</t>
  </si>
  <si>
    <t>https://twitter.com/nassrgg9/status/1208854192456122369</t>
  </si>
  <si>
    <t>0vOkaS5GeSVbzaV</t>
  </si>
  <si>
    <t>عندي اكتتاب في ارامكو 30سهم ابرشه ويبي ينزل 32 خوذو حذركم</t>
  </si>
  <si>
    <t>https://twitter.com/0vOkaS5GeSVbzaV/status/1208852938669592579</t>
  </si>
  <si>
    <t>tamrabwalla76</t>
  </si>
  <si>
    <t>#اكتتاب ارامكو سواق فى مصر للخدمات السياحه حجز فنادق حجز شقق وفيلات بارخص الاسعار وارخص من بكونج استقبال من المطار حتى المغادره للتواصل واتس اب 00201113913066 #الليله_الطويله</t>
  </si>
  <si>
    <t>https://twitter.com/tamrabwalla76/status/1208845385151766529</t>
  </si>
  <si>
    <t xml:space="preserve">خلال فترة المزاد ارتفاع #اسهم 70 شركة في #تاسي وتراجع 53 اخرى وتداول2مليون سهم بـ62مليون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</si>
  <si>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https://twitter.com/consult_stock/status/1208845267912593414</t>
  </si>
  <si>
    <t>alfrhan_a</t>
  </si>
  <si>
    <t>jameel070711</t>
  </si>
  <si>
    <t>مثال : التحريض والتحذير من اكتتاب ارامكو وتنفير الناس منه. مره قالوا انه ربا ومره قالوا الشركه بتخسر ومره قالوا ربحها غير مضمون وبيتأخر يارجل اكتتاب بنك الأهلي ما حذروا منه، شمعنى ارامكو! وهي شركة وطنيه واقتصاد البلد قائم عليها! حمير الخارج ينهقون ومستحمري الداخل يرددون اغبياء</t>
  </si>
  <si>
    <t>https://twitter.com/alfrhan_a/status/1208840633420582918</t>
  </si>
  <si>
    <t>MutlaqHPM</t>
  </si>
  <si>
    <t xml:space="preserve">#اكتتاب ارامكو سواق فى مصر للخدمات السياحه حجز فنادق حجز شقق وفيلات بارخص الاسعار وارخص من بكونج استقبال من المطار حتى المغادره للتواصل واتس اب 00201113913066 </t>
  </si>
  <si>
    <t>https://twitter.com/tamrabwalla76/status/1208840599446667265</t>
  </si>
  <si>
    <t>LondonLpc</t>
  </si>
  <si>
    <t>Lean Sigma Performance Improvement in Healthcare Course n #London on 16, December #training #short_courses #دورات_تدريبية_في_لندن #المملكة #اكتتاب_أرامكو #تعليم_القريات #الغذاء_والدواء #جامعة_حائل #محمد_بن_سلمان #عبدالله_بن_بندر #ملتقى_مانح #الحرس_الوطني</t>
  </si>
  <si>
    <t>#London #training #short_courses</t>
  </si>
  <si>
    <t>https://twitter.com/LondonLpc/status/1208794476682059776</t>
  </si>
  <si>
    <t>AlmajdChannels</t>
  </si>
  <si>
    <t xml:space="preserve">#الجواب_الكافي توضيح الشيخ.أ.د: عبدالله السلمي @DrAbdullahsulmi عن سبب جواز الاكتتاب بـ #شركة_أرامكو . لكامل المقطع :https://youtu.be/8a9uDN0oOXE . #اكتتاب_ارامكو </t>
  </si>
  <si>
    <t>https://twitter.com/AlmajdChannels/status/1208786647820713984</t>
  </si>
  <si>
    <t>khalidm056</t>
  </si>
  <si>
    <t xml:space="preserve">@AlRajhiCapital حاولت احول مبلغ بيعي من اكتتاب أرامكو إلى حسابي وبطلع هالرساله ،؟ </t>
  </si>
  <si>
    <t>https://twitter.com/khalidm056/status/1208785967848538113</t>
  </si>
  <si>
    <t>https://twitter.com/baytkhebra/status/1208783504487661568</t>
  </si>
  <si>
    <t>adwanijo</t>
  </si>
  <si>
    <t>fawaz_alahli</t>
  </si>
  <si>
    <t>لو استثمروا المبلغ في اكتتاب أرامكو ماكان مردوده افضل زي اقترح بعض الاقتصاديين</t>
  </si>
  <si>
    <t>https://twitter.com/adwanijo/status/1208778922495741955</t>
  </si>
  <si>
    <t>abdulaziz8hmd</t>
  </si>
  <si>
    <t>أرامكو شمعة يومية ارتدادية ان شاء الله #تعليم_جدة #أرامكو #الحوت_الأزرق #اكتتاب_أرامكو #تحليلات #تاسي #تداول #سوق_الاسهم_السعودي #السعودية #تحليل #المؤشر_العام_تاسي #النفط #الذهب #أوبك</t>
  </si>
  <si>
    <t>https://twitter.com/abdulaziz8hmd/status/1208777487964164096</t>
  </si>
  <si>
    <t>#السعودية #تداول #اسهم #تاسي #السوق #سوق_الأسهم_السعودي #تثقيف_المتداول #توقع_حركه_سهم_ارامكو_بالتداول #ارمكوا #أكتتاب_ارمكوا مسار سهم #ارمكوا أمامه المقاومات التالية ( 35.55 ) ويليها الاهم (35.95 - 36.10) وليها (36.40 - 26.70 ) ويليها الاهم (37.30 والاخيره والاقوي 37.75)</t>
  </si>
  <si>
    <t>https://twitter.com/ksa_leader/status/1208769845732499456</t>
  </si>
  <si>
    <t>#السعودية #تداول #اسهم #تاسي #السوق #سوق_الأسهم_السعودي #تثقيف_المتداول #توقع_حركه_سهم_ارامكو_بالتداول #ارمكوا #أكتتاب_ارمكوا سهم #ارمكوا حددت مساره بدقه وأكرر الارتداد الحقيقي بمعاو دة تخطي 37.75 وبكميات ولا أخفيكم ستحتاج بعض الوقت وقد تطول ونسجل قاع جديد وبعدها يمكن الوصول لها</t>
  </si>
  <si>
    <t>https://twitter.com/ksa_leader/status/1208763940286717952</t>
  </si>
  <si>
    <t>#السعودية #تداول #اسهم #تاسي #السوق #سوق_الأسهم_السعودي #تثقيف_المتداول #توقع_حركه_سهم_ارامكو_بالتداول #ارمكوا #أكتتاب_ارمكوا اللهم لك الحمد نجحت بتحديد مسار سهم #ارمكوا واشرت ببداية الجلسة بأنه دعم 35.25 سيكون نقطة مهمه وقد كان ومبروك لمن يتابعني وابشروا بالخير دوماً =</t>
  </si>
  <si>
    <t>https://twitter.com/ksa_leader/status/1208763587755417600</t>
  </si>
  <si>
    <t>alasmari</t>
  </si>
  <si>
    <t xml:space="preserve">شككوا في أرامكو فأخرستهم بـ 2 تريليون دولار وأكبر اكتتاب في التاريخ، وهنا #نيوم .. الصحراء القاحلة قبل وبعد 400 يوم فقط من الإعلان عنها كما وثقتها كاميرات قوقل من الفضاء .. جانب من حقيقة تخرس الأعداء </t>
  </si>
  <si>
    <t>https://twitter.com/alasmari/status/1208757633055907840</t>
  </si>
  <si>
    <t>hawamerborsa</t>
  </si>
  <si>
    <t>#الأسهم_السعودية فايننشال تايمز" تروج لأطروحات مزيفة عن اكتتاب أرامكو التاريخي: صورة: https://upload.hawamer.com/d.php?hash=5C4G7XU5YI4CEJ1XFBJ6JIOUJHER6L CENTER]فايننشال تايمز" تروج لأطروحات مزيفة عن اكتتاب أرامكو التاريخي تحاول صحيفة فايننشال تايمز البريطانية مراراً الترويج… http://dlvr.it/RLlT37 اضغظ لقراءة الموضوع</t>
  </si>
  <si>
    <t>https://twitter.com/hawamerborsa/status/1208734705937305603</t>
  </si>
  <si>
    <t>#الأسهم_السعودية فايننشال تايمز" تروج لأطروحات مزيفة عن اكتتاب أرامكو التاريخي: صورة: https://upload.hawamer.com/d.php?hash=5C4G7XU5YI4CEJ1XFBJ6JIOUJHER6L CENTER]فايننشال تايمز" تروج لأطروحات مزيفة عن اكتتاب أرامكو التاريخي تحاول صحيفة فايننشال تايمز البريطانية مراراً الترويج… http://dlvr.it/RLlNhN اضغظ لقراءة الموضوع</t>
  </si>
  <si>
    <t>https://twitter.com/hawamerborsa/status/1208723633671008256</t>
  </si>
  <si>
    <t>rvW8c2kEbNplyii</t>
  </si>
  <si>
    <t xml:space="preserve">#يحدث_الان اكتتاب ارامكو زرفنا </t>
  </si>
  <si>
    <t>https://twitter.com/rvW8c2kEbNplyii/status/1208722802611818497</t>
  </si>
  <si>
    <t>amf1419</t>
  </si>
  <si>
    <t xml:space="preserve">#اكتتاب_أرامكو لما أشتري اسهم في ارامكو </t>
  </si>
  <si>
    <t>https://twitter.com/amf1419/status/1208722590623305734</t>
  </si>
  <si>
    <t>zx14001</t>
  </si>
  <si>
    <t>https://twitter.com/zx14001/status/1208716927524384770</t>
  </si>
  <si>
    <t>بعت اسهم اكتتاب ارامكو وطلع لي السعر 0,00: صورة: https://upload.hawamer.com/d.php?hash=ZQR6LP1CJM3JPBRNLYGRQNY8G2YH24 يا اخوان بعت *سهم ارامكو* عن طريق مباشر الراجحي وطلع لي تم البيع سعر البيع 0.00 من صار معه كذا http://dlvr.it/RLlDd1 اضغظ لقراءة الموضوع</t>
  </si>
  <si>
    <t>https://twitter.com/hawamerborsa/status/1208703112959021058</t>
  </si>
  <si>
    <t xml:space="preserve">اغلاق #سهم #العالميه مستهدف ذهبي على 18.80 بربح 9.3% ومازلنا مستمرين في السهم للاستفادة بتوصيات #كونسلت راسلنا #واتساب https://wa.me/966577087150 #تليجرام http://t.me/consultt #السوق_السعودي #السعودية #السوق_المالية #الاسهم_السعودية #توصيات #اكتتاب_ارمكو #طرح_ارامكو </t>
  </si>
  <si>
    <t>https://twitter.com/consult_stock/status/1208702696288641024</t>
  </si>
  <si>
    <t>Stock2030</t>
  </si>
  <si>
    <t>سيكون سعر اكتتاب سهم #أرامكو بعد سته أشهر (٢٩.٠٩)ريال، للمكتتبين المحتفظين بأسهمهم.. يعني حتى ولو كسر سعر ٣٢ فأنت لم تخسر شي ..عزيزي المكتتب..</t>
  </si>
  <si>
    <t>https://twitter.com/Stock2030/status/1208674497412444160</t>
  </si>
  <si>
    <t>aash84564572</t>
  </si>
  <si>
    <t>https://twitter.com/aash84564572/status/1208672500604952576</t>
  </si>
  <si>
    <t>بسبب اكتتاب ارامكو نجد السوق رجعت له السيوله المحليه وأصبحت تتجاوز ٣-٤ مليار تقريباً وهذه السيوله في الغالب سيولة افراد لذلك نجد الاسهم خشاش بدأت تتحرك ومايحركها الا سيوله للافراد ومازال جني الارباح مستمر من سهم ارامكو والخشاش والتأمين مازال ينسب ويحقق أعلى جديد. #تاسي</t>
  </si>
  <si>
    <t>https://twitter.com/TraderProff/status/1208671244549312512</t>
  </si>
  <si>
    <t>#السعودية #تداول #اسهم #تاسي #السوق #سوق_الأسهم_السعودي #تثقيف_المتداول #توقع_حركه_سهم_ارامكو_بالتداول #ارمكوا #أكتتاب_ارمكوا يلحظ بان سهم #ارمكوا يحاول يرتد ولاحظوا كسره للدعم 35.25 لم يبتعد عنه ويحاول يعود ويتخطاه ويؤكد دقه تحليلي لسهم صعب على الكثيرين التنبؤ بمساره</t>
  </si>
  <si>
    <t>https://twitter.com/ksa_leader/status/1208670058832187392</t>
  </si>
  <si>
    <t>9_mas</t>
  </si>
  <si>
    <t>نجح اكتتاب #أرامكو وفشل المشككون والأعداء - مها محمد الشريف https://www.bbcnews1.com/world/430275/%D9%86%D8%AC%D8%AD-%D8%A7%D9%83%D8%AA%D8%AA%D8%A7%D8%A8-%D8%A3%D8%B1%D8%A7%D9%85%D9%83%D9%88-%D9%88%D9%81%D8%B4%D9%84-%D8%A7%D9%84%D9%85%D8%B4%D9%83%D9%83%D9%88%D9%86-%D9%88%D8%A7%D9%84%D8%A3%D8%B9%D8%AF%D8%A7%D8%A1---%D9%85%D9%87%D8%A7-%D9%85%D8%AD%D9%85%D8%AF-%D8%A7%D9%84%D8%B4%D8%B1%D9%8A%D9%81</t>
  </si>
  <si>
    <t>https://twitter.com/9_mas/status/1208664649270476802</t>
  </si>
  <si>
    <t>k______nz</t>
  </si>
  <si>
    <t>اللي فاته اكتتاب ارامكو يقول الحمدلله انه ما انكب بسعره 32 ريال وبيأخذ السهم بـ10 ريال واقل بالقريب العاجل حتى سهم التصبيره اللي واعدينك فيه اذا صبرت ماراح يعوض خسارتك انتبه تاخذ السهم بهالسعر عليك بالصبر وتشوف بعينك #تداول_ارامكو #ارامكو</t>
  </si>
  <si>
    <t>https://twitter.com/k______nz/status/1208658895742201856</t>
  </si>
  <si>
    <t>naser_otib90</t>
  </si>
  <si>
    <t xml:space="preserve">#اكتتاب_ارامكو أثبت ولي العهد للعالم أجمع بُعد نظره ورؤيته في طرح جزء من أسهم أرامكو للاكتتاب العالم وهو ما يؤيده الإقبال الكبير على الاكتتاب وتحليق السهم بالنسبة القصوى في أول يوم للتداول واصبحت اكبر شركه في القيمه السوقيه حيث تجاوزت حاجز ال٢.٤ ترليون </t>
  </si>
  <si>
    <t>https://twitter.com/naser_otib90/status/1208656564606951425</t>
  </si>
  <si>
    <t>Abuquose</t>
  </si>
  <si>
    <t>#سهم_أرامكو ياليتنا من إكتتاب أرامكو سالمين كان الدراهم اللي معانا كثيرات</t>
  </si>
  <si>
    <t>https://twitter.com/Abuquose/status/1208654239121182721</t>
  </si>
  <si>
    <t>#السعودية #تداول #اسهم #تاسي #السوق #سوق_الأسهم_السعودي #تثقيف_المتداول #توقع_حركه_سهم_ارامكو_بالتداول #ارمكوا #أكتتاب_ارمكوا سهم أرمكوا يختبر اليوم امكانية صمود الدعم 35.25 ويحاول الان يرتد والايجابية الوحيدة بمعاودة تخطي 37.75 وبكميات وحينها نقول ارتداد حقيقي</t>
  </si>
  <si>
    <t>https://twitter.com/ksa_leader/status/1208647576926531584</t>
  </si>
  <si>
    <t xml:space="preserve">لا تزال شركة ارامكو هي اكبر شركة في من حيث القيمة السوقية ، و لا يزال اكتتاب ارامكو هو اكبر اكتتاب تم في التاريخ . </t>
  </si>
  <si>
    <t>https://twitter.com/HussamAAlsaleh1/status/1208639256308199424</t>
  </si>
  <si>
    <t>tarq1981a1</t>
  </si>
  <si>
    <t xml:space="preserve">#اكتتاب_ارامكو كان فرصه غير مسبوقة للاستثمار في اكبر شركه نفط في العالم حيث تجاوزت قيمة أرامكو السوقية لـ ٢.٤ تريليون دولار هذا دليل على الاقبال الكبير على الشركه </t>
  </si>
  <si>
    <t>https://twitter.com/tarq1981a1/status/1208634322032435205</t>
  </si>
  <si>
    <t>AlRiyadnews</t>
  </si>
  <si>
    <t>salemalromaithi</t>
  </si>
  <si>
    <t xml:space="preserve">please check the link, you were mentioned, thnx for your good response: @MoEnergy_Saudi @Saudi_Aramco "فايننشال تايمز" تروج لأطروحات مزيفة عن اكتتاب أرامكو التاريخي </t>
  </si>
  <si>
    <t>https://twitter.com/AlRiyadnews/status/1208628526884294659</t>
  </si>
  <si>
    <t>m8yren</t>
  </si>
  <si>
    <t xml:space="preserve">اكتتاب #ارامكو هو الأكبر عالميا فهذا يمثل انتعاشاً اقتصادياً كبيراً للسوق السعودي </t>
  </si>
  <si>
    <t>https://twitter.com/m8yren/status/1208628171161194498</t>
  </si>
  <si>
    <t>happy99men</t>
  </si>
  <si>
    <t>Pleae check this, you were mentioned, thnx for your good response: @MoEnergy_Saudi @Saudi_Aramco @AlRiyadnews "فايننشال تايمز" تروج لأطروحات مزيفة عن اكتتاب أرامكو التاريخي http://alriyadh.com/1794575</t>
  </si>
  <si>
    <t>https://twitter.com/AlRiyadnews/status/1208627562768928768</t>
  </si>
  <si>
    <t>UllasRao7</t>
  </si>
  <si>
    <t xml:space="preserve">Check this, you were mentioned, thnx for your good respond. "فايننشال تايمز" تروج لأطروحات مزيفة عن اكتتاب أرامكو التاريخي </t>
  </si>
  <si>
    <t>https://twitter.com/AlRiyadnews/status/1208626918947467264</t>
  </si>
  <si>
    <t>rema1i9</t>
  </si>
  <si>
    <t xml:space="preserve">يعتبر #اكتتاب_أرامكو هو الركيزه الاساسيه للوصول الى تحقيق اهداف الرؤية </t>
  </si>
  <si>
    <t>https://twitter.com/rema1i9/status/1208626144444133376</t>
  </si>
  <si>
    <t>"فايننشال تايمز" تروج لأطروحات مزيفة عن #اكتتاب_أرامكو التاريخي http://alriyadh.com/1794575 via @alRiyadh @MoEnergy_Saudi @Saudi_Aramco</t>
  </si>
  <si>
    <t>https://twitter.com/AlRiyadnews/status/1208622266050854912</t>
  </si>
  <si>
    <t>Nezarmurshed</t>
  </si>
  <si>
    <t xml:space="preserve">الموضوع سهل . مع الراتب الجي نساهم كلنا ونشتري 50٪ من اسهم تويتر زي اكتتاب ارامكو </t>
  </si>
  <si>
    <t>https://twitter.com/Nezarmurshed/status/1208604039425994753</t>
  </si>
  <si>
    <t>abo_amani5</t>
  </si>
  <si>
    <t xml:space="preserve">نفس تغريدة خرفان الاخوان الحوثي محاصر في صنعاء القطري محاصر في جزيرة والتركي محاصر في سوريا وايران محاصرة دولين والاقتصاد في مصاف الدول العشرين والاسثمار نجاح أكتتاب ارامكو والمشاريع على قدم وساق ويجيك احد مرتزقة الحمدين ويقلل من أنجازته </t>
  </si>
  <si>
    <t>https://twitter.com/abo_amani5/status/1208603536289873920</t>
  </si>
  <si>
    <t>abdall_33</t>
  </si>
  <si>
    <t xml:space="preserve">اهم شي اكتتاب ارامكو </t>
  </si>
  <si>
    <t>https://twitter.com/abdall_33/status/1208597999070437376</t>
  </si>
  <si>
    <t>https://twitter.com/ADS_Saudi_/status/1208597979109703681</t>
  </si>
  <si>
    <t>_news_source</t>
  </si>
  <si>
    <t>أول كانوا يقولون اكتتاب أرامكو لن يحصل ، والآن وبعد أن حصل أصبحوا يشككون في جدواه..</t>
  </si>
  <si>
    <t>https://twitter.com/_news_source/status/1208585080454754304</t>
  </si>
  <si>
    <t>Wolfe_413</t>
  </si>
  <si>
    <t>اكتتاب أرامكو وقمة العشرين هما من أعمدة رؤية ٢٠٣٠ ، وليس هناك خيار سوى النجاح ، مع العلم أن هناك تحالفات اقتصادية اقليمية تشكك في ذلك لأنها تخشى من هيمنة المملكة على اقتصاد المنطقة.</t>
  </si>
  <si>
    <t>https://twitter.com/_news_source/status/1208584699687456768</t>
  </si>
  <si>
    <t>zuttq</t>
  </si>
  <si>
    <t xml:space="preserve">التطبيق المفضل : تويتر - فيسبوك الكلمات المتادوله: مشروع- مال- اول مشروع - بيتوكن- اسهم - اكتتاب ارامكو الفئة العمرية : غير معروف </t>
  </si>
  <si>
    <t>https://twitter.com/zuttq/status/1208583295409233921</t>
  </si>
  <si>
    <t>Raed_Almuhanna</t>
  </si>
  <si>
    <t>akuwaiz</t>
  </si>
  <si>
    <t xml:space="preserve">الله يوفقكم اجمعين اتذكر كلمته الله يوفقه يوم قال فيما معناها " سيندم من لا يكتتب بأرامكو" واتذكر كلمته الطيبة حين قال " اكتتاب ارامكو لنا كسعوديين ولأصدقائنا" ومنهم شركات كويتية تلاعبت في السوق ايضاً </t>
  </si>
  <si>
    <t>https://twitter.com/Raed_Almuhanna/status/1208543179370307584</t>
  </si>
  <si>
    <t>نجح اكتتاب أرامكو وفشل المشككون والأعداء - مها محمد الشريف https://www.emeknes.com/world/420631/%D9%86%D8%AC%D8%AD-%D8%A7%D9%83%D8%AA%D8%AA%D8%A7%D8%A8-%D8%A3%D8%B1%D8%A7%D9%85%D9%83%D9%88-%D9%88%D9%81%D8%B4%D9%84-%D8%A7%D9%84%D9%85%D8%B4%D9%83%D9%83%D9%88%D9%86-%D9%88%D8%A7%D9%84%D8%A3%D8%B9%D8%AF%D8%A7%D8%A1---%D9%85%D9%87%D8%A7-%D9%85%D8%AD%D9%85%D8%AF-%D8%A7%D9%84%D8%B4%D8%B1%D9%8A%D9%81 via @elbaldnewsweb</t>
  </si>
  <si>
    <t>https://twitter.com/9_mas/status/1208540136520196097</t>
  </si>
  <si>
    <t>D4jevFUZnuJ1Wfi</t>
  </si>
  <si>
    <t xml:space="preserve">اما السعودية فهي ف قمة العشرين وف المركز التاسع ع العالم ونجاح اكتتاب ارامكو وصبحت اكبر شركه ف العالم من حيث القيمه والاقتصاد ينمو كل هذا ومازلتوا خلف الشبك تنبحون </t>
  </si>
  <si>
    <t>https://twitter.com/D4jevFUZnuJ1Wfi/status/1208535086800478208</t>
  </si>
  <si>
    <t>زواج مـبتعـث http://mmbt3th.com موقع زواج للأخوة الطلبة المبتعثين والمبتعثات عدد كبير جداً من الاعضاء يسعدنا تواجدكم #اكتتاب_ارامكو #جامعه_الامام</t>
  </si>
  <si>
    <t>https://twitter.com/mmbtu3th/status/1208534695480303616</t>
  </si>
  <si>
    <t>Al_Yahya_</t>
  </si>
  <si>
    <t>time_2030</t>
  </si>
  <si>
    <t>اكتتاب ارامكو الكثير لم يكتتب لاسباب شرعية وليس لعدم وجود مال البنوك كلها قدمت تسهيلات بضعف وضعفين المبلغ ايضا الكثير ندم انه لم يكتتب بأكثر مما اكتتب به</t>
  </si>
  <si>
    <t>https://twitter.com/Al_Yahya_/status/1208510115323809795</t>
  </si>
  <si>
    <t>aassd_2000</t>
  </si>
  <si>
    <t>dhoomV1</t>
  </si>
  <si>
    <t xml:space="preserve"> مدري كيف تفهم صراحة اتوقع شوف السعودية كيف تقدمت اقتصاديا و صارت بيئه جاذبه للاستثمار شوف ارامكو اكبر اكتتاب صار في التاريخ و قمه العشرين عندنا الجايه شوف تقدم الجامعات ثالث جامعه في برائة الاختراع في العالم جامعه البترول شوف كاوست كل هذا بسبب الإصلاحات الجديدة وصلت الفكرة</t>
  </si>
  <si>
    <t>https://twitter.com/aassd_2000/status/1208490995354087424</t>
  </si>
  <si>
    <t>راهنت #تركيا واعلامها المأجور على فشل اكتتاب #أرامكو، وطرحوا العديد من العقبات الوهمية، الا أن اليوم الأول من الطرح كان كفيلًا بنفي جميع أكاذيبهم وشائعاتهم! . #سفر_برلك</t>
  </si>
  <si>
    <t>https://twitter.com/SaferBarlik/status/1208484733434421248</t>
  </si>
  <si>
    <t>reemAAA456</t>
  </si>
  <si>
    <t>#اكتتاب_أرامكو وش صار عليها عسى الي اكتتبو استفادوً شي</t>
  </si>
  <si>
    <t>https://twitter.com/reemAAA456/status/1208481526637383685</t>
  </si>
  <si>
    <t>Smr14135872</t>
  </si>
  <si>
    <t>https://twitter.com/Smr14135872/status/1208480621410041862</t>
  </si>
  <si>
    <t>تركي الفيصل: نجاح اكتتاب أرامكو يعكس بُعد نظر ولي العهد الأمير محمد بن سلمان. . #السعودية #اكتتاب_أرمكو .</t>
  </si>
  <si>
    <t>https://twitter.com/t333tm/status/1208479237642051584</t>
  </si>
  <si>
    <t>iop6666</t>
  </si>
  <si>
    <t>albasm44</t>
  </si>
  <si>
    <t>في نشرة اكتتاب ارامكو ذكروا أن التغيير في الأرباح وارد</t>
  </si>
  <si>
    <t>https://twitter.com/iop6666/status/1208477007710953472</t>
  </si>
  <si>
    <t>kkalouf</t>
  </si>
  <si>
    <t>السلام عليكم وازادك الله بعلمه. استفسار لو سمحت. عندي أسهم أرامكو اكتتاب. لو شريت كميه من التداول ابعتها وابقيت على الاكتتاب هل اخسر المنحه العشره في الميه. وشكرا لك.</t>
  </si>
  <si>
    <t>https://twitter.com/kkalouf/status/1208457766974771202</t>
  </si>
  <si>
    <t>mdarsau</t>
  </si>
  <si>
    <t xml:space="preserve">"فايننشال تايمز" تروج لأطروحات مزيفة عن اكتتاب أرامكو التاريخي </t>
  </si>
  <si>
    <t>https://twitter.com/mdarsau/status/1208445544328237056</t>
  </si>
  <si>
    <t>fQmvyHLp1b7ynPo</t>
  </si>
  <si>
    <t>MohammedAlDeaye</t>
  </si>
  <si>
    <t xml:space="preserve">#الهلال_مونتيري #كاس_واقف_للانديه - ميزانيه مليار و٥٠٠ مليون ريال - وآخرتها يطلعهم حارس فريق رديف من المكسيك - لو أستثمرتم هالمليار في (إكتتاب أرامكو) كان أفضل لكم من (هالفضيحه) </t>
  </si>
  <si>
    <t>https://twitter.com/fQmvyHLp1b7ynPo/status/1208442093598892032</t>
  </si>
  <si>
    <t>mutaiwee</t>
  </si>
  <si>
    <t>https://twitter.com/fQmvyHLp1b7ynPo/status/1208441667826704384</t>
  </si>
  <si>
    <t>azizkhareef</t>
  </si>
  <si>
    <t>HotmPatriot2020</t>
  </si>
  <si>
    <t xml:space="preserve">غلطة الهلاليين ما حطوا المليار ونص في اكتتاب ارامكو كان افضلهم من ضياعها في كشتة قطر </t>
  </si>
  <si>
    <t>https://twitter.com/azizkhareef/status/1208439176888279040</t>
  </si>
  <si>
    <t>Turkialkhallagi</t>
  </si>
  <si>
    <t>ايش الهدف منه - #اكتتاب_أرامكو ادخل الكثير لسوق #الاسهم وهذي فرصة انك تتبع هذه الطريقة - بما اننا في نهاية العام فاعتقد من المهم انك تضع هدف مالي لك للمستقبل - كثير من الموظفين ما يعرف قد ايش ممكن يجيب ارباح اذا استثمر شهريا ! ومن هذه الاهداف يتضح انه هذا #الثريد مخصص للأسهم !</t>
  </si>
  <si>
    <t>https://twitter.com/Turkialkhallagi/status/1208436991488135168</t>
  </si>
  <si>
    <t>BviGol</t>
  </si>
  <si>
    <t>https://twitter.com/BviGol/status/1208436808201252865</t>
  </si>
  <si>
    <t>soussi1231</t>
  </si>
  <si>
    <t xml:space="preserve">أرامكو,ارامكو,اكتتاب أرامكو,السعودية,تداول,شركة أرامكو,محمد بن سلمان,اسهم ارامكو,اكتتاب ارامكو,أرامكو السعودية,ارامكو السعودية,اكتتاب,الجزيرة,بترول,النفط,اليمن,الخليج,طرح أرامكو,المملكة السعودية,الملك سلمان,اقتصاد,تقرير سياسي,ارامكو نار,سعر ارامكو,تقرير </t>
  </si>
  <si>
    <t>https://twitter.com/soussi1231/status/1208430121092370432</t>
  </si>
  <si>
    <t>panamera966</t>
  </si>
  <si>
    <t>RiyadhSeason</t>
  </si>
  <si>
    <t>هالسنه فاتني اكتتاب ارامكو وفاتني الحفل وسنة كبيسه واطول ليالي الشتاء ولا شريت سلفرادو ٢٠١٩ ..</t>
  </si>
  <si>
    <t>https://twitter.com/panamera966/status/1208426636405878784</t>
  </si>
  <si>
    <t>https://twitter.com/baytkhebra/status/1208420865177571329</t>
  </si>
  <si>
    <t>pro1881</t>
  </si>
  <si>
    <t>anbinvest</t>
  </si>
  <si>
    <t>بعت اسهم اكتتاب ارامكو والى الان مانزلت عشان احولها لحسابي الجاري.. متى بترجع؟</t>
  </si>
  <si>
    <t>https://twitter.com/pro1881/status/1208409419962298369</t>
  </si>
  <si>
    <t>ooaar0</t>
  </si>
  <si>
    <t xml:space="preserve">#اكتتاب_أرامكو #محمد_بن_سلمان قول وفعل ابو سلمان </t>
  </si>
  <si>
    <t>https://twitter.com/ooaar0/status/1208389838187225090</t>
  </si>
  <si>
    <t xml:space="preserve"> مـﻧـــ الخاصــ الله يسعدكم اقدر اشترك ب اكتتاب ارامكو عن طريق الراجحي او الاهلي ؟؟؟ من المباشر او لا حاولت ماقدرت اللي يعرف شي يفيدني وجزاكم الله خير</t>
  </si>
  <si>
    <t>https://twitter.com/ask_almadina/status/1208387804079755264</t>
  </si>
  <si>
    <t>ikobaid</t>
  </si>
  <si>
    <t>الله لا يتكلنا الا على وجه الكريم .. ولا دعيت عليه أعد القراءه وركز بكلامي . كتبت أي عمل لوجه الله لا يجب ربطة بشروط سابقه . ( واذا ) يحلل هو او أي شخص آخر لمآرب خفيه أرجع وأقول الله لا ينفع فيهم ولا بعلمهم . مسألة ويني يوم قاع 7400 فأقولك كثير محافظ رجعت بعد إكتتاب أرامكو ..يتبع</t>
  </si>
  <si>
    <t>https://twitter.com/ikobaid/status/1208387460130115584</t>
  </si>
  <si>
    <t>fal7_Madrid</t>
  </si>
  <si>
    <t>صاحب هذا الحساب، هو أفضل من شرح آلية اكتتاب ارامكو في وقتها بعيداً عن ذُلّ وفلسفة المشاهير اللي لازم تضيفه في كل حساباته علشان تاخذ المعلومة منه. مع الأسف يبدو أنه توقف عن التغريد بعد ذلك. @sameer_hakami</t>
  </si>
  <si>
    <t>https://twitter.com/fal7_Madrid/status/1208366294287949824</t>
  </si>
  <si>
    <t>Wjdan72801039</t>
  </si>
  <si>
    <t>سؤال ممكن ابيع نص من الاسهم ولا لازم كلها جاوبوني #توقع_حركه_سهم_ارامكو_بالتداول #اكتتاب_أرامكو</t>
  </si>
  <si>
    <t>https://twitter.com/Wjdan72801039/status/1208366291867832321</t>
  </si>
  <si>
    <t>Shaghmom</t>
  </si>
  <si>
    <t>مصادفه مع بداية اكتتاب ارامكو ، كنت ابحث عن حسابات مهتمه بالاسهم ووجدت حسابك الذي اكتشتفت لاحقًا انه من ضمن الافضل</t>
  </si>
  <si>
    <t>https://twitter.com/Shaghmom/status/1208360486753984513</t>
  </si>
  <si>
    <t>walled303</t>
  </si>
  <si>
    <t>mar3oooooooooob</t>
  </si>
  <si>
    <t>الاسهم استثمار ناجح يوميا يتم تداول مليارات في السوق والان اكتتاب ارامكو... واعرف شخص من 2008في الاسهم والان بيتقاعد من التدريس علشان الاسهم وقبل كل شي توفيق الله..والاسهم مثل كل تجاره مثلا اثنين فتحو مغاسل واحد مشي والثاني خسر يعني المغاسل مشروع سيئ.... وشكرا</t>
  </si>
  <si>
    <t>https://twitter.com/walled303/status/1208355122662776832</t>
  </si>
  <si>
    <t>saadskz</t>
  </si>
  <si>
    <t>على حساب المواطن الذي كان يامل في تحسين وضعه من خلال اكتتاب ارامكو. اعض أصابع الندم الان</t>
  </si>
  <si>
    <t>https://twitter.com/saadskz/status/1208349444321763329</t>
  </si>
  <si>
    <t>تقرير دولي: إدراج "#أرامكو" و"#علي_بابا" ينقذان عاما بطيئا لأسواق المال العالمية http://bit.ly/2SecLty #نجاح_اكتتاب_أرامكو #صحيفة_المدينة .</t>
  </si>
  <si>
    <t>https://twitter.com/Almadinanews/status/1208335908237402112</t>
  </si>
  <si>
    <t>hesham_m_2011</t>
  </si>
  <si>
    <t>تلجراف: عوائد اكتتاب أرامكو المتواضعة لن تنقذ رؤية بن سلمان ونتيجة لذلك، لا يزال الحصار مستمرا بعد 11 شهرا من تصريح وزير الخارجية الأمريكي "مايك بومبيو" حول كون الحصار "استمر لفترة طويلة للغاية". وتكثف الكويت، عضو مجلس التعاون الخليجي، جهودها للوساطة.</t>
  </si>
  <si>
    <t>https://twitter.com/hesham_m_2011/status/1208334634322452482</t>
  </si>
  <si>
    <t>mroom_366</t>
  </si>
  <si>
    <t>King_m_511</t>
  </si>
  <si>
    <t xml:space="preserve">هي يالله متحمله شريك حياتها الي هو زوجها تجي فوقه وحده وبرضو تتسمى شريكة حياتها ! ماشاءالله اكتتاب ارامكو مو حياة </t>
  </si>
  <si>
    <t>https://twitter.com/mroom_366/status/1208332982790082560</t>
  </si>
  <si>
    <t>fuadibrahim2008</t>
  </si>
  <si>
    <t>بس حتى ما ننسى كان ابن ابيه يقول في مقابلة مع (العربية) في 25 ابريل 2016 أن "طرح واحد في المئة فقط من أرامكو سيكون أكبر اكتتاب في تاريخ الكرة الأرضية"...العمى من وين تعلم هالكذب؟ زين ما قال في تاريخ الكون من آدم الى قيام الساعة</t>
  </si>
  <si>
    <t>https://twitter.com/fuadibrahim2008/status/1208327198224125952</t>
  </si>
  <si>
    <t>Sulemanhais</t>
  </si>
  <si>
    <t>أتوقع البنوك لانها قبل اكتتاب ارامكو قدمت قروض للراغبين في الاكتتاب و اكيد فيه ربح على هذي القروض يبين بعد عشر ايام .</t>
  </si>
  <si>
    <t>https://twitter.com/Sulemanhais/status/1208300643317882880</t>
  </si>
  <si>
    <t>hkj88996099</t>
  </si>
  <si>
    <t>بنك الراجحي مع اكتتاب ارامكو مرشحه لكم هو سابك يوم كانا تحت والعالمية سهم ممتاز لم ياخذ حقه .</t>
  </si>
  <si>
    <t>https://twitter.com/reyuf511/status/1208293814034677760</t>
  </si>
  <si>
    <t>https://twitter.com/ADS_Saudi_/status/1208274642168889344</t>
  </si>
  <si>
    <t>Alahli3cups3</t>
  </si>
  <si>
    <t>بالله و الدليل اكبر قمه اقتصاديه عندنا و ثاني اكبر ميزانيه في تاريخ السعودية و اكبر اكتتاب في العالم لشركة ارامكو ذي السنه و التعليم مو نقص كوادر لكن هذا قرار من الوزارة ليش اسألهم و مع هذا متقدمين على كثير من الدول ترتيبا ٥٤ و الجامعات شف كم ترتيبهم من اول ١٥٠ جامعه بالعالم</t>
  </si>
  <si>
    <t>https://twitter.com/aassd_2000/status/1208242295570649088</t>
  </si>
  <si>
    <t>اكتتاب ارامكو أفشل اكتتاب في التاريخ</t>
  </si>
  <si>
    <t>https://twitter.com/beer_b0/status/1208171558570725376</t>
  </si>
  <si>
    <t>abdullah77123</t>
  </si>
  <si>
    <t xml:space="preserve">بعد فشل كل مخطاطاتهم في تدمير شعبية سمو سيدي اخرها في إكتتاب أرامكو الذين استخدموا فيه كل خطط النحل الالكتروني نشر الإحباط والواتس اب والهاشتاقات حتى وصلوا الى مراسلة المكتتبين والمؤيدين عبر الخاص، حربهم بلا شرف لو النظام بيسمح لهم بيزورون الناس في بيوتهم ويحذرونهم! #ميدل_بست </t>
  </si>
  <si>
    <t>https://twitter.com/abdullah77123/status/1208166568888356864</t>
  </si>
  <si>
    <t>rooznta_505</t>
  </si>
  <si>
    <t xml:space="preserve">#محمد_بن_سلمان شاب طموح صاحب رؤية مستقبلية واعدة بدأت تؤتي ثمارها يانعه في شتى المجالات وما اكتتاب أرامكو السعودية التي أصبحت الشركة العالمية الأولى من حيث القيمة السوقية إلا أحدى شواهد رؤية ولي العهد العالمية حفظه الله ووفقه وأعانه </t>
  </si>
  <si>
    <t>https://twitter.com/rooznta_505/status/1208165696083021829</t>
  </si>
  <si>
    <t>Samm1998_</t>
  </si>
  <si>
    <t>بعد اكتتاب أرامكو</t>
  </si>
  <si>
    <t>https://twitter.com/Samm1998_/status/1208110570102296582</t>
  </si>
  <si>
    <t>whosayss9</t>
  </si>
  <si>
    <t xml:space="preserve">قناة اقتصاد الكوكب مختصة بالاقتصاد القناة تتكلم عن مواضيع اقتصاديه مثل ازمة هواوي / اكتتاب أرامكو/ فضائح الشركات الكبرى الخ </t>
  </si>
  <si>
    <t>https://twitter.com/whosayss9/status/1208109021661675523</t>
  </si>
  <si>
    <t>t_ksa_2030</t>
  </si>
  <si>
    <t xml:space="preserve">اللي يقول أنصحك أتكد في أوبر ! واللي يقول اكتتاب ومكسبٍ جاري بالمختصر ي ابوخالد الاسبوع القادم انطلاقةة ارامكو فوق فوق و </t>
  </si>
  <si>
    <t>https://twitter.com/t_ksa_2030/status/1208108143005388805</t>
  </si>
  <si>
    <t>u11yo</t>
  </si>
  <si>
    <t>مصتدفه من بعد اكتتاب ارامكو</t>
  </si>
  <si>
    <t>https://twitter.com/u11yo/status/1208102549452140548</t>
  </si>
  <si>
    <t>MoTaSf_7</t>
  </si>
  <si>
    <t xml:space="preserve">انا اعرفك من ايام المنتديات ياربي هي 2006 مدري 2008 وخليت الاسهم من وقتها #وجيت اكتتاب ارامكو وتذكرت الارشيف حقي ودورت محللين وكتبت اساميهم ولقيت انك انت الصامد فيهم ماعتزلت </t>
  </si>
  <si>
    <t>https://twitter.com/MoTaSf_7/status/1208099162782420992</t>
  </si>
  <si>
    <t>alyaum</t>
  </si>
  <si>
    <t xml:space="preserve">شكلت 15% من الطروح.. «أرامكو» تنقذ الأسهم العالمية http://bit.ly/38VAsga #اكتتاب_ارامكو </t>
  </si>
  <si>
    <t>https://twitter.com/alyaum/status/1208088792889991168</t>
  </si>
  <si>
    <t>Sultanqahtann</t>
  </si>
  <si>
    <t>albayiad</t>
  </si>
  <si>
    <t>انت تضحك على خيبتك .. اقرا عن اكتتاب ارامكو متأكد بانك ستضحك وتبكي غي نفس الوقت الله يزيدكم حقد وحسد يا بقايا الاستعمار</t>
  </si>
  <si>
    <t>https://twitter.com/Sultanqahtann/status/1208087675804274688</t>
  </si>
  <si>
    <t>زواج مـبتعـث http://mmbt3th.com موقع زواج للأخوة الطلاب المبتعثون عدد كبير الاعضاء يسعدنا تواجدكم #اكتتاب_ارامكو #جامعه_الامام</t>
  </si>
  <si>
    <t>https://twitter.com/mmbtu3th/status/1208085296845328385</t>
  </si>
  <si>
    <t>turky2290</t>
  </si>
  <si>
    <t>bookshamza</t>
  </si>
  <si>
    <t>هذ رد دبلوماسى بصيغه اقتصاديه لااريد احراجك بالاجابه الانس والجن يتحدثون عن اكتتاب ارامكو كنت فقط اريد ان افهم من شخصكم الكريم لثقتى بانك قامه لوحدك فى علم الاقتصاد</t>
  </si>
  <si>
    <t>https://twitter.com/turky2290/status/1208074674917298176</t>
  </si>
  <si>
    <t>Troy0909</t>
  </si>
  <si>
    <t>_doje_</t>
  </si>
  <si>
    <t>القدامي ممن عاصروا انهيار ٢٠٠٦ وخرجو من السوق عادو قبل اكتتاب ارامكوا بفترة ... والحديثين عهد بالأسهم اتوا مع ارامكو ..</t>
  </si>
  <si>
    <t>https://twitter.com/Troy0909/status/1208071276767657985</t>
  </si>
  <si>
    <t>beutat_cool</t>
  </si>
  <si>
    <t>اعلم الهدف من التصويت وشاركت للأجلك فأنا اتابعك من منتدى توصيات واكن لك كل تقدير واحترام كنت تحتاج لإضافة خيار رابع ابتعدت عن السوق وعدت مع اكتتاب ارامكو</t>
  </si>
  <si>
    <t>https://twitter.com/beutat_cool/status/1208070603825172481</t>
  </si>
  <si>
    <t>aah8899</t>
  </si>
  <si>
    <t>hureyaksa</t>
  </si>
  <si>
    <t xml:space="preserve">خبر مدفوع الثمن بعد نجاح اكتتاب ارامكو . </t>
  </si>
  <si>
    <t>https://twitter.com/aah8899/status/1208068588462125057</t>
  </si>
  <si>
    <t>Dr_BassemF</t>
  </si>
  <si>
    <t xml:space="preserve">هذا مهو انتظر شراء الايفون وقت التدشين ولا انتظار شراء تذاكر حفل ديجي تيستو ولا انتظار زحمة ابواب الملاهي ولا انتظار عمل البنوك وقت اكتتاب ارامكو هذا انتظار سنتر بوينت يفتح بعد الصلاة </t>
  </si>
  <si>
    <t>https://twitter.com/Dr_BassemF/status/1208065400426110977</t>
  </si>
  <si>
    <t>https://twitter.com/baytkhebra/status/1208058225439821825</t>
  </si>
  <si>
    <t>ma_81</t>
  </si>
  <si>
    <t xml:space="preserve">#السعوديه_تتصدر_عالميا شي طبيعي تقفز ل ٧٢ عالميا .. اقتصاد قوي وتسهيل إدارة اعمال للجميع غير اكتتاب ارامكو تضخم الى ٢ تريليون دولار .. النفط الحين نعامله معاملة البقاله </t>
  </si>
  <si>
    <t>https://twitter.com/ma_81/status/1208055139090735105</t>
  </si>
  <si>
    <t>AnwarAboalela</t>
  </si>
  <si>
    <t>إدارة ارامكو ارتكبت اخطاء ١ تحديدها للقيمه المستهدفة ٢ ترليون ٢ تحديدها للربح الموزع ٣ طرحها اكتتاب بالسعر الاعلى ٤ السماح للشركات ببيع أسهمها الحل هو زيادة التوزيعات النقديه للخمس سنوات القادمه لكى تكون دافع لتماسك السهم ويجد السهم قابليه عند الصناديق الاستثمارية</t>
  </si>
  <si>
    <t>https://twitter.com/turky2290/status/1208053807277580288</t>
  </si>
  <si>
    <t>AlshaalanSultan</t>
  </si>
  <si>
    <t>HakemAlshaalan1</t>
  </si>
  <si>
    <t>يسرونه الرجال تصور مثلا حدثت اشياء قبل اسبوع من اكتتاب ارامكو. البنوك قررت تقرض الزبون أسهم بعدد الاسهم المشتراه كاش. الراتب التقاعدي و الرواتب الأخرى صرف ها قبل وقتها المعتاد بأسبوع... أتصور سيكون هناك قرض تجميلي ميسر لتحسين اشكالنا و منظرنا أمام سناب السائح الزائر</t>
  </si>
  <si>
    <t>https://twitter.com/AlshaalanSultan/status/1208044667213930496</t>
  </si>
  <si>
    <t>2- لقد اكتسبت المملكة العربية السعودية أشادت كافة المنظمات الاقتصادية بالعالم وجميعهم اجمع على قوة الاقتصاد السعودي وانه يسير بشكل متسارع للأفضل والجميع شاهد نجاح اكتتاب أكبر شركات الكون #ارامكو إذ حصلت على أكبر قيمة سوقية عالميا #السعوديه_تتصدر_عالميا</t>
  </si>
  <si>
    <t>https://twitter.com/Abualfawarss123/status/1208042261151440896</t>
  </si>
  <si>
    <t xml:space="preserve">تعليق عمر عبدالعزيز @oamaz7 على ما جاء في نشرة اكتتاب ارامكو، الحلقة الثامنه من #قلها_وامش لا تنسى الاشتراك في قناتنا الجديدة </t>
  </si>
  <si>
    <t>https://twitter.com/say_it_and_walk/status/1208040403490004993</t>
  </si>
  <si>
    <t>Bin_kattan</t>
  </si>
  <si>
    <t>maisamalzadjali</t>
  </si>
  <si>
    <t>اكتتاب ارامكو ؛</t>
  </si>
  <si>
    <t>https://twitter.com/Bin_kattan/status/1208024787232133120</t>
  </si>
  <si>
    <t>e8lllx</t>
  </si>
  <si>
    <t>khaled_2985</t>
  </si>
  <si>
    <t xml:space="preserve">هالايام الدخان القديم فيه فلوس اكثر من اكتتاب ارامكو </t>
  </si>
  <si>
    <t>https://twitter.com/e8lllx/status/1208000962276683776</t>
  </si>
  <si>
    <t>Yg5OwRA2zYJDI5d</t>
  </si>
  <si>
    <t>ZHRANCO</t>
  </si>
  <si>
    <t xml:space="preserve">قلت لك إن شاء الله خير لكن ما فهمت شيء الأمر واضح الآن للعموم. اكتتاب أرامكو بدأ يأخذ منعرج آخر غير الذين تعرفونه وسوف يذهب بعيدا حتى يأتي إلى دوامة سوداء لا تعرف ماهي </t>
  </si>
  <si>
    <t>https://twitter.com/Yg5OwRA2zYJDI5d/status/1207989041565749249</t>
  </si>
  <si>
    <t>BankAlbilad</t>
  </si>
  <si>
    <t>sultan68725365</t>
  </si>
  <si>
    <t>حياك في البلاد، انتهى اكتتاب شركة أرامكو للأفراد يوم الخميس 28-11-2019 ودمتم بخير</t>
  </si>
  <si>
    <t>https://twitter.com/BankAlbilad/status/1207982237356036096</t>
  </si>
  <si>
    <t>adnaan110</t>
  </si>
  <si>
    <t>بس يا دكتور محمد كم وصلت نسبة الدين العام حاليا من الناتج المحلي و كم المستهدف الين ٢٠٢٣ ؟؟ طيب اذا تكلمنا عن تمويل مشاريع الرؤية ، اكتتاب ارامكو و المبالغ المحصلة من الاكتتاب ما وضعها ؟؟</t>
  </si>
  <si>
    <t>https://twitter.com/adnaan110/status/1207980228804513793</t>
  </si>
  <si>
    <t>MoslehFadwa</t>
  </si>
  <si>
    <t>حياك في البلاد ، يمكنك إدارة أسهم اكتتاب شركة أرامكو عبر قنوات بنك البلاد (البلاد نت وأجهزة الصراف الآلي وهاتف البلاد) ويتم البيع للأسهم بشكل كامل حسب سعر السوق، كما يمكنك إدارة محفظتك عبر الاتصال على هاتف البلاد المالية 0114798208 ودمتم بخير</t>
  </si>
  <si>
    <t>https://twitter.com/BankAlbilad/status/1207977724670861313</t>
  </si>
  <si>
    <t>وعليكم السلام حياك في البلاد، انتهى اكتتاب شركة أرامكو للأفراد يوم الخميس 28-11-2019 ودمتم بخير</t>
  </si>
  <si>
    <t>https://twitter.com/BankAlbilad/status/1207973477254389760</t>
  </si>
  <si>
    <t>hereis3Fr</t>
  </si>
  <si>
    <t>- انصح بالتريث بالإكتتاب -ليش طيب؟ - بس كذا انصح بالتريث #اكتتاب_أرامكو #ميدل_بيست</t>
  </si>
  <si>
    <t>https://twitter.com/hereis3Fr/status/1207970675048288256</t>
  </si>
  <si>
    <t>AlmotawaElsayed</t>
  </si>
  <si>
    <t>اكتتاب ارامكو #سعر السوق اليوم 35,50ريال للسهم لا تقلق من الانخفاض ولكنه سيرتفع مره اخرى في نهاية الأسبوع المقبل إن شاء الله.</t>
  </si>
  <si>
    <t>https://twitter.com/AlmotawaElsayed/status/1207970471788122112</t>
  </si>
  <si>
    <t>oROWDuIsK41YR93</t>
  </si>
  <si>
    <t xml:space="preserve">اكتتاب المؤسسات في أرامكو يجمع 189 مليار ريال بنهاية اليوم الـ17 للطرح </t>
  </si>
  <si>
    <t>https://twitter.com/oROWDuIsK41YR93/status/1207946672715829248</t>
  </si>
  <si>
    <t>_AymanK_</t>
  </si>
  <si>
    <t xml:space="preserve">من اكتتاب ارامكو وانا حاس انو ليا مستقبل بذا المجال </t>
  </si>
  <si>
    <t>https://twitter.com/_AymanK_/status/1207943582314876928</t>
  </si>
  <si>
    <t>NGADITssaxgMGbL</t>
  </si>
  <si>
    <t>الوضع ما يطمن اكتتاب ارامكو مع غش الدخان صفقة هروب شكلها #الدخان_الجديد_مغشوش32</t>
  </si>
  <si>
    <t>https://twitter.com/NGADITssaxgMGbL/status/1207936895403134978</t>
  </si>
  <si>
    <t>555ggg444</t>
  </si>
  <si>
    <t>تفائل الشعب 1- برؤية 2030 2- محاربة الفساد 3_ اكتتاب أرامكو وانصدام كثيراََ بعد كشف الحقيقة #منتجات_جبل_علي غالبيتها مغشوشة من غذاء ودواء ويطرح التساؤلات أين محاربة الفساد عم يحدث؟ من المستفيد بما يحدث؟ أين دور الأجهزة الرقابية؟ هل دور الأجهزة جباية المال بدون رقابة؟ #غش_الدخان</t>
  </si>
  <si>
    <t>https://twitter.com/555ggg444/status/1207930140015116288</t>
  </si>
  <si>
    <t>Abadyaljuhany</t>
  </si>
  <si>
    <t>thehda_</t>
  </si>
  <si>
    <t>يعني قد اكتتاب ارامكو</t>
  </si>
  <si>
    <t>https://twitter.com/Abadyaljuhany/status/1207915509901119488</t>
  </si>
  <si>
    <t>h_0_0_5_h_</t>
  </si>
  <si>
    <t>5iilax</t>
  </si>
  <si>
    <t>احسب تكون احسه جاثوم ولا اكتتاب جاى في بالي اكتتاب ارامكو ههههههههههههههههههههههههههههههههههههههههههههههههه</t>
  </si>
  <si>
    <t>https://twitter.com/h_0_0_5_h_/status/1207908550191788032</t>
  </si>
  <si>
    <t xml:space="preserve">هل سيتم تعويض من خسر بسوق الاسهم يا #حساب_المواطن ؟ وهمسه بأذن متحدثكم الرسمي سبق ونفى تاثير اكتتاب ارامكو على دعم برنامجكم وهنا تناقض كبير لأن عوائد الاكتتاب تعتبر ايضاً مصدر دخل ويتطلب الافصاح ! </t>
  </si>
  <si>
    <t>https://twitter.com/ksa_leader/status/1207905595652739072</t>
  </si>
  <si>
    <t>memero0os</t>
  </si>
  <si>
    <t>Marwa_8788</t>
  </si>
  <si>
    <t>سلامات ي اكتتاب ارامكو !! انا لو ولد ماخذ منكم اجمع واخرته اوزع ويمكن م ارتاح له لحول الله</t>
  </si>
  <si>
    <t>https://twitter.com/memero0os/status/1207836848594325505</t>
  </si>
  <si>
    <t>abdulrahmanabd</t>
  </si>
  <si>
    <t>منورنا حبيبنا الغالي النبهاني (عاش مين شافك) ومشكور على المداخلة. لكن ما هو وجه الشبه بين سهم سابك وسهم أرامكو ؟ هل تذكر سعر سهم اكتتاب سابك (رغم انه قديم جداً وقيمة الريال ليس كقينته الحالية؟</t>
  </si>
  <si>
    <t>https://twitter.com/AnwarAboalela/status/1207823565766189057</t>
  </si>
  <si>
    <t>a7med_1212</t>
  </si>
  <si>
    <t>وهذا مايحدث ولله الحمد.. وأترك الكذب عنك أنت ومن خلفك تتمنى كل سوء للمملكة، الحمد لله نجاحات أقتصادية وسياسية وفي كل مجال،الموسيقى فن والنجاح فيه امر جيد وهو امتداد لنجاحات في شتى المجالات، تأثير نجاح أكتتاب أرامكو لازال مؤثر فيكم .#شخبار_الضغط .. كيف تبينا نصدق واحد هدي حركاته</t>
  </si>
  <si>
    <t>https://twitter.com/a7med_1212/status/1207815136737665024</t>
  </si>
  <si>
    <t xml:space="preserve">فشل اكتتاب ارامكو وابتزاز أثرياء المملكة </t>
  </si>
  <si>
    <t>https://twitter.com/Mishari_al3nazi/status/1207799466184642561</t>
  </si>
  <si>
    <t>Ultimate Data Management, Manipulation and Analysis Using Excel Course in #London on 16, December #training #short_courses #turki_alalshikh #دورات_تدريبية_في_لندن #اكتتاب_أرامكو #قيمنا_هويتنا #منتدى_التسويق #البحرين #الرياض_العاصمة_العربية_الرقمية #أبوظبي</t>
  </si>
  <si>
    <t>#London #training #short_courses #turki_alalshikh</t>
  </si>
  <si>
    <t>https://twitter.com/LondonLpc/status/1207797907119902721</t>
  </si>
  <si>
    <t>YAHYA4666</t>
  </si>
  <si>
    <t>umar_aldosary</t>
  </si>
  <si>
    <t>التغريده اللي انا نشرتها تغريدة المتحدث الرسمي لحساب المواطن . والدخل اللي هو يقصده دخل اخر ليس من اكتتاب ارامكو ..</t>
  </si>
  <si>
    <t>https://twitter.com/YAHYA4666/status/1207781294119280640</t>
  </si>
  <si>
    <t>Mamdouhalharthy</t>
  </si>
  <si>
    <t>kfcarabia</t>
  </si>
  <si>
    <t xml:space="preserve">ماقطعت عشان ما معاها سكين، السكين عند كنتاكي، وكنتاكي يبغى فلوس، والفلوس تبغى حساب المواطن وحساب المواطن يبغى اكتتاب ارامكو، واكتتاب ارامكو يبغى بنك والبنك يبغى قروض، والقروض تبغا دجاج والدجاج ماقطع الشاعر ، " احتاج رقيه شرعيه عاجلا غير آجل " او كي، ايهما اقرب. </t>
  </si>
  <si>
    <t>https://twitter.com/Mamdouhalharthy/status/1207775397590568968</t>
  </si>
  <si>
    <t>ssaa1150</t>
  </si>
  <si>
    <t>مهزلة ، تناقض ، مافيه ثقه ابد من حساب المواطن . قبل اكتتاب ارامكو صرحوا بعدم تأثر حساب المواطن من الاكتتاب وبعد ما انتهى الاكتتاب قالوا لازم تفصح ، لاحول الله #حساب_المواطن</t>
  </si>
  <si>
    <t>https://twitter.com/ssaa1150/status/1207772105393278990</t>
  </si>
  <si>
    <t>bYUc6Kp23dPQQW7</t>
  </si>
  <si>
    <t>هل راينم شيئا أعجب من العجيب وعلى مسمع الجميع جهات مختصة وجماهير ودعاة حقوق الإنسان وإدارات التواصل ان نرى شركة تعلن عن طرح اسهم شركة أرامكو وتدعو لسرعة الاكتتاب انتهز الفرصة فرصة ماتعوض وان آخر موعد ٣١ديسمبر٢٠١٩م علما بأن اكتتاب ارامكو انتهاء في ٢٨نوفمبر٢٠١٩م وتم عن طريق البنوك</t>
  </si>
  <si>
    <t>https://twitter.com/bYUc6Kp23dPQQW7/status/1207769618082926592</t>
  </si>
  <si>
    <t>Thanks02613524</t>
  </si>
  <si>
    <t xml:space="preserve">نهايه اكتتاب ارمكو #سهم_ارامكو </t>
  </si>
  <si>
    <t>https://twitter.com/Thanks02613524/status/1207768718211780609</t>
  </si>
  <si>
    <t>athary_141</t>
  </si>
  <si>
    <t>من الخاص / منو فنانها المفضل؟ شنو رايها في اكتتاب ارامكو؟ متى تشجع الاتحاد؟</t>
  </si>
  <si>
    <t>https://twitter.com/athary_141/status/1207753076435771392</t>
  </si>
  <si>
    <t>pharmacist_nat</t>
  </si>
  <si>
    <t>BC4AR</t>
  </si>
  <si>
    <t xml:space="preserve">كل شي صح الا اكتتاب ارامكو ولا فكرت فيه </t>
  </si>
  <si>
    <t>https://twitter.com/pharmacist_nat/status/1207751788335714304</t>
  </si>
  <si>
    <t>v1_op3</t>
  </si>
  <si>
    <t xml:space="preserve">اكتتاب أرامكو خدعة علشان يطلعون الناس من حساب المواطن.المحللة الاقتصادية ايڤا </t>
  </si>
  <si>
    <t>https://twitter.com/v1_op3/status/1207750331876200453</t>
  </si>
  <si>
    <t>reality448</t>
  </si>
  <si>
    <t>#سهم_أرامكو الاكتتاب يعتبر أضخم عملية (ن.ص.ب) منذ تأسيس #المملكة_العربية_السعودية جمعت الحكومة بغمضة عين ! اكثر من (١٠٠ مليار)ريال ينطح ريال !! من مدخرات الطبقات الكادحة وشبه الكادحة ! الحكومة الان تستمتع(بالصيد الثمين)! الشعب (ينقش خشمه)! #أرامكو_السعودية #اكتتاب_ارمكو</t>
  </si>
  <si>
    <t>https://twitter.com/reality448/status/1207749173724012545</t>
  </si>
  <si>
    <t>bbbccc6226</t>
  </si>
  <si>
    <t>اخوي ابوالعنود انت عندي محل ثقه ابي رايك في ارامكو عندي اكتتاب وخذت لي كميه وطلع علي مع الاكتتاب ب 35.80 نبي رايك فيه حبيبنا</t>
  </si>
  <si>
    <t>https://twitter.com/bbbccc6226/status/1207743452651409409</t>
  </si>
  <si>
    <t>زواج مـبتعـث http://mmbt3th.com موقع زواج للأخوة المبتعثون عدد كبير جداً من الاعضاء يسعدنا تواجدكم #اكتتاب_ارامكو #جامعه_الامام</t>
  </si>
  <si>
    <t>https://twitter.com/mmbtu3th/status/1207738532221063174</t>
  </si>
  <si>
    <t>shyfor442</t>
  </si>
  <si>
    <t>TRENDALWATAN</t>
  </si>
  <si>
    <t>#طفلنا_وسام #جامعة_الأميرة_نورة #فايز_المالكي #تداول_ارامكو #المسافر_يزيدك_اميال #النصر_التعاون #سهم_أرامكو #ونتروندرلاند #نجاح_اكتتاب_ارامكو #الانضباط_المدرسى #قطار_الحرمين #الصمت_يحلو_اذا #فايز_المالكي_سفير_الانسسسانيه_ليت_منه_اثنين #فايز_المالكي_سفير_الانسانيه #ترامب</t>
  </si>
  <si>
    <t>https://twitter.com/shyfor442/status/1207732152500195329</t>
  </si>
  <si>
    <t>CENhSzOLTZHG2ZD</t>
  </si>
  <si>
    <t>هل اقدر اشتري اسهم جديدة وانا عندي اسهم اكتتاب واخاف يسير تعارض فيها وما اقدر احصل على اسهم اضافية وكيف الطريقة #سهم_ارامكو</t>
  </si>
  <si>
    <t>https://twitter.com/CENhSzOLTZHG2ZD/status/1207731337567899648</t>
  </si>
  <si>
    <t>AlrakanNouf</t>
  </si>
  <si>
    <t>الجميع بلا استثناء منبهر ويهنئ المملكة على اكتتاب أرامكو الناجح،الأرقام والإنجازات والإصلاحات هي التي تحدثت.ولا تضر حملات التشكيك إلا من يقف خلفها.المقياس الحقيقي هو ما نشاهده كلما التقينا بوفود سياسية،تجارية وصناعية خارج المملكةالواقع أن المملكة حجر زاوية العالم الإسلامي والعربي</t>
  </si>
  <si>
    <t>https://twitter.com/AlrakanNouf/status/1207722197193838592</t>
  </si>
  <si>
    <t>Fathisarkki</t>
  </si>
  <si>
    <t>amansouraja</t>
  </si>
  <si>
    <t>هؤلاء لا يملكون إلا المال ماذا إذا فقدوه عبر اكتتاب شركة أرامكو</t>
  </si>
  <si>
    <t>https://twitter.com/Fathisarkki/status/1207714307695349760</t>
  </si>
  <si>
    <t>a4144doumne</t>
  </si>
  <si>
    <t>بتسير زي اكتتاب أرامكو الي ازعجتونا بها هههههه</t>
  </si>
  <si>
    <t>https://twitter.com/a4144doumne/status/1207712918357381121</t>
  </si>
  <si>
    <t>e3_8l</t>
  </si>
  <si>
    <t>SD_236</t>
  </si>
  <si>
    <t xml:space="preserve">قد إلي بيجيك من اكتتاب أرامكو. </t>
  </si>
  <si>
    <t>https://twitter.com/e3_8l/status/1207708414954135552</t>
  </si>
  <si>
    <t>mohamad572m572</t>
  </si>
  <si>
    <t>سبق وقال المحترم هذا أن في زحمة #اكتتاب_أرامكو سيكون هناك اسهم مغرية اكثر من ارامكو ولنا في سهم #الانماء و #الراجحي عبرة وغيرها كان كثير.</t>
  </si>
  <si>
    <t>https://twitter.com/mohamad572m572/status/1207706035512848389</t>
  </si>
  <si>
    <t>KhalidlALharthi</t>
  </si>
  <si>
    <t>A_l_i_e_n_13</t>
  </si>
  <si>
    <t>ومارفع قيمة الاسهم لهذا الحد الا المواطن ولكن بعد فترة سيتم طرح اكتتاب ارامكو في بورصة نيويورك او لندن ووقتها تعرف قيمة السهم الحقيقية .. واخيراً اعصابك لا يطق فيك عرق تراها مو شركة ابوك</t>
  </si>
  <si>
    <t>https://twitter.com/KhalidlALharthi/status/1207706020006518785</t>
  </si>
  <si>
    <t>amhayofa</t>
  </si>
  <si>
    <t xml:space="preserve">ابوس عقلي الححكيم الكبير الي وقف بوجهي ومنعني اشتري اسهم اجل تقولون لي اكتتاب القرن ؟ #سهم_ارامكو </t>
  </si>
  <si>
    <t>https://twitter.com/amhayofa/status/1207703778012618752</t>
  </si>
  <si>
    <t>https://twitter.com/baytkhebra/status/1207695837775704080</t>
  </si>
  <si>
    <t>https://twitter.com/baytkhebra/status/1207695837641543681</t>
  </si>
  <si>
    <t>mmmaljmmm</t>
  </si>
  <si>
    <t>#سهم_ارامكو مو هذا يلي كانو يقولو عنه أكبر إكتتاب في التاريخ</t>
  </si>
  <si>
    <t>https://twitter.com/mmmaljmmm/status/1207693956311633920</t>
  </si>
  <si>
    <t>7y0y7</t>
  </si>
  <si>
    <t xml:space="preserve">#سهم_ارامكو افشل اكتتاب للأفراد ... سيء جداً وان نجح فهو للشركه فقط ومساعدتها من المكتتبين الافراد وللأفراد لم يعطي الا 2او3٪ وفشل زائد نسبة تذبذب مقفله 10٪ الاختصار اللي م اكتتبوا ربحوا أموالهم واللي اكتتبو ورثوها لأحفاد احفادكم يمكن تربحون 5 ريال تطلع </t>
  </si>
  <si>
    <t>https://twitter.com/7y0y7/status/1207692493619388416</t>
  </si>
  <si>
    <t>gagsdvxzx</t>
  </si>
  <si>
    <t>#سهم_ارامكو اقدر اكتتاب ولا راحت علي؟؟؟</t>
  </si>
  <si>
    <t>https://twitter.com/gagsdvxzx/status/1207690829814517762</t>
  </si>
  <si>
    <t>mohamedalsmael1</t>
  </si>
  <si>
    <t>استغرب من اللي يسبون ف اكتتاب ارامكو وانه فاشل وش تتوقع تربح يعني حطيت بجيبك ٣ ريال عن كل سهم شاركت فيه حلوه ماطلعت بخساره !</t>
  </si>
  <si>
    <t>https://twitter.com/mohamedalsmael1/status/1207690454579449856</t>
  </si>
  <si>
    <t>AL5aiYaaL</t>
  </si>
  <si>
    <t>mmmm112344</t>
  </si>
  <si>
    <t xml:space="preserve">معك فلوس كان دخلت في اكتتاب ارامكو والا خلها محفوظه عندك اما انك تضارب في الأسهم ما اعتقد بتعين خير السوق صعب على المبتدئين ولا يرحم اسأل مجرب وانا اخوك </t>
  </si>
  <si>
    <t>https://twitter.com/AL5aiYaaL/status/1207686961609269250</t>
  </si>
  <si>
    <t>EngQasimmoh</t>
  </si>
  <si>
    <t>stcpay_ksa</t>
  </si>
  <si>
    <t xml:space="preserve">تحويل لبنك اخر عشان اكتتاب @Saudi_Aramco ارامكو وتسديد الفواتير @stc_ksa </t>
  </si>
  <si>
    <t>https://twitter.com/EngQasimmoh/status/1207684593278689282</t>
  </si>
  <si>
    <t>turki_nasser55</t>
  </si>
  <si>
    <t>- قيمة إكتتاب #سهم_ارامكو ٣٢ريال وبعد ست شهور منحة مجانية عشرة أسهم يعني يطلع عليك السهم ب ٢٩ريال وانت للحين كسبان .. اللي خايف يبيع ويطلع .. واللي يبي يستثمر على المدى الطويل ينساه سنتين أو ثلاث .. والخيره بيد الله...</t>
  </si>
  <si>
    <t>https://twitter.com/turki_nasser55/status/1207680863758143488</t>
  </si>
  <si>
    <t>a7m_UK</t>
  </si>
  <si>
    <t>AlinmaBankSA</t>
  </si>
  <si>
    <t xml:space="preserve">الفائده الوحيده انك تشوف رصيدك +تسدد فاتورة جوالك +كهرب (من كثر مهو فاشل الابلكيشن الى الان ايقونة اكتتاب ارامكو موجوده) وغير صحيح انك تقدر تحول مبلغ بدون ما تمر صرافه وغير صحيح انك تقدر تطلب بطاقه او اي خدمه ، غير صحيح انك تقدر تطلب من ايقونة الخدمات شي </t>
  </si>
  <si>
    <t>https://twitter.com/a7m_UK/status/1207680704219418625</t>
  </si>
  <si>
    <t>Rakan89496399</t>
  </si>
  <si>
    <t>قيمة إكتتاب #سهم_ارامكو ٣٢ريال وبعد ست شهور منحة مجانية عشرة أسهم يعني يطلع عليك السهم ب ٢٩ريال وانت للحين كسبان .. اللي خايف يبيع ويطلع .. واللي يبي يستثمر على المدى الطويل ينساه سنتين أو ثلاث .. والخيره بيد الله ..</t>
  </si>
  <si>
    <t>https://twitter.com/Rakan89496399/status/1207680335493967872</t>
  </si>
  <si>
    <t>mahdialshehri2</t>
  </si>
  <si>
    <t>mostafaelbarbir</t>
  </si>
  <si>
    <t xml:space="preserve">اكتئاب قريتها اكتتاب حسبي الله عليك يا ارامكو </t>
  </si>
  <si>
    <t>https://twitter.com/mahdialshehri2/status/1207674971218206724</t>
  </si>
  <si>
    <t>اغلقنا اليوم 7 #توصيات باجمالي ارباح 7.4 ريال ومتوسط ربح 3.5% للسهم الواحد تبي #توصيات مجانية وتنمي محفظتك راسلنا واتس اب 594212312 بالضغط هنا https://api.whatsapp.com/send?phone=966594212312 أو سجل بياناتك http://bayt-alkhebra.org/landing/ #بيت_الخبرة #السوق_السعودي #اكتتاب_ارامكو #ارامكو #الاسهم_السعودية</t>
  </si>
  <si>
    <t>https://twitter.com/baytkhebra/status/1207674867098759169</t>
  </si>
  <si>
    <t>tata5445</t>
  </si>
  <si>
    <t>#سهم_ارامكو اكبر اكتتاب في التاريخ يفترض كانت النسبه مفتوحه اول يوم تداول ... بكرة النهار ينزل في احد البورصات العالمية بنسبة تذبذب مفتوحه ماموقف هيئة السوق الماليه نظامين مختلفين لشركه واحده ...</t>
  </si>
  <si>
    <t>https://twitter.com/tata5445/status/1207674223302459392</t>
  </si>
  <si>
    <t>ae__511</t>
  </si>
  <si>
    <t xml:space="preserve">#سهم_ارامكو ههههههه من اكتتاب ارامكو الى اكتئاب ارامكو </t>
  </si>
  <si>
    <t>https://twitter.com/ae__511/status/1207670667321266183</t>
  </si>
  <si>
    <t>boom873</t>
  </si>
  <si>
    <t>اكبر مقلب اكله الشعب #اكتتاب_أرامكو</t>
  </si>
  <si>
    <t>https://twitter.com/boom873/status/1207670625340469251</t>
  </si>
  <si>
    <t>gunners_sa</t>
  </si>
  <si>
    <t>https://twitter.com/gunners_sa/status/1207668975162871808</t>
  </si>
  <si>
    <t>https://twitter.com/ADS_Saudi_/status/1207667446238326784</t>
  </si>
  <si>
    <t>الطلب المصطنع يدفع بسهم أرامكو للانخفاض إلى 35.5 ريالا للسهم مع ختام تداولات اليوم. فهل ينقذ انضمامه لمؤشر #فوتسي الوضع؟ #سهم_أرامكو #اكتتاب #سعر_أرامكو http://www.alvexo.ae/blog/business/Aramco-share-on-FTSE?bn_aff=1417&amp;amp;bn_cmp=2750093&amp;amp;t_cmp=blog-business&amp;amp;t_med=Aramco-share-on-FTSE&amp;amp;utm_source=Twitter&amp;amp;utm_medium=Social&amp;amp;utm_campaign=Aramco-share-on-FTSE</t>
  </si>
  <si>
    <t>https://twitter.com/AlvexoAr/status/1207666180439379969</t>
  </si>
  <si>
    <t>MBS2030__</t>
  </si>
  <si>
    <t>هذا الخبر ليس جديد مع اكتتاب أرامكو هذا الخبر من زمان اي دخل لازم تفصح عنة</t>
  </si>
  <si>
    <t>https://twitter.com/MBS2030__/status/1207662804423065600</t>
  </si>
  <si>
    <t>AlatwiBadr</t>
  </si>
  <si>
    <t>أنا لم أشارك في #اكتتاب_أرامكو ولكن نصيحة لا احد يبيع وحتفظوا ولا تبيعوا #سهم_ارامكو</t>
  </si>
  <si>
    <t>https://twitter.com/AlatwiBadr/status/1207657688567599105</t>
  </si>
  <si>
    <t>memo_007_KSA</t>
  </si>
  <si>
    <t>ياعيال السهم جالس ينزل بشكل مرعب #اكتتاب_أرامكو</t>
  </si>
  <si>
    <t>https://twitter.com/memo_007_KSA/status/1207655343767076864</t>
  </si>
  <si>
    <t>mesho19192</t>
  </si>
  <si>
    <t>#سهم_ارامكو والله عضينا اصابع الندم اننا اشترينا اكتتاب فاشل</t>
  </si>
  <si>
    <t>https://twitter.com/mesho19192/status/1207647486933946369</t>
  </si>
  <si>
    <t>Rahal315385011</t>
  </si>
  <si>
    <t>#سهم_ارامكو حملة منظمة ومرتبه قبل اكتتاب شراكة أرامكو حاولو بشتي الطرق ايقاف الشعب عن الاكتتاب في اكبر شركة في العالم اليوم بعد نزول السهم وهذا شئ طبيعي في سوق الأسهم ان يكون هناك تصحيح وجني أرباح .. اللي مكتتب في السهم لا يزال رابحان .. الشعب ثقته كبيرة جدا في شركة أرامكو</t>
  </si>
  <si>
    <t>https://twitter.com/Rahal315385011/status/1207644984129851392</t>
  </si>
  <si>
    <t>Fi6SMicgeFAftsB</t>
  </si>
  <si>
    <t>علشان تعرف مدى اخلاص ورؤية ثاقبة للقيادة السعودية راجع اي خبر عن ارامكو قبل نجاح الطرح ولي العهد في الامارات : علشان اكتتاب ارامكو فاشل هنصالح قطر:فاشل هنسوي الأوضاع في اليمن : فاشل طيب بعد نجاح الطرح المميز لارامكو ووصلت للتارجت المحدد السؤال هنا مين الفاشل ؟ #سهم_ارامكو</t>
  </si>
  <si>
    <t>https://twitter.com/Fi6SMicgeFAftsB/status/1207644589328347137</t>
  </si>
  <si>
    <t>مصخرة مو اكتتاب #سهم_ارامكو</t>
  </si>
  <si>
    <t>https://twitter.com/letk_tnady/status/1207641982346104832</t>
  </si>
  <si>
    <t>anas707gg</t>
  </si>
  <si>
    <t>#سهم_ارامكو آرامكو إكتتاب ناجح وحقق ٢٠ في المية من أكتتب فيه لازال ربحان ويستطيع يبيع بربح</t>
  </si>
  <si>
    <t>https://twitter.com/anas707gg/status/1207641795791872000</t>
  </si>
  <si>
    <t>Liiiitny</t>
  </si>
  <si>
    <t xml:space="preserve">#سهم_ارامكو مايضحكني الا اللي يحس نفسه بعد اكتتاب ارامكو بنك متنقل </t>
  </si>
  <si>
    <t>https://twitter.com/Liiiitny/status/1207637870539878401</t>
  </si>
  <si>
    <t>injazinvest</t>
  </si>
  <si>
    <t xml:space="preserve">اكتتاب أرامكو على الطريق الصحيح، أم يواجه خطر الفقاعة؟ </t>
  </si>
  <si>
    <t>https://twitter.com/injazinvest/status/1207631449597399041</t>
  </si>
  <si>
    <t>i_Dalallll</t>
  </si>
  <si>
    <t>فهم ما يتمتعون بهالخصائص لا بالدول اللي جنستهم " فيه أشياء ما يقدر يسجل بها إلا المواطن الأصلي اللي معه هوية وطنية " أو بباقي دول الخليج حتى بالبنوك يوم اكتتاب أرامكو أعلنت البنوك تعامل خاص وكذا لمواطني الخليج بـ " الهوية الوطنية" وهذا اتفاق بين دول المجلس</t>
  </si>
  <si>
    <t>https://twitter.com/i_Dalallll/status/1207622089852772352</t>
  </si>
  <si>
    <t>alzen_ki</t>
  </si>
  <si>
    <t>Mmn0o03</t>
  </si>
  <si>
    <t>لا انطر اجيك ع اكتتاب ارامكو</t>
  </si>
  <si>
    <t>https://twitter.com/alzen_ki/status/1207617088686379008</t>
  </si>
  <si>
    <t>algarni225</t>
  </si>
  <si>
    <t>SUKHAIBER</t>
  </si>
  <si>
    <t>لاياابومحمد انت الله يكتب لك الاجر ماقصرت لكن العيب في السيوله القليله تركنا الاسهم الي بتعطي وشرينا بها في اكتتاب ارامكو</t>
  </si>
  <si>
    <t>https://twitter.com/algarni225/status/1207611081159565312</t>
  </si>
  <si>
    <t>mode_70</t>
  </si>
  <si>
    <t>Mohmarsh94</t>
  </si>
  <si>
    <t>الهدية كانت بشكل او باخر مقدمة لمحدودي الدخل انت من الناس اللي نجّحوا اكتتاب ارامكو اخوي .</t>
  </si>
  <si>
    <t>https://twitter.com/mode_70/status/1207602193379053568</t>
  </si>
  <si>
    <t xml:space="preserve">سعدت بالتواصل معكم وخصوصا المتابعين الجدد بعد اكتتاب سهم ارامكو ، وقد عرضت بعض الاسهم خلال الايام الماضية الى الخميس 19 ديسمبر 2019 كتطبيق عملي لاستراتيجبتي مع الاسهم. ابلغكم بانني سانشغل عن السوق من الاحد القادم 22 ديسمبر 2019 وهذه الاستراتيجية لمن يود الاطلاع عليها </t>
  </si>
  <si>
    <t>https://twitter.com/mokhrepashom/status/1207596453797015554</t>
  </si>
  <si>
    <t>okU5ChJH76mEqC3</t>
  </si>
  <si>
    <t xml:space="preserve">اكتتاب ارامكو محق للبركة فاحذروه لابركة فيه .... فقط انت احرار لا نتدخل في شؤن احد.. </t>
  </si>
  <si>
    <t>https://twitter.com/okU5ChJH76mEqC3/status/1207596001969811456</t>
  </si>
  <si>
    <t>_NaderW</t>
  </si>
  <si>
    <t>Kifah212</t>
  </si>
  <si>
    <t>تلقاه يتكلم عن اكتتاب أرامكو ثم ينتقل لموضوع الدخان وبعدها إلى كيف تربي عيالك.... طبعا ما يشوف متابعينه شيء اللي بدونهم هم ولا شي. وما شي على القاعدة: رأيي المشاهير صواب لا يحتمل الخطأ ورأي المتابعيين خطأ لا يحتمل الصواب</t>
  </si>
  <si>
    <t>https://twitter.com/_NaderW/status/1207590977680093184</t>
  </si>
  <si>
    <t>q4_yl0</t>
  </si>
  <si>
    <t>طيب والنفي اللي قبل اكتتاب ارامكو!!!</t>
  </si>
  <si>
    <t>https://twitter.com/q4_yl0/status/1207588832604041217</t>
  </si>
  <si>
    <t>jaffar_z</t>
  </si>
  <si>
    <t xml:space="preserve">والأخير مع سهم أرامكوا #اكتتاب_أرامكو </t>
  </si>
  <si>
    <t>https://twitter.com/jaffar_z/status/1207578499017576448</t>
  </si>
  <si>
    <t>Saudia_Leaks</t>
  </si>
  <si>
    <t>الطلب المصطنع يدفع بسهم أرامكو إلى مهب الريح #السعودية #اكتتاب_أرامكو #رؤية_السعودية_2030</t>
  </si>
  <si>
    <t>https://twitter.com/Saudia_Leaks/status/1207575949140774912</t>
  </si>
  <si>
    <t xml:space="preserve">هههههههههههههههاااااي، جحفلوهم قالوا قبل اكتتاب ارامكو ، الاكتتاب ماله علاقه بحساب المواطن بعد الاكتتاب نبغى فلوس جيتكم ضريبة الدخل بس اصبروا شوي </t>
  </si>
  <si>
    <t>https://twitter.com/Mamdouhalharthy/status/1207575532755398656</t>
  </si>
  <si>
    <t>abofahhadalotai</t>
  </si>
  <si>
    <t>bof9laa</t>
  </si>
  <si>
    <t>مسكين انت الرجال دش على اكتتاب شركة ارامكو السعوديه</t>
  </si>
  <si>
    <t>https://twitter.com/abofahhadalotai/status/1207572807800049664</t>
  </si>
  <si>
    <t>kaser_mm</t>
  </si>
  <si>
    <t>https://twitter.com/kaser_mm/status/1207572510935584768</t>
  </si>
  <si>
    <t>LakkisElias</t>
  </si>
  <si>
    <t>هل طرح أسهم أرامكو إنجاز حقيقي؟ رغم تغطية اكتتاب أرامكو بنحو خمس مرات، ووصول قيمة الشركة السوقية إلى تريليوني دولار في اليوم الثاني من تداول أسهمها، فإن البعض في وسائل الإعلام لا يزالون يعتبرون كل ما حدث «انتصارا وهميا»، وهناك مقالة في «الفايننشيال تايمز» تحمل هذا العنوان .</t>
  </si>
  <si>
    <t>https://twitter.com/LakkisElias/status/1207569166028476418</t>
  </si>
  <si>
    <t>gmaliat2926</t>
  </si>
  <si>
    <t>Kvc44</t>
  </si>
  <si>
    <t>تكلم فيها الطريفي بدايتها وشرح انها ربا صريح ضمان ربح خمس سنوات وللاسف انحذف هالمقطع من كل البرامج دورته محذوووف قبل ايام من اكتتاب ارامكو وحطو مقاطع له قبل 7سنن عن ارامكو ..انا اشهد له بهذا</t>
  </si>
  <si>
    <t>https://twitter.com/gmaliat2926/status/1207564594534899714</t>
  </si>
  <si>
    <t>(((-&gt; قطاع التامين أكتتاب أرامكو ولازلنا نشاهد الموجة الصاعدة وأرتفاعات أسهم القطاع ولازالت السيولة تتوجه للتأمين اللي جمع وقت ترشيحنا لموجة القطاع الصاعدة قبل الدخول في الموجة الصاعدة من بدري هو المستفيد اكبر من هذا الصعود الله يرزق الجميع .</t>
  </si>
  <si>
    <t>https://twitter.com/reyuf511/status/1207561746443059200</t>
  </si>
  <si>
    <t>نجح اكتتاب أرامكو وفشل المشككون والأعداء أُدرجت شركة أرامكو بالسوق المالية السعودية بعد أن حقق اكتتابها نجاحًا ساحقًا، بتريليونَي دولار، وقد وصلت ستة أضعاف المبلغ المطلوب بمبلغ 446 مليار ريال، وخمسة ملايين مكتتب. عدد يفوق سكان بعض الدول بعشرين مرة. https://jazirah.page.link/o91K #</t>
  </si>
  <si>
    <t>https://twitter.com/9_mas/status/1207553272682352640</t>
  </si>
  <si>
    <t>و. س. جورنال: لماذا لا يمكن الثقة في نتائج اكتتاب أرامكو؟ https://thenewkhalij.news/article/175281 via @thenewkhaleej</t>
  </si>
  <si>
    <t>https://twitter.com/MediaCenterAA/status/1207547787031777281</t>
  </si>
  <si>
    <t>kH_8_sH</t>
  </si>
  <si>
    <t>نسعد بتواصلك خالد، يرجى التكرم وتوجيه استفسارك إلى مدير اكتتاب شركة الزيت العربية السعودية (أرامكو) سامبا المالية.</t>
  </si>
  <si>
    <t>https://twitter.com/tadawul/status/1207532392971472896</t>
  </si>
  <si>
    <t>qnewsco</t>
  </si>
  <si>
    <t>نتمنى من الأخوة في السعودية توضيح طريقة اكتتاب الكويتيين في أرامكو لأن النصابين من الجنسيات العربية مستغلين الموضوع لذلك ننبه أخوانا من النصابين . لا تكتبون حتى تبين وسائل الإعلام السعودية طريقة الاكتتاب .</t>
  </si>
  <si>
    <t>https://twitter.com/qnewsco/status/1207522700308176899</t>
  </si>
  <si>
    <t>nfalh</t>
  </si>
  <si>
    <t>@oqo888 صباح الخيرات سهم قرات احد المحللين عن ارامكو بانها متجهه الى كسر ٣٢ ريال قريبا. يهمني رايك عندي كميه كبيره اكتتاب ولك جزيل الشكرا</t>
  </si>
  <si>
    <t>https://twitter.com/nfalh/status/1207519160273690624</t>
  </si>
  <si>
    <t>Adnan8Mustafa</t>
  </si>
  <si>
    <t>Gorgeous_ew</t>
  </si>
  <si>
    <t xml:space="preserve">مالوما: " شكرا يا أصدقاء، لقد ربحت في البورصة الخليجية أكثر من 1000$خلال أسبوع من خلال التداول في اكتتاب أرامكو “ </t>
  </si>
  <si>
    <t>https://twitter.com/Adnan8Mustafa/status/1207515011343503360</t>
  </si>
  <si>
    <t>bb_sh49</t>
  </si>
  <si>
    <t>nor27_77</t>
  </si>
  <si>
    <t xml:space="preserve">اكتتاب ارامكو ذي </t>
  </si>
  <si>
    <t>https://twitter.com/bb_sh49/status/1207496297223196672</t>
  </si>
  <si>
    <t>fahad00sa</t>
  </si>
  <si>
    <t>ههههههه حلوه ياماجد طيب وش الحكمة من المزاد بالمناسبة انا متداول قديم من ضحايا الانهيار لكن رجعت عشان اكتتاب ارامكو وتفاجأت بالمصطلحات الجديدة والارقام الغريبة صارت الاسعار بالهلل</t>
  </si>
  <si>
    <t>https://twitter.com/fahad00sa/status/1207494950902009857</t>
  </si>
  <si>
    <t xml:space="preserve">#نجاح_اكتتاب_ارامكو فرصه غير مسبوقة للاستثمار في تاج النفط العالمي حيث تجاوزت قيمة أرامكو السوقية لـ ٢.٤ تريليون دولار هذا دليل على الاقبال الكبير على الشركه </t>
  </si>
  <si>
    <t>https://twitter.com/tarq1981a1/status/1207494295789428736</t>
  </si>
  <si>
    <t>azabgasemvsnj</t>
  </si>
  <si>
    <t>محلل قناة ٢٤ سعودي الفضائية حسن راضي في برنامج إيران زووم : تغير التركيبة العقائدية في العراق بشكل كبير جداً لصالح المشروع الإيراني . https://twitter.com/saudi24tv/status/1206734001173598210/video/1 #ايران #اكتتاب_ارامكو</t>
  </si>
  <si>
    <t>https://twitter.com/azabgasemvsnj/status/1207474422468227072</t>
  </si>
  <si>
    <t>easaaborakrwscp</t>
  </si>
  <si>
    <t>محلل قناة ٢٤ سعودي الفضائية حسن راضي في برنامج إيران زووم : النظام الإيراني لا يسمح ببناء مسجد في ايران للمسلمين السنة لأداء صلواتهم . https://twitter.com/saudi24tv/status/1206015871019372544/video/1 #قطر #اكتتاب_ارامكو</t>
  </si>
  <si>
    <t>https://twitter.com/easaaborakrwscp/status/1207470761298087941</t>
  </si>
  <si>
    <t>lJe6z</t>
  </si>
  <si>
    <t>EvilWom2n</t>
  </si>
  <si>
    <t>عشان اكتتاب ارامكو</t>
  </si>
  <si>
    <t>https://twitter.com/lJe6z/status/1207466436966391809</t>
  </si>
  <si>
    <t>alytayyashfdiqz</t>
  </si>
  <si>
    <t>محلل قناة ٢٤ سعودي الفضائية حسن راضي في برنامج إيران زووم : لم يمر أسبوع إلا ونجد هناك في الإعلام الإيراني العديد من التصريحات التي تدل على المشروع الإيراني المشؤوم . https://twitter.com/Saudi_24/status/1206729076641337344/video/1 #ايران #اكتتاب_ارامكو</t>
  </si>
  <si>
    <t>https://twitter.com/alytayyashfdiqz/status/1207459215901700097</t>
  </si>
  <si>
    <t>qiEPCmAm8RXJ14d</t>
  </si>
  <si>
    <t>Dr_HadiElAmine</t>
  </si>
  <si>
    <t xml:space="preserve">لك بيكفيك عار انو كل لي عم طبلولو سعودييين #نجاح_اكتتاب_ارامكو </t>
  </si>
  <si>
    <t>https://twitter.com/qiEPCmAm8RXJ14d/status/1207457813510922242</t>
  </si>
  <si>
    <t>salemalentivat2</t>
  </si>
  <si>
    <t>محلل قناة ٢٤ سعودي الفضائية د. عمر عبدالستار في نيران ايران : إيران هي قلب ومركز قوس الأزمات https://twitter.com/saudi24tv/status/1206869978181505027/video/1 #ايران #اكتتاب_ارامكو</t>
  </si>
  <si>
    <t>https://twitter.com/salemalentivat2/status/1207455096797323264</t>
  </si>
  <si>
    <t>ebrahimabdejnml</t>
  </si>
  <si>
    <t>أ. عبدالله القحطاني : "حسن نصرالله" يقود لبنان إلى الهاوية . https://twitter.com/saudi24tv/status/1205600825860673538/video/1 #قطر #اكتتاب_ارامكو</t>
  </si>
  <si>
    <t>https://twitter.com/ebrahimabdejnml/status/1207454980103376897</t>
  </si>
  <si>
    <t>alwalidzebanzwl</t>
  </si>
  <si>
    <t>محلل قناة ٢٤ سعودي الفضائية صباح الخزاعي في بصريح العبارة : شركة أرامكو العملاقة تفوقت على أكبر 5 شركات عالمية مجتمعة https://twitter.com/saudi24tv/status/1206174726080606208/video/1 #ايران #اكتتاب_ارامكو</t>
  </si>
  <si>
    <t>https://twitter.com/alwalidzebanzwl/status/1207448426323070982</t>
  </si>
  <si>
    <t>emadlayesivqoxr</t>
  </si>
  <si>
    <t>محلل قناة ٢٤ سعودي الفضائية حسن راضي في برنامج إيران زووم : لا يمكن مقارنه ايران عسكريا حتى مع أي دول من العالم الثالث ولا في التكنولوجيا . https://twitter.com/saudi24tv/status/1206018100182880257/video/1 #ايران #اكتتاب_ارامكو</t>
  </si>
  <si>
    <t>https://twitter.com/emadlayesivqoxr/status/1207445946377879553</t>
  </si>
  <si>
    <t>mehiakhamispywp</t>
  </si>
  <si>
    <t>د. فواز كاسب العطيفي - باحث أكاديمي في الشؤون الاستراتيجية والأمنية : تدخل اردوغان في شئون الدول يُنافي القانون الدولي . https://twitter.com/saudi24tv/status/1205620636170801152/video/1 #قطر #اكتتاب_ارامكو</t>
  </si>
  <si>
    <t>https://twitter.com/mehiakhamispywp/status/1207439805027627011</t>
  </si>
  <si>
    <t>selimbengobrsuq</t>
  </si>
  <si>
    <t>محلل قناة ٢٤ سعودي الفضائية جيري ماهر في برنامج لمن يهمه الأمر : الرسالة الأمريكية لن تتوقف عن ملاحقة حزب الله وستفرض العقوبات حتى يتم انهاء التنظيم وسحب سلاحه https://twitter.com/saudi24tv/status/1206161679618318337/video/1 #السعودية #اكتتاب_ارامكو</t>
  </si>
  <si>
    <t>https://twitter.com/selimbengobrsuq/status/1207439082328088576</t>
  </si>
  <si>
    <t>9moodalthawrh</t>
  </si>
  <si>
    <t>Samar_9ii</t>
  </si>
  <si>
    <t>محمد بن سلمان تكلم في لقاء تلفزيوني عن الأكتتاب في أرامكو قبل ليصير بمده و قال بنخليه يوصل 2 تريليون ف في ناس وايد كذبوه و منهم خبراء أقتصادين أوربين ف اللي صار الحين صدمهم صدمة قوية و السبب وصل تداول أكتتاب أرامكو أكثر من التوقعات اللي قالها محمد بن سلمان وصل 2.06 تريليون دولأر</t>
  </si>
  <si>
    <t>https://twitter.com/9moodalthawrh/status/1207439031887372295</t>
  </si>
  <si>
    <t>Ksa_20230</t>
  </si>
  <si>
    <t>#أرامكو_السعودية #اكتتاب_ارامكوا الحين بعد مادفعنا واشترينا اسهم او ساعدنا شركة ارامكو في انقاضها من الخسارة اليس من رد الجميل ان تخفض #اسعار_الوقود التي جعلتنا نشحد لكي نأخذ الحقنه التي صارت اغلى من الماء وصارت دماراً للحياه المعيشيه مما اصبحنا نقف ولا نذهب اي مكان !!</t>
  </si>
  <si>
    <t>https://twitter.com/Ksa_20230/status/1207434083443388416</t>
  </si>
  <si>
    <t>aabdulrmanhreea</t>
  </si>
  <si>
    <t>د. فواز كاسب العطيفي - باحث أكاديمي في الشؤون الاستراتيجية والأمنية : تركيا تريد استغلال ثروات البلدان العربية . https://twitter.com/saudi24tv/status/1205614545387040768/video/1 #قطر #اكتتاب_ارامكو</t>
  </si>
  <si>
    <t>https://twitter.com/aabdulrmanhreea/status/1207429452935966720</t>
  </si>
  <si>
    <t>yonessowaiqkgyb</t>
  </si>
  <si>
    <t>د. فواز كاسب العطيفي - باحث أكاديمي في الشؤون الاستراتيجية والأمنية : تمدد تركيا في المنطقة له دوافع ثقافية واستراتيجية . https://twitter.com/saudi24tv/status/1205618837405745153/video/1 #السعودية #اكتتاب_ارامكو</t>
  </si>
  <si>
    <t>https://twitter.com/yonessowaiqkgyb/status/1207427553306263553</t>
  </si>
  <si>
    <t>okailgredsxcb</t>
  </si>
  <si>
    <t>محلل قناة ٢٤ سعودي الفضائية حسن راضي في برنامج إيران زووم : ما زالت ايران تسعى إلى ضم اوطان وأراضي عربية لها . https://twitter.com/saudi24tv/status/1206730974798712833/video/1 #قطر #اكتتاب_ارامكو</t>
  </si>
  <si>
    <t>https://twitter.com/okailgredsxcb/status/1207427308279218177</t>
  </si>
  <si>
    <t>banderzaaksegb</t>
  </si>
  <si>
    <t>ا. يوسف علاونه في الحقيقة :نفس الحالة العدائية الإرهابية التي تمارسها إيران على بلاد العرب لم تمارسها على باكستان وتركيا ولو قيض لإيران أن تفعل الذي فعلته في العراق وسوريا في باكستان و تركيا فسوف تفعل https://twitter.com/saudi24tv/status/1206184617247674369/video/1 #ايران #اكتتاب_ارامكو</t>
  </si>
  <si>
    <t>https://twitter.com/banderzaaksegb/status/1207426041268056064</t>
  </si>
  <si>
    <t>hotztz</t>
  </si>
  <si>
    <t>سهم ارامكو الله العالم ودع سعر 40 ومسلسل الهبوط في قادم الايام والدليل الخوف من الهبوط الشركة المكتتبه اعطت سهم مقابل كل 10 اسهم في حالة عدم البيع وكان خوفهم الاول الناس تبيع وتهبط بالسهم مما يشجع على البيع الجماعي واي اكتتاب بالعالم ينزل بسعر زين بعدها هبوط #ارمكو</t>
  </si>
  <si>
    <t>https://twitter.com/hotztz/status/1207426017461198848</t>
  </si>
  <si>
    <t>thabetkhlefuzdy</t>
  </si>
  <si>
    <t>محلل قناة ٢٤ سعودي الفضائية حسن راضي في برنامج إيران زووم : لم يمر أسبوع إلا ونجد هناك في الإعلام الإيراني العديد من التصريحات التي تدل على المشروع الإيراني المشؤوم . https://twitter.com/Saudi_24/status/1206729076641337344/video/1 #السعودية #اكتتاب_ارامكو</t>
  </si>
  <si>
    <t>https://twitter.com/thabetkhlefuzdy/status/1207425677265383429</t>
  </si>
  <si>
    <t>hanmafrapo</t>
  </si>
  <si>
    <t xml:space="preserve">قروض عقارية بالهبل ، اكتتاب ارامكو ، وتمويل سيارات للسيدات الله يخليهم لنا </t>
  </si>
  <si>
    <t>https://twitter.com/mohamad572m572/status/1207424240569454592</t>
  </si>
  <si>
    <t>ragehabdlkajzcd</t>
  </si>
  <si>
    <t>محلل قناة ٢٤ سعودي الفضائية د. رامي خليفة العلي في خبر وتحليل : إيران وفقاً لنفوذها الموجود على الساحة العراقية لا يمكن أن تسمح بوجود هوية وطنية مستقلة ممكن أن تقود العراق خلال الفترة المقبلة https://twitter.com/saudi24tv/status/1206865058300661760/video/1 #السعودية #اكتتاب_ارامكو</t>
  </si>
  <si>
    <t>https://twitter.com/ragehabdlkajzcd/status/1207421617145548800</t>
  </si>
  <si>
    <t>metaebanwarpqft</t>
  </si>
  <si>
    <t>د. محمد الثقفي - رئيس مركز الخبرة العالمية للدراسات والاستشارات : إيران لها أجندة عميقة منذ فترة كبيرة جدا في العراق . https://twitter.com/saudi24tv/status/1206696994342887427/video/1 #السعودية #اكتتاب_ارامكو</t>
  </si>
  <si>
    <t>https://twitter.com/metaebanwarpqft/status/1207417449257275393</t>
  </si>
  <si>
    <t>ramzyharthywenq</t>
  </si>
  <si>
    <t>محلل قناة ٢٤ سعودي الفضائية حسن راضي في برنامج إيران زووم : انكشف وجهه ايران الحقيقي ولا يمكن أن تخدع العالم بمثل هذه التصريحات . https://twitter.com/saudi24tv/status/1206018649066278914/video/1 #قطر #اكتتاب_ارامكو</t>
  </si>
  <si>
    <t>https://twitter.com/ramzyharthywenq/status/1207417059451297804</t>
  </si>
  <si>
    <t>zakareyatonupmt</t>
  </si>
  <si>
    <t>د. فواز كاسب العطيفي - باحث أكاديمي في الشؤون الاستراتيجية والأمنية : هناك علاقة بين تركيا وداعش لغرض تحقيق أهداف بإسم التيار الإسلامي . https://twitter.com/saudi24tv/status/1205613583008174080/video/1 #ايران #اكتتاب_ارامكو</t>
  </si>
  <si>
    <t>https://twitter.com/zakareyatonupmt/status/1207415842587238400</t>
  </si>
  <si>
    <t>TOTHAZAL</t>
  </si>
  <si>
    <t xml:space="preserve">إهداء للي مشاركين في اكتتاب أرامكو </t>
  </si>
  <si>
    <t>https://twitter.com/TOTHAZAL/status/1207412719051268096</t>
  </si>
  <si>
    <t>mehiaabdelceytn</t>
  </si>
  <si>
    <t>محلل قناة ٢٤ سعودي الفضائية حسن راضي في برنامج إيران زووم : ماذا تفعل ايران في الداخل تجاه العرب ؟ ليس لديها إلا القتل والاعتقال . https://twitter.com/saudi24tv/status/1206014289833857025/video/1 #ايران #اكتتاب_ارامكو</t>
  </si>
  <si>
    <t>https://twitter.com/mehiaabdelceytn/status/1207409708103016448</t>
  </si>
  <si>
    <t>reyaddosarysirt</t>
  </si>
  <si>
    <t>أ. نايف الحربي: إعلامي وكاتب صحفي: المملكة لم تقصر .. دعمت الجيش اللبناني ودعمت الحكومة اللبنانية وساهمت من أجل بناء لبنان .. https://twitter.com/saudi24tv/status/1205996763326361602/video/1 #ايران #اكتتاب_ارامكو</t>
  </si>
  <si>
    <t>https://twitter.com/reyaddosarysirt/status/1207408785930801153</t>
  </si>
  <si>
    <t>moagebmeataakji</t>
  </si>
  <si>
    <t>د. فواز كاسب العطيفي - باحث أكاديمي في الشؤون الاستراتيجية والأمنية : تركيا دخلت في بعض البلدان العربية بحجة البناء ولكن غرضها الأساسي الهدم وزرع الفتن . https://twitter.com/saudi24tv/status/1205615492347678722/video/1 #ايران #اكتتاب_ارامكو</t>
  </si>
  <si>
    <t>https://twitter.com/moagebmeataakji/status/1207408349949681668</t>
  </si>
  <si>
    <t>mtaeb_elkbeer</t>
  </si>
  <si>
    <t>أ. هاني الحجي: كتبت الصحف البريطانية ان هناك تهديد من الحرس الثوري لتصفية مُعارضيه او القيام بأعمال اجرامية . https://twitter.com/saudi24tv/status/1206658049030664194/video/1 #قطر #اكتتاب_ارامكو</t>
  </si>
  <si>
    <t>https://twitter.com/mtaeb_elkbeer/status/1207406040830136320</t>
  </si>
  <si>
    <t>fahdbakarrcaps</t>
  </si>
  <si>
    <t>تقرير / تركيا تنتهك الحظر الأممي وتواصل دعمها للمليشيات في ليبيا https://twitter.com/Saudi_24/status/1206667519278428162/video/1 #السعودية #اكتتاب_ارامكو</t>
  </si>
  <si>
    <t>https://twitter.com/fahdbakarrcaps/status/1207405884218982401</t>
  </si>
  <si>
    <t>ayidabdlrahpmps</t>
  </si>
  <si>
    <t>أ. عبد الله القحطاني: يتعرض العراق الى اخطر مرحلة في تاريخه منذ ان أنشئ كيانه السياسي . https://twitter.com/saudi24tv/status/1206668391769165824/video/1 #السعودية #اكتتاب_ارامكو</t>
  </si>
  <si>
    <t>https://twitter.com/ayidabdlrahpmps/status/1207403885658333185</t>
  </si>
  <si>
    <t>Elsabry49Hamad</t>
  </si>
  <si>
    <t>اتصال هاتفي من: أ.هند الضاوي –الصحفية المتخصصة في القضايا الاقليمية –القاهرة . بدأت مصر في إثبات ان الاتفاقية التي وقعتها حكومة السراج مع اردوغان غير قانونية ولا تحترم القانون الدولي. https://twitter.com/Saudi_24/status/1205618726160211969/video/1 #السعودية #اكتتاب_ارامكو</t>
  </si>
  <si>
    <t>https://twitter.com/Elsabry49Hamad/status/1207396168176742405</t>
  </si>
  <si>
    <t>wadde7</t>
  </si>
  <si>
    <t>مؤشرات بداية طفرة جديدة في الاسهم 1-انتهاء اكتتاب ارامكو ودخول سيوله ومتداولين جدد 2-التراجع الواضح في العقار 3-تضخم الاسهم الامريكية 4-تراجع الانشطة التجاريه. اهلا بكم في تداول</t>
  </si>
  <si>
    <t>https://twitter.com/wadde7/status/1207391216679227392</t>
  </si>
  <si>
    <t>taheralshawtvtl</t>
  </si>
  <si>
    <t>محلل قناة ٢٤ سعودي الفضائية د. عماد الدين الجبوري في سجال خاص : شركة ارامكو ليست فقط رقم 1 في العالم، بل ستتربع بذلك في المرتبة العالمية في العقدين القادمين نتيجة للمتانة في الطرح والتخطيط https://twitter.com/saudi24tv/status/1206182899378208768/video/1 #السعودية #اكتتاب_ارامكو</t>
  </si>
  <si>
    <t>https://twitter.com/taheralshawtvtl/status/1207389929086566403</t>
  </si>
  <si>
    <t>yehiahazallvdi</t>
  </si>
  <si>
    <t>محلل قناة ٢٤ سعودي الفضائية د. عماد الدين الجبوري في سجال خاص : بعد ثلاث سنوات من المخطط الذي رسمه الأمير محمد بن سلمان بشأن أرامكو وجدنا ثمارها قد أينعت وذلك بعد جهد شاق وتركيز متواصل https://twitter.com/saudi24tv/status/1206180848766275584/video/1 #السعودية #اكتتاب_ارامكو</t>
  </si>
  <si>
    <t>https://twitter.com/yehiahazallvdi/status/1207388968070918146</t>
  </si>
  <si>
    <t>AELoGI1fz3UCkbC</t>
  </si>
  <si>
    <t>محلل قناة ٢٤ سعودي الفضائية صباح الخزاعي في بصريح العبارة : شركة أرامكو العملاقة هي درة تاج الطاقة في العالم https://twitter.com/saudi24tv/status/1206173894123630593/video/1 #السعودية #اكتتاب_ارامكو</t>
  </si>
  <si>
    <t>https://twitter.com/AELoGI1fz3UCkbC/status/1207388696259026944</t>
  </si>
  <si>
    <t>hessin1416</t>
  </si>
  <si>
    <t>Dr_alqarnee</t>
  </si>
  <si>
    <t>لمن يستعجل في صلاته : ما الحاجة التي تظن أنها ستفوتك وأنت بين يدّي قاضي الحاجات ؟! #الاختبارات #نجاح_اكتتاب_ارامكو</t>
  </si>
  <si>
    <t>https://twitter.com/hessin1416/status/1207388182649724930</t>
  </si>
  <si>
    <t>banderagibywvzb</t>
  </si>
  <si>
    <t>اتصال هاتفي من: أ. عبد الهادي ربيع – صحفي مُتخصص بالشأن الليبي –القاهرة. معركة تخليص طرابلس من الميلشيات هي معركة مفصلية لانها المُرتكز الرئيس للميلشيات الارهابية . https://twitter.com/Saudi_24/status/1205620782182862848/video/1 #ايران #اكتتاب_ارامكو</t>
  </si>
  <si>
    <t>https://twitter.com/banderagibywvzb/status/1207385978543001600</t>
  </si>
  <si>
    <t>anturbadwiegvl</t>
  </si>
  <si>
    <t>أ. عبد الله القحطاني: خامنئي يقتل في صنعاء ودمشق و اردوغان يقتل في طرابلس فهذا إرهاب موجه ضد العرب . https://twitter.com/saudi24tv/status/1205585350074220544/video/1 #ايران #اكتتاب_ارامكو</t>
  </si>
  <si>
    <t>https://twitter.com/anturbadwiegvl/status/1207382979565248516</t>
  </si>
  <si>
    <t>shesospecific</t>
  </si>
  <si>
    <t>sebasaku</t>
  </si>
  <si>
    <t>بتطوير مهاراتك قبيل اكتتاب ارامكو</t>
  </si>
  <si>
    <t>https://twitter.com/shesospecific/status/1207377793216139264</t>
  </si>
  <si>
    <t>alolymahrooaemd</t>
  </si>
  <si>
    <t>محلل قناة ٢٤ سعودي الفضائية د. فهد الشليمي في مع الحدث : هناك تدخل تركي سافر في ليبيا انتقل من الدعم إلى التدخل المباشر و تركيا أرسلت 5 ملايين رصاصة بمعدل رصاصة لكل ليبي https://twitter.com/saudi24tv/status/1206150844107952128/video/1 #ايران #اكتتاب_ارامكو</t>
  </si>
  <si>
    <t>https://twitter.com/alolymahrooaemd/status/1207374473059549189</t>
  </si>
  <si>
    <t>زواج مـبتعـث http://mmbt3th.com موقع زواج للأخوة الطلبة المبتعثون عدد كبير الاعضاء #اكتتاب_ارامكو #جامعه_الامام</t>
  </si>
  <si>
    <t>https://twitter.com/mmbtu3th/status/1207373942715027456</t>
  </si>
  <si>
    <t>elawihotyxijk</t>
  </si>
  <si>
    <t>محلل قناة ٢٤ سعودي عبدالجليل السعيد في حقائق في دقائق : أرامكو منشأة كبيرة تدلل على يد السعودية الممدودة للعرب والمسلمين وأموالها خدمت القضايا العربية والإسلامية ونهضت بالدولة السعودية https://twitter.com/saudi24tv/status/1206178908648935424/video/1 #السعودية #اكتتاب_ارامكو</t>
  </si>
  <si>
    <t>https://twitter.com/elawihotyxijk/status/1207369454306439168</t>
  </si>
  <si>
    <t>deanhuwaiat201</t>
  </si>
  <si>
    <t>العميد متقاعد. حسن الشهري : العقوبات الاقتصادية على ايران مؤثرة ومن المُفيد الاستمرار فيها . https://twitter.com/saudi24tv/status/1205584989276057601/video/1 #قطر #اكتتاب_ارامكو</t>
  </si>
  <si>
    <t>https://twitter.com/deanhuwaiat201/status/1207366972100489217</t>
  </si>
  <si>
    <t>Sara65775</t>
  </si>
  <si>
    <t>ايش هي الترجمة الصحيحة ل(اكتتاب أرامكو)؟ #المترجم_في_خدمة_المترجم</t>
  </si>
  <si>
    <t>https://twitter.com/Sara65775/status/1207366701723111427</t>
  </si>
  <si>
    <t>kahtanrathirthz</t>
  </si>
  <si>
    <t>د. فواز كاسب العطيفي - باحث أكاديمي في الشؤون الاستراتيجية والأمنية : هناك علاقة بين تركيا وداعش لغرض تحقيق أهداف بإسم التيار الإسلامي . https://twitter.com/saudi24tv/status/1205613583008174080/video/1 #السعودية #اكتتاب_ارامكو</t>
  </si>
  <si>
    <t>https://twitter.com/kahtanrathirthz/status/1207365977538748416</t>
  </si>
  <si>
    <t>Baderalmadhi1</t>
  </si>
  <si>
    <t>قبل اكتتاب أرامكو قلتو شركة خاسره وبعد ما اثبتت أرامكو نجاحها قمتو تطلعون خرابيط ضد الأمير محمد بن سلمان علشان تشوهون سمعته. طيب على الاقل قولو ان أرامكو قصفت جبهت توقعاتنا وفشلت عراب الإعلام المعارض عزمي</t>
  </si>
  <si>
    <t>https://twitter.com/Baderalmadhi1/status/1207365726677409793</t>
  </si>
  <si>
    <t>abdlerahmanysai</t>
  </si>
  <si>
    <t>محلل قناة ٢٤ سعودي الفضائية د. عمر عبدالستار في برنامج نيران ايران : إيران تتمدد عبر تنظيم الإخوان إنهاء الاخوان شيء ضروري لحفظ التوازن الجيوسياسي في الشرق الأوسط وفي العالم كله https://twitter.com/saudi24tv/status/1206873019668484096/video/1 #ايران #اكتتاب_ارامكو</t>
  </si>
  <si>
    <t>https://twitter.com/abdlerahmanysai/status/1207365051818168320</t>
  </si>
  <si>
    <t>mosamalkikyggsd</t>
  </si>
  <si>
    <t>محلل قناة ٢٤ سعودي الفضائية حسن راضي في برنامج إيران زووم : أمريكا أقوى امبراطورية عسكرية واقتصادية في العالم ولا يمكن مقارنة ايران بها . https://twitter.com/saudi24tv/status/1206017267881914368/video/1 #ايران #اكتتاب_ارامكو</t>
  </si>
  <si>
    <t>https://twitter.com/mosamalkikyggsd/status/1207364004357820416</t>
  </si>
  <si>
    <t>alfares_said</t>
  </si>
  <si>
    <t>أ. خالد النزر : الوضع في لبنان يتجه من سيء إلى أسوأ . https://twitter.com/saudi24tv/status/1205588164548743169/video/1 #قطر #اكتتاب_ارامكو</t>
  </si>
  <si>
    <t>https://twitter.com/alfares_said/status/1207362310995693571</t>
  </si>
  <si>
    <t>NabelAlswilam</t>
  </si>
  <si>
    <t>محلل قناة ٢٤ سعودي الفضائية د. عمر عبدالستار في نيران ايران : ينبغي أن يكون هناك تحالفاً دولياً ضد المليشيات الإيرانية https://twitter.com/saudi24tv/status/1206170576945078272/video/1 #ايران #اكتتاب_ارامكو</t>
  </si>
  <si>
    <t>https://twitter.com/NabelAlswilam/status/1207361933403459588</t>
  </si>
  <si>
    <t>salmanaljomeri</t>
  </si>
  <si>
    <t>Wss111</t>
  </si>
  <si>
    <t>والله هذا النظام الي وصل سعر الكرز ٣٥٠ ريال الكرز بالكويت تقريبا حسب المتداول ٩٠ ريال شف الفرق والبحرين ١٩٠ ريال شف الفرق ولا اكتتاب ارامكو مع ان الحل بسيط خل الواحد يستورده عبر البريد</t>
  </si>
  <si>
    <t>https://twitter.com/salmanaljomeri/status/1207355060017074176</t>
  </si>
  <si>
    <t>السلام عليكم مساء الخير جميعا الفترة الحالية للسوق تقريبا ما يحتاج التوصية هو يوصي على نفسة اغلب الشركات تسجل ارتفاعات جيدة بعد انتهاء بعبع اكتتاب ارامكو وما سببه من ضغط على السوق الأشهر الماضية وكما هو دارج عند كل من يتعامل مع الأسواق ان بعض الشركات قد لا تتجاوب كما هو متوقع..</t>
  </si>
  <si>
    <t>https://twitter.com/_doje_/status/1207351403712307200</t>
  </si>
  <si>
    <t>1I9xIr00Oal8xiO</t>
  </si>
  <si>
    <t>محلل قناة ٢٤ سعودي الفضائية د. عمر عبدالستار في برنامج نيران ايران : هناك قرار أمريكي حاسم بالرد بشكل عسكري على إيران أو أذرعها، ممن يضرب مصالحها في العراق https://twitter.com/saudi24tv/status/1206171652498886656/video/1 #السعودية #اكتتاب_ارامكو</t>
  </si>
  <si>
    <t>https://twitter.com/1I9xIr00Oal8xiO/status/1207350359733211137</t>
  </si>
  <si>
    <t>Ug5Mm6Bl0gntq5K</t>
  </si>
  <si>
    <t>انا اسف لارامكو السلام والرحمة لروحها #اكتئاب_ارامكو #مبس الاصل : #اكتتاب_ارامكو مخي : #اكتئاب_ارامكو</t>
  </si>
  <si>
    <t>https://twitter.com/Ug5Mm6Bl0gntq5K/status/1207347636635873280</t>
  </si>
  <si>
    <t>alishuaib2014</t>
  </si>
  <si>
    <t>محلل قناة ٢٤ سعودي الفضائية حسن راضي في برنامج إيران زووم : انكشف وجهه ايران الحقيقي ولا يمكن أن تخدع العالم بمثل هذه التصريحات . https://twitter.com/saudi24tv/status/1206018649066278914/video/1 #ايران #اكتتاب_ارامكو</t>
  </si>
  <si>
    <t>https://twitter.com/alishuaib2014/status/1207346211121958912</t>
  </si>
  <si>
    <t>w_alhassan2011</t>
  </si>
  <si>
    <t xml:space="preserve">الكابتن @ha555555 يطمن أصحاب الاسهم #اكتتاب_أرامكو بأن الأمور مستتبة </t>
  </si>
  <si>
    <t>https://twitter.com/w_alhassan2011/status/1207345455878807555</t>
  </si>
  <si>
    <t>kasemnowaisufuw</t>
  </si>
  <si>
    <t>محلل قناة ٢٤ سعودي الفضائية صباح الخزاعي في بصريح العبارة : شركة أرامكو العملاقة هي درة تاج الطاقة في العالم https://twitter.com/saudi24tv/status/1206173894123630593/video/1 #ايران #اكتتاب_ارامكو</t>
  </si>
  <si>
    <t>https://twitter.com/kasemnowaisufuw/status/1207343678437707776</t>
  </si>
  <si>
    <t>nazemkabiroifli</t>
  </si>
  <si>
    <t>أ. نايف الحربي: إعلامي وكاتب صحفي: ايران تريد أن تدمر لبنان والمنطقة . ما وراء الحدث .. https://twitter.com/saudi24tv/status/1205993880052813824/video/1 #قطر #اكتتاب_ارامكو</t>
  </si>
  <si>
    <t>https://twitter.com/nazemkabiroifli/status/1207341256965328897</t>
  </si>
  <si>
    <t>beshirbenatzkwy</t>
  </si>
  <si>
    <t>اتصال / د. عادل الأشرم بن عمار : كاتب ومحلل سياسي – بغداد : ايران تقتل ببجاحة أي صوت حر رافض للهيمنة في العراق . https://twitter.com/Saudi_24/status/1206667174632476672/video/1 #قطر #اكتتاب_ارامكو</t>
  </si>
  <si>
    <t>https://twitter.com/beshirbenatzkwy/status/1207339415200321537</t>
  </si>
  <si>
    <t>nemrokarilspdv</t>
  </si>
  <si>
    <t>اتصال / د. خطار أبو دياب : كاتب ومحلل سياسي - باريس : أمريكا لا تريد الدخول مع ايران في حرب عسكرية ولذلك تمارس الحرب الإقتصادية عليها . https://twitter.com/saudi24tv/status/1205578154229817346/video/1 #قطر #اكتتاب_ارامكو</t>
  </si>
  <si>
    <t>https://twitter.com/nemrokarilspdv/status/1207338559004434432</t>
  </si>
  <si>
    <t>khaliddabbaucap</t>
  </si>
  <si>
    <t>محلل قناة ٢٤ سعودي الفضائية د. رامي خليفة العلي في خبر وتحليل : هناك تأثير للعقوبات الاقتصادية على الجانب الإيراني، ولذلك شهدنا انتفاضات للمدن الإيرانية https://twitter.com/saudi24tv/status/1206166474055933953/video/1 #ايران #اكتتاب_ارامكو</t>
  </si>
  <si>
    <t>https://twitter.com/khaliddabbaucap/status/1207338368935374849</t>
  </si>
  <si>
    <t>naif12647282</t>
  </si>
  <si>
    <t>nnktr9112</t>
  </si>
  <si>
    <t>العقارين والمطورين من شهر تقريبا رفعو الاسعار ١٠٪ بدون مبرر - وهي حركه استباقيه حيث مع نزول السوق لا يتأثر واجد لاحضتها في شرق الرياض في عز اكتتاب ارامكو وتوجه السيوله لسوق الاسهم اغلب الفلل الجاهزة طلعة تقريبا ١٠٪ !!! شي يحتاج التفكير.</t>
  </si>
  <si>
    <t>https://twitter.com/naif12647282/status/1207337800997191680</t>
  </si>
  <si>
    <t>https://twitter.com/baytkhebra/status/1207333449884938240</t>
  </si>
  <si>
    <t>https://twitter.com/baytkhebra/status/1207333449725444098</t>
  </si>
  <si>
    <t>khalafassafbmev</t>
  </si>
  <si>
    <t>محلل قناة ٢٤ سعودي الفضائية د. فهد الشليمي في مع الحدث : الدعم التركي بالأسلحة والمعدات في ليبيا يخالف قرار مجلس الأمن الصادر في مارس 2011م برقم 1970 والذي يقضي بمنـع توريـد جميـع أنـواع الأسـلحة ومـا يتـصل بها إلى ليبيا https://twitter.com/saudi24tv/status/1206154676237934592/video/1 #قطر #اكتتاب_ارامكو</t>
  </si>
  <si>
    <t>https://twitter.com/khalafassafbmev/status/1207333371904503808</t>
  </si>
  <si>
    <t>nasershoebuikl</t>
  </si>
  <si>
    <t>ا. يوسف علاونه في الحقيقة :نفس الحالة العدائية الإرهابية التي تمارسها إيران على بلاد العرب لم تمارسها على باكستان وتركيا ولو قيض لإيران أن تفعل الذي فعلته في العراق وسوريا في باكستان و تركيا فسوف تفعل https://twitter.com/saudi24tv/status/1206184617247674369/video/1 #قطر #اكتتاب_ارامكو</t>
  </si>
  <si>
    <t>https://twitter.com/nasershoebuikl/status/1207331552159567873</t>
  </si>
  <si>
    <t>ahmedhagourzplj</t>
  </si>
  <si>
    <t>محلل قناة ٢٤ سعودي الفضائية د. رامي خليفة العلي في خبر وتحليل : لأول مرة في الشرق الأوسط نشهد سياسة أمريكية جادة في مواجهة السياسة الإيرانية في المنطقة https://twitter.com/saudi24tv/status/1206164304359251969/video/1 #السعودية #اكتتاب_ارامكو</t>
  </si>
  <si>
    <t>https://twitter.com/ahmedhagourzplj/status/1207327368676827136</t>
  </si>
  <si>
    <t>saeghalamifgcvb</t>
  </si>
  <si>
    <t>محلل قناة ٢٤ سعودي الفضائية حسن راضي في برنامج إيران زووم : النظام الإيراني لا يسمح ببناء مسجد في ايران للمسلمين السنة لأداء صلواتهم . https://twitter.com/saudi24tv/status/1206015871019372544/video/1 #السعودية #اكتتاب_ارامكو</t>
  </si>
  <si>
    <t>https://twitter.com/saeghalamifgcvb/status/1207327237390970880</t>
  </si>
  <si>
    <t>elewiarkanigqea</t>
  </si>
  <si>
    <t>أ. هاني الحجي: كتبت الصحف البريطانية ان هناك تهديد من الحرس الثوري لتصفية مُعارضيه او القيام بأعمال اجرامية . https://twitter.com/saudi24tv/status/1206658049030664194/video/1 #السعودية #اكتتاب_ارامكو</t>
  </si>
  <si>
    <t>https://twitter.com/elewiarkanigqea/status/1207322607349092353</t>
  </si>
  <si>
    <t>eyadboadanikpbw</t>
  </si>
  <si>
    <t>جزء من كلمة قائد الجيش الوطني الليبي "خليفة حفتر" . https://twitter.com/Saudi_24/status/1205613284063371264/video/1 #قطر #اكتتاب_ارامكو</t>
  </si>
  <si>
    <t>https://twitter.com/eyadboadanikpbw/status/1207320609241391111</t>
  </si>
  <si>
    <t>noicherharthy20</t>
  </si>
  <si>
    <t>د. فواز كاسب العطيفي - باحث أكاديمي في الشؤون الاستراتيجية والأمنية : ما زال المجتمع الدولي متأخر في متابعة داعش والدول التي تدعمها وفي مقدمتها تركيا . https://twitter.com/saudi24tv/status/1205618377215160321/video/1 #قطر #اكتتاب_ارامكو</t>
  </si>
  <si>
    <t>https://twitter.com/noicherharthy20/status/1207317344353234944</t>
  </si>
  <si>
    <t>mobarakmahgymvm</t>
  </si>
  <si>
    <t>أ. حسن الهاشمي : أمريكا ضيقت على النظام الإيراني من كل جهة . https://twitter.com/saudi24tv/status/1205587912152231936/video/1 #قطر #اكتتاب_ارامكو</t>
  </si>
  <si>
    <t>https://twitter.com/mobarakmahgymvm/status/1207316907738697728</t>
  </si>
  <si>
    <t>Graph_Com</t>
  </si>
  <si>
    <t xml:space="preserve">بعد #اكتتاب_أرامكو.. شركة #أرامكو فيما وراء البحار تستحوذ على شركة هيونداي أويل بنك الكورية </t>
  </si>
  <si>
    <t>https://twitter.com/Graph_Com/status/1207314575462416384</t>
  </si>
  <si>
    <t>mohamme48491342</t>
  </si>
  <si>
    <t>محلل قناة ٢٤ سعودي ا. يوسف علاونه : الذي استجد على الصراع التركي الإيراني أن الترك والفرس يرون أن العالم العربي يتفلت من محاولاتهم للسيطرة على العالم العربي وأن العالم العربي مؤهل لقيادة نفسه https://twitter.com/saudi24tv/status/1206185463817625600/video/1 #قطر #اكتتاب_ارامكو</t>
  </si>
  <si>
    <t>https://twitter.com/mohamme48491342/status/1207313810605903873</t>
  </si>
  <si>
    <t>hamidmosedqgaq</t>
  </si>
  <si>
    <t>محلل قناة ٢٤ سعودي الفضائية د. عماد الدين الجبوري في سجال خاص : المتحدث باسم الجيش الليبي أعلن أن لغة الحوار قد انتهت ولغة البندقية هي الحل.. والجيش الليبي يخوص صراعاً اقليمياً في ليبيا https://twitter.com/saudi24tv/status/1206914582545158145/video/1 #قطر #اكتتاب_ارامكو</t>
  </si>
  <si>
    <t>https://twitter.com/hamidmosedqgaq/status/1207310689737555968</t>
  </si>
  <si>
    <t>sXiL2GvW3aPu23L</t>
  </si>
  <si>
    <t>اعطونا فلوسنا في اكتتاب ارامكو بعنا والهاتف المصرفي مايرد رحنا البنك قالوا ماعندنا أرسلت لكم على الخاص مارديتوا اعطونا فلوسنا او الطريقه لتحويل بيع ارامكوا علما لايوجد محفظه سابقه</t>
  </si>
  <si>
    <t>https://twitter.com/sXiL2GvW3aPu23L/status/1207308492580827136</t>
  </si>
  <si>
    <t>hhusseinhachm</t>
  </si>
  <si>
    <t>اتصال هاتفي من: أ.هند الضاوي –الصحفية المتخصصة في القضايا الاقليمية –القاهرة . بدأت مصر في إثبات ان الاتفاقية التي وقعتها حكومة السراج مع اردوغان غير قانونية ولا تحترم القانون الدولي. https://twitter.com/Saudi_24/status/1205618726160211969/video/1 #ايران #اكتتاب_ارامكو</t>
  </si>
  <si>
    <t>https://twitter.com/hhusseinhachm/status/1207307448081625088</t>
  </si>
  <si>
    <t>Khaled_Harthy3</t>
  </si>
  <si>
    <t>أ. نايف الحربي: إعلامي وكاتب صحفي: المملكة لم تقصر .. دعمت الجيش اللبناني ودعمت الحكومة اللبنانية وساهمت من أجل بناء لبنان .. https://twitter.com/saudi24tv/status/1205996763326361602/video/1 #قطر #اكتتاب_ارامكو</t>
  </si>
  <si>
    <t>https://twitter.com/Khaled_Harthy3/status/1207306735024779266</t>
  </si>
  <si>
    <t>Queen2084</t>
  </si>
  <si>
    <t>https://twitter.com/Queen2084/status/1207304854680621057</t>
  </si>
  <si>
    <t>wafimeatabynpyv</t>
  </si>
  <si>
    <t>د. محمد الثقفي - رئيس مركز الخبرة العالمية للدراسات والاستشارات : إيران لها أجندة عميقة منذ فترة كبيرة جدا في العراق . https://twitter.com/saudi24tv/status/1206696994342887427/video/1 #ايران #اكتتاب_ارامكو</t>
  </si>
  <si>
    <t>https://twitter.com/wafimeatabynpyv/status/1207304298884947968</t>
  </si>
  <si>
    <t>OzilMlake</t>
  </si>
  <si>
    <t>محلل قناة ٢٤ سعودي الفضائية د. فهد الشليمي في مع الحدث : تركيا أرسلت إلى حكومة الوفاق مسدسات مزودة بكواتم صوت، من أجل تنفيذ اغتيالات سياسية لعمل فوضى وإرباك في المشهد الليبي https://twitter.com/saudi24tv/status/1206152069729701888/video/1 #ايران #اكتتاب_ارامكو</t>
  </si>
  <si>
    <t>https://twitter.com/OzilMlake/status/1207301099109134336</t>
  </si>
  <si>
    <t>omaimakhamis</t>
  </si>
  <si>
    <t>#اكتتاب_أرامكو #ارامكو_تتجاوز_2تريليون ألف مبروك يا بطلي ....كنت جزءا من هذا النجاح الوطني الكبير ...نعم وبجهودكم تحققت الغاية #السعودية_قوة_عالمية</t>
  </si>
  <si>
    <t>https://twitter.com/omaimakhamis/status/1207300361599492096</t>
  </si>
  <si>
    <t>AldaiilYuosif</t>
  </si>
  <si>
    <t>أ. عبد الله القحطاني: خامنئي يقتل في صنعاء ودمشق و اردوغان يقتل في طرابلس فهذا إرهاب موجه ضد العرب . https://twitter.com/saudi24tv/status/1205585350074220544/video/1 #قطر #اكتتاب_ارامكو</t>
  </si>
  <si>
    <t>https://twitter.com/AldaiilYuosif/status/1207295321455378432</t>
  </si>
  <si>
    <t>eliassawwatqnvh</t>
  </si>
  <si>
    <t>اتصال / د. خطار أبو دياب : كاتب ومحلل سياسي - باريس : أمريكا لا تريد الدخول مع ايران في حرب عسكرية ولذلك تمارس الحرب الإقتصادية عليها . https://twitter.com/saudi24tv/status/1205578154229817346/video/1 #السعودية #اكتتاب_ارامكو</t>
  </si>
  <si>
    <t>https://twitter.com/eliassawwatqnvh/status/1207292657925578752</t>
  </si>
  <si>
    <t>omeiarelhuea</t>
  </si>
  <si>
    <t>محلل قناة ٢٤ سعودي الفضائية صباح الخزاعي في بصريح العبارة : شركة أرامكو العملاقة تفوقت على أكبر 5 شركات عالمية مجتمعة https://twitter.com/saudi24tv/status/1206174726080606208/video/1 #قطر #اكتتاب_ارامكو</t>
  </si>
  <si>
    <t>https://twitter.com/omeiarelhuea/status/1207291693575426048</t>
  </si>
  <si>
    <t>abdelrazzakfykt</t>
  </si>
  <si>
    <t>أ. خالد النزر : الوضع في لبنان يتجه من سيء إلى أسوأ . https://twitter.com/saudi24tv/status/1205588164548743169/video/1 #ايران #اكتتاب_ارامكو</t>
  </si>
  <si>
    <t>https://twitter.com/abdelrazzakfykt/status/1207289050207571969</t>
  </si>
  <si>
    <t>gamanbaridiifra</t>
  </si>
  <si>
    <t>محلل قناة ٢٤ سعودي الفضائية د. فايز النشوان في أبعاد : تتريك الدولة الليبية واخضاعها لشروط الأتراك كي تكون ورقة ابتزاز ضد الدولة المصرية أو دول أخرى هو أمر مرفوض https://twitter.com/saudi24tv/status/1206904179396161537/video/1 #السعودية #اكتتاب_ارامكو</t>
  </si>
  <si>
    <t>https://twitter.com/gamanbaridiifra/status/1207287006738472961</t>
  </si>
  <si>
    <t>zamelmekhlehrfk</t>
  </si>
  <si>
    <t>أ. خالد النزر : كان الإيرانيين مضطرين لهذه المظاهرات خصوصاً بعد غلاء المعيشة الأخير الذي اقره النظام على الشعب . https://twitter.com/saudi24tv/status/1205585101129682944/video/1 #قطر #اكتتاب_ارامكو</t>
  </si>
  <si>
    <t>https://twitter.com/zamelmekhlehrfk/status/1207285798179090432</t>
  </si>
  <si>
    <t>redahotygmfjv</t>
  </si>
  <si>
    <t>العميد متقاعد. حسن الشهري : العقوبات الاقتصادية على ايران مؤثرة ومن المُفيد الاستمرار فيها . https://twitter.com/saudi24tv/status/1205584989276057601/video/1 #السعودية #اكتتاب_ارامكو</t>
  </si>
  <si>
    <t>https://twitter.com/redahotygmfjv/status/1207284866703867905</t>
  </si>
  <si>
    <t>aliharthyhljwf</t>
  </si>
  <si>
    <t>محلل قناة ٢٤ سعودي الفضائية حسن راضي في برنامج إيران زووم : النظام الإيراني هجر عشرات الألاف من الأسر العراقية من المناطق السنية وأستوطنه عوائل إيرانية . https://twitter.com/saudi24tv/status/1206733022978093056/video/1 #قطر #اكتتاب_ارامكو</t>
  </si>
  <si>
    <t>https://twitter.com/aliharthyhljwf/status/1207284496954994688</t>
  </si>
  <si>
    <t>knees0552724</t>
  </si>
  <si>
    <t>https://twitter.com/knees0552724/status/1207284461672513536</t>
  </si>
  <si>
    <t>cfHRyBVL845RQX0</t>
  </si>
  <si>
    <t>من توقف خدماته ويحرم من كثير من المميزات حتى ابسط خدماته الحكوميه واخرها اكتتاب ارامكو ويصبح باب السجن مقفل عليه ويذوق هم الدين صباح ومساء ماهو مثل من عنده اموال وجالس ينتقد غالبيتها فواتير من محاكم التنفيذ ومثبته فكن خيرا ياساهم بالتسديد والتفريج او اصمت واجعل الخير لغيرك</t>
  </si>
  <si>
    <t>https://twitter.com/cfHRyBVL845RQX0/status/1207283701664624640</t>
  </si>
  <si>
    <t>okailalshekkxub</t>
  </si>
  <si>
    <t>محلل قناة ٢٤ سعودي الفضائية حسن راضي في برنامج إيران زووم : تغير التركيبة العقائدية في العراق بشكل كبير جداً لصالح المشروع الإيراني . https://twitter.com/saudi24tv/status/1206734001173598210/video/1 #السعودية #اكتتاب_ارامكو</t>
  </si>
  <si>
    <t>https://twitter.com/okailalshekkxub/status/1207276548514045952</t>
  </si>
  <si>
    <t>thabetmehanwqxc</t>
  </si>
  <si>
    <t>محلل قناة ٢٤ سعودي الفضائية د. عمر عبدالستار في برنامج نيران ايران : هناك قرار أمريكي حاسم بالرد بشكل عسكري على إيران أو أذرعها، ممن يضرب مصالحها في العراق https://twitter.com/saudi24tv/status/1206171652498886656/video/1 #قطر #اكتتاب_ارامكو</t>
  </si>
  <si>
    <t>https://twitter.com/thabetmehanwqxc/status/1207276154358583299</t>
  </si>
  <si>
    <t>borhandoayetbqc</t>
  </si>
  <si>
    <t>جزء من كلمة قائد الجيش الوطني الليبي "خليفة حفتر" . https://twitter.com/Saudi_24/status/1205613284063371264/video/1 #ايران #اكتتاب_ارامكو</t>
  </si>
  <si>
    <t>https://twitter.com/borhandoayetbqc/status/1207271763589160961</t>
  </si>
  <si>
    <t>anturherefilstr</t>
  </si>
  <si>
    <t>د. فواز كاسب العطيفي - باحث أكاديمي في الشؤون الاستراتيجية والأمنية : ما زال المجتمع الدولي متأخر في متابعة داعش والدول التي تدعمها وفي مقدمتها تركيا . https://twitter.com/saudi24tv/status/1205618377215160321/video/1 #ايران #اكتتاب_ارامكو</t>
  </si>
  <si>
    <t>https://twitter.com/anturherefilstr/status/1207266182123917312</t>
  </si>
  <si>
    <t>السيولة تتجه إلى شركات السوق بعد #اكتتاب_أرامكو ، محدثةً ارتفاعات متوازنة بشكل إيجابي لجميع قطاعات #تاسي.</t>
  </si>
  <si>
    <t>https://twitter.com/SUKHAIBER/status/1207265522028630018</t>
  </si>
  <si>
    <t>saddamalswedi</t>
  </si>
  <si>
    <t>nfs_897</t>
  </si>
  <si>
    <t xml:space="preserve">انا راح ابيع اسهمي في اكتتاب ارامكو وراح اشتري طيور فلامنقو </t>
  </si>
  <si>
    <t>https://twitter.com/saddamalswedi/status/1207264723793797121</t>
  </si>
  <si>
    <t>71illi</t>
  </si>
  <si>
    <t>https://twitter.com/71illi/status/1207262375847583746</t>
  </si>
  <si>
    <t>yasermannaxajy</t>
  </si>
  <si>
    <t>ا. يوسف علاونه في الحقيقة :نفس الحالة العدائية الإرهابية التي تمارسها إيران على بلاد العرب لم تمارسها على باكستان وتركيا ولو قيض لإيران أن تفعل الذي فعلته في العراق وسوريا في باكستان و تركيا فسوف تفعل https://twitter.com/saudi24tv/status/1206184617247674369/video/1 #السعودية #اكتتاب_ارامكو</t>
  </si>
  <si>
    <t>https://twitter.com/yasermannaxajy/status/1207261479793238021</t>
  </si>
  <si>
    <t>abdulla75109656</t>
  </si>
  <si>
    <t>https://twitter.com/abdulla75109656/status/1207257607318183936</t>
  </si>
  <si>
    <t>btm_505</t>
  </si>
  <si>
    <t>Alwaleed_Talal</t>
  </si>
  <si>
    <t>هذي بوادر ارباح صفقة اكتتاب ارامكو التي قادتها سامباً ،، الله يزيدك من فضلة ويمتعك فيها بصحة وسلامة</t>
  </si>
  <si>
    <t>https://twitter.com/btm_505/status/1207256740292702209</t>
  </si>
  <si>
    <t>hbn1211236321</t>
  </si>
  <si>
    <t>سلام عليكم انا عندي مشكله في اكتتاب حق أرامكو الأخير قالو تواصل مع الراجحي ماليه انتم ماتردون</t>
  </si>
  <si>
    <t>https://twitter.com/hbn1211236321/status/1207256737612480513</t>
  </si>
  <si>
    <t>Maaadree</t>
  </si>
  <si>
    <t>البندانه انتشرت اعلامياً أكثر من اكتتاب أرامكو</t>
  </si>
  <si>
    <t>https://twitter.com/Maaadree/status/1207249456544014337</t>
  </si>
  <si>
    <t>SSalemurbano</t>
  </si>
  <si>
    <t>https://twitter.com/SSalemurbano/status/1207245492377272325</t>
  </si>
  <si>
    <t>ND6jVv2zAcKhE9G</t>
  </si>
  <si>
    <t>لم يتم إيداع قيمة أسهم اكتتاب ارامكو في حسابي رغم مضي اكثر من يومين عمل... مصرف الراجحي</t>
  </si>
  <si>
    <t>https://twitter.com/ND6jVv2zAcKhE9G/status/1207245286378213376</t>
  </si>
  <si>
    <t>arefshamlazyifg</t>
  </si>
  <si>
    <t>اتصال / د. عادل الأشرم بن عمار : كاتب ومحلل سياسي – بغداد : ايران تقتل ببجاحة أي صوت حر رافض للهيمنة في العراق . https://twitter.com/Saudi_24/status/1206667174632476672/video/1 #ايران #اكتتاب_ارامكو</t>
  </si>
  <si>
    <t>https://twitter.com/arefshamlazyifg/status/1207243532307779584</t>
  </si>
  <si>
    <t>ALAWI480</t>
  </si>
  <si>
    <t>Banque_Fransi</t>
  </si>
  <si>
    <t>https://twitter.com/ALAWI480/status/1207240984037404672</t>
  </si>
  <si>
    <t>Ab3ad_Alsouq</t>
  </si>
  <si>
    <t>انتهى الضغط على اسهم السوق بالانتهاء من اكتتاب ارامكو وتداولها اسهم ستتحرر وتعاود التحليق وملامح ذلك اتضحت نراقب التداولات رزق الله الجميع</t>
  </si>
  <si>
    <t>https://twitter.com/Ab3ad_Alsouq/status/1207239324842053632</t>
  </si>
  <si>
    <t>wardanmeshecxie</t>
  </si>
  <si>
    <t>د. فواز كاسب العطيفي - باحث أكاديمي في الشؤون الاستراتيجية والأمنية : ليبيا واحدة من البلدان التي تتدخل بها تركيا لتحقيق مشروعها وأهدافها . https://twitter.com/saudi24tv/status/1205613340703252481/video/1 #قطر #اكتتاب_ارامكو</t>
  </si>
  <si>
    <t>https://twitter.com/wardanmeshecxie/status/1207233649596411906</t>
  </si>
  <si>
    <t>mansouroufagorb</t>
  </si>
  <si>
    <t>محلل قناة ٢٤ سعودي الفضائية ا. يوسف علاونه في الحقيقة : تركيا تقيم علاقات دبلوماسية كاملة مع إسرائيل وعلاقات اقتصادية وتجارية وعسكرية واستخبارية https://twitter.com/saudi24tv/status/1206187504459759617/video/1 #ايران #اكتتاب_ارامكو</t>
  </si>
  <si>
    <t>https://twitter.com/mansouroufagorb/status/1207233184750034945</t>
  </si>
  <si>
    <t>Q8teya1</t>
  </si>
  <si>
    <t>شلون نشتري الاسهم من فاته اكتتاب ارامكو</t>
  </si>
  <si>
    <t>https://twitter.com/Q8teya1/status/1207232876149977088</t>
  </si>
  <si>
    <t>fssf24N</t>
  </si>
  <si>
    <t xml:space="preserve">#ارامكو بديت احس بالندم بسبب اكتتاب أرامكو الله يستر </t>
  </si>
  <si>
    <t>https://twitter.com/fssf24N/status/1207232660789170177</t>
  </si>
  <si>
    <t>moawyahmokglzxc</t>
  </si>
  <si>
    <t>https://twitter.com/moawyahmokglzxc/status/1207232642044891136</t>
  </si>
  <si>
    <t>MohQahtani2016</t>
  </si>
  <si>
    <t>https://twitter.com/MohQahtani2016/status/1207232301287067649</t>
  </si>
  <si>
    <t>wardanbelloybzb</t>
  </si>
  <si>
    <t>د. فواز كاسب العطيفي - باحث أكاديمي في الشؤون الاستراتيجية والأمنية : يحتاج الجيش الليبي الى دعم لوجيستي مستمر حتى يستطيع تحرير طرابلس من يد الميلشيات الارهابية. https://twitter.com/saudi24tv/status/1205620906451750914/video/1 #قطر #اكتتاب_ارامكو</t>
  </si>
  <si>
    <t>https://twitter.com/wardanbelloybzb/status/1207230848182996992</t>
  </si>
  <si>
    <t>aidmetewihbkr</t>
  </si>
  <si>
    <t>د. محمد الثقفي -رئيس مركز الخبرة العالمية للدراسات والاستشارات : تدعي ايران انها تُدافع عن المُعتقد الشيعي ولكنها في الأصل تُدافع عن أهداف سياسية تخُص برنامجها التوسعي . https://twitter.com/saudi24tv/status/1206702908269645825/video/1 #السعودية #اكتتاب_ارامكو</t>
  </si>
  <si>
    <t>https://twitter.com/aidmetewihbkr/status/1207230103450722304</t>
  </si>
  <si>
    <t>alhootah</t>
  </si>
  <si>
    <t>لا .. فقط اكتتاب ارامكو</t>
  </si>
  <si>
    <t>https://twitter.com/alhootah/status/1207229038999298048</t>
  </si>
  <si>
    <t>yahamadguifeee</t>
  </si>
  <si>
    <t>محلل قناة ٢٤ سعودي الفضائية د. عمر عبدالستار في برنامج نيران ايران : هجمات المليشيات في العراق على القوات الأمريكية تقترب من الخط الأحمر.. وقد تضطر أمريكا بالرد وهو لن يكون محبباً لأحد https://twitter.com/saudi24tv/status/1206169781876985856/video/1 #ايران #اكتتاب_ارامكو</t>
  </si>
  <si>
    <t>https://twitter.com/yahamadguifeee/status/1207228545640087552</t>
  </si>
  <si>
    <t>RN_alyami70</t>
  </si>
  <si>
    <t xml:space="preserve">بعت اكتتاب ارامكو لي يوم كامل من امس الله يجزاكم خير للحين م نزلت بحسابي شالوضع </t>
  </si>
  <si>
    <t>https://twitter.com/RN_alyami70/status/1207226339713015808</t>
  </si>
  <si>
    <t>misfer252</t>
  </si>
  <si>
    <t>محلل قناة ٢٤ سعودي الفضائية د. عماد الدين الجبوري في سجال خاص : شركة ارامكو ليست فقط رقم 1 في العالم، بل ستتربع بذلك في المرتبة العالمية في العقدين القادمين نتيجة للمتانة في الطرح والتخطيط https://twitter.com/saudi24tv/status/1206182899378208768/video/1 #ايران #اكتتاب_ارامكو</t>
  </si>
  <si>
    <t>https://twitter.com/misfer252/status/1207226300336889856</t>
  </si>
  <si>
    <t>https://twitter.com/ADS_Saudi_/status/1207224422291124235</t>
  </si>
  <si>
    <t>mohammedalshah</t>
  </si>
  <si>
    <t>د. فواز كاسب العطيفي - باحث أكاديمي في الشؤون الاستراتيجية والأمنية : ما زال المجتمع الدولي متأخر في متابعة داعش والدول التي تدعمها وفي مقدمتها تركيا . https://twitter.com/saudi24tv/status/1205618377215160321/video/1 #السعودية #اكتتاب_ارامكو</t>
  </si>
  <si>
    <t>https://twitter.com/mohammedalshah/status/1207223351359528960</t>
  </si>
  <si>
    <t>vvvi779</t>
  </si>
  <si>
    <t>abuthary361</t>
  </si>
  <si>
    <t>انا بعد اكتتاب ارامكو</t>
  </si>
  <si>
    <t>https://twitter.com/vvvi779/status/1207221791170674688</t>
  </si>
  <si>
    <t>alianmataruujpp</t>
  </si>
  <si>
    <t>محلل قناة ٢٤ سعودي الفضائية د. عمر عبدالستار في نيران ايران : ينبغي أن يكون هناك تحالفاً دولياً ضد المليشيات الإيرانية https://twitter.com/saudi24tv/status/1206170576945078272/video/1 #السعودية #اكتتاب_ارامكو</t>
  </si>
  <si>
    <t>https://twitter.com/alianmataruujpp/status/1207220956294471681</t>
  </si>
  <si>
    <t>alqahta60798071</t>
  </si>
  <si>
    <t>نشرة إكتتاب #ارامكو لم تذكر بأن الشركات الأجنبية يحق لها البيع في أي وقت المكتتب الكويتي خرج من السهم ...وباع ملايين الأسهم هل باع المكتتب الإماراتي ..! هناك محافظ تبيع كميات مليونية في السهم .!</t>
  </si>
  <si>
    <t>https://twitter.com/alqahta60798071/status/1207219969714462721</t>
  </si>
  <si>
    <t>khalifahsedgifp</t>
  </si>
  <si>
    <t>محلل قناة ٢٤ سعودي الفضائية جيري ماهر في برنامج لمن يهمه الأمر : الخزانة الأمريكية فرضت عقوبات جديدة على رجال أعمال وشركات لبنانية متهمة بأنهم قدموا أموالاً لحسن نصر الله ودعموا إرهاب حزب الله https://twitter.com/saudi24tv/status/1206159412932554753/video/1 #ايران #اكتتاب_ارامكو</t>
  </si>
  <si>
    <t>https://twitter.com/khalifahsedgifp/status/1207219404267753472</t>
  </si>
  <si>
    <t>صناديق MSCI تبدأ رحلة الاستثمار في سهم #أرامكو - #أرامكو #اكتتاب_أرامكو #صحيفة_البلاد</t>
  </si>
  <si>
    <t>https://twitter.com/albiladdaily/status/1207218566757355520</t>
  </si>
  <si>
    <t>qasimibran</t>
  </si>
  <si>
    <t>تقرير / احتجاجات إيران الأخيرة.. 1360 قتيلاً وحوالي 10 آلاف معتقل . https://twitter.com/saudi24tv/status/1205579069150105600/video/1 #قطر #اكتتاب_ارامكو</t>
  </si>
  <si>
    <t>https://twitter.com/qasimibran/status/1207217088559034369</t>
  </si>
  <si>
    <t>slemandebesulnd</t>
  </si>
  <si>
    <t>https://twitter.com/slemandebesulnd/status/1207215133853917184</t>
  </si>
  <si>
    <t>modi12m</t>
  </si>
  <si>
    <t>https://twitter.com/modi12m/status/1207211935592329216</t>
  </si>
  <si>
    <t>ahmadhazmituog</t>
  </si>
  <si>
    <t>https://twitter.com/ahmadhazmituog/status/1207211389489733632</t>
  </si>
  <si>
    <t>youssefmassebh</t>
  </si>
  <si>
    <t>د. فواز كاسب العطيفي - باحث أكاديمي في الشؤون الاستراتيجية والأمنية : يحتاج الجيش الليبي الى دعم لوجيستي مستمر حتى يستطيع تحرير طرابلس من يد الميلشيات الارهابية. https://twitter.com/saudi24tv/status/1205620906451750914/video/1 #السعودية #اكتتاب_ارامكو</t>
  </si>
  <si>
    <t>https://twitter.com/youssefmassebh/status/1207211219612028928</t>
  </si>
  <si>
    <t>salom31malki84</t>
  </si>
  <si>
    <t>أ. خالد النزر : الوضع في لبنان يتجه من سيء إلى أسوأ . https://twitter.com/saudi24tv/status/1205588164548743169/video/1 #السعودية #اكتتاب_ارامكو</t>
  </si>
  <si>
    <t>https://twitter.com/salom31malki84/status/1207210454965207040</t>
  </si>
  <si>
    <t>mekrenshardeiff</t>
  </si>
  <si>
    <t>https://twitter.com/mekrenshardeiff/status/1207209102994235392</t>
  </si>
  <si>
    <t>haiderargawwlld</t>
  </si>
  <si>
    <t>تقرير / تركيا تنتهك الحظر الأممي وتواصل دعمها للمليشيات في ليبيا https://twitter.com/Saudi_24/status/1206667519278428162/video/1 #قطر #اكتتاب_ارامكو</t>
  </si>
  <si>
    <t>https://twitter.com/haiderargawwlld/status/1207207305697210368</t>
  </si>
  <si>
    <t>abdullahmuqrin</t>
  </si>
  <si>
    <t>تقرير / بومبيو: إدراج شركات نقل إيرانية أسهمت في دعم الإرهاب . https://twitter.com/saudi24tv/status/1205576839940448261/video/1 #السعودية #اكتتاب_ارامكو</t>
  </si>
  <si>
    <t>https://twitter.com/abdullahmuqrin/status/1207206606670303232</t>
  </si>
  <si>
    <t>hazem202000</t>
  </si>
  <si>
    <t>الحساب خاص ببيع فقط ما اشتريت من اكتتاب أرامكو برغم الذهاب لخدمه العملاء ما يوجد اي تغيير</t>
  </si>
  <si>
    <t>https://twitter.com/hazem202000/status/1207201464201953280</t>
  </si>
  <si>
    <t>alraqi_aalakhdr</t>
  </si>
  <si>
    <t>محلل قناة ٢٤ سعودي الفضائية د. عماد الدين الجبوري في سجال خاص : قائد البحرية الليبية صرح بأن لديه أوامر بإغراق أي سفينة تركية تصل إلى السواحل الليبية https://twitter.com/saudi24tv/status/1206915897199353856/video/1 #السعودية #اكتتاب_ارامكو</t>
  </si>
  <si>
    <t>https://twitter.com/alraqi_aalakhdr/status/1207200230841733123</t>
  </si>
  <si>
    <t>adibeharijjzff</t>
  </si>
  <si>
    <t>محلل قناة ٢٤ سعودي الفضائية حسن راضي في برنامج إيران زووم : ما زالت ايران تسعى إلى ضم اوطان وأراضي عربية لها . https://twitter.com/saudi24tv/status/1206730974798712833/video/1 #ايران #اكتتاب_ارامكو</t>
  </si>
  <si>
    <t>https://twitter.com/adibeharijjzff/status/1207197552304631809</t>
  </si>
  <si>
    <t>alysehemiorri</t>
  </si>
  <si>
    <t>د. فواز كاسب العطيفي - باحث أكاديمي في الشؤون الاستراتيجية والأمنية : اردوغان يستغل ظروف بعض الدول العربية لتحقيق مصالحه . https://twitter.com/saudi24tv/status/1205614228322828290/video/1 #ايران #اكتتاب_ارامكو</t>
  </si>
  <si>
    <t>https://twitter.com/alysehemiorri/status/1207191534468247552</t>
  </si>
  <si>
    <t>mahermoflehkewd</t>
  </si>
  <si>
    <t>د. فواز كاسب العطيفي - باحث أكاديمي في الشؤون الاستراتيجية والأمنية : تمدد تركيا في المنطقة له دوافع ثقافية واستراتيجية . https://twitter.com/saudi24tv/status/1205618837405745153/video/1 #قطر #اكتتاب_ارامكو</t>
  </si>
  <si>
    <t>https://twitter.com/mahermoflehkewd/status/1207191306503671808</t>
  </si>
  <si>
    <t>coolmubarakreh1</t>
  </si>
  <si>
    <t>محلل قناة ٢٤ سعودي الفضائية جيري ماهر في برنامج لمن يهمه الأمر : الثورة في العراق هي عماد الثورات التي تواجه إيران ومليشياتها وهي بارقة أمل بتخليص الأمة من الإرهاب الإيراني https://twitter.com/saudi24tv/status/1206857127521857536/video/1 #ايران #اكتتاب_ارامكو</t>
  </si>
  <si>
    <t>https://twitter.com/coolmubarakreh1/status/1207186720900472832</t>
  </si>
  <si>
    <t>khalifselmypxdc</t>
  </si>
  <si>
    <t>محلل قناة ٢٤ سعودي الفضائية جيري ماهر في برنامج لمن يهمه الأمر : الرسالة الأمريكية لن تتوقف عن ملاحقة حزب الله وستفرض العقوبات حتى يتم انهاء التنظيم وسحب سلاحه https://twitter.com/saudi24tv/status/1206161679618318337/video/1 #ايران #اكتتاب_ارامكو</t>
  </si>
  <si>
    <t>https://twitter.com/khalifselmypxdc/status/1207180461673533441</t>
  </si>
  <si>
    <t>naharywafiwxbae</t>
  </si>
  <si>
    <t>محلل قناة ٢٤ سعودي الفضائية حسن راضي في برنامج إيران زووم : لم يمر أسبوع إلا ونجد هناك في الإعلام الإيراني العديد من التصريحات التي تدل على المشروع الإيراني المشؤوم . https://twitter.com/Saudi_24/status/1206729076641337344/video/1 #قطر #اكتتاب_ارامكو</t>
  </si>
  <si>
    <t>https://twitter.com/naharywafiwxbae/status/1207177846843756544</t>
  </si>
  <si>
    <t>RedaFarhod</t>
  </si>
  <si>
    <t>محلل قناة ٢٤ سعودي الفضائية د. فهد الشليمي في مع الحدث : تركيا تقوم بدعم أيديولوجية تنظيم الإخوان بالسلاح والمال والاعلام والتدخل والتكنولوجيا https://twitter.com/saudi24tv/status/1206156694671306752/video/1 #السعودية #اكتتاب_ارامكو</t>
  </si>
  <si>
    <t>https://twitter.com/RedaFarhod/status/1207176098087395328</t>
  </si>
  <si>
    <t>djup16</t>
  </si>
  <si>
    <t>#جورج_وسوف اسطوره السطلنه العربيه #السعودية_قوة_عالمية #لبنان__ينتفض #سوريا #اغاني #اكتتاب_أرامكو #السعودية #موسم_الدرعية #موسم_الرياض #موسم_الشرقية</t>
  </si>
  <si>
    <t>https://twitter.com/djup16/status/1207170601162547200</t>
  </si>
  <si>
    <t>khalifahselagog</t>
  </si>
  <si>
    <t>د. فواز كاسب العطيفي - باحث أكاديمي في الشؤون الاستراتيجية والأمنية : تركيا تحاول أن تتوسع وتحتاج إلى إيرادات اقتصادية . https://twitter.com/saudi24tv/status/1205614840544403456/video/1 #السعودية #اكتتاب_ارامكو</t>
  </si>
  <si>
    <t>https://twitter.com/khalifahselagog/status/1207167718190960640</t>
  </si>
  <si>
    <t>walidhoshanqflk</t>
  </si>
  <si>
    <t>محلل قناة ٢٤ سعودي الفضائية عبدالجليل السعيد في حقائق في دقائق : حالة اللاجئين السوريين مأساوية فلا سلموا من الموت الذي تجلبه لهم الطبيعة من الطقس السيء، ولا سلموا من القصف الروسي الأسدي الإيراني https://twitter.com/saudi24tv/status/1206908811266732032/video/1 #ايران #اكتتاب_ارامكو</t>
  </si>
  <si>
    <t>https://twitter.com/walidhoshanqflk/status/1207162493082226689</t>
  </si>
  <si>
    <t>Scheisaban</t>
  </si>
  <si>
    <t xml:space="preserve">فرنسا عاصمة حرية التعبير.. تغرّم صحيفة Bloomberg لنشرها معلومات مزيفة عن شركة فرنسية! طيب والمعلومات اللي نشرتها Bloomberg وغيرها من الصحف المسعورة بشأن اكتتاب أرامكو، ما تعرضها للغرامة؟ طبعا لا.. لأن حرية التعبير شي صالح للاستخدام ضد السعودية فقط </t>
  </si>
  <si>
    <t>https://twitter.com/Scheisaban/status/1207162333560279041</t>
  </si>
  <si>
    <t>zahirsinaniwro1</t>
  </si>
  <si>
    <t>محلل قناة ٢٤ سعودي الفضائية د. فهد الشليمي في مع الحدث : هناك تدخل تركي سافر في ليبيا انتقل من الدعم إلى التدخل المباشر و تركيا أرسلت 5 ملايين رصاصة بمعدل رصاصة لكل ليبي https://twitter.com/saudi24tv/status/1206150844107952128/video/1 #قطر #اكتتاب_ارامكو</t>
  </si>
  <si>
    <t>https://twitter.com/zahirsinaniwro1/status/1207159285228228610</t>
  </si>
  <si>
    <t>mosashoeypkfy</t>
  </si>
  <si>
    <t>محلل قناة ٢٤ سعودي الفضائية د. فهد الشليمي في مع الحدث : تركيا أرسلت إلى حكومة الوفاق مسدسات مزودة بكواتم صوت، من أجل تنفيذ اغتيالات سياسية لعمل فوضى وإرباك في المشهد الليبي https://twitter.com/saudi24tv/status/1206152069729701888/video/1 #قطر #اكتتاب_ارامكو</t>
  </si>
  <si>
    <t>https://twitter.com/mosashoeypkfy/status/1207158871866925057</t>
  </si>
  <si>
    <t>gobransharujeik</t>
  </si>
  <si>
    <t>محلل قناة ٢٤ سعودي الفضائية د. رامي خليفة العلي في خبر وتحليل : هناك صراع إرادات بين ايران والشعب العربي في العراق ولبنان، وسيكون الصدام بداية لسقوط الهيمنة الإيرانية https://twitter.com/saudi24tv/status/1206867316245487616/video/1 #قطر #اكتتاب_ارامكو</t>
  </si>
  <si>
    <t>https://twitter.com/gobransharujeik/status/1207154237345546240</t>
  </si>
  <si>
    <t>moagebsohaojtrr</t>
  </si>
  <si>
    <t>د. فواز كاسب العطيفي - باحث أكاديمي في الشؤون الاستراتيجية والأمنية : ليبيا واحدة من البلدان التي تتدخل بها تركيا لتحقيق مشروعها وأهدافها . https://twitter.com/saudi24tv/status/1205613340703252481/video/1 #ايران #اكتتاب_ارامكو</t>
  </si>
  <si>
    <t>https://twitter.com/moagebsohaojtrr/status/1207152704121905153</t>
  </si>
  <si>
    <t>wasimogaimyamqv</t>
  </si>
  <si>
    <t>محلل قناة ٢٤ سعودي جيري ماهر في برنامج لمن يهمه الأمر: العقوبات الأمريكية على ممولي منظمة حزب الله الإرهابية هي عقوبات أولية.. والإدارة الأمريكية تستعد لفرض عقوبات أخرى على حلفاء الحزب https://twitter.com/saudi24tv/status/1206160360715247616/video/1 #قطر #اكتتاب_ارامكو</t>
  </si>
  <si>
    <t>https://twitter.com/wasimogaimyamqv/status/1207151869979758592</t>
  </si>
  <si>
    <t>yosefmehaniulzl</t>
  </si>
  <si>
    <t>محلل قناة ٢٤ سعودي الفضائية د. فايز النشوان في أبعاد : حكومة السراج منتهية الصلاحية الدستورية والقانونية والليبية والاقليمية وهي تؤثر على الأمن الاستراتيجي العربي https://twitter.com/saudi24tv/status/1206906256696459264/video/1 #ايران #اكتتاب_ارامكو</t>
  </si>
  <si>
    <t>https://twitter.com/yosefmehaniulzl/status/1207149913924161537</t>
  </si>
  <si>
    <t>ebrahimfarrmhyb</t>
  </si>
  <si>
    <t>أ. عبد الله القحطاني: يتعرض العراق الى اخطر مرحلة في تاريخه منذ ان أنشئ كيانه السياسي . https://twitter.com/saudi24tv/status/1206668391769165824/video/1 #ايران #اكتتاب_ارامكو</t>
  </si>
  <si>
    <t>https://twitter.com/ebrahimfarrmhyb/status/1207147288008777729</t>
  </si>
  <si>
    <t>DhimiShaya</t>
  </si>
  <si>
    <t>محلل قناة ٢٤ سعودي الفضائية حسن راضي في برنامج إيران زووم : النظام الإيراني هجر عشرات الألاف من الأسر العراقية من المناطق السنية وأستوطنه عوائل إيرانية . https://twitter.com/saudi24tv/status/1206733022978093056/video/1 #السعودية #اكتتاب_ارامكو</t>
  </si>
  <si>
    <t>https://twitter.com/DhimiShaya/status/1207146003599679488</t>
  </si>
  <si>
    <t>gobranshokyqfkx</t>
  </si>
  <si>
    <t>أ. خالد النزر : كان الإيرانيين مضطرين لهذه المظاهرات خصوصاً بعد غلاء المعيشة الأخير الذي اقره النظام على الشعب . https://twitter.com/saudi24tv/status/1205585101129682944/video/1 #السعودية #اكتتاب_ارامكو</t>
  </si>
  <si>
    <t>https://twitter.com/gobranshokyqfkx/status/1207107115833319430</t>
  </si>
  <si>
    <t>saeedmahdimoha1</t>
  </si>
  <si>
    <t>محلل قناة ٢٤ سعودي الفضائية د. عماد الدين الجبوري في سجال خاص : هناك دول متشاطئة ترفض الاتفاق بين اردوغان والسراج لأنه يأتي على حساب الدول والبرلمان الليبي لم يصادق على الاتفاقية https://twitter.com/saudi24tv/status/1206916765646807040/video/1 #ايران #اكتتاب_ارامكو</t>
  </si>
  <si>
    <t>https://twitter.com/saeedmahdimoha1/status/1207106663045566465</t>
  </si>
  <si>
    <t>elmosaytee33</t>
  </si>
  <si>
    <t>د. محمد الثقفي -رئيس مركز الخبرة العالمية للدراسات والاستشارات : استغلال ايران للدولة العراقية هو ما جعل المواطن العراقي يثور عليها. https://twitter.com/saudi24tv/status/1206703490761994240/video/1 #ايران #اكتتاب_ارامكو</t>
  </si>
  <si>
    <t>https://twitter.com/elmosaytee33/status/1207101915387047936</t>
  </si>
  <si>
    <t>ahmadalhofahcvw</t>
  </si>
  <si>
    <t>محلل قناة ٢٤ سعودي الفضائية د. عماد الدين الجبوري في سجال خاص : شركة ارامكو ليست فقط رقم 1 في العالم، بل ستتربع بذلك في المرتبة العالمية في العقدين القادمين نتيجة للمتانة في الطرح والتخطيط https://twitter.com/saudi24tv/status/1206182899378208768/video/1 #قطر #اكتتاب_ارامكو</t>
  </si>
  <si>
    <t>https://twitter.com/ahmadalhofahcvw/status/1207094608838221824</t>
  </si>
  <si>
    <t>farisalfaris91</t>
  </si>
  <si>
    <t>اكتتاب أرامكو يكتسح السوق أرامكو تذهل العالم عشرون ثلاثون اقتصاد قوي ومتين اسهم أرامكو تكتسح جميع الشركات الكبري المملكه العربيه السعوديه العظمي تسيطر علي سوق الأسهم أرامكو</t>
  </si>
  <si>
    <t>https://twitter.com/farisalfaris91/status/1207093600389148672</t>
  </si>
  <si>
    <t>hazzabuqami2014</t>
  </si>
  <si>
    <t>أ. حسن الهاشمي : أمريكا ضيقت على النظام الإيراني من كل جهة . https://twitter.com/saudi24tv/status/1205587912152231936/video/1 #السعودية #اكتتاب_ارامكو</t>
  </si>
  <si>
    <t>https://twitter.com/hazzabuqami2014/status/1207085249278160896</t>
  </si>
  <si>
    <t>khalidarfag2015</t>
  </si>
  <si>
    <t>محلل قناة ٢٤ سعودي الفضائية د. فهد الشليمي في مع الحدث : الدعم التركي بالأسلحة والمعدات في ليبيا يخالف قرار مجلس الأمن الصادر في مارس 2011م برقم 1970 والذي يقضي بمنـع توريـد جميـع أنـواع الأسـلحة ومـا يتـصل بها إلى ليبيا https://twitter.com/saudi24tv/status/1206154676237934592/video/1 #ايران #اكتتاب_ارامكو</t>
  </si>
  <si>
    <t>https://twitter.com/khalidarfag2015/status/1207083772296024064</t>
  </si>
  <si>
    <t>amorymagedynfhm</t>
  </si>
  <si>
    <t>أ. نايف الحربي: إعلامي وكاتب صحفي: ايران تريد أن تدمر لبنان والمنطقة . ما وراء الحدث .. https://twitter.com/saudi24tv/status/1205993880052813824/video/1 #السعودية #اكتتاب_ارامكو</t>
  </si>
  <si>
    <t>https://twitter.com/amorymagedynfhm/status/1207081602364379136</t>
  </si>
  <si>
    <t>eyadmezrealdds</t>
  </si>
  <si>
    <t>محلل قناة ٢٤ سعودي الفضائية جيري ماهر في برنامج لمن يهمه الأمر : النظام الإيراني منبوذ في العراق، والشعب العراقي لن يقبل بوجود سلطة إيران على بغداد https://twitter.com/saudi24tv/status/1206859197956145152/video/1 #السعودية #اكتتاب_ارامكو</t>
  </si>
  <si>
    <t>https://twitter.com/eyadmezrealdds/status/1207080451929772032</t>
  </si>
  <si>
    <t>farahaltemiiyzm</t>
  </si>
  <si>
    <t>أ. عبدالله القحطاني : "حسن نصرالله" يقود لبنان إلى الهاوية . https://twitter.com/saudi24tv/status/1205600825860673538/video/1 #السعودية #اكتتاب_ارامكو</t>
  </si>
  <si>
    <t>https://twitter.com/farahaltemiiyzm/status/1207079876244779008</t>
  </si>
  <si>
    <t>jamal2068614922</t>
  </si>
  <si>
    <t>محلل قناة ٢٤ سعودي الفضائية د. فهد الشليمي في مع الحدث : تركيا تقوم بدعم أيديولوجية تنظيم الإخوان بالسلاح والمال والاعلام والتدخل والتكنولوجيا https://twitter.com/saudi24tv/status/1206156694671306752/video/1 #ايران #اكتتاب_ارامكو</t>
  </si>
  <si>
    <t>https://twitter.com/jamal2068614922/status/1207077148810530816</t>
  </si>
  <si>
    <t>abbasomashbvdel</t>
  </si>
  <si>
    <t>أ. نايف الحربي: إعلامي وكاتب صحفي : جميع الدول العربية تقف مع لبنان ومع سيادتها . https://twitter.com/saudi24tv/status/1205999700228354049/video/1 #ايران #اكتتاب_ارامكو</t>
  </si>
  <si>
    <t>https://twitter.com/abbasomashbvdel/status/1207075066518880256</t>
  </si>
  <si>
    <t>sallamotthaetjv</t>
  </si>
  <si>
    <t>أ. نايف الحربي: إعلامي وكاتب صحفي : جميع الدول العربية تقف مع لبنان ومع سيادتها . https://twitter.com/saudi24tv/status/1205999700228354049/video/1 #السعودية #اكتتاب_ارامكو</t>
  </si>
  <si>
    <t>https://twitter.com/sallamotthaetjv/status/1207074173153091586</t>
  </si>
  <si>
    <t>zamelabdalymwnn</t>
  </si>
  <si>
    <t>أ. حسن الهاشمي : أمريكا ضيقت على النظام الإيراني من كل جهة . https://twitter.com/saudi24tv/status/1205587912152231936/video/1 #ايران #اكتتاب_ارامكو</t>
  </si>
  <si>
    <t>https://twitter.com/zamelabdalymwnn/status/1207074039107325953</t>
  </si>
  <si>
    <t>Advanced Practice in Accounts Receivable - Planning, Organising Course in #Madrid on 9, December #training #short_courses #Paris #Christmas #دورات_تدريبية_في_مدريد #اكتتاب_أرامكو #غرفة_التجارة #رؤية_السعودية_2030 #موانئ #قابوس #محمد_بن_سلمان #مملكة_البحرين</t>
  </si>
  <si>
    <t>#Madrid #training #short_courses #Paris #Christmas</t>
  </si>
  <si>
    <t>https://twitter.com/LondonLpc/status/1207073251937202176</t>
  </si>
  <si>
    <t>iuanzi</t>
  </si>
  <si>
    <t>محلل قناة ٢٤ سعودي الفضائية د. عمر عبدالستار في برنامج نيران ايران : إيران تتمدد عبر تنظيم الإخوان إنهاء الاخوان شيء ضروري لحفظ التوازن الجيوسياسي في الشرق الأوسط وفي العالم كله https://twitter.com/saudi24tv/status/1206873019668484096/video/1 #قطر #اكتتاب_ارامكو</t>
  </si>
  <si>
    <t>https://twitter.com/iuanzi/status/1207072485759475712</t>
  </si>
  <si>
    <t>East_Riy</t>
  </si>
  <si>
    <t>ujnnd</t>
  </si>
  <si>
    <t xml:space="preserve">الربح في الوقت اخي الكريم ومن صبر ظفر علما ان من شرا وقت اكتتاب ارامكو باع هالايام بربح يقارب 15٪ وبالنسبة لايقاف المنح بيقلل من العرض يعني راح يكتفى بالموجود والله يرزقنا واياكم وكل مسلم الرزق الحلال الطيب المبارك </t>
  </si>
  <si>
    <t>https://twitter.com/East_Riy/status/1207070215315558403</t>
  </si>
  <si>
    <t>salemmajrashi94</t>
  </si>
  <si>
    <t>أ. عبدالله القحطاني : القوى الدولية التي ازعجتنا بحقوق الإنسان لم تحرك ساكناً ضد أعمال ايران الإجرامية . https://twitter.com/saudi24tv/status/1206660161085067270/video/1 #قطر #اكتتاب_ارامكو</t>
  </si>
  <si>
    <t>https://twitter.com/salemmajrashi94/status/1207067242464268289</t>
  </si>
  <si>
    <t>Ramy_M_Jabr</t>
  </si>
  <si>
    <t xml:space="preserve">لمن فاته اكتتاب ارامكو ما زالت الفرصة امام الجميع لتداول السهم في اتورو وقد تستطيع جني ارباح كبيرة بذلك لدى منصة اتورو لما تقدمه في خدمات مثل الرافعة المالية وايضا المصداقية العالية بسرعة سحب الارباح خلال مدة ٢٤ ساعة </t>
  </si>
  <si>
    <t>https://twitter.com/Ramy_M_Jabr/status/1207066639377809408</t>
  </si>
  <si>
    <t>fehedshoeyjqvr</t>
  </si>
  <si>
    <t>محلل قناة ٢٤ سعودي الفضائية حسن راضي في برنامج إيران زووم : النظام الإيراني يحتل عشر أضعاف مساحة فلسطين فكيف نصدق نظام يطالب بخروج الاحتلال وهو يحتل الأراضي الاحوازية . https://twitter.com/saudi24tv/status/1206731935072043009/video/1 #ايران #اكتتاب_ارامكو</t>
  </si>
  <si>
    <t>https://twitter.com/fehedshoeyjqvr/status/1207065190593900545</t>
  </si>
  <si>
    <t>aahmedalgibran2</t>
  </si>
  <si>
    <t>محلل قناة ٢٤ سعودي ا. يوسف علاونه : الذي استجد على الصراع التركي الإيراني أن الترك والفرس يرون أن العالم العربي يتفلت من محاولاتهم للسيطرة على العالم العربي وأن العالم العربي مؤهل لقيادة نفسه https://twitter.com/saudi24tv/status/1206185463817625600/video/1 #ايران #اكتتاب_ارامكو</t>
  </si>
  <si>
    <t>https://twitter.com/aahmedalgibran2/status/1207065119940894721</t>
  </si>
  <si>
    <t>gibraneaalfaif1</t>
  </si>
  <si>
    <t>د. فواز كاسب العطيفي - باحث أكاديمي في الشؤون الاستراتيجية والأمنية : تركيا تريد استغلال ثروات البلدان العربية . https://twitter.com/saudi24tv/status/1205614545387040768/video/1 #السعودية #اكتتاب_ارامكو</t>
  </si>
  <si>
    <t>https://twitter.com/gibraneaalfaif1/status/1207059709821423616</t>
  </si>
  <si>
    <t>zakareyahadksyw</t>
  </si>
  <si>
    <t>محلل قناة ٢٤ سعودي جيري ماهر في برنامج لمن يهمه الأمر: العقوبات الأمريكية على ممولي منظمة حزب الله الإرهابية هي عقوبات أولية.. والإدارة الأمريكية تستعد لفرض عقوبات أخرى على حلفاء الحزب https://twitter.com/saudi24tv/status/1206160360715247616/video/1 #ايران #اكتتاب_ارامكو</t>
  </si>
  <si>
    <t>https://twitter.com/zakareyahadksyw/status/1207058101817552896</t>
  </si>
  <si>
    <t>hamadabalwitywj</t>
  </si>
  <si>
    <t>العميد متقاعد. حسن الشهري: لم يستطع أي مُعتدي خارجي الوصول الى البحرين .. الان اللحمة الوطنية والخليجية اكبر من أي مُعتدي . https://twitter.com/saudi24tv/status/1206283584992161792/video/1 #قطر #اكتتاب_ارامكو</t>
  </si>
  <si>
    <t>https://twitter.com/hamadabalwitywj/status/1207057663835754496</t>
  </si>
  <si>
    <t>awwadawadyxzuc</t>
  </si>
  <si>
    <t>د. محمد الثقفي -رئيس مركز الخبرة العالمية للدراسات والاستشارات : تدعي ايران انها تُدافع عن المُعتقد الشيعي ولكنها في الأصل تُدافع عن أهداف سياسية تخُص برنامجها التوسعي . https://twitter.com/saudi24tv/status/1206702908269645825/video/1 #قطر #اكتتاب_ارامكو</t>
  </si>
  <si>
    <t>https://twitter.com/awwadawadyxzuc/status/1207056826799460353</t>
  </si>
  <si>
    <t>alianhuseinrndb</t>
  </si>
  <si>
    <t>محلل قناة ٢٤ سعودي الفضائية صباح الخزاعي في بصريح العبارة : شركة أرامكو العملاقة فخر الاقتصاد السعودي.. تغزو أسواق تداول الأسهم وتسجل أرقاماً قياسية تطيح بكبريات الشركات العالمية https://twitter.com/saudi24tv/status/1206172696624672768/video/1 #السعودية #اكتتاب_ارامكو</t>
  </si>
  <si>
    <t>https://twitter.com/alianhuseinrndb/status/1207054946685931526</t>
  </si>
  <si>
    <t>ateyyabensbudrf</t>
  </si>
  <si>
    <t>محلل قناة ٢٤ سعودي جيري ماهر في برنامج لمن يهمه الأمر :السياسات الإيرانية سيطرت على العراق وحولت جزءاً من شعبه إلى مليشيات تقاتل باسم ايران وتقتل باسم ايران، وتهدد أمن العرب من أجل النظام الإيراني الحاقد https://twitter.com/saudi24tv/status/1206858358021664768/video/1 #قطر #اكتتاب_ارامكو</t>
  </si>
  <si>
    <t>https://twitter.com/ateyyabensbudrf/status/1207053604370231296</t>
  </si>
  <si>
    <t>1ii69ii1</t>
  </si>
  <si>
    <t>MM_nsr9</t>
  </si>
  <si>
    <t xml:space="preserve">هذا لو يستثمر دمه في اكتتاب ارامكو بيصير اغنى جزمة فالعالم </t>
  </si>
  <si>
    <t>https://twitter.com/1ii69ii1/status/1207051200367124480</t>
  </si>
  <si>
    <t>messy_man112</t>
  </si>
  <si>
    <t xml:space="preserve"> — مره تكلمت عن اكتتاب ارامكو وطبيتوا علي ماش ما اصلح محلل انا </t>
  </si>
  <si>
    <t>https://twitter.com/messy_man112/status/1207048437524549633</t>
  </si>
  <si>
    <t>ramisharifaaasj</t>
  </si>
  <si>
    <t>محلل قناة ٢٤ سعودي الفضائية ا. يوسف علاونه في الحقيقة : تركيا تقيم علاقات دبلوماسية كاملة مع إسرائيل وعلاقات اقتصادية وتجارية وعسكرية واستخبارية https://twitter.com/saudi24tv/status/1206187504459759617/video/1 #قطر #اكتتاب_ارامكو</t>
  </si>
  <si>
    <t>https://twitter.com/ramisharifaaasj/status/1207045950855942144</t>
  </si>
  <si>
    <t>moazshokyvncv</t>
  </si>
  <si>
    <t>محلل قناة ٢٤ سعودي الفضائية حسن راضي في برنامج إيران زووم : أمريكا أقوى امبراطورية عسكرية واقتصادية في العالم ولا يمكن مقارنة ايران بها . https://twitter.com/saudi24tv/status/1206017267881914368/video/1 #السعودية #اكتتاب_ارامكو</t>
  </si>
  <si>
    <t>https://twitter.com/moazshokyvncv/status/1207045512953765900</t>
  </si>
  <si>
    <t>zwid_</t>
  </si>
  <si>
    <t>MDLBeast</t>
  </si>
  <si>
    <t xml:space="preserve">نفتك من اكتتاب ارامكو يجينا ذا الحين كل مكان طالع </t>
  </si>
  <si>
    <t>https://twitter.com/zwid_/status/1207044180696092672</t>
  </si>
  <si>
    <t>mobarakkhatrpil</t>
  </si>
  <si>
    <t>محلل قناة ٢٤ سعودي الفضائية صباح الخزاعي في بصريح العبارة : شركة أرامكو العملاقة فخر الاقتصاد السعودي.. تغزو أسواق تداول الأسهم وتسجل أرقاماً قياسية تطيح بكبريات الشركات العالمية https://twitter.com/saudi24tv/status/1206172696624672768/video/1 #ايران #اكتتاب_ارامكو</t>
  </si>
  <si>
    <t>https://twitter.com/mobarakkhatrpil/status/1207044072025841664</t>
  </si>
  <si>
    <t>Elmsarwa78Hmoud</t>
  </si>
  <si>
    <t>محلل قناة ٢٤ سعودي الفضائية د. عماد الدين الجبوري في سجال خاص : قائد البحرية الليبية صرح بأن لديه أوامر بإغراق أي سفينة تركية تصل إلى السواحل الليبية https://twitter.com/saudi24tv/status/1206915897199353856/video/1 #ايران #اكتتاب_ارامكو</t>
  </si>
  <si>
    <t>https://twitter.com/Elmsarwa78Hmoud/status/1207043465839828992</t>
  </si>
  <si>
    <t>borhanbaqerrele</t>
  </si>
  <si>
    <t>أ. عبدالله القحطاني : القوى الدولية التي ازعجتنا بحقوق الإنسان لم تحرك ساكناً ضد أعمال ايران الإجرامية . https://twitter.com/saudi24tv/status/1206660161085067270/video/1 #ايران #اكتتاب_ارامكو</t>
  </si>
  <si>
    <t>https://twitter.com/borhanbaqerrele/status/1207043187283546113</t>
  </si>
  <si>
    <t>abdullahmakram4</t>
  </si>
  <si>
    <t>د. عبدالرحمن العناد : العلاقات بين المملكة والبحرين قوية على المستويات الشعبية والسياسية . https://twitter.com/saudi24tv/status/1206283731591475204/video/1 #قطر #اكتتاب_ارامكو</t>
  </si>
  <si>
    <t>https://twitter.com/abdullahmakram4/status/1207041752114368515</t>
  </si>
  <si>
    <t>زواج مـبتعـث http://mmbt3th.com موقع زواج للأخوة الطلاب المبتعثين عدد كبير جداً الاعضاء #اكتتاب_ارامكو #جامعه_الامام</t>
  </si>
  <si>
    <t>https://twitter.com/mmbtu3th/status/1207040431231516678</t>
  </si>
  <si>
    <t>LeoFemale2</t>
  </si>
  <si>
    <t>@AlinmaInvest رجاءا كونو قد المسؤولية وقدمو الخدمات بمستوى احترافي.. لافرع ولا احد يرد ولا اقدر ادخل عالمحفظة حقتي.. الدولة على قدم وساق ل #اكتتاب_أرامكو ولانجد منكم الحد الادنى من المسؤولية #السعودية #موسم_الرياض #الهلال_فلامنغو</t>
  </si>
  <si>
    <t>https://twitter.com/LeoFemale2/status/1207036308884987904</t>
  </si>
  <si>
    <t>stock_Jokers</t>
  </si>
  <si>
    <t>أعتذر لمن سأل عن أكتتاب أرامكو وأسأت التقدير للمتوقع تخصيصه من أسهم.</t>
  </si>
  <si>
    <t>https://twitter.com/stock_Jokers/status/1207036062121549824</t>
  </si>
  <si>
    <t>raedegelirsbhg</t>
  </si>
  <si>
    <t>محلل قناة ٢٤ سعودي الفضائية د. عماد الدين الجبوري في سجال خاص : كل يوم بعد آخر يزداد أردوغان بالتوغل والتدخل في شؤون ليبيا https://twitter.com/saudi24tv/status/1206912721851158528/video/1 #السعودية #اكتتاب_ارامكو</t>
  </si>
  <si>
    <t>https://twitter.com/raedegelirsbhg/status/1207034286043549704</t>
  </si>
  <si>
    <t>Abusaam17</t>
  </si>
  <si>
    <t xml:space="preserve">هل اكتتاب أرامكو يؤثر على دعم حساب المواطن؟ :: أخبار السعودية عاجل </t>
  </si>
  <si>
    <t>https://twitter.com/Abusaam17/status/1207031487893245952</t>
  </si>
  <si>
    <t>romehbenhamdwin</t>
  </si>
  <si>
    <t>تقرير / احتجاجات إيران الأخيرة.. 1360 قتيلاً وحوالي 10 آلاف معتقل . https://twitter.com/saudi24tv/status/1205579069150105600/video/1 #ايران #اكتتاب_ارامكو</t>
  </si>
  <si>
    <t>https://twitter.com/romehbenhamdwin/status/1207031125421576192</t>
  </si>
  <si>
    <t>naharybishxjswf</t>
  </si>
  <si>
    <t>أ. عبد الله القحطاني: يتعرض العراق الى اخطر مرحلة في تاريخه منذ ان أنشئ كيانه السياسي . https://twitter.com/saudi24tv/status/1206668391769165824/video/1 #قطر #اكتتاب_ارامكو</t>
  </si>
  <si>
    <t>https://twitter.com/naharybishxjswf/status/1207029287183888385</t>
  </si>
  <si>
    <t>abdelazizgqkhqx</t>
  </si>
  <si>
    <t>محلل قناة ٢٤ سعودي الفضائية ا. يوسف علاونه في الحقيقة : جماعة الاخوان تسير على أهوائها ولكن بحافز رئيسي وهو خيانة البلاد العربية وتشجيع كل ما هو "غير عربي" https://twitter.com/saudi24tv/status/1206183802747396096/video/1 #السعودية #اكتتاب_ارامكو</t>
  </si>
  <si>
    <t>https://twitter.com/abdelazizgqkhqx/status/1207028127609868288</t>
  </si>
  <si>
    <t>sohaibetabiojmh</t>
  </si>
  <si>
    <t>محلل قناة ٢٤ سعودي الفضائية د. رامي خليفة العلي في خبر وتحليل : هناك صراع إرادات بين ايران والشعب العربي في العراق ولبنان، وسيكون الصدام بداية لسقوط الهيمنة الإيرانية https://twitter.com/saudi24tv/status/1206867316245487616/video/1 #السعودية #اكتتاب_ارامكو</t>
  </si>
  <si>
    <t>https://twitter.com/sohaibetabiojmh/status/1207027745345167360</t>
  </si>
  <si>
    <t>medanisahlajnls</t>
  </si>
  <si>
    <t>د. محمد الثقفي -رئيس مركز الخبرة العالمية للدراسات والاستشارات : تدعي ايران انها تُدافع عن المُعتقد الشيعي ولكنها في الأصل تُدافع عن أهداف سياسية تخُص برنامجها التوسعي . https://twitter.com/saudi24tv/status/1206702908269645825/video/1 #ايران #اكتتاب_ارامكو</t>
  </si>
  <si>
    <t>https://twitter.com/medanisahlajnls/status/1207027693277069312</t>
  </si>
  <si>
    <t>fahafun97</t>
  </si>
  <si>
    <t>keymiftah79</t>
  </si>
  <si>
    <t>صاغ واعد التقرير إعلام دولة تحكمها المافيا اكبر عصابة إجرامية في العالم... يبدو أنهم لا يزالون مغتضاين لما فاتهم من اكتتاب ارامكو</t>
  </si>
  <si>
    <t>https://twitter.com/fahafun97/status/1207026735423864832</t>
  </si>
  <si>
    <t>ahmedma52015529</t>
  </si>
  <si>
    <t>اتصال / د. خطار أبو دياب : كاتب ومحلل سياسي - باريس : أمريكا لا تريد الدخول مع ايران في حرب عسكرية ولذلك تمارس الحرب الإقتصادية عليها . https://twitter.com/saudi24tv/status/1205578154229817346/video/1 #ايران #اكتتاب_ارامكو</t>
  </si>
  <si>
    <t>https://twitter.com/ahmedma52015529/status/1207026163035574274</t>
  </si>
  <si>
    <t>azabasemieaxbj</t>
  </si>
  <si>
    <t>محلل قناة ٢٤ سعودي الفضائية جيري ماهر في برنامج لمن يهمه الأمر : النظام الإيراني منبوذ في العراق، والشعب العراقي لن يقبل بوجود سلطة إيران على بغداد https://twitter.com/saudi24tv/status/1206859197956145152/video/1 #قطر #اكتتاب_ارامكو</t>
  </si>
  <si>
    <t>https://twitter.com/azabasemieaxbj/status/1207025722306551808</t>
  </si>
  <si>
    <t>abdallahabutxsk</t>
  </si>
  <si>
    <t>د. فواز كاسب العطيفي - باحث أكاديمي في الشؤون الاستراتيجية والأمنية : تركيا تريد استغلال ثروات البلدان العربية . https://twitter.com/saudi24tv/status/1205614545387040768/video/1 #ايران #اكتتاب_ارامكو</t>
  </si>
  <si>
    <t>https://twitter.com/abdallahabutxsk/status/1207024293877551106</t>
  </si>
  <si>
    <t>tarekmedeawnzak</t>
  </si>
  <si>
    <t>أ. عبدالله القحطاني : القوى الدولية التي ازعجتنا بحقوق الإنسان لم تحرك ساكناً ضد أعمال ايران الإجرامية . https://twitter.com/saudi24tv/status/1206660161085067270/video/1 #السعودية #اكتتاب_ارامكو</t>
  </si>
  <si>
    <t>https://twitter.com/tarekmedeawnzak/status/1207023316046880770</t>
  </si>
  <si>
    <t>khalilathatpxiy</t>
  </si>
  <si>
    <t>د. حمدان الشهري: ما تحققه طهران للعالم هو زعزعة امن واستقرار المنطقة . https://twitter.com/saudi24tv/status/1206657797267632129/video/1 #قطر #اكتتاب_ارامكو</t>
  </si>
  <si>
    <t>https://twitter.com/khalilathatpxiy/status/1207021551272550405</t>
  </si>
  <si>
    <t>maatoqmowalrmjf</t>
  </si>
  <si>
    <t>محلل قناة ٢٤ سعودي الفضائية د. عمر عبدالستار في برنامج نيران ايران : إيران تتمدد عبر تنظيم الإخوان إنهاء الاخوان شيء ضروري لحفظ التوازن الجيوسياسي في الشرق الأوسط وفي العالم كله https://twitter.com/saudi24tv/status/1206873019668484096/video/1 #السعودية #اكتتاب_ارامكو</t>
  </si>
  <si>
    <t>https://twitter.com/maatoqmowalrmjf/status/1207018412297334784</t>
  </si>
  <si>
    <t>A3s3ud2009</t>
  </si>
  <si>
    <t xml:space="preserve">هياط إعلامي وحملات تطبيلية وترويج ل #اكتتاب_ارامكو والي ماكتتب ف #ارامكوا رح يعض أصابع الندم وآخرتها وفوق الربا الي رضيت تدخل فيه مكسبك ريال وحرام بعد ! الي ماكتتب يحمد ربه ويشكره ولا كان راحت أصابعه مع فلوسه </t>
  </si>
  <si>
    <t>https://twitter.com/A3s3ud2009/status/1207013913059110912</t>
  </si>
  <si>
    <t>alkahtaniiee0</t>
  </si>
  <si>
    <t>محلل قناة ٢٤ سعودي الفضائية د. فايز النشوان في أبعاد : حكومة السراج منتهية الصلاحية الدستورية والقانونية والليبية والاقليمية وهي تؤثر على الأمن الاستراتيجي العربي https://twitter.com/saudi24tv/status/1206906256696459264/video/1 #قطر #اكتتاب_ارامكو</t>
  </si>
  <si>
    <t>https://twitter.com/alkahtaniiee0/status/1207013313177169920</t>
  </si>
  <si>
    <t>ebadesowaidbcjq</t>
  </si>
  <si>
    <t>محلل قناة ٢٤ سعودي الفضائية د. رامي خليفة العلي في خبر وتحليل : لأول مرة في الشرق الأوسط نشهد سياسة أمريكية جادة في مواجهة السياسة الإيرانية في المنطقة https://twitter.com/saudi24tv/status/1206164304359251969/video/1 #ايران #اكتتاب_ارامكو</t>
  </si>
  <si>
    <t>https://twitter.com/ebadesowaidbcjq/status/1207012557405466629</t>
  </si>
  <si>
    <t>hamidal19590789</t>
  </si>
  <si>
    <t>أ. هاني الحجي: كتبت الصحف البريطانية ان هناك تهديد من الحرس الثوري لتصفية مُعارضيه او القيام بأعمال اجرامية . https://twitter.com/saudi24tv/status/1206658049030664194/video/1 #ايران #اكتتاب_ارامكو</t>
  </si>
  <si>
    <t>https://twitter.com/hamidal19590789/status/1207009554384465920</t>
  </si>
  <si>
    <t>taerakfuiei</t>
  </si>
  <si>
    <t>د. فواز كاسب العطيفي - باحث أكاديمي في الشؤون الاستراتيجية والأمنية : تدخل اردوغان في شئون الدول يُنافي القانون الدولي . https://twitter.com/saudi24tv/status/1205620636170801152/video/1 #السعودية #اكتتاب_ارامكو</t>
  </si>
  <si>
    <t>https://twitter.com/taerakfuiei/status/1207008212312039424</t>
  </si>
  <si>
    <t>abboudferehltgu</t>
  </si>
  <si>
    <t>محلل قناة ٢٤ سعودي الفضائية د. عماد الدين الجبوري في سجال خاص : كل يوم بعد آخر يزداد أردوغان بالتوغل والتدخل في شؤون ليبيا https://twitter.com/saudi24tv/status/1206912721851158528/video/1 #ايران #اكتتاب_ارامكو</t>
  </si>
  <si>
    <t>https://twitter.com/abboudferehltgu/status/1207007542594940929</t>
  </si>
  <si>
    <t>hamidanbeheuxzh</t>
  </si>
  <si>
    <t>محلل قناة ٢٤ سعودي الفضائية د. فهد الشليمي في مع الحدث : تركيا أرسلت إلى حكومة الوفاق مسدسات مزودة بكواتم صوت، من أجل تنفيذ اغتيالات سياسية لعمل فوضى وإرباك في المشهد الليبي https://twitter.com/saudi24tv/status/1206152069729701888/video/1 #السعودية #اكتتاب_ارامكو</t>
  </si>
  <si>
    <t>https://twitter.com/hamidanbeheuxzh/status/1207007319822884872</t>
  </si>
  <si>
    <t>Kissedbylalune</t>
  </si>
  <si>
    <t>من بعد اكتتاب أرامكو وأنا بس أشرب من كوبهم على أساس ولاء لشركتي</t>
  </si>
  <si>
    <t>https://twitter.com/Kissedbylalune/status/1207006876510105601</t>
  </si>
  <si>
    <t>naif_alaqil</t>
  </si>
  <si>
    <t>بعد صيت #ارامكو الهلال يسّمع بالعالم اطرحو الهلال اكتتاب #الهلال_فلامنجو</t>
  </si>
  <si>
    <t>https://twitter.com/naif_alaqil/status/1207005605564571648</t>
  </si>
  <si>
    <t>ghassanshamanyq</t>
  </si>
  <si>
    <t>محلل قناة ٢٤ سعودي الفضائية صباح الخزاعي في بصريح العبارة : شركة أرامكو العملاقة هي درة تاج الطاقة في العالم https://twitter.com/saudi24tv/status/1206173894123630593/video/1 #قطر #اكتتاب_ارامكو</t>
  </si>
  <si>
    <t>https://twitter.com/ghassanshamanyq/status/1206995546159951873</t>
  </si>
  <si>
    <t>ferehgahfalrdrr</t>
  </si>
  <si>
    <t>https://twitter.com/ferehgahfalrdrr/status/1206993263208611843</t>
  </si>
  <si>
    <t>mozidkaririuabd</t>
  </si>
  <si>
    <t>https://twitter.com/mozidkaririuabd/status/1206988872447660033</t>
  </si>
  <si>
    <t>https://twitter.com/ebrahimfarrmhyb/status/1206985434456363008</t>
  </si>
  <si>
    <t>abobakrhainymea</t>
  </si>
  <si>
    <t>https://twitter.com/abobakrhainymea/status/1206980728262725633</t>
  </si>
  <si>
    <t>behindalmtalv1</t>
  </si>
  <si>
    <t>https://twitter.com/behindalmtalv1/status/1206980561690124288</t>
  </si>
  <si>
    <t>hilal_bjaije</t>
  </si>
  <si>
    <t xml:space="preserve">الصحفية في نيويورك تايمز والخبيرة في الاقتصاد "كيت كيلي" في لقاء على قناة CNBC: (خسر محمد بن سلمان مساهمات أكثر من 80 شركة غربية في اكتتاب آرامكو بعد امتناعهم عن المشاركة، وهذا ليس الخطأ الأول الذي ارتكبه وشوه بسببه سمعة بلده فقد سبق ذلك قتل خاشقجي وحرب اليمن وغيرها). </t>
  </si>
  <si>
    <t>https://twitter.com/hilal_bjaije/status/1206980139952857094</t>
  </si>
  <si>
    <t>abdaldamabdald2</t>
  </si>
  <si>
    <t>اتصال / د. خطار أبو دياب : كاتب ومحلل سياسي - باريس : "بومبيو يلفت نظر الصين على خطورة التعامل مع ايران . https://twitter.com/saudi24tv/status/1205577862834794499/video/1 #السعودية #اكتتاب_ارامكو</t>
  </si>
  <si>
    <t>https://twitter.com/abdaldamabdald2/status/1206979952337440769</t>
  </si>
  <si>
    <t>kolalwatn</t>
  </si>
  <si>
    <t xml:space="preserve">فيصل الفايق: كشف زيف التشكيك .. اكتتاب أرامكو نموذجا </t>
  </si>
  <si>
    <t>https://twitter.com/kolalwatn/status/1206974910440132608</t>
  </si>
  <si>
    <t>helalkalbanzhln</t>
  </si>
  <si>
    <t>https://twitter.com/helalkalbanzhln/status/1206973431608160256</t>
  </si>
  <si>
    <t>HillelSaqr</t>
  </si>
  <si>
    <t>https://twitter.com/HillelSaqr/status/1206972768748802048</t>
  </si>
  <si>
    <t>alshhran_01</t>
  </si>
  <si>
    <t>أ. عبدالله القحطاني : تصريحات "بومبيو" في هذا الوقت مهمة جدا خاصة أن ايران تعاني بشكل كبير . https://twitter.com/saudi24tv/status/1205577260796907520/video/1 #قطر #اكتتاب_ارامكو</t>
  </si>
  <si>
    <t>https://twitter.com/alshhran_01/status/1206972376543576069</t>
  </si>
  <si>
    <t>adizahranyarbj</t>
  </si>
  <si>
    <t>https://twitter.com/adizahranyarbj/status/1206971883503136768</t>
  </si>
  <si>
    <t>https://twitter.com/baytkhebra/status/1206971062249897984</t>
  </si>
  <si>
    <t>https://twitter.com/baytkhebra/status/1206971061830475778</t>
  </si>
  <si>
    <t>romehrowihfykaf</t>
  </si>
  <si>
    <t>https://twitter.com/romehrowihfykaf/status/1206969690897178624</t>
  </si>
  <si>
    <t>akramfaflymmkeq</t>
  </si>
  <si>
    <t>محلل قناة ٢٤ سعودي الفضائية د. رامي خليفة العلي في خبر وتحليل : هناك تأثير للعقوبات الاقتصادية على الجانب الإيراني، ولذلك شهدنا انتفاضات للمدن الإيرانية https://twitter.com/saudi24tv/status/1206166474055933953/video/1 #قطر #اكتتاب_ارامكو</t>
  </si>
  <si>
    <t>https://twitter.com/akramfaflymmkeq/status/1206966948413804544</t>
  </si>
  <si>
    <t xml:space="preserve">بمناسبة وصول ضيوف متابعين بعد اكتتاب #ارامكو اود اعيد بعض المواضيع التي تخص استراتيجيتي مع الاسهم ، وكذلك تصنيف مكهرب للاسهم ، و انواع الصبر في الاسهم </t>
  </si>
  <si>
    <t>https://twitter.com/mokhrepashom/status/1206962983722782721</t>
  </si>
  <si>
    <t>mohammedalatat</t>
  </si>
  <si>
    <t>أ. عبدالله القحطاني : "حسن نصرالله" يقود لبنان إلى الهاوية . https://twitter.com/saudi24tv/status/1205600825860673538/video/1 #ايران #اكتتاب_ارامكو</t>
  </si>
  <si>
    <t>https://twitter.com/mohammedalatat/status/1206962712825253888</t>
  </si>
  <si>
    <t>I76gJDVy5XOaJY5</t>
  </si>
  <si>
    <t>كيف احول فلوس اكتتاب ارامكو ؟ ماقدرت احول</t>
  </si>
  <si>
    <t>https://twitter.com/I76gJDVy5XOaJY5/status/1206961698982285312</t>
  </si>
  <si>
    <t>oudahfayezpaap</t>
  </si>
  <si>
    <t>العميد متقاعد. حسن الشهري : العقوبات الاقتصادية على ايران مؤثرة ومن المُفيد الاستمرار فيها . https://twitter.com/saudi24tv/status/1205584989276057601/video/1 #ايران #اكتتاب_ارامكو</t>
  </si>
  <si>
    <t>https://twitter.com/oudahfayezpaap/status/1206957873131065344</t>
  </si>
  <si>
    <t>mujtahidvideo</t>
  </si>
  <si>
    <t>#محمد_بن_سلمان ضرب أخماسا في أسداس لـ #اكتتاب_أرامكو ولكن .. لم تکلل بنجاح حتى بعد تخفيض قيمتها</t>
  </si>
  <si>
    <t>https://twitter.com/mujtahidvideo/status/1206957152780324864</t>
  </si>
  <si>
    <t>badrantemehtnku</t>
  </si>
  <si>
    <t>https://twitter.com/badrantemehtnku/status/1206957042063364102</t>
  </si>
  <si>
    <t>amerfeqerymgdoz</t>
  </si>
  <si>
    <t>https://twitter.com/amerfeqerymgdoz/status/1206955328417517569</t>
  </si>
  <si>
    <t xml:space="preserve">تراجع سعر سهم مجموعة #أرامكو النفطية السعودية العملاقة في نهاية تعاملات الثلاثاء، وذلك للمرة الاولى منذ بدء تداوله ,بانخفاض بقيمة 0,25 ريالا سعوديا عن اليوم الذي سبق.#سهم_أرامكو #اكتتاب #اقتصاد #اقتصاد_السعودية #سعر_أرامكو </t>
  </si>
  <si>
    <t>https://twitter.com/AlvexoAr/status/1206954423123099654</t>
  </si>
  <si>
    <t>stockmarkets_SA</t>
  </si>
  <si>
    <t>ي اخي السهم يتاثر حسب الاحداث الاسبوعيه واليوميه والشهريه ..السهم حقق ٥٣ من سعر التوصيه ٤٨ وتراجع بعد اعلان اكتتاب ارامكو كبقية الاسهم لنوفير السيوله ....فهمت ولا !!!!</t>
  </si>
  <si>
    <t>https://twitter.com/stockmarkets_SA/status/1206951240460054534</t>
  </si>
  <si>
    <t>rayanzeyabnalz</t>
  </si>
  <si>
    <t>https://twitter.com/rayanzeyabnalz/status/1206950971085074432</t>
  </si>
  <si>
    <t>ABD_Alhamdan</t>
  </si>
  <si>
    <t xml:space="preserve">كل هذا حصل بعد اكتتاب أرامكو. </t>
  </si>
  <si>
    <t>https://twitter.com/ABD_Alhamdan/status/1206948160276516864</t>
  </si>
  <si>
    <t>Waled_altarad</t>
  </si>
  <si>
    <t xml:space="preserve">ياكرام من يساعدنا باكتشاف هذا الرقم الذي ينصب على الناس بحجة اكتتاب #ارامكو يسب يتفهوه بالخطأ </t>
  </si>
  <si>
    <t>https://twitter.com/Waled_altarad/status/1206947744276987913</t>
  </si>
  <si>
    <t>soltan_jahnye</t>
  </si>
  <si>
    <t>د. فواز كاسب العطيفي - باحث أكاديمي في الشؤون الاستراتيجية والأمنية : تمدد تركيا في المنطقة له دوافع ثقافية واستراتيجية . https://twitter.com/saudi24tv/status/1205618837405745153/video/1 #ايران #اكتتاب_ارامكو</t>
  </si>
  <si>
    <t>https://twitter.com/soltan_jahnye/status/1206944113775513600</t>
  </si>
  <si>
    <t>fadlorefyjysc</t>
  </si>
  <si>
    <t>https://twitter.com/fadlorefyjysc/status/1206942989467172865</t>
  </si>
  <si>
    <t>نستخدم #سهم_أرامكو في المثال: وقت #اكتتاب_أرامكو كان السعر ٣٢ ريال والتوزيعات ١,٤ ريال، اذا قسمنا ١,٤ على ٣٢ الناتج ٤,٤٧٥٪ وهذا هو العائد على سعر الاكتتاب. تاريخ ١٧-١٢-٢٠١٩ سهم أرامكو أغلق على سعر ٣٧,٧٥ ريال والتوزيعات المتوقعة للسنة القادمة ١,٤ ريال، العائد هنا تقريباً ٣,٧١٪</t>
  </si>
  <si>
    <t>https://twitter.com/Boholaiga/status/1206942771661221888</t>
  </si>
  <si>
    <t>kamaltamimyrbvs</t>
  </si>
  <si>
    <t>محلل قناة ٢٤ سعودي الفضائية جيري ماهر في برنامج لمن يهمه الأمر : الخزانة الأمريكية فرضت عقوبات جديدة على رجال أعمال وشركات لبنانية متهمة بأنهم قدموا أموالاً لحسن نصر الله ودعموا إرهاب حزب الله https://twitter.com/saudi24tv/status/1206159412932554753/video/1 #السعودية #اكتتاب_ارامكو</t>
  </si>
  <si>
    <t>https://twitter.com/kamaltamimyrbvs/status/1206941709487222784</t>
  </si>
  <si>
    <t>radibahariamag</t>
  </si>
  <si>
    <t>محلل قناة ٢٤ سعودي الفضائية جيري ماهر في برنامج لمن يهمه الأمر : الرسالة الأمريكية لن تتوقف عن ملاحقة حزب الله وستفرض العقوبات حتى يتم انهاء التنظيم وسحب سلاحه https://twitter.com/saudi24tv/status/1206161679618318337/video/1 #قطر #اكتتاب_ارامكو</t>
  </si>
  <si>
    <t>https://twitter.com/radibahariamag/status/1206941376648228865</t>
  </si>
  <si>
    <t>banderbergkytub</t>
  </si>
  <si>
    <t>د. فواز كاسب العطيفي - باحث أكاديمي في الشؤون الاستراتيجية والأمنية : يحتاج الجيش الليبي الى دعم لوجيستي مستمر حتى يستطيع تحرير طرابلس من يد الميلشيات الارهابية. https://twitter.com/saudi24tv/status/1205620906451750914/video/1 #ايران #اكتتاب_ارامكو</t>
  </si>
  <si>
    <t>https://twitter.com/banderbergkytub/status/1206935790087032832</t>
  </si>
  <si>
    <t>sherifmesbesiht</t>
  </si>
  <si>
    <t>محلل قناة ٢٤ سعودي الفضائية حسن راضي في برنامج إيران زووم : لا يمكن مقارنه ايران عسكريا حتى مع أي دول من العالم الثالث ولا في التكنولوجيا . https://twitter.com/saudi24tv/status/1206018100182880257/video/1 #قطر #اكتتاب_ارامكو</t>
  </si>
  <si>
    <t>https://twitter.com/sherifmesbesiht/status/1206934771135401985</t>
  </si>
  <si>
    <t>mahiobalyahwyao</t>
  </si>
  <si>
    <t>https://twitter.com/mahiobalyahwyao/status/1206934705767112706</t>
  </si>
  <si>
    <t>omairlaficabp</t>
  </si>
  <si>
    <t>https://twitter.com/omairlaficabp/status/1206930304415481863</t>
  </si>
  <si>
    <t>abo_sulimannnn</t>
  </si>
  <si>
    <t>meme12338057389</t>
  </si>
  <si>
    <t>خلاص مافيه اكتتاب فيه شراء أسهم أرامكو او غيرها</t>
  </si>
  <si>
    <t>https://twitter.com/abo_sulimannnn/status/1206929328933605376</t>
  </si>
  <si>
    <t>abunwaf1213</t>
  </si>
  <si>
    <t>ReK_S_A</t>
  </si>
  <si>
    <t>اَي شي يصب في مصلحة الوطن ف يعتبر خدمه للوطن ومن ظمنها اكتتاب أرامكو فمن يستطيع الاكتتاب فهو مستفيد والوطن مستفيد كذلك. ونحنا نخدم وطنا بالمال والحال.</t>
  </si>
  <si>
    <t>https://twitter.com/abunwaf1213/status/1206926608122155019</t>
  </si>
  <si>
    <t>abdazeizealsua</t>
  </si>
  <si>
    <t>اتصال هاتفي من: أ.هند الضاوي –الصحفية المتخصصة في القضايا الاقليمية –القاهرة . بدأت مصر في إثبات ان الاتفاقية التي وقعتها حكومة السراج مع اردوغان غير قانونية ولا تحترم القانون الدولي. https://twitter.com/Saudi_24/status/1205618726160211969/video/1 #قطر #اكتتاب_ارامكو</t>
  </si>
  <si>
    <t>https://twitter.com/abdazeizealsua/status/1206925421352300545</t>
  </si>
  <si>
    <t>zakiboadanitzyw</t>
  </si>
  <si>
    <t>https://twitter.com/zakiboadanitzyw/status/1206924578171375616</t>
  </si>
  <si>
    <t>alomary2008</t>
  </si>
  <si>
    <t>أكثر 5 كلمات بحث عنها السعوديون خلال العام 2019 في قوقل.. 1- بوابة المستقبل 2- جدارة (للتوظيف) 3- المنتخب السعودي 4- كأس الخليج 5- اكتتاب أرامكو #السعودية #ارقام #عام_2019</t>
  </si>
  <si>
    <t>https://twitter.com/alomary2008/status/1206920281719263232</t>
  </si>
  <si>
    <t>fayyadshoeygcgi</t>
  </si>
  <si>
    <t>https://twitter.com/fayyadshoeygcgi/status/1206919055380303872</t>
  </si>
  <si>
    <t>abdelwahedofbzv</t>
  </si>
  <si>
    <t>https://twitter.com/abdelwahedofbzv/status/1206914065647513600</t>
  </si>
  <si>
    <t>Ta3sanBady</t>
  </si>
  <si>
    <t>اتصال هاتفي من: أ. عبد الهادي ربيع – صحفي مُتخصص بالشأن الليبي –القاهرة. معركة تخليص طرابلس من الميلشيات هي معركة مفصلية لانها المُرتكز الرئيس للميلشيات الارهابية . https://twitter.com/Saudi_24/status/1205620782182862848/video/1 #قطر #اكتتاب_ارامكو</t>
  </si>
  <si>
    <t>https://twitter.com/Ta3sanBady/status/1206906634947219456</t>
  </si>
  <si>
    <t>hmd_mm</t>
  </si>
  <si>
    <t>حياك في البلاد ، نأمل المحاولة مرة أخرى الآن وإبلاغنا في حال وجود أي ملاحظة. كما يمكنك أيضاً إدارة أسهم اكتتاب شركة أرامكو عبر قنوات بنك البلاد (البلاد نت وأجهزة الصراف الآلي وهاتف البلاد). ودمتم بخير</t>
  </si>
  <si>
    <t>https://twitter.com/BankAlbilad/status/1206905950021595136</t>
  </si>
  <si>
    <t>saadathathbtoig</t>
  </si>
  <si>
    <t>تقرير / بومبيو: إدراج شركات نقل إيرانية أسهمت في دعم الإرهاب . https://twitter.com/saudi24tv/status/1205576839940448261/video/1 #قطر #اكتتاب_ارامكو</t>
  </si>
  <si>
    <t>https://twitter.com/saadathathbtoig/status/1206904400997945344</t>
  </si>
  <si>
    <t>shaherslemmuoha</t>
  </si>
  <si>
    <t>https://twitter.com/shaherslemmuoha/status/1206902645316898816</t>
  </si>
  <si>
    <t>haideruisalia</t>
  </si>
  <si>
    <t>محلل قناة ٢٤ سعودي الفضائية حسن راضي في برنامج إيران زووم : ماذا تفعل ايران في الداخل تجاه العرب ؟ ليس لديها إلا القتل والاعتقال . https://twitter.com/saudi24tv/status/1206014289833857025/video/1 #السعودية #اكتتاب_ارامكو</t>
  </si>
  <si>
    <t>https://twitter.com/haideruisalia/status/1206896379370582023</t>
  </si>
  <si>
    <t>wesameselyaqrr</t>
  </si>
  <si>
    <t>د. فواز كاسب العطيفي - باحث أكاديمي في الشؤون الاستراتيجية والأمنية : منهجية تركيا هي زراعة الأزمة والإدارة بالأزمة . https://twitter.com/saudi24tv/status/1205616276120440833/video/1 #ايران #اكتتاب_ارامكو</t>
  </si>
  <si>
    <t>https://twitter.com/wesameselyaqrr/status/1206892347872731136</t>
  </si>
  <si>
    <t>Aziz_S_AlRajhi</t>
  </si>
  <si>
    <t xml:space="preserve">القطاع المصرفي أبرز المستفيدين من اكتتاب " #أرامكو "، من خلال تفعيل 11 خدمة بنكية واستثمارية لمصلحة الاكتتاب وما بعده. #اكتتاب_أرامكو </t>
  </si>
  <si>
    <t>https://twitter.com/Aziz_S_AlRajhi/status/1206891800495116288</t>
  </si>
  <si>
    <t>asoma19862013</t>
  </si>
  <si>
    <t>حياك الله ، حال رغبة العميل بتداول أسهم ارامكو وكان العميل مكتتب بمبلغ 100 ألف أو أكثر بالاتصال على الرقم 8001240027. وفي حال اكتتاب العميل بمبلغ أقل من 100 ألف يمكنه التداول عن طريق الرقم التالي: 920003356 نسعد بتواصلك</t>
  </si>
  <si>
    <t>https://twitter.com/AlRajhiBankCare/status/1206890681664442368</t>
  </si>
  <si>
    <t>https://twitter.com/OzilMlake/status/1206884318255165440</t>
  </si>
  <si>
    <t>myshamsss</t>
  </si>
  <si>
    <t>uae_3G</t>
  </si>
  <si>
    <t xml:space="preserve">بلومبيرغ: أبوظبي تعتزم استثمار 1.5 مليار دولار في اكتتاب أرامكو </t>
  </si>
  <si>
    <t>https://twitter.com/myshamsss/status/1206883021686820864</t>
  </si>
  <si>
    <t>myshamss</t>
  </si>
  <si>
    <t>AnwarGargash</t>
  </si>
  <si>
    <t>https://twitter.com/myshamss/status/1206879164302811137</t>
  </si>
  <si>
    <t>HamadIfawzan</t>
  </si>
  <si>
    <t>د. فواز كاسب العطيفي - باحث أكاديمي في الشؤون الاستراتيجية والأمنية : تركيا تحاول أن تتوسع وتحتاج إلى إيرادات اقتصادية . https://twitter.com/saudi24tv/status/1205614840544403456/video/1 #ايران #اكتتاب_ارامكو</t>
  </si>
  <si>
    <t>https://twitter.com/HamadIfawzan/status/1206877681926778880</t>
  </si>
  <si>
    <t>Mo_almadhi</t>
  </si>
  <si>
    <t>غطى على اكتتاب ارامكو الترليوني</t>
  </si>
  <si>
    <t>https://twitter.com/salmanaljomeri/status/1206877579581513729</t>
  </si>
  <si>
    <t>nagibsowaimxwwj</t>
  </si>
  <si>
    <t>اتصال / د. خطار أبو دياب : كاتب ومحلل سياسي - باريس : "بومبيو يلفت نظر الصين على خطورة التعامل مع ايران . https://twitter.com/saudi24tv/status/1205577862834794499/video/1 #قطر #اكتتاب_ارامكو</t>
  </si>
  <si>
    <t>https://twitter.com/nagibsowaimxwwj/status/1206874634278318080</t>
  </si>
  <si>
    <t>AhmedAlsohayan</t>
  </si>
  <si>
    <t xml:space="preserve">السيد عضو خلية عزمي بشاره الأعلامية ارامكو السعودية طرحت اسهمها للسعوديين فقط في هذه الفتره وتم تغطية الاكتتاب بواقع 100/400 بواقع أربعة أضعاف كأكبر اكتتاب بتاريخ البشريه وبلغت القيمه السوقيه2 ترليون دولار كأكبر شركة في العالم. لدى دول أخرى احتياطي اكبر لكن لايوجدارامكو أخرى. </t>
  </si>
  <si>
    <t>https://twitter.com/AhmedAlsohayan/status/1206874521090842626</t>
  </si>
  <si>
    <t>good_hared</t>
  </si>
  <si>
    <t>بنك الجزيرة ١٤.٩٠ قيمةدفترية١٤مكرر ربح١٢.. عائد السهم ٩٠هلله مع نهاية السنة قد يفوق ١.٣٠ هلله نهاية السنة احتمال التوزيع قريب بين ٧٠هلله الي ١ريال أو منح أسهم.. الربع الرابع استفاد من اكتتاب أرامكو وزيادةسيولة السوق ممايؤثر على أرباحه ونمو إقراض الأفراد تجاوز ١٥.١٠هدف١٥.٨٠..١٦.٥٠</t>
  </si>
  <si>
    <t>https://twitter.com/good_hared/status/1206873333096169472</t>
  </si>
  <si>
    <t>NajranWall</t>
  </si>
  <si>
    <t>tab2009_k</t>
  </si>
  <si>
    <t xml:space="preserve">ولكم باك ياشيخ نشدت النائب منك وقال انك مفرغ نفسك من كل شي عشان اكتتاب أرامكو </t>
  </si>
  <si>
    <t>https://twitter.com/NajranWall/status/1206872606961483776</t>
  </si>
  <si>
    <t>fPbEXJXolLlTfUp</t>
  </si>
  <si>
    <t>ابيع اسهم اكتتاب أرامكو ؟؟ والا انتظر</t>
  </si>
  <si>
    <t>https://twitter.com/fPbEXJXolLlTfUp/status/1206871985449508864</t>
  </si>
  <si>
    <t>MJEEEDE</t>
  </si>
  <si>
    <t>اتوقع ان يحقق قطاع البنوك أرباح عالية في الربع الأخير من هذه السنة نظرا لاستمرار نشاط تمويل مشاريع الاسكان و كذلك اكتتاب ارامكو الذي نالت منه البنوك غنائم كبيرة ! #تاسي #الاسهم_السعودية</t>
  </si>
  <si>
    <t>https://twitter.com/MJEEEDE/status/1206870162634354688</t>
  </si>
  <si>
    <t>gamalalalidqrf</t>
  </si>
  <si>
    <t>https://twitter.com/gamalalalidqrf/status/1206865278493175808</t>
  </si>
  <si>
    <t>redabakarplos</t>
  </si>
  <si>
    <t>https://twitter.com/redabakarplos/status/1206864149743095808</t>
  </si>
  <si>
    <t>yahiaaloshqdyo</t>
  </si>
  <si>
    <t>د. فواز كاسب العطيفي - باحث أكاديمي في الشؤون الاستراتيجية والأمنية : تركيا دخلت في بعض البلدان العربية بحجة البناء ولكن غرضها الأساسي الهدم وزرع الفتن . https://twitter.com/saudi24tv/status/1205615492347678722/video/1 #قطر #اكتتاب_ارامكو</t>
  </si>
  <si>
    <t>https://twitter.com/yahiaaloshqdyo/status/1206862904361922560</t>
  </si>
  <si>
    <t>ahmedrowaisitnb</t>
  </si>
  <si>
    <t>https://twitter.com/ahmedrowaisitnb/status/1206861207044599813</t>
  </si>
  <si>
    <t>xauas</t>
  </si>
  <si>
    <t>DictNo</t>
  </si>
  <si>
    <t>اطلعي لاتكملين ب اكتتاب ارامكو نصيحة ، بعد فترة بتشوفين وش يصير</t>
  </si>
  <si>
    <t>https://twitter.com/xauas/status/1206859063176421376</t>
  </si>
  <si>
    <t>RealMan54</t>
  </si>
  <si>
    <t xml:space="preserve">"كيت كيلي" .. الخبيرة الإقتصادية والكاتبة في صحيفة في نيويورك تايمز: "لقد خسر ابن سلمان مساهمة أكثر من 80 شركة غربية في اكتتاب أرامكو بعد امتناعها عن المشاركة. ابن سلمان شوّه سمعة بلده بسبب جرائمه وانتهاكاته" </t>
  </si>
  <si>
    <t>https://twitter.com/RealMan54/status/1206857484255793152</t>
  </si>
  <si>
    <t>algbren_mohamed</t>
  </si>
  <si>
    <t>أ. عبدالله القحطاني : تصريحات "بومبيو" في هذا الوقت مهمة جدا خاصة أن ايران تعاني بشكل كبير . https://twitter.com/saudi24tv/status/1205577260796907520/video/1 #السعودية #اكتتاب_ارامكو</t>
  </si>
  <si>
    <t>https://twitter.com/algbren_mohamed/status/1206856188983435266</t>
  </si>
  <si>
    <t>mohamme70235327</t>
  </si>
  <si>
    <t>https://twitter.com/mohamme70235327/status/1206855038091644928</t>
  </si>
  <si>
    <t>Alshaikh_asa</t>
  </si>
  <si>
    <t>أولاً. نعرف نيوزك تايمز ونعرف توجهاتها ثانياً. ايش دخل موضوع خاشقجي واليمن والفاسدين في اكتتاب ارامكو ثالثاً. صار معروف للعالم أجمع ثمن وقيمة الموضوعات وطريقة الدفع.</t>
  </si>
  <si>
    <t>https://twitter.com/Alshaikh_asa/status/1206854608640983041</t>
  </si>
  <si>
    <t>azababdelkakorp</t>
  </si>
  <si>
    <t>محلل قناة ٢٤ سعودي الفضائية د. رامي خليفة العلي في خبر وتحليل : هناك سياسة أمريكية أكثر جدية من أي إدارة أمريكية سابقة مع إيران تضع النظام والسياسة الإيرانية في مأزق كبير https://twitter.com/saudi24tv/status/1206165433071677442/video/1 #ايران #اكتتاب_ارامكو</t>
  </si>
  <si>
    <t>https://twitter.com/azababdelkakorp/status/1206853766265344001</t>
  </si>
  <si>
    <t>lujainmanaai</t>
  </si>
  <si>
    <t>هل شاركت في اكتتاب ارامكو؟؟</t>
  </si>
  <si>
    <t>https://twitter.com/lujainmanaai/status/1206853545774989312</t>
  </si>
  <si>
    <t>gasemel5alel45</t>
  </si>
  <si>
    <t>https://twitter.com/gasemel5alel45/status/1206852383206256641</t>
  </si>
  <si>
    <t>salmanetebgswuw</t>
  </si>
  <si>
    <t>محلل قناة ٢٤ سعودي الفضائية حسن راضي في برنامج إيران زووم : ماذا تفعل ايران في الداخل تجاه العرب ؟ ليس لديها إلا القتل والاعتقال . https://twitter.com/saudi24tv/status/1206014289833857025/video/1 #قطر #اكتتاب_ارامكو</t>
  </si>
  <si>
    <t>https://twitter.com/salmanetebgswuw/status/1206845935654973442</t>
  </si>
  <si>
    <t>AlaseemNassier</t>
  </si>
  <si>
    <t>https://twitter.com/AlaseemNassier/status/1206844013174767617</t>
  </si>
  <si>
    <t>hussein68144846</t>
  </si>
  <si>
    <t>محلل قناة ٢٤ سعودي الفضائية د. عمر عبدالستار في برنامج نيران ايران : هجمات المليشيات في العراق على القوات الأمريكية تقترب من الخط الأحمر.. وقد تضطر أمريكا بالرد وهو لن يكون محبباً لأحد https://twitter.com/saudi24tv/status/1206169781876985856/video/1 #قطر #اكتتاب_ارامكو</t>
  </si>
  <si>
    <t>https://twitter.com/hussein68144846/status/1206841614553034754</t>
  </si>
  <si>
    <t>reafuiak</t>
  </si>
  <si>
    <t>https://twitter.com/reafuiak/status/1206839546790498305</t>
  </si>
  <si>
    <t>i_binhussein</t>
  </si>
  <si>
    <t>رويدك ابا معتز .. فقائد سفينتنا ربان ماهر _ رؤيته ثاقبة _ ونظرته فاحصة .. ولانخشى من احد فقد وضع بلادنا في مصاف الدولى الكبرى بعد نجاح اكتتاب ارامكو ، واخرس الجميع . كلنا محمد بن سلمان _ فخر العروبة والاسلام #منتدى_الملك_سلمان_الرسمي</t>
  </si>
  <si>
    <t>https://twitter.com/i_binhussein/status/1206836968237289472</t>
  </si>
  <si>
    <t>https://twitter.com/TurkiShalhoub/status/1206833907984822273</t>
  </si>
  <si>
    <t>mohammedkhoalzy</t>
  </si>
  <si>
    <t>د. فواز كاسب العطيفي - باحث أكاديمي في الشؤون الاستراتيجية والأمنية : تركيا تحاول أن تتوسع وتحتاج إلى إيرادات اقتصادية . https://twitter.com/saudi24tv/status/1205614840544403456/video/1 #قطر #اكتتاب_ارامكو</t>
  </si>
  <si>
    <t>https://twitter.com/mohammedkhoalzy/status/1206832392406745088</t>
  </si>
  <si>
    <t xml:space="preserve">كلام الحاقد دائما يكون مضحك هههههههههههههههه نفسك انت قبل سنة كنت تنابح تقول ان اكتتاب أرامكو لن يتم وهذا هو تم طرحه وحقق مكاسب أذهلت العالم </t>
  </si>
  <si>
    <t>https://twitter.com/albaaodramy/status/1206829783516110849</t>
  </si>
  <si>
    <t>fahdabdullatif2</t>
  </si>
  <si>
    <t>https://twitter.com/fahdabdullatif2/status/1206826722542440448</t>
  </si>
  <si>
    <t>walidtalhynfll</t>
  </si>
  <si>
    <t>اتصال / د. خطار أبو دياب : كاتب ومحلل سياسي - باريس : "بومبيو يلفت نظر الصين على خطورة التعامل مع ايران . https://twitter.com/saudi24tv/status/1205577862834794499/video/1 #ايران #اكتتاب_ارامكو</t>
  </si>
  <si>
    <t>https://twitter.com/walidtalhynfll/status/1206826376273235968</t>
  </si>
  <si>
    <t>radihadidvnpi</t>
  </si>
  <si>
    <t>https://twitter.com/radihadidvnpi/status/1206826041504911360</t>
  </si>
  <si>
    <t>mansouralhazmi6</t>
  </si>
  <si>
    <t>https://twitter.com/mansouralhazmi6/status/1206825808716861440</t>
  </si>
  <si>
    <t>norbnhadianzccc</t>
  </si>
  <si>
    <t>https://twitter.com/norbnhadianzccc/status/1206824999149027328</t>
  </si>
  <si>
    <t>bayansebeaehbbi</t>
  </si>
  <si>
    <t>https://twitter.com/bayansebeaehbbi/status/1206823684163407872</t>
  </si>
  <si>
    <t>saidahedabzmwd</t>
  </si>
  <si>
    <t>د. عبدالرحمن العناد : العلاقات بين المملكة والبحرين قوية على المستويات الشعبية والسياسية . https://twitter.com/saudi24tv/status/1206283731591475204/video/1 #ايران #اكتتاب_ارامكو</t>
  </si>
  <si>
    <t>https://twitter.com/saidahedabzmwd/status/1206819999991681024</t>
  </si>
  <si>
    <t>hamidanbeatptdd</t>
  </si>
  <si>
    <t>https://twitter.com/hamidanbeatptdd/status/1206819059217653761</t>
  </si>
  <si>
    <t>edrisabosahgqdg</t>
  </si>
  <si>
    <t>https://twitter.com/edrisabosahgqdg/status/1206818362082369536</t>
  </si>
  <si>
    <t>zenabdelazippkc</t>
  </si>
  <si>
    <t>محلل قناة ٢٤ سعودي الفضائية د. رامي خليفة العلي في خبر وتحليل : هناك تأثير للعقوبات الاقتصادية على الجانب الإيراني، ولذلك شهدنا انتفاضات للمدن الإيرانية https://twitter.com/saudi24tv/status/1206166474055933953/video/1 #السعودية #اكتتاب_ارامكو</t>
  </si>
  <si>
    <t>https://twitter.com/zenabdelazippkc/status/1206815339616653312</t>
  </si>
  <si>
    <t>banderlafimcrq</t>
  </si>
  <si>
    <t>تقرير / احتجاجات إيران الأخيرة.. 1360 قتيلاً وحوالي 10 آلاف معتقل . https://twitter.com/saudi24tv/status/1205579069150105600/video/1 #السعودية #اكتتاب_ارامكو</t>
  </si>
  <si>
    <t>https://twitter.com/banderlafimcrq/status/1206809847011913729</t>
  </si>
  <si>
    <t>Raed_Aldhafiri</t>
  </si>
  <si>
    <t>https://twitter.com/BankAlbilad/status/1206807840909856768</t>
  </si>
  <si>
    <t>https://twitter.com/moazshokyvncv/status/1206806501672792064</t>
  </si>
  <si>
    <t xml:space="preserve">تحليل: 32 ريالا السعر النهائي المرجح للسهم في اكتتاب «أرامكو» </t>
  </si>
  <si>
    <t>https://twitter.com/035300859/status/1206804353551601664</t>
  </si>
  <si>
    <t>maherhayeljdpa</t>
  </si>
  <si>
    <t>محلل قناة ٢٤ سعودي الفضائية د. عماد الدين الجبوري في سجال خاص : بعد ثلاث سنوات من المخطط الذي رسمه الأمير محمد بن سلمان بشأن أرامكو وجدنا ثمارها قد أينعت وذلك بعد جهد شاق وتركيز متواصل https://twitter.com/saudi24tv/status/1206180848766275584/video/1 #ايران #اكتتاب_ارامكو</t>
  </si>
  <si>
    <t>https://twitter.com/maherhayeljdpa/status/1206804334710796288</t>
  </si>
  <si>
    <t>wesamhalhammfbz</t>
  </si>
  <si>
    <t>د. فواز كاسب العطيفي - باحث أكاديمي في الشؤون الاستراتيجية والأمنية : منهجية تركيا هي زراعة الأزمة والإدارة بالأزمة . https://twitter.com/saudi24tv/status/1205616276120440833/video/1 #السعودية #اكتتاب_ارامكو</t>
  </si>
  <si>
    <t>https://twitter.com/wesamhalhammfbz/status/1206803325276041217</t>
  </si>
  <si>
    <t>walidkahtanmrbs</t>
  </si>
  <si>
    <t>https://twitter.com/walidkahtanmrbs/status/1206802296958525441</t>
  </si>
  <si>
    <t>yoosf14</t>
  </si>
  <si>
    <t>بسأل عن نقاط اكتتاب ارامكو لم تنزل في رصيدي</t>
  </si>
  <si>
    <t>https://twitter.com/yoosf14/status/1206793472923049985</t>
  </si>
  <si>
    <t>batol_hamdi</t>
  </si>
  <si>
    <t>سهم شركة أرامكو يواصل تحقيق مكاسبه لليوم الرابع على التوالي. . #اكتتاب_أرامكو #السعودية</t>
  </si>
  <si>
    <t>https://twitter.com/batol_hamdi/status/1206785387684868097</t>
  </si>
  <si>
    <t>zahermenawechng</t>
  </si>
  <si>
    <t>https://twitter.com/zahermenawechng/status/1206775905407950848</t>
  </si>
  <si>
    <t>mohamadbnawaan1</t>
  </si>
  <si>
    <t>https://twitter.com/mohamadbnawaan1/status/1206771469390364675</t>
  </si>
  <si>
    <t>akramhazmizmut</t>
  </si>
  <si>
    <t>https://twitter.com/akramhazmizmut/status/1206767956404903942</t>
  </si>
  <si>
    <t>IFez10</t>
  </si>
  <si>
    <t>iilaa7aa</t>
  </si>
  <si>
    <t>مالكم شغل بالكاشير ومالكم في اكتتاب ارامكو ومالكم بالزكاه وش لكم فيه ؟</t>
  </si>
  <si>
    <t>https://twitter.com/IFez10/status/1206763374157189123</t>
  </si>
  <si>
    <t>https://twitter.com/abdelazizgqkhqx/status/1206759894998814720</t>
  </si>
  <si>
    <t>salemalshahran</t>
  </si>
  <si>
    <t>محلل قناة ٢٤ سعودي الفضائية ا. يوسف علاونه في الحقيقة : جماعة الاخوان تسير على أهوائها ولكن بحافز رئيسي وهو خيانة البلاد العربية وتشجيع كل ما هو "غير عربي" https://twitter.com/saudi24tv/status/1206183802747396096/video/1 #ايران #اكتتاب_ارامكو</t>
  </si>
  <si>
    <t>https://twitter.com/salemalshahran/status/1206751796762419203</t>
  </si>
  <si>
    <t>mekrengaradrmml</t>
  </si>
  <si>
    <t>تقرير / بومبيو: إدراج شركات نقل إيرانية أسهمت في دعم الإرهاب . https://twitter.com/saudi24tv/status/1205576839940448261/video/1 #ايران #اكتتاب_ارامكو</t>
  </si>
  <si>
    <t>https://twitter.com/mekrengaradrmml/status/1206744024587145222</t>
  </si>
  <si>
    <t>ghamdi_dammam</t>
  </si>
  <si>
    <t>بحثت عن معمر ووجدت من يتفلسف ويقول ان معمر البيوع اللي حصلت قبل اكتتاب ارامكو هههه ياأخي خاف الله الى اليوم فيه بيوع وتراني أملك فالسهم بس هنا اختلاف الاشخاص من يغرر بالناس حب لذاته ومن يخاف الله ويقول الصدق لو ع حساب نفسه ولا أمدح نفسي ومقصر بقوة لكن الله يعطي كلن ع نيته</t>
  </si>
  <si>
    <t>https://twitter.com/saraaltareg1234/status/1206742253387075585</t>
  </si>
  <si>
    <t>alsabya3i_47</t>
  </si>
  <si>
    <t>العميد متقاعد. حسن الشهري: لم يستطع أي مُعتدي خارجي الوصول الى البحرين .. الان اللحمة الوطنية والخليجية اكبر من أي مُعتدي . https://twitter.com/saudi24tv/status/1206283584992161792/video/1 #السعودية #اكتتاب_ارامكو</t>
  </si>
  <si>
    <t>https://twitter.com/alsabya3i_47/status/1206740657034928128</t>
  </si>
  <si>
    <t>radiselelyhkrn</t>
  </si>
  <si>
    <t>https://twitter.com/radiselelyhkrn/status/1206736716381462531</t>
  </si>
  <si>
    <t>ولد عمك #محمد_بن_سلمان سجن أبو البنت هذي @essamz بسبب أنه انتقد #اكتتاب_أرامكو !! و بعدين ، ليه ما تنسبها لأبيها و تقول سارة بنت عصام الزامل !!؟</t>
  </si>
  <si>
    <t>https://twitter.com/abumansour1439/status/1206735361730322434</t>
  </si>
  <si>
    <t>amrerefaeyiqln</t>
  </si>
  <si>
    <t>https://twitter.com/amrerefaeyiqln/status/1206732060158832640</t>
  </si>
  <si>
    <t>raedsaeghgipn</t>
  </si>
  <si>
    <t>https://twitter.com/raedsaeghgipn/status/1206719650031120385</t>
  </si>
  <si>
    <t>abdullahqahta1</t>
  </si>
  <si>
    <t>https://twitter.com/abdullahqahta1/status/1206718929508425728</t>
  </si>
  <si>
    <t>abdelfatahelhe2</t>
  </si>
  <si>
    <t>محلل قناة ٢٤ سعودي الفضائية جيري ماهر في برنامج لمن يهمه الأمر : الخزانة الأمريكية فرضت عقوبات جديدة على رجال أعمال وشركات لبنانية متهمة بأنهم قدموا أموالاً لحسن نصر الله ودعموا إرهاب حزب الله https://twitter.com/saudi24tv/status/1206159412932554753/video/1 #قطر #اكتتاب_ارامكو</t>
  </si>
  <si>
    <t>https://twitter.com/abdelfatahelhe2/status/1206716455766679553</t>
  </si>
  <si>
    <t>salihbiayhya653</t>
  </si>
  <si>
    <t>محلل قناة ٢٤ سعودي الفضائية د. عمر عبدالستار في نيران ايران : ينبغي أن يكون هناك تحالفاً دولياً ضد المليشيات الإيرانية https://twitter.com/saudi24tv/status/1206170576945078272/video/1 #قطر #اكتتاب_ارامكو</t>
  </si>
  <si>
    <t>https://twitter.com/salihbiayhya653/status/1206715510949400576</t>
  </si>
  <si>
    <t>ahmadabdelsvtev</t>
  </si>
  <si>
    <t>https://twitter.com/ahmadabdelsvtev/status/1206715186842701824</t>
  </si>
  <si>
    <t>GZaaza</t>
  </si>
  <si>
    <t>اكتتاب ارامكو ؟</t>
  </si>
  <si>
    <t>https://twitter.com/GZaaza/status/1206711522975723520</t>
  </si>
  <si>
    <t>Advanced Course of Facilities Management Course in #Paris on December #training #short_courses #Qatar #دورات_تدريبية_في_باريس #اكتتاب_أرامكو #اليوم_الوطني_البحريني #تعليم_جدة #السعودية #محمد_بن_سلمان #باحثون_عن_عمل_يستغيثون176 #جامعة_الجوف #الإمارات #قابوس</t>
  </si>
  <si>
    <t>#Paris #training #short_courses #Qatar</t>
  </si>
  <si>
    <t>https://twitter.com/LondonLpc/status/1206710871105429512</t>
  </si>
  <si>
    <t>malekerianybkmx</t>
  </si>
  <si>
    <t>https://twitter.com/malekerianybkmx/status/1206709733400465408</t>
  </si>
  <si>
    <t>ragehgefaltjwoh</t>
  </si>
  <si>
    <t>https://twitter.com/ragehgefaltjwoh/status/1206707732730044416</t>
  </si>
  <si>
    <t>benali501</t>
  </si>
  <si>
    <t>https://twitter.com/benali501/status/1206707424339607553</t>
  </si>
  <si>
    <t>kamalhadramdxjf</t>
  </si>
  <si>
    <t>https://twitter.com/kamalhadramdxjf/status/1206705988008632328</t>
  </si>
  <si>
    <t>ze1_ze1</t>
  </si>
  <si>
    <t>سعر العائد الربح للسهم ارامكوا ! بسعر 1.40ريال سنوي والتوزيع العائد للسهم كل ثلاث شهور 《بسعر 0.35 هلله 》 مثال: تملك 100 سهم كم العائد الربح السهم لك ؟ 100 سهم × العائد الربح 0.35هلله = 35 الربح تستلمه هذا الربح بالسنه ( 1.40×100= 140ريال 》#اكتتاب_ارامكو</t>
  </si>
  <si>
    <t>https://twitter.com/ze1_ze1/status/1206705226205532160</t>
  </si>
  <si>
    <t>زواج مـبتعـث http://mmbt3th.com موقع زواج للأخوة المبتعثين ومبتعثات عدد كبير جداً الاعضاء #ونتروندرلاند #اكتتاب_ارامكو</t>
  </si>
  <si>
    <t>https://twitter.com/mmbtu3th/status/1206704132733755392</t>
  </si>
  <si>
    <t>azzamabdelgrurn</t>
  </si>
  <si>
    <t>https://twitter.com/azzamabdelgrurn/status/1206703128659288069</t>
  </si>
  <si>
    <t>أ. نايف الحربي: إعلامي وكاتب صحفي : جميع الدول العربية تقف مع لبنان ومع سيادتها . https://twitter.com/saudi24tv/status/1205999700228354049/video/1 #قطر #اكتتاب_ارامكو</t>
  </si>
  <si>
    <t>https://twitter.com/ferehgahfalrdrr/status/1206702487933198342</t>
  </si>
  <si>
    <t>kitchenmw2</t>
  </si>
  <si>
    <t>https://twitter.com/kitchenmw2/status/1206699695332118536</t>
  </si>
  <si>
    <t>wickeid0</t>
  </si>
  <si>
    <t xml:space="preserve">انا بعد اكتتاب ارامكو </t>
  </si>
  <si>
    <t>https://twitter.com/wickeid0/status/1206698010383704069</t>
  </si>
  <si>
    <t>moradsafwannfoy</t>
  </si>
  <si>
    <t>https://twitter.com/moradsafwannfoy/status/1206694861476417537</t>
  </si>
  <si>
    <t>QasimAbaal</t>
  </si>
  <si>
    <t>محلل قناة ٢٤ سعودي الفضائية د. فهد الشليمي في مع الحدث : الدعم التركي بالأسلحة والمعدات في ليبيا يخالف قرار مجلس الأمن الصادر في مارس 2011م برقم 1970 والذي يقضي بمنـع توريـد جميـع أنـواع الأسـلحة ومـا يتـصل بها إلى ليبيا https://twitter.com/saudi24tv/status/1206154676237934592/video/1 #السعودية #اكتتاب_ارامكو</t>
  </si>
  <si>
    <t>https://twitter.com/QasimAbaal/status/1206692096691834880</t>
  </si>
  <si>
    <t>AlrwailyK</t>
  </si>
  <si>
    <t>وهل ارامكو سوف تعمل اكتتاب ثاني ... الهدف من اي اكتتاب الدخول للسوق الاسهم بعد سنه يحق لارامكو بيع اسهمها دون تحديد نسبه اوعدد معين .. وكل هذا موجود بنشره الاصدار</t>
  </si>
  <si>
    <t>https://twitter.com/AlrwailyK/status/1206689925556588544</t>
  </si>
  <si>
    <t>د. فواز كاسب العطيفي - باحث أكاديمي في الشؤون الاستراتيجية والأمنية : تدخل اردوغان في شئون الدول يُنافي القانون الدولي . https://twitter.com/saudi24tv/status/1205620636170801152/video/1 #ايران #اكتتاب_ارامكو</t>
  </si>
  <si>
    <t>https://twitter.com/SSalemurbano/status/1206689635457544193</t>
  </si>
  <si>
    <t>#سهم_المعمر السهم يستهدف ٤٤ كهدف اول ان شاء الله بعد ان نزل ال ٤٢ اثر موجة بيوع قبل اكتتاب ارامكو سعر اعلاق اليوم ٤٢.٧٠ ريال الله يرزقنا وياكم</t>
  </si>
  <si>
    <t>https://twitter.com/stockmarkets_SA/status/1206688559719223299</t>
  </si>
  <si>
    <t>halilalzarzhxpz</t>
  </si>
  <si>
    <t>محلل قناة ٢٤ سعودي الفضائية د. فهد الشليمي في مع الحدث : تركيا تقوم بدعم أيديولوجية تنظيم الإخوان بالسلاح والمال والاعلام والتدخل والتكنولوجيا https://twitter.com/saudi24tv/status/1206156694671306752/video/1 #قطر #اكتتاب_ارامكو</t>
  </si>
  <si>
    <t>https://twitter.com/halilalzarzhxpz/status/1206688165081354240</t>
  </si>
  <si>
    <t>moaazsheblirzvn</t>
  </si>
  <si>
    <t>محلل قناة ٢٤ سعودي الفضائية د. فهد الشليمي في مع الحدث : هناك تدخل تركي سافر في ليبيا انتقل من الدعم إلى التدخل المباشر و تركيا أرسلت 5 ملايين رصاصة بمعدل رصاصة لكل ليبي https://twitter.com/saudi24tv/status/1206150844107952128/video/1 #السعودية #اكتتاب_ارامكو</t>
  </si>
  <si>
    <t>https://twitter.com/moaazsheblirzvn/status/1206687578956730373</t>
  </si>
  <si>
    <t>sumi92xx</t>
  </si>
  <si>
    <t>mudhaher_tajer</t>
  </si>
  <si>
    <t xml:space="preserve">صرنا مثل السعوديه هم اكتتاب ارامكو وحن اكتتاب ... </t>
  </si>
  <si>
    <t>https://twitter.com/sumi92xx/status/1206684725236121600</t>
  </si>
  <si>
    <t>mayroooosh</t>
  </si>
  <si>
    <t>askar2019</t>
  </si>
  <si>
    <t>اللهم لك الحمد الوضع بالشوارع والمحلات والعماير شبه مهجور وجا اكتتاب ارامكو ونشف ماتبقى من السيوله الاجانب ولله الحمد قلو بنسبه كبيره والكل ناوي يغادر المملكة بعد الاقامات وصعوبة المعيشه بها بعد هذه الضرائب ورفع الكهرب والمياه لا اعلم عن القادم ولكم بإذن الله سيبشر بالخير.</t>
  </si>
  <si>
    <t>https://twitter.com/mayroooosh/status/1206680744325767168</t>
  </si>
  <si>
    <t>xiiiii9h</t>
  </si>
  <si>
    <t>لو سمحت كيف اعرف الأسهم في المحفظة لانكم راسلين تم ايداع اسهم اكتتاب شركة أرامكو</t>
  </si>
  <si>
    <t>https://twitter.com/xiiiii9h/status/1206680590474502144</t>
  </si>
  <si>
    <t>QueenAhlawyaa1</t>
  </si>
  <si>
    <t>https://twitter.com/QueenAhlawyaa1/status/1206676142012469253</t>
  </si>
  <si>
    <t>warhaneseryuskr</t>
  </si>
  <si>
    <t>د. عبدالرحمن العناد : العلاقات بين المملكة والبحرين قوية على المستويات الشعبية والسياسية . https://twitter.com/saudi24tv/status/1206283731591475204/video/1 #السعودية #اكتتاب_ارامكو</t>
  </si>
  <si>
    <t>https://twitter.com/warhaneseryuskr/status/1206672684555415552</t>
  </si>
  <si>
    <t>kasemdabbahkhws</t>
  </si>
  <si>
    <t>محلل قناة ٢٤ سعودي الفضائية حسن راضي في برنامج إيران زووم : لا يمكن مقارنه ايران عسكريا حتى مع أي دول من العالم الثالث ولا في التكنولوجيا . https://twitter.com/saudi24tv/status/1206018100182880257/video/1 #السعودية #اكتتاب_ارامكو</t>
  </si>
  <si>
    <t>https://twitter.com/kasemdabbahkhws/status/1206671596234129410</t>
  </si>
  <si>
    <t>hashemmesbetcog</t>
  </si>
  <si>
    <t>https://twitter.com/hashemmesbetcog/status/1206670942660902912</t>
  </si>
  <si>
    <t>zekrythwaigvelu</t>
  </si>
  <si>
    <t>https://twitter.com/zekrythwaigvelu/status/1206662654921760768</t>
  </si>
  <si>
    <t>saodi14001</t>
  </si>
  <si>
    <t>namecompletedd</t>
  </si>
  <si>
    <t>تم بيع اسهم اكتتاب ارامكو في من يوم الخميس والى الان مانزل المبلغ</t>
  </si>
  <si>
    <t>https://twitter.com/saodi14001/status/1206661860776386562</t>
  </si>
  <si>
    <t>dor_modaad</t>
  </si>
  <si>
    <t>https://twitter.com/dor_modaad/status/1206661535709454336</t>
  </si>
  <si>
    <t>yonesfalehlffc</t>
  </si>
  <si>
    <t>د. فواز كاسب العطيفي - باحث أكاديمي في الشؤون الاستراتيجية والأمنية : اردوغان يستغل ظروف بعض الدول العربية لتحقيق مصالحه . https://twitter.com/saudi24tv/status/1205614228322828290/video/1 #قطر #اكتتاب_ارامكو</t>
  </si>
  <si>
    <t>https://twitter.com/yonesfalehlffc/status/1206660935940804615</t>
  </si>
  <si>
    <t>mbs_general</t>
  </si>
  <si>
    <t>ارتفاع سعر سهم ارامكو الى 56 ريال سيرفع قيمة ارامكو السوقية الى 3 تريليون$. وستصبح مفاجأة مدوية لكل العالم. ولكن ما هو العامل الاكثر تأثيرا للوصول الى هذه القيمة؟ الجواب "اسعار النفط العالمية" #اكتتاب_ارامكوا #سهم_ارامكوا #ارامكوا</t>
  </si>
  <si>
    <t>https://twitter.com/mbs_general/status/1206660175995850752</t>
  </si>
  <si>
    <t>amgadmanieawmrl</t>
  </si>
  <si>
    <t>https://twitter.com/amgadmanieawmrl/status/1206659978095996933</t>
  </si>
  <si>
    <t>AGhamdi2016</t>
  </si>
  <si>
    <t>https://twitter.com/AGhamdi2016/status/1206659868364562433</t>
  </si>
  <si>
    <t>Mnawy_A</t>
  </si>
  <si>
    <t>akhbar</t>
  </si>
  <si>
    <t xml:space="preserve">قصده حبيبي حلال السعودي لا تصدق حالك ماحبتك الا امك وأنا يابنت ديرتك ولونك حافي منتف ولك تؤبرني ابن عمي آي لوووف يووو حلالنا السعودي انفهدزي مريّم فالس أم كشه عاد عقب اكتتاب ارامكو بعد ياكثر حبايبكم حبتهم القراده خلو بترولنا بترابنا ومالك الا بنت ديرتك </t>
  </si>
  <si>
    <t>https://twitter.com/Mnawy_A/status/1206654938673287168</t>
  </si>
  <si>
    <t>abdogoghimaqgcq</t>
  </si>
  <si>
    <t>https://twitter.com/abdogoghimaqgcq/status/1206653302357794820</t>
  </si>
  <si>
    <t>abdullatifoweid</t>
  </si>
  <si>
    <t>https://twitter.com/abdullatifoweid/status/1206652977467015168</t>
  </si>
  <si>
    <t>mpsmpsmps11</t>
  </si>
  <si>
    <t>jaberalharmi</t>
  </si>
  <si>
    <t>ذكرتنا ميزانية قطر با اكتتاب و ١.٥ في المية من راس مال ارامكو</t>
  </si>
  <si>
    <t>https://twitter.com/mpsmpsmps11/status/1206652657299066880</t>
  </si>
  <si>
    <t>8bss_</t>
  </si>
  <si>
    <t>MaajedTV</t>
  </si>
  <si>
    <t>الحين مو هذا اللي يقول ما يصلح نرجع للأكابر بقضايا جديدة ونحملهم فوق طاقتهم يوم اكتتاب ارامكو ؟؟ وش فيه غير رأيه وصار يرجع لهم ؟</t>
  </si>
  <si>
    <t>https://twitter.com/8bss_/status/1206652011153907712</t>
  </si>
  <si>
    <t>mahmoudsabb2014</t>
  </si>
  <si>
    <t>أ. نايف الحربي: إعلامي وكاتب صحفي: المملكة لم تقصر .. دعمت الجيش اللبناني ودعمت الحكومة اللبنانية وساهمت من أجل بناء لبنان .. https://twitter.com/saudi24tv/status/1205996763326361602/video/1 #السعودية #اكتتاب_ارامكو</t>
  </si>
  <si>
    <t>https://twitter.com/mahmoudsabb2014/status/1206651725416980481</t>
  </si>
  <si>
    <t>khaledsaeiodww</t>
  </si>
  <si>
    <t>محلل قناة ٢٤ سعودي الفضائية د. عماد الدين الجبوري في سجال خاص : سمو ولي العهد الأمير محمد بن سلمان له رؤية ويمتلك نظرية تقوم على الاصلاح والتغير على المستويات السياسية والاقتصادية والاجتماعية للنهضة بالسعودية https://twitter.com/saudi24tv/status/1206181667158855680/video/1 #قطر #اكتتاب_ارامكو</t>
  </si>
  <si>
    <t>https://twitter.com/khaledsaeiodww/status/1206647879097573377</t>
  </si>
  <si>
    <t>yazidsaeghozxge</t>
  </si>
  <si>
    <t>https://twitter.com/yazidsaeghozxge/status/1206645289051983873</t>
  </si>
  <si>
    <t>mekhlefhadiupao</t>
  </si>
  <si>
    <t>محلل قناة ٢٤ سعودي الفضائية ا. يوسف علاونه في الحقيقة : جماعة الاخوان تسير على أهوائها ولكن بحافز رئيسي وهو خيانة البلاد العربية وتشجيع كل ما هو "غير عربي" https://twitter.com/saudi24tv/status/1206183802747396096/video/1 #قطر #اكتتاب_ارامكو</t>
  </si>
  <si>
    <t>https://twitter.com/mekhlefhadiupao/status/1206643972871016449</t>
  </si>
  <si>
    <t>shaherattaryieh</t>
  </si>
  <si>
    <t>محلل قناة ٢٤ سعودي عبدالجليل السعيد في حقائق في دقائق : أرامكو منشأة كبيرة تدلل على يد السعودية الممدودة للعرب والمسلمين وأموالها خدمت القضايا العربية والإسلامية ونهضت بالدولة السعودية https://twitter.com/saudi24tv/status/1206178908648935424/video/1 #ايران #اكتتاب_ارامكو</t>
  </si>
  <si>
    <t>https://twitter.com/shaherattaryieh/status/1206643919259389953</t>
  </si>
  <si>
    <t>911fv</t>
  </si>
  <si>
    <t>ماعرفناك الا يوم اكتتاب ارامكو</t>
  </si>
  <si>
    <t>https://twitter.com/911fv/status/1206643361349849089</t>
  </si>
  <si>
    <t>JNvNEi5LYa2V4wJ</t>
  </si>
  <si>
    <t>ALRASHYD_</t>
  </si>
  <si>
    <t>أستاذ احمد ماتحليلك الفني للسوق في الفتره القادمة حتى نهايه العام وماتوقعك للبنوك بعد نجاح أكتتاب ارامكو</t>
  </si>
  <si>
    <t>https://twitter.com/JNvNEi5LYa2V4wJ/status/1206641670378446848</t>
  </si>
  <si>
    <t>hadibnmealsjlup</t>
  </si>
  <si>
    <t>محلل قناة ٢٤ سعودي الفضائية ا. يوسف علاونه في الحقيقة : تركيا تقيم علاقات دبلوماسية كاملة مع إسرائيل وعلاقات اقتصادية وتجارية وعسكرية واستخبارية https://twitter.com/saudi24tv/status/1206187504459759617/video/1 #السعودية #اكتتاب_ارامكو</t>
  </si>
  <si>
    <t>https://twitter.com/hadibnmealsjlup/status/1206640278486032385</t>
  </si>
  <si>
    <t>abdullatifafna1</t>
  </si>
  <si>
    <t>العميد متقاعد. حسن الشهري: لم يستطع أي مُعتدي خارجي الوصول الى البحرين .. الان اللحمة الوطنية والخليجية اكبر من أي مُعتدي . https://twitter.com/saudi24tv/status/1206283584992161792/video/1 #ايران #اكتتاب_ارامكو</t>
  </si>
  <si>
    <t>https://twitter.com/abdullatifafna1/status/1206639481543151626</t>
  </si>
  <si>
    <t>Aramco shares continue to make gains for the fourth consecutive day. . #اكتتاب_أرامكو#السعودية</t>
  </si>
  <si>
    <t>https://twitter.com/fehedgemalwdmam/status/1206638607622164482</t>
  </si>
  <si>
    <t>m7siiii</t>
  </si>
  <si>
    <t>iPerfect_Ray</t>
  </si>
  <si>
    <t>خلاص شباب وش رايكم في اكتتاب ارامكو</t>
  </si>
  <si>
    <t>https://twitter.com/m7siiii/status/1206638459248676866</t>
  </si>
  <si>
    <t>sahlanbarixcei</t>
  </si>
  <si>
    <t>جزء من كلمة قائد الجيش الوطني الليبي "خليفة حفتر" . https://twitter.com/Saudi_24/status/1205613284063371264/video/1 #السعودية #اكتتاب_ارامكو</t>
  </si>
  <si>
    <t>https://twitter.com/sahlanbarixcei/status/1206635971871203328</t>
  </si>
  <si>
    <t>dremara</t>
  </si>
  <si>
    <t>لفت نظري مقالين مقال من مجلة الفاينانشيال تايمز يحلل الدروس و سبب فشل طرح أسهم شركة ارامكو السعودية ! في اكتتاب أرامكو و نزولها البورصة هبطت قيمة الطرح العام الأولي لشركة أرامكو إلى 1.7 تريليون دولار، بينما... https://www.facebook.com/729811953/posts/10156668292791954/</t>
  </si>
  <si>
    <t>https://twitter.com/dremara/status/1206631149512081410</t>
  </si>
  <si>
    <t>Itti_AlHilal</t>
  </si>
  <si>
    <t>https://twitter.com/Itti_AlHilal/status/1206630350992089088</t>
  </si>
  <si>
    <t>mostafashebccvc</t>
  </si>
  <si>
    <t>https://twitter.com/mostafashebccvc/status/1206630070657400832</t>
  </si>
  <si>
    <t>ebrahimbenskdkw</t>
  </si>
  <si>
    <t>https://twitter.com/ebrahimbenskdkw/status/1206628266842492932</t>
  </si>
  <si>
    <t>سهم شركة أرامكو يواصل تحقيق مكاسبه لليوم الرابع على التوالي . #اكتتاب_أرامكو #السعودية</t>
  </si>
  <si>
    <t>https://twitter.com/mbs_general/status/1206628123145572355</t>
  </si>
  <si>
    <t>zekrykhlefyotad</t>
  </si>
  <si>
    <t>https://twitter.com/zekrykhlefyotad/status/1206627024443494400</t>
  </si>
  <si>
    <t>metrefmohavxirl</t>
  </si>
  <si>
    <t>https://twitter.com/metrefmohavxirl/status/1206626000139935744</t>
  </si>
  <si>
    <t>eliasagibywewi</t>
  </si>
  <si>
    <t>محلل قناة ٢٤ سعودي الفضائية د. رامي خليفة العلي في خبر وتحليل : هناك سياسة أمريكية أكثر جدية من أي إدارة أمريكية سابقة مع إيران تضع النظام والسياسة الإيرانية في مأزق كبير https://twitter.com/saudi24tv/status/1206165433071677442/video/1 #قطر #اكتتاب_ارامكو</t>
  </si>
  <si>
    <t>https://twitter.com/eliasagibywewi/status/1206624862162292737</t>
  </si>
  <si>
    <t>turk1eo5</t>
  </si>
  <si>
    <t>joria001</t>
  </si>
  <si>
    <t>لا انتهى اكتتاب أرامكو</t>
  </si>
  <si>
    <t>https://twitter.com/turk1eo5/status/1206619460444012544</t>
  </si>
  <si>
    <t>abuolayan65</t>
  </si>
  <si>
    <t>yousef_alalawna</t>
  </si>
  <si>
    <t>اكتتاب أرامكو إلى كان يراهن عليه وقال من سابع المستحيلات يكون هذا كلامه. خلاه متلوث فكريا ومهستر الأشكال هذي كل يوم يموتون الف موته من الحسد والحقد والغيره</t>
  </si>
  <si>
    <t>https://twitter.com/abuolayan65/status/1206618399788457984</t>
  </si>
  <si>
    <t>kahtangredykys</t>
  </si>
  <si>
    <t>https://twitter.com/kahtangredykys/status/1206612618720563206</t>
  </si>
  <si>
    <t>ghalebfaragissv</t>
  </si>
  <si>
    <t>محلل قناة ٢٤ سعودي الفضائية د. عماد الدين الجبوري في سجال خاص : سمو ولي العهد الأمير محمد بن سلمان له رؤية ويمتلك نظرية تقوم على الاصلاح والتغير على المستويات السياسية والاقتصادية والاجتماعية للنهضة بالسعودية https://twitter.com/saudi24tv/status/1206181667158855680/video/1 #السعودية #اكتتاب_ارامكو</t>
  </si>
  <si>
    <t>https://twitter.com/ghalebfaragissv/status/1206611764655394817</t>
  </si>
  <si>
    <t>IROOBENI</t>
  </si>
  <si>
    <t>https://twitter.com/IROOBENI/status/1206611019050684418</t>
  </si>
  <si>
    <t>sharafmrici2014</t>
  </si>
  <si>
    <t>https://twitter.com/sharafmrici2014/status/1206609767646543879</t>
  </si>
  <si>
    <t>asibeharibqyx</t>
  </si>
  <si>
    <t>https://twitter.com/asibeharibqyx/status/1206608256480624640</t>
  </si>
  <si>
    <t>soudkoraishysvz</t>
  </si>
  <si>
    <t>https://twitter.com/soudkoraishysvz/status/1206606510803103744</t>
  </si>
  <si>
    <t>HamidTiri643</t>
  </si>
  <si>
    <t>محلل قناة ٢٤ سعودي الفضائية صباح الخزاعي في بصريح العبارة : شركة أرامكو العملاقة تفوقت على أكبر 5 شركات عالمية مجتمعة https://twitter.com/saudi24tv/status/1206174726080606208/video/1 #السعودية #اكتتاب_ارامكو</t>
  </si>
  <si>
    <t>https://twitter.com/HamidTiri643/status/1206603197915242498</t>
  </si>
  <si>
    <t>hmb_52</t>
  </si>
  <si>
    <t>السلام عليكم اخوي بخصوص اكتتاب ارامكو بعت الاسهم ولم يودع المبلغ بحسابي ما المشكله؟</t>
  </si>
  <si>
    <t>https://twitter.com/hmb_52/status/1206602890493747205</t>
  </si>
  <si>
    <t>khaledgeberbzxe</t>
  </si>
  <si>
    <t>https://twitter.com/khaledgeberbzxe/status/1206602440679800832</t>
  </si>
  <si>
    <t>easadabangqbd</t>
  </si>
  <si>
    <t>محلل قناة ٢٤ سعودي الفضائية د. عمر عبدالستار في برنامج نيران ايران : هناك قرار أمريكي حاسم بالرد بشكل عسكري على إيران أو أذرعها، ممن يضرب مصالحها في العراق https://twitter.com/saudi24tv/status/1206171652498886656/video/1 #ايران #اكتتاب_ارامكو</t>
  </si>
  <si>
    <t>https://twitter.com/easadabangqbd/status/1206599658509938691</t>
  </si>
  <si>
    <t>JustTalal_</t>
  </si>
  <si>
    <t>CryingDeath0</t>
  </si>
  <si>
    <t>اكتتاب ارامكو يمكن</t>
  </si>
  <si>
    <t>https://twitter.com/JustTalal_/status/1206596708282634241</t>
  </si>
  <si>
    <t>bmaa10</t>
  </si>
  <si>
    <t>omarhuss</t>
  </si>
  <si>
    <t>إكتتاب #أرامكو_السعودية حمس كبدك ومع ذالك للأن انجس من ذيل الفار.</t>
  </si>
  <si>
    <t>https://twitter.com/bmaa10/status/1206593096169000960</t>
  </si>
  <si>
    <t>rasasslah</t>
  </si>
  <si>
    <t>MIM797</t>
  </si>
  <si>
    <t>الامارات تسعي جاهده للسيطره اقتصاديا ع المملكه السعوديه وما اكتتاب ارامكو الا البدايه هناك مشاريع قادمه في المملكه كخصخصة الكهرباء ليس، ع الامارات السيطره سياسيا علي القرار السعودي فيما بعد</t>
  </si>
  <si>
    <t>https://twitter.com/rasasslah/status/1206580788994674695</t>
  </si>
  <si>
    <t>Boss24h</t>
  </si>
  <si>
    <t>نقاط اكتتاب ارامكو للان لم تصلني</t>
  </si>
  <si>
    <t>https://twitter.com/Boss24h/status/1206580243714203650</t>
  </si>
  <si>
    <t>Nada_Alomr01</t>
  </si>
  <si>
    <t>mediaoasisnet</t>
  </si>
  <si>
    <t>#ايش_اللي_يعجب_البنات تمتع باول موقع سعودي لعرض الاسهم السعوديه سواء كانت اكتتاب . ارامكو .تداول .بيع.شراء موقع اسهمي http://www.ashomy.com يعرض حصصه للبيع وباسعار تنافسيه للجميع التفاصيل خاص أو عن طريق موقعنا http://www.tahrej.com رضاءكم هدفنا</t>
  </si>
  <si>
    <t>https://twitter.com/Nada_Alomr01/status/1206579699901698048</t>
  </si>
  <si>
    <t>https://twitter.com/Nada_Alomr01/status/1206579571858067457</t>
  </si>
  <si>
    <t>https://twitter.com/Nada_Alomr01/status/1206579417604120576</t>
  </si>
  <si>
    <t>beshiroufanpocc</t>
  </si>
  <si>
    <t>https://twitter.com/beshiroufanpocc/status/1206579326382198784</t>
  </si>
  <si>
    <t>fatimah44740281</t>
  </si>
  <si>
    <t>https://twitter.com/fatimah44740281/status/1206577688649109504</t>
  </si>
  <si>
    <t>emadsahianhnbxk</t>
  </si>
  <si>
    <t>https://twitter.com/emadsahianhnbxk/status/1206577305457434625</t>
  </si>
  <si>
    <t>https://twitter.com/kahtanrathirthz/status/1206576534573797376</t>
  </si>
  <si>
    <t>nasermezreahslz</t>
  </si>
  <si>
    <t>https://twitter.com/nasermezreahslz/status/1206576218520215552</t>
  </si>
  <si>
    <t>Full_70</t>
  </si>
  <si>
    <t>a_abuzeead</t>
  </si>
  <si>
    <t>ههههههههههههههههه هذي ناوية على اكتتاب ارامكو</t>
  </si>
  <si>
    <t>https://twitter.com/Full_70/status/1206574781254029312</t>
  </si>
  <si>
    <t>mozkeratifenmg</t>
  </si>
  <si>
    <t>https://twitter.com/mozkeratifenmg/status/1206571663854362624</t>
  </si>
  <si>
    <t>Majhli88</t>
  </si>
  <si>
    <t>#أرامكو إجمالي عدد الأسهم 200 مليار سهم، كل الاسهم تملكها الحكومة تم طرح ثلاثة مليار تمثل نسبة 1.5٪ من ال 200 مليار سهم للبيع (اكتتاب عام) ربحية السهم = صافي ربح الشركة / إجمالي عدد أسهم الشركة</t>
  </si>
  <si>
    <t>https://twitter.com/Majhli88/status/1206571216586395648</t>
  </si>
  <si>
    <t>MohammadiMarwan</t>
  </si>
  <si>
    <t>من لا يرى جواز إكتتاب ارامكو فإن لديه مشكلة في فهم الأمر . بإختصار .</t>
  </si>
  <si>
    <t>https://twitter.com/MohammadiMarwan/status/1206570069016363009</t>
  </si>
  <si>
    <t>edrisfetenexbae</t>
  </si>
  <si>
    <t>اتصال هاتفي من: أ. عبد الهادي ربيع – صحفي مُتخصص بالشأن الليبي –القاهرة. معركة تخليص طرابلس من الميلشيات هي معركة مفصلية لانها المُرتكز الرئيس للميلشيات الارهابية . https://twitter.com/Saudi_24/status/1205620782182862848/video/1 #السعودية #اكتتاب_ارامكو</t>
  </si>
  <si>
    <t>https://twitter.com/edrisfetenexbae/status/1206569001138176000</t>
  </si>
  <si>
    <t>shadibahricvbxs</t>
  </si>
  <si>
    <t>د. فواز كاسب العطيفي - باحث أكاديمي في الشؤون الاستراتيجية والأمنية : ليبيا واحدة من البلدان التي تتدخل بها تركيا لتحقيق مشروعها وأهدافها . https://twitter.com/saudi24tv/status/1205613340703252481/video/1 #السعودية #اكتتاب_ارامكو</t>
  </si>
  <si>
    <t>https://twitter.com/shadibahricvbxs/status/1206562564324417536</t>
  </si>
  <si>
    <t>asishaibanmjna</t>
  </si>
  <si>
    <t>محلل قناة ٢٤ سعودي الفضائية حسن راضي في برنامج إيران زووم : النظام الإيراني لا يسمح ببناء مسجد في ايران للمسلمين السنة لأداء صلواتهم . https://twitter.com/saudi24tv/status/1206015871019372544/video/1 #ايران #اكتتاب_ارامكو</t>
  </si>
  <si>
    <t>https://twitter.com/asishaibanmjna/status/1206561594387369984</t>
  </si>
  <si>
    <t>أ. عبدالله القحطاني : تصريحات "بومبيو" في هذا الوقت مهمة جدا خاصة أن ايران تعاني بشكل كبير . https://twitter.com/saudi24tv/status/1205577260796907520/video/1 #ايران #اكتتاب_ارامكو</t>
  </si>
  <si>
    <t>https://twitter.com/mohamme70235327/status/1206560899504455681</t>
  </si>
  <si>
    <t>jawal_watani</t>
  </si>
  <si>
    <t>محلل قناة ٢٤ سعودي الفضائية د. فايز النشوان في أبعاد : #اكتتاب_ارامكو هي أكبر نسبة إدراج وتداول في التاريخ https://twitter.com/saudi24tv/status/1206515151064702977/video/1</t>
  </si>
  <si>
    <t>https://twitter.com/jawal_watani/status/1206558299325444096</t>
  </si>
  <si>
    <t>nezalzaianizrja</t>
  </si>
  <si>
    <t>https://twitter.com/nezalzaianizrja/status/1206555068511793154</t>
  </si>
  <si>
    <t>nshrh21</t>
  </si>
  <si>
    <t xml:space="preserve">بعد اكتتاب ارامكو زاد الطلب على السعودي </t>
  </si>
  <si>
    <t>https://twitter.com/nshrh21/status/1206550765311016960</t>
  </si>
  <si>
    <t>asizahrawivifh</t>
  </si>
  <si>
    <t>محلل قناة ٢٤ سعودي الفضائية د. رامي خليفة العلي في خبر وتحليل : هناك سياسة أمريكية أكثر جدية من أي إدارة أمريكية سابقة مع إيران تضع النظام والسياسة الإيرانية في مأزق كبير https://twitter.com/saudi24tv/status/1206165433071677442/video/1 #السعودية #اكتتاب_ارامكو</t>
  </si>
  <si>
    <t>https://twitter.com/asizahrawivifh/status/1206548975870005248</t>
  </si>
  <si>
    <t>mhhanbingzian</t>
  </si>
  <si>
    <t>د. فواز كاسب العطيفي - باحث أكاديمي في الشؤون الاستراتيجية والأمنية : منهجية تركيا هي زراعة الأزمة والإدارة بالأزمة . https://twitter.com/saudi24tv/status/1205616276120440833/video/1 #قطر #اكتتاب_ارامكو</t>
  </si>
  <si>
    <t>https://twitter.com/mhhanbingzian/status/1206546090276851712</t>
  </si>
  <si>
    <t>almensorey</t>
  </si>
  <si>
    <t>https://twitter.com/almensorey/status/1206543574017486848</t>
  </si>
  <si>
    <t>aburakan11011</t>
  </si>
  <si>
    <t>alkhabeer_</t>
  </si>
  <si>
    <t>وطول النفس حتوصلة لوين ؟ مع ان عندي احساس والله اعلم ان السيولة وبعد اكتتاب ارامكو تخرج من العقار للاسهم</t>
  </si>
  <si>
    <t>https://twitter.com/aburakan11011/status/1206542308293980160</t>
  </si>
  <si>
    <t>saooood_17</t>
  </si>
  <si>
    <t xml:space="preserve">#أرامكو أصبر مدامك مستثمر وأسهمك أكتتاب انساها تبي تضارب فيها خلك حذر. لكن نصيحه قفل عليها وانساها كليا والوعد قدام </t>
  </si>
  <si>
    <t>https://twitter.com/saooood_17/status/1206542199267188738</t>
  </si>
  <si>
    <t>molkabhazalllkn</t>
  </si>
  <si>
    <t>د. فواز كاسب العطيفي - باحث أكاديمي في الشؤون الاستراتيجية والأمنية : هناك علاقة بين تركيا وداعش لغرض تحقيق أهداف بإسم التيار الإسلامي . https://twitter.com/saudi24tv/status/1205613583008174080/video/1 #قطر #اكتتاب_ارامكو</t>
  </si>
  <si>
    <t>https://twitter.com/molkabhazalllkn/status/1206541445659791360</t>
  </si>
  <si>
    <t>Al_difiry</t>
  </si>
  <si>
    <t>الزملاء في شركه ارامكو السعوديه غطو البراميل جاينا مطر ترانا شركاء في الشركه #اكتتاب_أرامكو #ارامكو_تتجاوز_2تريليون</t>
  </si>
  <si>
    <t>https://twitter.com/Al_difiry/status/1206540249368793091</t>
  </si>
  <si>
    <t>badrbinali</t>
  </si>
  <si>
    <t>https://twitter.com/BankAlbilad/status/1206539941926359040</t>
  </si>
  <si>
    <t>moslem_elhrby</t>
  </si>
  <si>
    <t>https://twitter.com/moslem_elhrby/status/1206537532747464704</t>
  </si>
  <si>
    <t>hhdd855</t>
  </si>
  <si>
    <t xml:space="preserve">اللي ماقدر يسجل عن طريق الراجحي تداول يقدر يسجل بالتداول عن طريق الجوال ؛؛ مرفق صور للطريقه؛؛ الرجاء رتويت للفائده #توقع_حركه_سهم_ارامكو_بالتداول #اكتتاب_أرامكو </t>
  </si>
  <si>
    <t>https://twitter.com/hhdd855/status/1206537447145902080</t>
  </si>
  <si>
    <t>#أرامكو ارامكو وسوق الاسهم ... اصبح حديث الناس اليوم وشغلهم الشاغل !!! هل يتكرر السيناريو يا ترى ؟؟ بعد اكتتاب الاتصالات السعودية بثلاث سنوات حقق مؤشر الأسهم السعودية ٢٠ الف نقطة !! ماذا بعد اكتتاب ارامكو السعودية ؟ دائماً أقول التاريخ يعيد نفسه ولا شيء مستحيل في عالم المال</t>
  </si>
  <si>
    <t>https://twitter.com/metrekmeshal/status/1206537353831092224</t>
  </si>
  <si>
    <t>sultanaaljoufi</t>
  </si>
  <si>
    <t>محلل قناة ٢٤ سعودي الفضائية د. فايز النشوان في أبعاد : إدراج شركة ارامكو رفعت السوق السعودي إلى المركز التاسع عالمياً #اكتتاب_ارامكو #ارامكو_تتجاوز_2تريليون https://twitter.com/saudi24tv/status/1206518344737853440/video/1</t>
  </si>
  <si>
    <t>https://twitter.com/sultanaaljoufi/status/1206536810819657728</t>
  </si>
  <si>
    <t>ارتفاع المؤشر هذا اليوم بهذه القدر غير متوقع هل هي سيولة ارامكو رجعت للسوق ؟ أو ايضا هناك سيولة جديدة لمحافظ جديدة اتى بها اكتتاب ارامكو ؟</t>
  </si>
  <si>
    <t>https://twitter.com/_doje_/status/1206535487877464064</t>
  </si>
  <si>
    <t>borhanhashbajqt</t>
  </si>
  <si>
    <t>https://twitter.com/borhanhashbajqt/status/1206534878830956545</t>
  </si>
  <si>
    <t>lt0l0</t>
  </si>
  <si>
    <t>المحفظة تم افتتاحها بعد اكتتاب ارامكو وهذا يدل انها محفظة اكتتاب كيف يتم تغييرها الى تداول؟</t>
  </si>
  <si>
    <t>https://twitter.com/lt0l0/status/1206534181431447553</t>
  </si>
  <si>
    <t>shaddadkhatymdu</t>
  </si>
  <si>
    <t>https://twitter.com/shaddadkhatymdu/status/1206533335096446976</t>
  </si>
  <si>
    <t>1987Amnah</t>
  </si>
  <si>
    <t>يا ليل السعاده السوق كله اخضر #اكتتاب_أرامكو #السعودية</t>
  </si>
  <si>
    <t>https://twitter.com/1987Amnah/status/1206532549679419398</t>
  </si>
  <si>
    <t>eid91013</t>
  </si>
  <si>
    <t>@SAMA_GOV نرجو منكم ايجاد حل للبنك العربي الوطني .. يومين لتحويل مبلغ اكتتاب أرامكو بعد بيعها ولم نستطع تحويلها من المحفظه الى الحساب الجاري وبالإمكان مراجعه صفحه البنك لتشاهدون شكاوى العملاء وتذمرهم والبنك يتعمد التلاعب</t>
  </si>
  <si>
    <t>https://twitter.com/eid91013/status/1206530664083922944</t>
  </si>
  <si>
    <t>#اكتتاب_أرامكو كيف وضع #تداول_السوق_السعودي ياشباب بشرونا</t>
  </si>
  <si>
    <t>https://twitter.com/alsialy85/status/1206529542208266240</t>
  </si>
  <si>
    <t>د. فواز كاسب العطيفي - باحث أكاديمي في الشؤون الاستراتيجية والأمنية : اردوغان يستغل ظروف بعض الدول العربية لتحقيق مصالحه . https://twitter.com/saudi24tv/status/1205614228322828290/video/1 #السعودية #اكتتاب_ارامكو</t>
  </si>
  <si>
    <t>https://twitter.com/norbnhadianzccc/status/1206528171325214721</t>
  </si>
  <si>
    <t>salee5111</t>
  </si>
  <si>
    <t>ركزو علي البنوك ، كلها حققت أرباح عالية تجاوزت 15% من إكتتاب أرامكو ، وسيعود ذلك علي نتائجها المالية ...</t>
  </si>
  <si>
    <t>https://twitter.com/salee5111/status/1206527889346355200</t>
  </si>
  <si>
    <t>Riyadh_anbae</t>
  </si>
  <si>
    <t>محلل قناة ٢٤ سعودي الفضائيةد. فايز النشوان في أبعاد :إدراج شركة ارامكو رفعت السوق السعودي إلى المركز التاسع عالمياً #اكتتاب_ارامكو #ارامكو_تتجاوز_2تريليون .#الرياض https://twitter.com/saudi24tv/status/1206518344737853440/video/1</t>
  </si>
  <si>
    <t>https://twitter.com/Riyadh_anbae/status/1206527861710098432</t>
  </si>
  <si>
    <t>najran_today</t>
  </si>
  <si>
    <t>محلل قناة ٢٤ سعودي الفضائيةد. فايز النشوان في أبعاد :إدراج شركة ارامكو رفعت السوق السعودي إلى المركز التاسع عالمياً #اكتتاب_ارامكو #ارامكو_تتجاوز_2تريليون .#نجران https://twitter.com/saudi24tv/status/1206518344737853440/video/1</t>
  </si>
  <si>
    <t>https://twitter.com/najran_today/status/1206527208711426050</t>
  </si>
  <si>
    <t>محلل قناة ٢٤ سعودي الفضائية د. رامي خليفة العلي في خبر وتحليل : لأول مرة في الشرق الأوسط نشهد سياسة أمريكية جادة في مواجهة السياسة الإيرانية في المنطقة https://twitter.com/saudi24tv/status/1206164304359251969/video/1 #قطر #اكتتاب_ارامكو</t>
  </si>
  <si>
    <t>https://twitter.com/zakareyahadksyw/status/1206526459277393920</t>
  </si>
  <si>
    <t>mtx_7</t>
  </si>
  <si>
    <t>https://twitter.com/mtx_7/status/1206525711609147392</t>
  </si>
  <si>
    <t>hussein4411</t>
  </si>
  <si>
    <t>د. فواز كاسب العطيفي - باحث أكاديمي في الشؤون الاستراتيجية والأمنية : تركيا دخلت في بعض البلدان العربية بحجة البناء ولكن غرضها الأساسي الهدم وزرع الفتن . https://twitter.com/saudi24tv/status/1205615492347678722/video/1 #السعودية #اكتتاب_ارامكو</t>
  </si>
  <si>
    <t>https://twitter.com/hussein4411/status/1206525545187598336</t>
  </si>
  <si>
    <t>eljouf_anbae</t>
  </si>
  <si>
    <t>محلل قناة ٢٤ سعودي الفضائيةد. فايز النشوان في أبعاد :إدراج شركة ارامكو رفعت السوق السعودي إلى المركز التاسع عالمياً #اكتتاب_ارامكو #ارامكو_تتجاوز_2تريليون .#الجوف https://twitter.com/saudi24tv/status/1206518344737853440/video/1</t>
  </si>
  <si>
    <t>https://twitter.com/eljouf_anbae/status/1206525160624447493</t>
  </si>
  <si>
    <t>abdelrehemgkewv</t>
  </si>
  <si>
    <t>https://twitter.com/abdelrehemgkewv/status/1206524453468983296</t>
  </si>
  <si>
    <t>سهم #أرامكو يتخطى 37.75 ريال والقيمة السوقية فوق تريليونَي دولار - #أرامكو #اكتتاب_أرامكو #صحيفة_البلاد https://is.gd/Enohqq</t>
  </si>
  <si>
    <t>https://twitter.com/albiladdaily/status/1206524364285308928</t>
  </si>
  <si>
    <t xml:space="preserve">#اكتتاب_أرامكو لو عندك أجازه تعالى قضيها فى مصر مع احلى االاجواء مع توفير برنامج سياحي ممتاز وسياره خصوصى وكمان حجز فنادق بأسعار متميزة وتأجير شقق وفيلات واتس اب 00201118652377 </t>
  </si>
  <si>
    <t>https://twitter.com/adelali83763961/status/1206524303048663040</t>
  </si>
  <si>
    <t>بعد انتهاء اكتتاب ارامكو يبدو ان سوق الاسهم سيبدأ طفره جديده خاصة مع هدوء العقار والانشطه التجاريه وتظخم الاسهم العالميه مع تمنياتي للجميع بالتوفيق</t>
  </si>
  <si>
    <t>https://twitter.com/wadde7/status/1206522769061695488</t>
  </si>
  <si>
    <t>AlMayhobi1</t>
  </si>
  <si>
    <t>#اكتتاب_أرامكو الحلال مرتفع لليوم الرابع ابشرك @onothah11</t>
  </si>
  <si>
    <t>https://twitter.com/AlMayhobi1/status/1206522247046946817</t>
  </si>
  <si>
    <t>https://twitter.com/namecompletedd/status/1206519755961774080</t>
  </si>
  <si>
    <t>ragehedianyiasp</t>
  </si>
  <si>
    <t>https://twitter.com/ragehedianyiasp/status/1206515744869113857</t>
  </si>
  <si>
    <t>اكتتاب ارامكو هو من اخر الامر والحمدلله فقد تم بنجاح وان شاءالله بداية خير بوجود شرواك</t>
  </si>
  <si>
    <t>https://twitter.com/wadde7/status/1206515263568527360</t>
  </si>
  <si>
    <t>aliasiri891</t>
  </si>
  <si>
    <t>https://twitter.com/aliasiri891/status/1206511720451235840</t>
  </si>
  <si>
    <t>albkri2000</t>
  </si>
  <si>
    <t>AliZarooq</t>
  </si>
  <si>
    <t xml:space="preserve">والله بديت اتعلم شوي شوي وخاصه بعد اكتتاب ارامكو بدت حس التجاره والتسويق وعلى بركه الله </t>
  </si>
  <si>
    <t>https://twitter.com/albkri2000/status/1206509154556362753</t>
  </si>
  <si>
    <t>DhimShaya</t>
  </si>
  <si>
    <t>https://twitter.com/DhimShaya/status/1206508903346982913</t>
  </si>
  <si>
    <t>husseinshoboksh</t>
  </si>
  <si>
    <t>اكتتاب #أرامكو تحقق ونجح بشكل كبير وكل الأمل ان تستغل #تداول هذه الفرصة لجذب المزيد من الاكتتابات العامة من السوق المحلية والإقليمية والعالمية</t>
  </si>
  <si>
    <t>https://twitter.com/husseinshoboksh/status/1206506767116652544</t>
  </si>
  <si>
    <t>SultanA14503673</t>
  </si>
  <si>
    <t>anoud_1965</t>
  </si>
  <si>
    <t>اتوقع الي قالك انه فيه نزول ماصدق والعلم عند الله الناس عقب اكتتاب أرامكو مالهم سالفه بالمجالس غير أرباح أرامكو واذا ذاقو الربح بيزيدون بشراء الأسهم خذيها مني الأسهم إدمان صعب التخلص منه. وأيضا' اصحاب الأراضي البيضاء باعو ودخلو سوق الأسهم. سنشاهد ارتفاع ونزول طفيف لايذكر.</t>
  </si>
  <si>
    <t>https://twitter.com/SultanA14503673/status/1206506405445939200</t>
  </si>
  <si>
    <t>abuomlaak1</t>
  </si>
  <si>
    <t>https://twitter.com/BankAlbilad/status/1206504896935157761</t>
  </si>
  <si>
    <t>اليوم أسهم #أرامكو (المتداولة بالسوق) حققت أرباح بأكثر من 17 مليار ريال منذ الاكتتاب، أي مكاسب بـ 18%. . إن كنت ممن ساهم في اكتتاب أرامكو بأكثر من 100 ألف ريال (سواء فرد أو شركة)، لا تنسى المشاركة لوجه الله بالتبرع لمنصة "جود الإسكان" @joodeskan فبذلك تشارك في توفير مسكن لمحتاج</t>
  </si>
  <si>
    <t>https://twitter.com/Barjasbh/status/1206504543267282944</t>
  </si>
  <si>
    <t>https://twitter.com/mohamadbnawaan1/status/1206499144900198401</t>
  </si>
  <si>
    <t>moflehtranslat1</t>
  </si>
  <si>
    <t>محلل قناة ٢٤ سعودي الفضائية صباح الخزاعي في بصريح العبارة : شركة أرامكو العملاقة فخر الاقتصاد السعودي.. تغزو أسواق تداول الأسهم وتسجل أرقاماً قياسية تطيح بكبريات الشركات العالمية https://twitter.com/saudi24tv/status/1206172696624672768/video/1 #قطر #اكتتاب_ارامكو</t>
  </si>
  <si>
    <t>https://twitter.com/moflehtranslat1/status/1206497748922617856</t>
  </si>
  <si>
    <t>abo__rudina</t>
  </si>
  <si>
    <t>https://twitter.com/abo__rudina/status/1206494984301613058</t>
  </si>
  <si>
    <t>abo_turki7</t>
  </si>
  <si>
    <t>M_saakran</t>
  </si>
  <si>
    <t xml:space="preserve">والله وصار عندك مشاريع بعد اكتتاب ارامكو </t>
  </si>
  <si>
    <t>https://twitter.com/abo_turki7/status/1206494252097773570</t>
  </si>
  <si>
    <t>Dr1mbs</t>
  </si>
  <si>
    <t>واكبر ضربة الان لهؤلاء القتلة الاقتصاديين هي اكتتاب ارامكو الذي وصل الي ٢ ترليون دولار وتدير اللعبة السعودية غالميا وليس تلك الامبراطوريات القاتلة وكان لزاما ضربة بقيق حتى تنفذ برنامج القتلة الاقتصاديين ولكن القيادة الراسخة اجهزت على مخططهم باحترافية عالية.</t>
  </si>
  <si>
    <t>https://twitter.com/Dr1mbs/status/1206492760531972098</t>
  </si>
  <si>
    <t>https://twitter.com/BankAlbilad/status/1206491926192644096</t>
  </si>
  <si>
    <t>abdelwahednymvg</t>
  </si>
  <si>
    <t>https://twitter.com/abdelwahednymvg/status/1206491906391326720</t>
  </si>
  <si>
    <t>gaberrafdahbzzh</t>
  </si>
  <si>
    <t>https://twitter.com/gaberrafdahbzzh/status/1206490872025616384</t>
  </si>
  <si>
    <t>abo_rakan_2006</t>
  </si>
  <si>
    <t>استاذ برجس استفسار الله يسلمك هل فعلا فيه اكتتاب اخر في ارامكو بعد فتره اسمه اكتتاب زيادة راس مال او من هالقبيل كما سمعت من بعض المواقع الغير مؤكده ومتى سيكون !؟ ودمتم .</t>
  </si>
  <si>
    <t>https://twitter.com/abo_rakan_2006/status/1206490292792299520</t>
  </si>
  <si>
    <t>solimankhalvlli</t>
  </si>
  <si>
    <t>https://twitter.com/solimankhalvlli/status/1206489146338029568</t>
  </si>
  <si>
    <t>Tarek35673239</t>
  </si>
  <si>
    <t>#اكتتاب_أرامكو حلوين</t>
  </si>
  <si>
    <t>https://twitter.com/Tarek35673239/status/1206485814613557248</t>
  </si>
  <si>
    <t>__Halal_</t>
  </si>
  <si>
    <t>سلام عليكم .امس بعت اسهم اكتتاب ارامكو ولم تنزل على حسابي الجاري ايش السبب ...؟</t>
  </si>
  <si>
    <t>https://twitter.com/__Halal_/status/1206482754923384834</t>
  </si>
  <si>
    <t>https://twitter.com/SaudiNews50/status/1206480314807312384</t>
  </si>
  <si>
    <t>abdelglel_elras</t>
  </si>
  <si>
    <t>https://twitter.com/abdelglel_elras/status/1206479737452990465</t>
  </si>
  <si>
    <t>Slem231Hamad</t>
  </si>
  <si>
    <t>أ. نايف الحربي: إعلامي وكاتب صحفي: ايران تريد أن تدمر لبنان والمنطقة . ما وراء الحدث .. https://twitter.com/saudi24tv/status/1205993880052813824/video/1 #ايران #اكتتاب_ارامكو</t>
  </si>
  <si>
    <t>https://twitter.com/Slem231Hamad/status/1206479119300616192</t>
  </si>
  <si>
    <t>Mokafe73</t>
  </si>
  <si>
    <t>qatari656565</t>
  </si>
  <si>
    <t>هو ليس (عتب) بقدر ما هو (تحذير) للسعودية من اي حل سياسي احادي بين قطر والسعودية ولا يشمل بقية دول الحصار جبهة دول الحصار تضغف يوم بعد يوم وتركوا الامارات وحيدة السعودية منشغلة في عملية اكتتاب ارامكو وتصاعد الغضب الشعبي تجاه كل ما هو اماراتي في حين مصر منشغلة على الجبهة الليبية</t>
  </si>
  <si>
    <t>https://twitter.com/Mokafe73/status/1206478382566985729</t>
  </si>
  <si>
    <t>arefabdlrahkcfp</t>
  </si>
  <si>
    <t>https://twitter.com/arefabdlrahkcfp/status/1206476971632480256</t>
  </si>
  <si>
    <t>https://twitter.com/hamidanbeheuxzh/status/1206471830204276737</t>
  </si>
  <si>
    <t>hassankhalerrwt</t>
  </si>
  <si>
    <t>https://twitter.com/hassankhalerrwt/status/1206469138111221761</t>
  </si>
  <si>
    <t>BasimAbussaud</t>
  </si>
  <si>
    <t xml:space="preserve">ما هي الشركات المدرجة في سوق الاسهم السعودي #تاسي والتي شاركت في اكتتاب #ارامكو وكم عدد الاسهم التي تم تخصيصها لها </t>
  </si>
  <si>
    <t>https://twitter.com/BasimAbussaud/status/1206459301814001665</t>
  </si>
  <si>
    <t>fale72x</t>
  </si>
  <si>
    <t xml:space="preserve">#نجاح_اكتتاب_ارامكو هذا اقوى اكتتاب تاريخي على مستوى العالم احنا نتكلم عن #ارامكو اقوى شركه عالميه في مجالها بدون منافس لا على المدى القصير ولا الطويل والارقام الي حققتها فلكيه دخلت سوق الأسهم السعودي لمرحله جديدة </t>
  </si>
  <si>
    <t>https://twitter.com/fale72x/status/1206458096488452098</t>
  </si>
  <si>
    <t>ahmadxsda</t>
  </si>
  <si>
    <t xml:space="preserve">#نجاح_اكتتاب_ارامكو لان طرحها ليس طرحاً عادياً ولا يشبهه أي طرح أخر من حيث حجم الشركة أو إنتاجها وقيمتها السوقية التي تفوق كافة الشركات العالمية </t>
  </si>
  <si>
    <t>https://twitter.com/ahmadxsda/status/1206457149565677571</t>
  </si>
  <si>
    <t>turkihaleamid</t>
  </si>
  <si>
    <t>https://twitter.com/turkihaleamid/status/1206456602200625152</t>
  </si>
  <si>
    <t>ghanemshahrzekm</t>
  </si>
  <si>
    <t>أ. خالد النزر : كان الإيرانيين مضطرين لهذه المظاهرات خصوصاً بعد غلاء المعيشة الأخير الذي اقره النظام على الشعب . https://twitter.com/saudi24tv/status/1205585101129682944/video/1 #ايران #اكتتاب_ارامكو</t>
  </si>
  <si>
    <t>https://twitter.com/ghanemshahrzekm/status/1206455178351775749</t>
  </si>
  <si>
    <t>تقرير دولي: تطورات سوق النفط تثبت تنفيذ #اكتتاب_أرامكو بالوقت المناسب http://bit.ly/36BJZXK #أرامكو #صحيفة_المدينة .</t>
  </si>
  <si>
    <t>https://twitter.com/Almadinanews/status/1206453864872005632</t>
  </si>
  <si>
    <t>BinNajed</t>
  </si>
  <si>
    <t>طيب اخوي احمد انت قبل اكتتاب ارامكو قلت انه بيفشل وان سوقنا ما يقدر يتحمله ومن هالكلام وفي الأخير نجح؟ وبخصوص البيع ثاني يوم هذا يعتبر طبيعي والكل كان متوقع هالشي ومن الغلط انه يستمر نسب لمدة كم يوم لانه يعتبر غير صحي</t>
  </si>
  <si>
    <t>https://twitter.com/BinNajed/status/1206451141690691584</t>
  </si>
  <si>
    <t>NVX76</t>
  </si>
  <si>
    <t xml:space="preserve">#نجاح_اكتتاب_ارامكو&amp;#13; سوق الأسهم السعودي دخل التاريخ بعد طرح أرامكو للتداول وإدراجها وأزاحت آبل عن عرش الصدارة في القيمة السوقية </t>
  </si>
  <si>
    <t>https://twitter.com/NVX76/status/1206449102768226304</t>
  </si>
  <si>
    <t>mekrenhamodqyrb</t>
  </si>
  <si>
    <t>https://twitter.com/mekrenhamodqyrb/status/1206448946471743491</t>
  </si>
  <si>
    <t>eco_news_sa</t>
  </si>
  <si>
    <t>[مقالات] كشف زيف التشكيك .. اكتتاب أرامكو نموذجا: http://bitly.com/2YTzV9L</t>
  </si>
  <si>
    <t>https://twitter.com/eco_news_sa/status/1206448552915939329</t>
  </si>
  <si>
    <t>نسعد بتواصلك خالد، نود إفادتك بأنه فيما يخص التخصيص يرجى التكرم وتوجيه استفسارك إلى مدير اكتتاب شركة الزيت السعودية (أرامكو) سامبا المالية.</t>
  </si>
  <si>
    <t>https://twitter.com/tadawul/status/1206448174229000192</t>
  </si>
  <si>
    <t>sefeddeintqncfo</t>
  </si>
  <si>
    <t>محلل قناة ٢٤ سعودي الفضائية حسن راضي في برنامج إيران زووم : انكشف وجهه ايران الحقيقي ولا يمكن أن تخدع العالم بمثل هذه التصريحات . https://twitter.com/saudi24tv/status/1206018649066278914/video/1 #السعودية #اكتتاب_ارامكو</t>
  </si>
  <si>
    <t>https://twitter.com/sefeddeintqncfo/status/1206442342057680896</t>
  </si>
  <si>
    <t>كشف زيف التشكيك .. اكتتاب أرامكو نموذجا -فيصل الفايق @FAISALFAEQ</t>
  </si>
  <si>
    <t>https://twitter.com/Maaalnews/status/1206439794374533122</t>
  </si>
  <si>
    <t>user1509768</t>
  </si>
  <si>
    <t>https://twitter.com/user1509768/status/1206438853139161088</t>
  </si>
  <si>
    <t>Nfmn1960</t>
  </si>
  <si>
    <t>ANB_BANK</t>
  </si>
  <si>
    <t>انا بعت اسهم اكتتاب ارامكو عن طريق الصراف لكن لم تنزل في حسابي ماذا اعمل</t>
  </si>
  <si>
    <t>https://twitter.com/Nfmn1960/status/1206420159264690183</t>
  </si>
  <si>
    <t>eyadalgomaaedbo</t>
  </si>
  <si>
    <t>محلل قناة ٢٤ سعودي ا. يوسف علاونه : الذي استجد على الصراع التركي الإيراني أن الترك والفرس يرون أن العالم العربي يتفلت من محاولاتهم للسيطرة على العالم العربي وأن العالم العربي مؤهل لقيادة نفسه https://twitter.com/saudi24tv/status/1206185463817625600/video/1 #السعودية #اكتتاب_ارامكو</t>
  </si>
  <si>
    <t>https://twitter.com/eyadalgomaaedbo/status/1206419148827484160</t>
  </si>
  <si>
    <t>zakimetewiowse</t>
  </si>
  <si>
    <t>أ. عبد الله القحطاني: خامنئي يقتل في صنعاء ودمشق و اردوغان يقتل في طرابلس فهذا إرهاب موجه ضد العرب . https://twitter.com/saudi24tv/status/1205585350074220544/video/1 #السعودية #اكتتاب_ارامكو</t>
  </si>
  <si>
    <t>https://twitter.com/zakimetewiowse/status/1206418510089510912</t>
  </si>
  <si>
    <t>ElqatamyMaraay</t>
  </si>
  <si>
    <t>محلل قناة ٢٤ سعودي الفضائية حسن راضي في برنامج إيران زووم : أمريكا أقوى امبراطورية عسكرية واقتصادية في العالم ولا يمكن مقارنة ايران بها . https://twitter.com/saudi24tv/status/1206017267881914368/video/1 #قطر #اكتتاب_ارامكو</t>
  </si>
  <si>
    <t>https://twitter.com/ElqatamyMaraay/status/1206414878237495296</t>
  </si>
  <si>
    <t>Very_Simpl3</t>
  </si>
  <si>
    <t xml:space="preserve">ضرب او ابتزاز إكتتاب شركة أرامكو قبل ان ترى النور </t>
  </si>
  <si>
    <t>https://twitter.com/Very_Simpl3/status/1206411182950756352</t>
  </si>
  <si>
    <t>hadibinnahi2e15</t>
  </si>
  <si>
    <t>محلل قناة ٢٤ سعودي الفضائية د. عماد الدين الجبوري في سجال خاص : سمو ولي العهد الأمير محمد بن سلمان له رؤية ويمتلك نظرية تقوم على الاصلاح والتغير على المستويات السياسية والاقتصادية والاجتماعية للنهضة بالسعودية https://twitter.com/saudi24tv/status/1206181667158855680/video/1 #ايران #اكتتاب_ارامكو</t>
  </si>
  <si>
    <t>https://twitter.com/hadibinnahi2e15/status/1206405969758097409</t>
  </si>
  <si>
    <t>YouefMohamad66</t>
  </si>
  <si>
    <t>https://twitter.com/YouefMohamad66/status/1206405065961017344</t>
  </si>
  <si>
    <t>ItsAlqarni</t>
  </si>
  <si>
    <t xml:space="preserve">اخبروا الخبيرة ان اكتتاب ارامكو في الربع الاخير من السنة ودخول المستثمر الاجنبي قد يكون لتحسين الاداء المالي مثل ما حصل مع الشركة الكويتية يكتتب ثم يبيع بعائد سريع ٢٠٪ وبذلك يؤثر على سعر السهم </t>
  </si>
  <si>
    <t>https://twitter.com/ItsAlqarni/status/1206404263192268801</t>
  </si>
  <si>
    <t>saedaalivzhq</t>
  </si>
  <si>
    <t>https://twitter.com/saedaalivzhq/status/1206400746624868352</t>
  </si>
  <si>
    <t>Sal_Akmoqaid</t>
  </si>
  <si>
    <t>https://twitter.com/Sal_Akmoqaid/status/1206384708654968834</t>
  </si>
  <si>
    <t>0zFrgaqNJDky6jP</t>
  </si>
  <si>
    <t>لما كان ولي العهد يتكلم عن أفكاره بنسبه للاقتصاد يخرج من يقول أنه يريد بيع أموالنا بصفه أكتتاب إذا قال العلماء اكتتبو في أرامكو قالو هؤلاء منافقين إذا قلنا قفو مع الدولة قالو هؤلاء ذباب إلكتروني إذاقلنا المراءة مكانه البيت قالو متخلفين إذاقلنا السعودية لسعوديين قالو عنصريين يتابع</t>
  </si>
  <si>
    <t>https://twitter.com/0zFrgaqNJDky6jP/status/1206384395025895429</t>
  </si>
  <si>
    <t>romnsa38</t>
  </si>
  <si>
    <t>شكرا من لــ لعراب الرؤية #محمد_بن_سلمان؛الذي راهن على #نجاح_اكتتاب_ارامكو في وقت كان البعض يُراهن على فشل ذلك @alsef123456 #الهلال_فلامينغو</t>
  </si>
  <si>
    <t>https://twitter.com/romnsa38/status/1206368811034857472</t>
  </si>
  <si>
    <t>talalAl06097340</t>
  </si>
  <si>
    <t>https://twitter.com/talalAl06097340/status/1206368070530412544</t>
  </si>
  <si>
    <t>HeSHaM_OBaDi_</t>
  </si>
  <si>
    <t>azizaloraij</t>
  </si>
  <si>
    <t xml:space="preserve">ماشاء الله _ واضح جدا هذولا خربو البلاد العربية بالثورات هذول ابوهم حمد قال اشك بعد ١٠ سنوات تكون في سعودية .. ياشيخ خليك من هذه ايش وضعك بعد اكتتاب ارامكو و٢٠٢٠ </t>
  </si>
  <si>
    <t>https://twitter.com/HeSHaM_OBaDi_/status/1206361333366755328</t>
  </si>
  <si>
    <t>m_aboaamer</t>
  </si>
  <si>
    <t>بعد اكتتاب ارامكو وش وضع فكرة القيادة الموحدة حقك _ وعزلة قطر ؟</t>
  </si>
  <si>
    <t>https://twitter.com/HeSHaM_OBaDi_/status/1206359811153178625</t>
  </si>
  <si>
    <t>fiy_34</t>
  </si>
  <si>
    <t>eix1i</t>
  </si>
  <si>
    <t>انتظره من ست شهور رحت لسوارفكسي بشتري الهديه قالت لي اشتري ذهب لامك احسن الذهب نزل مع اكتتاب أرامكو اروح اشوف هوهو ماصار شي لا نزل ولاشي</t>
  </si>
  <si>
    <t>https://twitter.com/fiy_34/status/1206359534794620929</t>
  </si>
  <si>
    <t>Steav50537236</t>
  </si>
  <si>
    <t xml:space="preserve">الصحفية في نيويورك تايمز والخبيرة في الاقتصاد "كيت كيلي" @katekelly في لقاء على قناة CNBC: (خسر محمد بن سلمان مساهمات أكثر من 80 شركة غربية في اكتتاب آرامكو بعد امتناعهم عن ارتكبه وشوه بسببه سمعة بلده فقد سبق ذلك قتل خاشقجي وحرب اليمن وغيرها). </t>
  </si>
  <si>
    <t>https://twitter.com/Steav50537236/status/1206359060053942275</t>
  </si>
  <si>
    <t>YanbuRCfriends</t>
  </si>
  <si>
    <t>نبارك لصاحب السمو الملكي الأمير #محمد_بن_سلمان حفظه الله نجاح اكتتاب شركة أرامكو .. #خطوه_سبقت_الاف_ميل</t>
  </si>
  <si>
    <t>https://twitter.com/YanbuRCfriends/status/1206357398396579841</t>
  </si>
  <si>
    <t>mehiageadyyhxn</t>
  </si>
  <si>
    <t>https://twitter.com/mehiageadyyhxn/status/1206357282914742277</t>
  </si>
  <si>
    <t>hammoudasalba</t>
  </si>
  <si>
    <t>https://twitter.com/hammoudasalba/status/1206357218112757760</t>
  </si>
  <si>
    <t xml:space="preserve">@katekelly في لقاء على قناة CNBC: (خسر محمد بن سلمان مساهمات أكثر من 80 شركة غربية في اكتتاب آرامكو بعد امتناعهم عن المشاركة، وهذا ليس الخطأ الأول الذي ارتكبه وشوه بسببه سمعة بلده فقد سبق ذلك قتل خاشقجي وحرب اليمن وغيرها). </t>
  </si>
  <si>
    <t>https://twitter.com/Steav50537236/status/1206355948085878785</t>
  </si>
  <si>
    <t>abdulra62098646</t>
  </si>
  <si>
    <t>محلل قناة ٢٤ سعودي عبدالجليل السعيد في حقائق في دقائق : أرامكو منشأة كبيرة تدلل على يد السعودية الممدودة للعرب والمسلمين وأموالها خدمت القضايا العربية والإسلامية ونهضت بالدولة السعودية https://twitter.com/saudi24tv/status/1206178908648935424/video/1 #قطر #اكتتاب_ارامكو</t>
  </si>
  <si>
    <t>https://twitter.com/abdulra62098646/status/1206350717474234378</t>
  </si>
  <si>
    <t>gamanaltemizytv</t>
  </si>
  <si>
    <t>https://twitter.com/gamanaltemizytv/status/1206348743349620737</t>
  </si>
  <si>
    <t>salamahmatoucaq</t>
  </si>
  <si>
    <t>https://twitter.com/salamahmatoucaq/status/1206348237428477952</t>
  </si>
  <si>
    <t>absolutehappyf1</t>
  </si>
  <si>
    <t>https://twitter.com/absolutehappyf1/status/1206347225653223426</t>
  </si>
  <si>
    <t>ddd_7776</t>
  </si>
  <si>
    <t>https://twitter.com/ddd_7776/status/1206345392130023424</t>
  </si>
  <si>
    <t>mindgaiza</t>
  </si>
  <si>
    <t>https://twitter.com/mindgaiza/status/1206345104174260225</t>
  </si>
  <si>
    <t>H4GcR3BInFSvnyw</t>
  </si>
  <si>
    <t>حتى وهم بعز اكتتاب أرامكو ماخلو المرأة بحالها من أنتم ؟</t>
  </si>
  <si>
    <t>https://twitter.com/H4GcR3BInFSvnyw/status/1206342505907851265</t>
  </si>
  <si>
    <t>asizahedfneer</t>
  </si>
  <si>
    <t>https://twitter.com/asizahedfneer/status/1206342440438947845</t>
  </si>
  <si>
    <t>Tfa7i_192</t>
  </si>
  <si>
    <t>ibra_alfrayan</t>
  </si>
  <si>
    <t>فرانكي بشرنا دخلت اكتتاب ارامكو ؟</t>
  </si>
  <si>
    <t>https://twitter.com/Tfa7i_192/status/1206341929929195524</t>
  </si>
  <si>
    <t>Umar_AlEssa</t>
  </si>
  <si>
    <t xml:space="preserve">عندما صرح الأمير #محمد_بن_سلمان عن مشروع طرح أرامكو بـ2016م لاقى صدى واسعًا بين تفاؤل وقلق وإرجاف؛ فاستعان بربه ثم بشعبه رغم حملات التحريض لإفشال خططه حتى تحقق نجاح اكتتاب أرامكو وهو أهم ركائز رؤية المملكة 2030 في حدث هز العالم نفخر بقادتنا ووطننا وشعبنا </t>
  </si>
  <si>
    <t>https://twitter.com/Umar_AlEssa/status/1206340970494726149</t>
  </si>
  <si>
    <t>gasemabdelbcevz</t>
  </si>
  <si>
    <t>https://twitter.com/gasemabdelbcevz/status/1206338634921775104</t>
  </si>
  <si>
    <t>NASSER_ALA7MRI</t>
  </si>
  <si>
    <t>#خطوه_سبقت_الاف_ميل ملخص الانجازات: اكتتاب ارامكو -اقتصاد القدية - سياحة وترفيه نيوم - اقتصاد العلا - سياحة وترفيه امالا- سياحة وترفيه مشروع البحر الاحمر- سياحة وترفيه (المملكة مقبلة على الاستثمار في السياحة كبديل للموارد الأخرى)</t>
  </si>
  <si>
    <t>https://twitter.com/NASSER_ALA7MRI/status/1206336031223689217</t>
  </si>
  <si>
    <t>mmasoood3</t>
  </si>
  <si>
    <t>كما ذكرت لكم نزول الآن تقريباً ١٠٪ من بعض اسعار العقارات وخاصه الفلل الجديدة ب #الرياض وهذا الاسبوع الاول من اكتتاب #أرامكو ولكن هذا الأمر غير ملحوظ الا للمتابع للسوق وسيلاحظ النزول بعد ثلاث اسابيع إن شاءالله للجميع #انهيار_العقار</t>
  </si>
  <si>
    <t>https://twitter.com/mmasoood3/status/1206335669360046080</t>
  </si>
  <si>
    <t>mohamed16811271</t>
  </si>
  <si>
    <t>https://twitter.com/mohamed16811271/status/1206333982146740225</t>
  </si>
  <si>
    <t>muhammadbazrztu</t>
  </si>
  <si>
    <t>https://twitter.com/muhammadbazrztu/status/1206332951618871297</t>
  </si>
  <si>
    <t>kasemmesfercpir</t>
  </si>
  <si>
    <t>https://twitter.com/kasemmesfercpir/status/1206331443540037633</t>
  </si>
  <si>
    <t>FDzK9rzHnfkzU5Z</t>
  </si>
  <si>
    <t>Omar_wor</t>
  </si>
  <si>
    <t xml:space="preserve"> تمتع باول موقع سعودي لعرض الاسهم السعوديه سواء كانت اكتتاب . ارامكو .تداول .بيع.شراء موقع اسهمي http://ashomy.com يعرض حصصه للبيع وباسعار تنافسيه للجميع حيث انه سعر الحصه فيه ٣ ريال ومعرضه للربح خلال الايام القادمه وبشكل كبير جدا اقل حصة للبيع ب ٥٠ الف ريال</t>
  </si>
  <si>
    <t>https://twitter.com/FDzK9rzHnfkzU5Z/status/1206329976376696833</t>
  </si>
  <si>
    <t>SaudiTeachers</t>
  </si>
  <si>
    <t>#عن_قيادة_وطن محمد بن سلمان : لو تطرح 1% من أرامكو ،1% فقط ،يكون أكبر اكتتاب في الكرة الأرضية. ... بعد طرح أسهم أرامكو : الواقع : وصول قيمة الشركة السوقية إلى تريليوني دولار في اليوم الثاني من تداول أسهمها كأكبر قيمة سوقية في العالم ومازال السهم في صعود . #خطوه_سبقت_الاف_ميل</t>
  </si>
  <si>
    <t>https://twitter.com/SaudiTeachers/status/1206328876483403778</t>
  </si>
  <si>
    <t>khalidjaza</t>
  </si>
  <si>
    <t>#خطوه_سبقت_الاف_ميل استطاع سيدي #ولي_العهد_الأمير_محمد_بن_سلمان ان يرسم خارطة المستقبل المشرق لبلادنا والان نشاهد كيف استطاع سموه الكريم إثبات كلامه فنجاح اكتتاب أرامكو رغم ان هناك دول دفعت مليارات الدولارات لإفشاله لكن ثقة الشعب بسموه كان لهم بالمرصاد</t>
  </si>
  <si>
    <t>https://twitter.com/khalidjaza/status/1206328829373042688</t>
  </si>
  <si>
    <t>hamzahharasgwvy</t>
  </si>
  <si>
    <t>https://twitter.com/hamzahharasgwvy/status/1206327791823785984</t>
  </si>
  <si>
    <t>https://twitter.com/FDzK9rzHnfkzU5Z/status/1206326892887973888</t>
  </si>
  <si>
    <t>m03334581</t>
  </si>
  <si>
    <t>z_xvq</t>
  </si>
  <si>
    <t>اخوي ارامكو هي اللي حاطه قيمة السهم كذا مهوب موقع ارقام .. المعلومات متوفره وواضحه امام الجميع . ومطلعه وثيقة اكتتاب شارحه فيها كل شيء . لكن الناس ما تقرا . المهم انها انشاء الله تشركنا في النجاح زي ما أشركت موظفيها .. على الأقل ٣٠٠ سهم لكل من اكتتب حتى لو ب ٣٠ سهم ولم يبع .</t>
  </si>
  <si>
    <t>https://twitter.com/m03334581/status/1206326274102312965</t>
  </si>
  <si>
    <t>c_k2030</t>
  </si>
  <si>
    <t xml:space="preserve">السلام عليكم اليوم نفذت بيع اكتتاب اسهم ارامكو ولكن لاحظت فيه قيمه مدبله مع اسهمي والاثبات موجود بالصوره وين راح المبلغ </t>
  </si>
  <si>
    <t>https://twitter.com/c_k2030/status/1206325939224928262</t>
  </si>
  <si>
    <t>https://twitter.com/FDzK9rzHnfkzU5Z/status/1206324756598927360</t>
  </si>
  <si>
    <t>esaa85632</t>
  </si>
  <si>
    <t>https://twitter.com/esaa85632/status/1206323648354799617</t>
  </si>
  <si>
    <t>obaidalosaimi</t>
  </si>
  <si>
    <t>عودة الاقتصاد الاسلامي للزعامة الدولية تحتاج الى رجل بهمة وعزم الامير #محمد_بن_سلمان وتحسب لسموه الكريم أكتتاب #أرامكو التي تعتبر أساس متين لتحقيق هذه الريادة العالمية #الاقتصاد_السعودي_الجديد</t>
  </si>
  <si>
    <t>https://twitter.com/obaidalosaimi/status/1206323629966970887</t>
  </si>
  <si>
    <t>ababdulhsaleh</t>
  </si>
  <si>
    <t>https://twitter.com/ababdulhsaleh/status/1206322209851138049</t>
  </si>
  <si>
    <t>تقرير دولي: تطورات سوق النفط تثبت تنفيذ اكتتاب أرامكو بالوقت المناسب http://j.mp/2qSRlqAالإقتصاد/تقرير-دولي-تطورات-سوق-النفط-تثبت-تنفيذ-اكتتاب-أرامكو-بالوقت-المناسب?ref=rss&amp;amp;format=simple&amp;amp;link=link</t>
  </si>
  <si>
    <t>https://twitter.com/saudi_enews/status/1206322038941650944</t>
  </si>
  <si>
    <t>ayidghaithiiwvo</t>
  </si>
  <si>
    <t>https://twitter.com/ayidghaithiiwvo/status/1206320938876329985</t>
  </si>
  <si>
    <t>metrefmataroblz</t>
  </si>
  <si>
    <t>https://twitter.com/metrefmataroblz/status/1206319508463460352</t>
  </si>
  <si>
    <t>FAPFlashChain</t>
  </si>
  <si>
    <t>riyadcapital</t>
  </si>
  <si>
    <t>السلام عليكم، شاركت في اكتتاب أرامكو و تم فتح محفظة استثمارية تلقائيا و الى الأن خالية و لا يوجد فيها المبلغ الذي اكتتبت فيه، تم الاتصال على الرقم 920012299 الى ان تم نفاذ الرصيد من غير مجيب من خدمة العملاء اثناء وقت العمل، ارجو الاتطلاع على الخاص و شكرا. @riyadcapital @riyadbank</t>
  </si>
  <si>
    <t>https://twitter.com/FAPFlashChain/status/1206318416392605696</t>
  </si>
  <si>
    <t>muiseteri</t>
  </si>
  <si>
    <t>https://twitter.com/muiseteri/status/1206315052351082496</t>
  </si>
  <si>
    <t>heshammalkiaxsl</t>
  </si>
  <si>
    <t>https://twitter.com/heshammalkiaxsl/status/1206314516511969280</t>
  </si>
  <si>
    <t>Hani999Alghamdi</t>
  </si>
  <si>
    <t xml:space="preserve">يعتبر الكافيين السلعة الثانية الأكثر استخداماً على كوكبنا بعد النفط ننتظر ينزلونه إكتتاب بعد #ارامكو </t>
  </si>
  <si>
    <t>https://twitter.com/Hani999Alghamdi/status/1206313722882543616</t>
  </si>
  <si>
    <t>زواج مـبتعـث http://mmbt3th.com موقع زواج للأخوة الطلبة المبتعثين ومبتعثات عدد كبير جداً الاعضاء يسعدنا تواجدكم #ونتروندرلاند #اكتتاب_ارامكو</t>
  </si>
  <si>
    <t>https://twitter.com/mmbtu3th/status/1206311661205934080</t>
  </si>
  <si>
    <t>i_rubiii</t>
  </si>
  <si>
    <t>#خطوه_سبقت_الاف_ميل لاحد يتحمس مافيه غير اكتتاب ارامكو</t>
  </si>
  <si>
    <t>https://twitter.com/i_rubiii/status/1206311392359407618</t>
  </si>
  <si>
    <t>bekhitsehefpxnj</t>
  </si>
  <si>
    <t>https://twitter.com/bekhitsehefpxnj/status/1206310841550807040</t>
  </si>
  <si>
    <t>fabuhs</t>
  </si>
  <si>
    <t xml:space="preserve">أتوقع يغطي على نتائج اكتتاب ارامكو </t>
  </si>
  <si>
    <t>https://twitter.com/fabuhs/status/1206309839531642881</t>
  </si>
  <si>
    <t>HassanElshame3</t>
  </si>
  <si>
    <t>https://twitter.com/HassanElshame3/status/1206306739450261504</t>
  </si>
  <si>
    <t>AssedSameiy</t>
  </si>
  <si>
    <t>https://twitter.com/AssedSameiy/status/1206306230844772354</t>
  </si>
  <si>
    <t>AhShaibani</t>
  </si>
  <si>
    <t>اكتتاب أرامكو احرقت عليكم صح #خطوه_سبقت_الاف_ميل</t>
  </si>
  <si>
    <t>https://twitter.com/AhShaibani/status/1206305593084043264</t>
  </si>
  <si>
    <t>soudmekdadjzbl</t>
  </si>
  <si>
    <t>https://twitter.com/soudmekdadjzbl/status/1206301950763028481</t>
  </si>
  <si>
    <t>mo_hnaa</t>
  </si>
  <si>
    <t>DRSAUU</t>
  </si>
  <si>
    <t>كلٍ به رزقه لكن لعلمك اكتتاب ارامكو ٣٢ ريال ثاني يوم وصل ٣٨ ريال بربح ٢٠٪ يعني لو معك ميتين الف بيومين بيصير معك ميتين واربعين الف</t>
  </si>
  <si>
    <t>https://twitter.com/mo_hnaa/status/1206297908653494272</t>
  </si>
  <si>
    <t>HassanSaewed</t>
  </si>
  <si>
    <t>https://twitter.com/HassanSaewed/status/1206297325766881286</t>
  </si>
  <si>
    <t>Dawoodalrashed</t>
  </si>
  <si>
    <t>faalmedlij</t>
  </si>
  <si>
    <t>شوف الفرق بينهم وبين اكتتاب أرامكو، أرامكو عشرة ايام فقط</t>
  </si>
  <si>
    <t>https://twitter.com/Dawoodalrashed/status/1206293887364583431</t>
  </si>
  <si>
    <t>khaed_f_n</t>
  </si>
  <si>
    <t>الهلال كلّف مليار ونص علشان يحقق آسيا .. حسب ما يدّعون،، وش تصريفتهم لو حقق كأس العالم للأنديه ؟ أتوقع بيقولون حطوا قيمة اكتتاب ارامكو في الهلال احلى شي انهم متفقين .. واحد منهم يكذب كذبه غبيه والباقين عليهم يصدقونه #الهلال_فلامينغو</t>
  </si>
  <si>
    <t>https://twitter.com/khaed_f_n/status/1206289503616479232</t>
  </si>
  <si>
    <t>sae_gh01</t>
  </si>
  <si>
    <t xml:space="preserve">ابشركم ساهر يسابق اكتتاب ارامكو </t>
  </si>
  <si>
    <t>https://twitter.com/sae_gh01/status/1206285957412118530</t>
  </si>
  <si>
    <t>AbdulahBasonbol</t>
  </si>
  <si>
    <t>عفواً أستاذ جمال هل تقصد أن اكتتاب أرامكو فقط كان داخلياً فقط (محلي داخل السعودية) عند ذكرك الطرح الدولي.</t>
  </si>
  <si>
    <t>https://twitter.com/AbdulahBasonbol/status/1206284691671781378</t>
  </si>
  <si>
    <t>Shaifany</t>
  </si>
  <si>
    <t xml:space="preserve">سبب هذه التغريدة خبر طلع في وكالات الأنباء العالمية يتحدث عن تأجيل #طرح_أرامكو تم الطرح في ديسمبر تم الإعلان في منتدى دافوس الصحراء و الأهم نجاح الطرح؛ ٤٦٥% تغطية أضخم اكتتاب في التاريخ. </t>
  </si>
  <si>
    <t>https://twitter.com/Shaifany/status/1206282191690489856</t>
  </si>
  <si>
    <t>ashaowli</t>
  </si>
  <si>
    <t>d77oommy</t>
  </si>
  <si>
    <t xml:space="preserve">نعم الحمد لله وهذا فضل من الله ثم حكمت وحنكت قيادتنا الحكيمة توقعات وتحليلات أستاذ عبدالله صائبة ومقلقه ونحن مقبلين على قمت العشرين وحكومتنى الرشيد أعلنت عن ١٠٠ مشروع في هاذي القمه ولا تنسا الكف القاتل أكتتاب أرامكو وأدراجه في السوق المحلي بمعنى المنطقة </t>
  </si>
  <si>
    <t>https://twitter.com/ashaowli/status/1206280023881265152</t>
  </si>
  <si>
    <t>nada2285</t>
  </si>
  <si>
    <t>IS3udD1</t>
  </si>
  <si>
    <t xml:space="preserve">اكيد شي بخصوص اكتتاب ارامكو </t>
  </si>
  <si>
    <t>https://twitter.com/nada2285/status/1206274290838056960</t>
  </si>
  <si>
    <t>محلل قناة ٢٤ سعودي الفضائية صباح الخزاعي في بصريح العبارة : شركة أرامكو العملاقة فخر الاقتصاد السعودي.. تغزو أسواق تداول الأسهم وتسجل أرقاماً قياسية تطيح بكبريات الشركات العالمية #اكتتاب_ارامكو #ارامكو_تتجاوز_2تريليون https://twitter.com/saudi24tv/status/1206172696624672768/video/1</t>
  </si>
  <si>
    <t>https://twitter.com/sultanaaljoufi/status/1206270625117020160</t>
  </si>
  <si>
    <t>محلل قناة ٢٤ سعودي الفضائية صباح الخزاعي في بصريح العبارة : شركة أرامكو العملاقة هي درة تاج الطاقة في العالم #اكتتاب_ارامكو #ارامكو_تتجاوز_2تريليون https://twitter.com/saudi24tv/status/1206173894123630593/video/1</t>
  </si>
  <si>
    <t>https://twitter.com/jawal_watani/status/1206270548063506432</t>
  </si>
  <si>
    <t>mohammedb5</t>
  </si>
  <si>
    <t>ياشباب اللى ماسك حسابكم مهوب طبيعى انتبهوا تكفون ما كتب اللى جلد فريقكم بخمسه واللحين ناقز يوم الاحد كل هذا من اكتتاب ارامكو تتوقعون @abo3udayaltmeme @a_altamimi11</t>
  </si>
  <si>
    <t>https://twitter.com/mohammedb5/status/1206268535141474304</t>
  </si>
  <si>
    <t>msmon31</t>
  </si>
  <si>
    <t>#التأمينات_الاجتماعية #نجاح_اكتتاب_ارامكو #صعبه_قويه1 #شي_مستحيل_تستغني_عنه #موسم_الرياض #موقف_غير_حياتك #حاسبوا_المسيء_للعباية #مشاهير_لايستحقون_الشهره</t>
  </si>
  <si>
    <t>https://twitter.com/msmon31/status/1206268129527107589</t>
  </si>
  <si>
    <t>i3ziizx</t>
  </si>
  <si>
    <t>اخوي الكبير تو رفع نسبة تأنيب الضمير عندي بخصوص اكتتاب ارامكو وما اقول الا الله يلعن التسرع واتخاذ القرارات في وقت غلط</t>
  </si>
  <si>
    <t>https://twitter.com/i3ziizx/status/1206264065414385666</t>
  </si>
  <si>
    <t>__siil9</t>
  </si>
  <si>
    <t>areejun_</t>
  </si>
  <si>
    <t>اصبروا اصبروا اخلص اختبارات وأخذ نصيبي من اكتتاب أرامكو واججيكم</t>
  </si>
  <si>
    <t>https://twitter.com/__siil9/status/1206258292634333185</t>
  </si>
  <si>
    <t>sahat2012</t>
  </si>
  <si>
    <t>تداول: تمديد فترتي مزاد الإغلاق ليوم الثلاثاء القادم لتصبح عشرين دقيقة، والتداول على سعر الإغلاق لعشرين دقيقة بالتزامن مع بدء الانضمام السريع لشركة أرامكو السعودية إلى مؤشر إم إس سي آي. . #اكتتاب_أرامكو #السعودية #ساحات_القويعية</t>
  </si>
  <si>
    <t>https://twitter.com/sahat2012/status/1206254968690421760</t>
  </si>
  <si>
    <t>ss1698</t>
  </si>
  <si>
    <t>aadlaljnedi</t>
  </si>
  <si>
    <t>موقع المحل جداً ممتاز الله يرزقه لولا اكتتاب ارامكو كان فرصه حلوه وخصوصاً ان سوق الورد هالوقت هذا ماشي</t>
  </si>
  <si>
    <t>https://twitter.com/ss1698/status/1206254645456330754</t>
  </si>
  <si>
    <t>almowatennet</t>
  </si>
  <si>
    <t>ناشر “المواطن” يكتب : من محمد بن سلمان إلى الشاعر ( أمين ).. هل تريد أسهمًا في أرامكو ؟ https://www.almowaten.net/?p=2546994 #اكتتاب_أرامكو #عاجل #صحيفة_المواطن</t>
  </si>
  <si>
    <t>https://twitter.com/almowatennet/status/1206252509372862465</t>
  </si>
  <si>
    <t>Arura_l</t>
  </si>
  <si>
    <t>بشرتي من كثر ماهي دهنيه لو ارامكو تسوي عليها اكتتاب كان حققت تريليونين ثانيه وش رايكم ترليون لي و ترليون لكم @Saudi_Aramco ؟!!</t>
  </si>
  <si>
    <t>https://twitter.com/Arura_l/status/1206251780377587714</t>
  </si>
  <si>
    <t>ha99_0</t>
  </si>
  <si>
    <t>تريد متابعة اخبار اكتتاب ارامكو هي عينها عليه من مبطي .</t>
  </si>
  <si>
    <t>https://twitter.com/ha99_0/status/1206251465704124416</t>
  </si>
  <si>
    <t>Tadawul: Extending the closing auction periods for next Tuesday to twenty minutes, and trading on the closing price for twenty minutes in conjunction with the start of the rapid joining of Saudi Aramco to the MSCI index. . #اكتتاب_أرامكو#السعودية</t>
  </si>
  <si>
    <t>https://twitter.com/fehedgemalwdmam/status/1206244552480317441</t>
  </si>
  <si>
    <t>محلل قناة ٢٤ سعودي الفضائية د. عماد الدين الجبوري في سجال خاص : شركة ارامكو ليست فقط رقم 1 في العالم، بل ستتربع بذلك في المرتبة العالمية في العقدين القادمين نتيجة للمتانة في الطرح والتخطيط #اكتتاب_ارامكو https://twitter.com/saudi24tv/status/1206182899378208768/video/1</t>
  </si>
  <si>
    <t>https://twitter.com/sultanaaljoufi/status/1206244184350429184</t>
  </si>
  <si>
    <t>___ooo015</t>
  </si>
  <si>
    <t>sm87sm</t>
  </si>
  <si>
    <t>هل الفكرة مماثله لفكرة السعودية في أكتتاب أرامكو</t>
  </si>
  <si>
    <t>https://twitter.com/___ooo015/status/1206243396282671104</t>
  </si>
  <si>
    <t>American Foreign Affairs: Aramco's IPO helps achieve the 2030 vision, including multiple sources of income and support for Saudi projects. . #السعودية#اكتتاب_أرامكو .</t>
  </si>
  <si>
    <t>https://twitter.com/fehedgemalwdmam/status/1206241110349230080</t>
  </si>
  <si>
    <t>fahad_almulhim9</t>
  </si>
  <si>
    <t>الله يرحم والديك أحد يجاوبني انا كل المبلغ الي عندي حطيته في اكتتاب ارامكو اصبر عليه ولا ابيعه بكره واشتري في مصرف الإنماء</t>
  </si>
  <si>
    <t>https://twitter.com/fahad_almulhim9/status/1206237877597884418</t>
  </si>
  <si>
    <t>abojibreel</t>
  </si>
  <si>
    <t>#اكتتاب_أرامكو ارامكوا سوف تنزل الحضيض بعد ضرب بقيق في المرة القادمة قريبا</t>
  </si>
  <si>
    <t>https://twitter.com/abojibreel/status/1206237774438895616</t>
  </si>
  <si>
    <t>sadboysloan</t>
  </si>
  <si>
    <t>e8vne</t>
  </si>
  <si>
    <t>للحين ماعرف وشو اكتتاب ارامكو</t>
  </si>
  <si>
    <t>https://twitter.com/sadboysloan/status/1206235205738127363</t>
  </si>
  <si>
    <t>dyJKP6njk6CPbVT</t>
  </si>
  <si>
    <t>تمتع باول موقع سعودي لعرض الاسهم السعوديه اكتتاب .ارامكو.تداول .بيع.شراء موقع اسهمي http://www.ashomy.com يعرض حصصه للبيع وباسعار تنافسيه حيث انه سعر الحصه فيه ٣ريال ومعرضه للربح خلال الايام القادمه على المشتري ان يساهم ب ٥٠ الف ريال للحصص كحد ادنى http://3aleem.com/se/videos/78/34/byt-alsyd-shm</t>
  </si>
  <si>
    <t>https://twitter.com/dyJKP6njk6CPbVT/status/1206227186832871424</t>
  </si>
  <si>
    <t>nmr2r</t>
  </si>
  <si>
    <t>https://twitter.com/nmr2r/status/1206225204374056961</t>
  </si>
  <si>
    <t>ma1rd</t>
  </si>
  <si>
    <t>iBdrSattam</t>
  </si>
  <si>
    <t>طيب لو هو قال حنا في زمن اكتتاب ارامكو وهو قاعد يقردنها ويبوس يديها في استراحة نقدر نقول حينما يساء فهم اكتتاب ارامكو وش دخل الوسطية والترفيه في الموضوع ؟!!! اتمنى فهمت المقصد ؟</t>
  </si>
  <si>
    <t>https://twitter.com/ma1rd/status/1206224231744385026</t>
  </si>
  <si>
    <t>uDHzh6huM0MQvpe</t>
  </si>
  <si>
    <t>الصحفية في نيويورك تايمز والخبيرة في الاقتصاد "كيت كيلي" @katekelly في لقاء على قناة CNBC: (خسر محمد بن سلمان مساهمات أكثر من 80 شركة غربية في اكتتاب آرامكو بعد امتناعهم عن المشاركة،وهذا ليس الخطأ الأول فقد سبق ذلك قتل خاشقجي وحرب اليمن) #شهر_بشهر #النفسيه_تصير_حلوه_اذا2</t>
  </si>
  <si>
    <t>https://twitter.com/uDHzh6huM0MQvpe/status/1206221716143460357</t>
  </si>
  <si>
    <t>D7m_001</t>
  </si>
  <si>
    <t xml:space="preserve">حياك في البلاد ، يمكنك إدارة أسهم اكتتاب شركة أرامكو عبر قنوات بنك البلاد (البلاد نت وأجهزة الصراف الآلي وهاتف البلاد) ويتم البيع للأسهم بشكل كامل حسب سعر السوق، كما يمكنك إدارة محفظتك عبر الاتصال على هاتف البلاد المالية 0114798208 ودمتم بخير </t>
  </si>
  <si>
    <t>https://twitter.com/BankAlbilad/status/1206215917333614592</t>
  </si>
  <si>
    <t xml:space="preserve"> #الاعلام هايط ثم هايط بخصوص اكتتاب صندوق الاستثمارات العامة في #اوبر .... و يتابعون سعره يومياً وكم كسبنا وووو الخ الان وبعد انهيار سعره ادنى من ٥٠٪ من سعر الاكتتاب، لا احد يتحدث وكأن ع رؤوسهم الطير. #ارامكو اغراء ووعود بسعر ٢ ترليون ... ثم تستغرب من البيع القوي عندها </t>
  </si>
  <si>
    <t>https://twitter.com/optionphilosof/status/1206214952551272448</t>
  </si>
  <si>
    <t>qq31y</t>
  </si>
  <si>
    <t xml:space="preserve">ايش مسوي ؟ مشغول مع شريكي .. مين شريكك ؟ أرامكو #اكتتاب_أرامكو </t>
  </si>
  <si>
    <t>https://twitter.com/qq31y/status/1206210783530700801</t>
  </si>
  <si>
    <t>تداول: تمديد فترتي مزاد الإغلاق ليوم الثلاثاء القادم لتصبح عشرين دقيقة، والتداول على سعر الإغلاق لعشرين دقيقة بالتزامن مع بدء الانضمام السريع لشركة أرامكو السعودية إلى مؤشر إم إس سي آي. . #اكتتاب_أرامكو #السعودية</t>
  </si>
  <si>
    <t>https://twitter.com/SaudiNews50/status/1206209583531859969</t>
  </si>
  <si>
    <t>iwadha07</t>
  </si>
  <si>
    <t xml:space="preserve">#تداول_ارامكو #أرامكو #اكتتاب_أرامكو شبه شبه ماتوقعت </t>
  </si>
  <si>
    <t>https://twitter.com/iwadha07/status/1206206196845334529</t>
  </si>
  <si>
    <t>jebailee</t>
  </si>
  <si>
    <t>@AlinmaInvest كيف الوصول للمحفظة التي انشأت نتيجة الاشتراك في اكتتاب أرامكو ؟</t>
  </si>
  <si>
    <t>https://twitter.com/jebailee/status/1206205612717154304</t>
  </si>
  <si>
    <t>gg66gg44</t>
  </si>
  <si>
    <t xml:space="preserve">#اكتتاب_أرامكو بالنسبه لي ماأكتتبت </t>
  </si>
  <si>
    <t>https://twitter.com/gg66gg44/status/1206203764010557440</t>
  </si>
  <si>
    <t>abu_saud666</t>
  </si>
  <si>
    <t>@AlinmaInvest كيف استطيع بيع اسهم اكتتاب ارامكو ... هاتف الانماء الاستثماري ما تردون عليه ....</t>
  </si>
  <si>
    <t>https://twitter.com/abu_saud666/status/1206197595598708738</t>
  </si>
  <si>
    <t>https://twitter.com/sultanaaljoufi/status/1206195400534843392</t>
  </si>
  <si>
    <t xml:space="preserve">الصحفية في نيويورك تايمز والخبيرة في الاقتصاد "كيت كيلي" @katekelly في لقاء على قناة CNBC: (خسر محمد بن سلمان مساهمات أكثر من 80 شركة غربية في اكتتاب آرامكو بعد امتناعهم عن المشاركة، وهذا ليس الخطأ الأول الذي ارتكبه وشوه بسببه سمعة بلده فقد سبق ذلك قتل خاشقجي وحرب اليمن وغيرها). </t>
  </si>
  <si>
    <t>https://twitter.com/keymiftah79/status/1206195335032426497</t>
  </si>
  <si>
    <t>https://twitter.com/jawal_watani/status/1206195275079069697</t>
  </si>
  <si>
    <t>محلل قناة ٢٤ سعودي الفضائية د. عماد الدين الجبوري في سجال خاص : سمو ولي العهد الأمير محمد بن سلمان له رؤية ويمتلك نظرية تقوم على الاصلاح والتغير على المستويات السياسية والاقتصادية والاجتماعية للنهضة بالسعودية #اكتتاب_ارامكو #ارامكو_تتجاوز_2تريليون https://twitter.com/saudi24tv/status/1206181667158855680/video/1</t>
  </si>
  <si>
    <t>https://twitter.com/sultanaaljoufi/status/1206186139599679488</t>
  </si>
  <si>
    <t>محلل قناة ٢٤ سعودي الفضائية د. عماد الدين الجبوري في سجال خاص : شركة ارامكو ليست فقط رقم 1 في العالم، بل ستتربع بذلك في المرتبة العالمية في العقدين القادمين نتيجة للمتانة في الطرح والتخطيط #اكتتاب_ارامكو #ارامكو_تتجاوز_2تريليون https://twitter.com/saudi24tv/status/1206182899378208768/video/1</t>
  </si>
  <si>
    <t>https://twitter.com/jawal_watani/status/1206186056892198912</t>
  </si>
  <si>
    <t>ProfAalbarrak</t>
  </si>
  <si>
    <t>دور استاذنا الصبان الاقتصادي في بلادنا ليس وليد اليوم، لكن دوره في الاعلام في اكتتاب ارامكو كان غاية في الأهمية والوطنية الحقّة ، شكراً من الأعماق استاذنا ومعلمنا الكبير</t>
  </si>
  <si>
    <t>https://twitter.com/ProfAalbarrak/status/1206184565439651840</t>
  </si>
  <si>
    <t>k77790m</t>
  </si>
  <si>
    <t>a_almashaan</t>
  </si>
  <si>
    <t>مأخذين اكتتاب أرامكو عذر .. يقولك ضغط</t>
  </si>
  <si>
    <t>https://twitter.com/k77790m/status/1206181105927364609</t>
  </si>
  <si>
    <t>تمتع باول موقع سعودي لعرض الاسهم السعوديه سواء كانت اكتتاب.ارامكو .تداول.بيع.شراء موقع اسهمي http://www.ashomy.com يعرض حصصه للبيع وباسعار تنافسيه للجميع حيث انه سعر الحصه فيه٣ريال ومعرضه للربح خلال الايام القادمه وبشكل كبير لكن على المشتري ان يساهم ب ٥٠ الف ريال للحصص كحد ادنى</t>
  </si>
  <si>
    <t>https://twitter.com/FDzK9rzHnfkzU5Z/status/1206180029836738561</t>
  </si>
  <si>
    <t>lamalbrq</t>
  </si>
  <si>
    <t>الآن مالكم عذر ياوزارتي الماليه والدفاع في صرف مستحقات #الاعاشه_الاضافيه_والميدانيه للمتقاعدين بعدما دخل على خزينة الدوله مليارات الريالات من اكتتاب أرامكو فهل انتم جادون في أداء الحقوق لأهلها... حان الوقت لذلك بدون مماطله... لابد من تدخل من سمو وزير الدفاع أو نائبه..السكوت مُدان</t>
  </si>
  <si>
    <t>https://twitter.com/lamalbrq/status/1206178184443650048</t>
  </si>
  <si>
    <t>n3thr3</t>
  </si>
  <si>
    <t>@AlbiladCapital انا خصصولي ٥٢٠ سهم في اكتتاب ارامكو وابي اخذ اسهم اضافيه واشتري من السوق مالعمل</t>
  </si>
  <si>
    <t>https://twitter.com/n3thr3/status/1206177384371806209</t>
  </si>
  <si>
    <t>صانع السوق السعودي نجح بأمتياز في ادراة اكتتاب ارامكو وادراجها وهذا مانراه امامنا من خلال توزيع الادوار مابين المؤسسات والصناديق الاستثماريه مما ساهم في سهولة البيع والشراء للجميع للامانه شغل كبير جداً</t>
  </si>
  <si>
    <t>https://twitter.com/alsialy85/status/1206167480533766144</t>
  </si>
  <si>
    <t>sa3ed_munir</t>
  </si>
  <si>
    <t>https://twitter.com/sa3ed_munir/status/1206164545468862464</t>
  </si>
  <si>
    <t>MOHA44ED_1987</t>
  </si>
  <si>
    <t>وش هالبنك اللي صعب تتواصل معهم اول تجربه لي معكم مع اكتتاب ارامكو واخر تجربه ان شاء الله</t>
  </si>
  <si>
    <t>https://twitter.com/MOHA44ED_1987/status/1206163866503335936</t>
  </si>
  <si>
    <t>Alotaibi22O</t>
  </si>
  <si>
    <t>https://twitter.com/BankAlbilad/status/1206163602853580801</t>
  </si>
  <si>
    <t>Aa4301534</t>
  </si>
  <si>
    <t>انا بايع اكتتاب ارامكو من الاربعاالماضي والى الان مانزلت لي القيمه</t>
  </si>
  <si>
    <t>https://twitter.com/Aa4301534/status/1206160381233811456</t>
  </si>
  <si>
    <t>99_fhaaad</t>
  </si>
  <si>
    <t>نسعد بتواصلك فهد، نود إفادتك بأنه فيما يخص الأسهم المنحة يرجى التكرم وتوجيه استفسارك إلى مدير اكتتاب شركة الزيت العربية السعودية (أرامكو) سامبا المالية.</t>
  </si>
  <si>
    <t>https://twitter.com/tadawul/status/1206157769436487680</t>
  </si>
  <si>
    <t xml:space="preserve">https://youtu.be/PenlN2btJ14 محاضرة الدكتور محمد سرور الصبان في ديوانية عبدالمحسن الراجحي حول اكتتاب ارامكو ومستقبل سوق النفط العالمي الجمعة ١٤٤١/٤/١٦ </t>
  </si>
  <si>
    <t>https://twitter.com/sabbanms/status/1206156240675655680</t>
  </si>
  <si>
    <t>Lw_324</t>
  </si>
  <si>
    <t>السلام عليكم عندي مشكله بخصوص اكتتاب ارامكو</t>
  </si>
  <si>
    <t>https://twitter.com/Lw_324/status/1206151347483152384</t>
  </si>
  <si>
    <t>hezam1333</t>
  </si>
  <si>
    <t>https://twitter.com/BankAlbilad/status/1206150079247273985</t>
  </si>
  <si>
    <t>Rashed_almarshd</t>
  </si>
  <si>
    <t>حياك في البلاد ، نعتذر منك نيابة عن الجميع ونأمل المحاولة مرة أخرى الآن وإبلاغنا في حال وجود أي ملاحظة كما يمكنك أيضاً إدارة أسهم اكتتاب شركة أرامكو عبر قنوات بنك البلاد (البلاد نت وأجهزة الصراف الآلي وهاتف البلاد) ودمتم بخير</t>
  </si>
  <si>
    <t>https://twitter.com/BankAlbilad/status/1206149809352130560</t>
  </si>
  <si>
    <t>M_alghannami</t>
  </si>
  <si>
    <t>https://twitter.com/BankAlbilad/status/1206149372368560129</t>
  </si>
  <si>
    <t>ssfr0000</t>
  </si>
  <si>
    <t>najlaabunayyan</t>
  </si>
  <si>
    <t>مساء الورد اخت نجلاء تنصحين ب الاحتفاظ ب اسهم ارامكو اكتتاب عندي 1850</t>
  </si>
  <si>
    <t>https://twitter.com/ssfr0000/status/1206147347434147840</t>
  </si>
  <si>
    <t>https://twitter.com/BankAlbilad/status/1206146363895042049</t>
  </si>
  <si>
    <t>سهم "#أرامكو" يواصل مكاسبه.. وتداولات بـ 1.3 مليار ريال http://bit.ly/2LY5mKS #نجاح_اكتتاب_ارامكو #صحيفة_المدينة .</t>
  </si>
  <si>
    <t>https://twitter.com/Almadinanews/status/1206143908859781120</t>
  </si>
  <si>
    <t>9359mo954</t>
  </si>
  <si>
    <t>وعليكم السلام محمد، نود إفادتك بأنه فيما يخص الأسهم المنحة يرجى التكرم وتوجيه استفسارك إلى مدير اكتتاب شركة الزيت العربية السعودية (أرامكو) سامبا المالية.</t>
  </si>
  <si>
    <t>https://twitter.com/tadawul/status/1206143329815212034</t>
  </si>
  <si>
    <t>abuosama200013</t>
  </si>
  <si>
    <t>https://twitter.com/BankAlbilad/status/1206141268440559618</t>
  </si>
  <si>
    <t>mrmr112112</t>
  </si>
  <si>
    <t>https://twitter.com/BankAlbilad/status/1206138531032289280</t>
  </si>
  <si>
    <t>star_1p</t>
  </si>
  <si>
    <t>khaled_alsahmi</t>
  </si>
  <si>
    <t xml:space="preserve">شركة علي بابا في المراتب الاربع الأولى نزلت مرتبه بعد اكتتاب ارامكو شكله هذا مو عايش في الدنيا مالومه الهلال مستحوذ ع عقله </t>
  </si>
  <si>
    <t>https://twitter.com/star_1p/status/1206138086415110144</t>
  </si>
  <si>
    <t>https://twitter.com/BankAlbilad/status/1206137921952210945</t>
  </si>
  <si>
    <t>majedtve</t>
  </si>
  <si>
    <t>حياك في البلاد ، نعتذر منك ونأمل المحاولة مرة أخرى الآن وإبلاغنا في حال وجود أي ملاحظة. كما يمكنك أيضاً إدارة أسهم اكتتاب شركة أرامكو عبر قنوات بنك البلاد (البلاد نت وأجهزة الصراف الآلي وهاتف البلاد). ودمتم بخير</t>
  </si>
  <si>
    <t>https://twitter.com/BankAlbilad/status/1206136861653114880</t>
  </si>
  <si>
    <t>gmhm7777</t>
  </si>
  <si>
    <t>https://twitter.com/BankAlbilad/status/1206135820425596930</t>
  </si>
  <si>
    <t>zOS9d6HoVOnjmM8</t>
  </si>
  <si>
    <t>IthraaOman</t>
  </si>
  <si>
    <t>https://twitter.com/IthraaOman/status/1206117427521687552?s=19 بعد تجربة اكتتاب أرامكو. على حكومتنا جذب الاستثمار السعودي.الايرانيين نصابيين و عيايير ماشفنا منهم خير</t>
  </si>
  <si>
    <t>https://twitter.com/zOS9d6HoVOnjmM8/status/1206135524894871553</t>
  </si>
  <si>
    <t>arar2621</t>
  </si>
  <si>
    <t>https://twitter.com/BankAlbilad/status/1206134606774362112</t>
  </si>
  <si>
    <t>UsaMbt3theen</t>
  </si>
  <si>
    <t>حتى في مؤتمرات أوبك يثير الغرب حقده على اكتتاب ارامكو، ويربطونها بالعديد من حججهم الواهية بما في ذلك كذبة تغير المناخ بفعل النفط. وكان رد سمو وزير الطاقة قوياً ويثبت صلابة ومهارة المسئول السعودي. حفظ الله وطننا وقيادتنا #السعودية_العظمى</t>
  </si>
  <si>
    <t>https://twitter.com/UsaMbt3theen/status/1206133891641331713</t>
  </si>
  <si>
    <t>INTERCEPTOR_JED</t>
  </si>
  <si>
    <t>RAshA_507</t>
  </si>
  <si>
    <t>مافي اكتتاب الان فقط اسمه شراء اسهم يمكنك الان شراء اسهم ارامكو بسعر السوق الان حتى هذه اللحظة تقريب ب٣٧.٢٠ ريال</t>
  </si>
  <si>
    <t>https://twitter.com/INTERCEPTOR_JED/status/1206133124691906563</t>
  </si>
  <si>
    <t>mr_glb7</t>
  </si>
  <si>
    <t>https://twitter.com/BankAlbilad/status/1206132809875763200</t>
  </si>
  <si>
    <t>RashidMil</t>
  </si>
  <si>
    <t>https://twitter.com/BankAlbilad/status/1206130798753173504</t>
  </si>
  <si>
    <t>https://twitter.com/BankAlbilad/status/1206130766561853440</t>
  </si>
  <si>
    <t>JfHgugdh</t>
  </si>
  <si>
    <t>https://twitter.com/BankAlbilad/status/1206130237534289920</t>
  </si>
  <si>
    <t>sul6an_sa</t>
  </si>
  <si>
    <t>https://twitter.com/BankAlbilad/status/1206129888241041408</t>
  </si>
  <si>
    <t>Itsme20200</t>
  </si>
  <si>
    <t>https://twitter.com/BankAlbilad/status/1206129455741243393</t>
  </si>
  <si>
    <t>sbaie8788</t>
  </si>
  <si>
    <t>https://twitter.com/BankAlbilad/status/1206129049422192640</t>
  </si>
  <si>
    <t>hanialh401</t>
  </si>
  <si>
    <t>وعليكم السلام ،حياك في البلاد ، نأمل المحاولة مرة أخرى الآن وإبلاغنا في حال وجود أي ملاحظة. كما يمكنك أيضاً إدارة أسهم اكتتاب شركة أرامكو عبر قنوات بنك البلاد (البلاد نت وأجهزة الصراف الآلي وهاتف البلاد). ودمتم بخير</t>
  </si>
  <si>
    <t>https://twitter.com/BankAlbilad/status/1206127708285100035</t>
  </si>
  <si>
    <t>HayazumKSA</t>
  </si>
  <si>
    <t>وعليكم السلام ،حياك في البلاد ، نأمل المحاولة مرة أخرى الآن وإبلاغنا في حال وجود أي ملاحظة كما يمكنك أيضاً إدارة أسهم اكتتاب شركة أرامكو عبر قنوات بنك البلاد (البلاد نت وأجهزة الصراف الآلي وهاتف البلاد). ودمتم بخير</t>
  </si>
  <si>
    <t>https://twitter.com/BankAlbilad/status/1206127656284172288</t>
  </si>
  <si>
    <t>mamnoonlk</t>
  </si>
  <si>
    <t>https://twitter.com/BankAlbilad/status/1206127510154596352</t>
  </si>
  <si>
    <t>AliAljumah92</t>
  </si>
  <si>
    <t>https://twitter.com/BankAlbilad/status/1206127451392421888</t>
  </si>
  <si>
    <t>alkbir2011</t>
  </si>
  <si>
    <t>https://twitter.com/BankAlbilad/status/1206127157438820352</t>
  </si>
  <si>
    <t>az00z_305</t>
  </si>
  <si>
    <t>https://twitter.com/BankAlbilad/status/1206127012852781056</t>
  </si>
  <si>
    <t>omslman90617959</t>
  </si>
  <si>
    <t>https://twitter.com/BankAlbilad/status/1206126876802109441</t>
  </si>
  <si>
    <t>vq44_</t>
  </si>
  <si>
    <t>https://twitter.com/BankAlbilad/status/1206126615576694784</t>
  </si>
  <si>
    <t>lastnorthy</t>
  </si>
  <si>
    <t>https://twitter.com/BankAlbilad/status/1206126531036270592</t>
  </si>
  <si>
    <t>RMS0404</t>
  </si>
  <si>
    <t>https://twitter.com/BankAlbilad/status/1206126431782232065</t>
  </si>
  <si>
    <t>Sn6639gmailcom2</t>
  </si>
  <si>
    <t>https://twitter.com/BankAlbilad/status/1206126193180839936</t>
  </si>
  <si>
    <t>https://twitter.com/BankAlbilad/status/1206126111219998721</t>
  </si>
  <si>
    <t>istanbulrosexo</t>
  </si>
  <si>
    <t>https://twitter.com/BankAlbilad/status/1206126019830329344</t>
  </si>
  <si>
    <t>x392l</t>
  </si>
  <si>
    <t>كم وصل السهم الحين زي ماهو 36؟ #اكتتاب_أرامكو</t>
  </si>
  <si>
    <t>https://twitter.com/x392l/status/1206120109636538368</t>
  </si>
  <si>
    <t>1yl</t>
  </si>
  <si>
    <t xml:space="preserve">فورن أفيرز الأمريكية: اكتتاب شركة أرامكو يساعد في تحقيق رؤية ٢٠٣٠ بما فيها تعدد مصادر الدخل ودعم المشاريع السعودية. . #السعودية #اكتتاب_أرامكو . </t>
  </si>
  <si>
    <t>https://twitter.com/1yl/status/1206118964679585798</t>
  </si>
  <si>
    <t>https://twitter.com/SaudiNews50/status/1206118693962493952</t>
  </si>
  <si>
    <t>MSH3638</t>
  </si>
  <si>
    <t>الله يحفظه جمعنا مرة أنا وأخواني وجلس يسولف عن اكتتاب أرامكو طبعاً أنا والأخوة الكرام كلنا ما اكتتبنا وقبل أمس الجمعة جمعنا وطلع مكتتب لنا وقعد يشرهنا بالأرباح تخيل أب يعطي أبناءه إلي أصغرهم عمره ثلاثين الله يخليه لنا ولا يحرمنا منه ولا يحرم الجميع من والديهم ويرحم المتوفين منهم</t>
  </si>
  <si>
    <t>https://twitter.com/MSH3638/status/1206110727376912384</t>
  </si>
  <si>
    <t>_AAN90</t>
  </si>
  <si>
    <t>صحيفة فرنسية: - نجحت أرامكو في تحقيق أكبر إكتتاب على الإطلاق محطمة كل الأرقام القياسية - يقف وراء هذا الانجاز محافظ صندوق الاستثمارات العامة ياسر الرميان الذي يعد تعيينه على رأس أرامكو رهانا ناجحا من ولي العهد السعودي</t>
  </si>
  <si>
    <t>https://twitter.com/_AAN90/status/1206095696379686913</t>
  </si>
  <si>
    <t>"فورن أفيرز": #اكتتاب_أرامكو يدعم الإصلاحات والمشاريع السعودية الكبرى http://bit.ly/2PmgL9t #أرامكو #صحيفة_المدينة .</t>
  </si>
  <si>
    <t>https://twitter.com/Almadinanews/status/1206094484406198272</t>
  </si>
  <si>
    <t>mostabid90</t>
  </si>
  <si>
    <t>wa3i_2020</t>
  </si>
  <si>
    <t>الهدف المعلن تنويع الاستثمار وهذا لا ينطبق على اكتتاب أرامكو في السوق المحلي. لكن الهدف غير المعلن توفير السيولة مع وجود عجز في الميزاني وتضرر أرامكو من الضربات السابقة وحرب اليمن هذي دلاىل وجود نقص السيولة. والله أعلم</t>
  </si>
  <si>
    <t>https://twitter.com/mostabid90/status/1206093273258962949</t>
  </si>
  <si>
    <t>Slman999bah</t>
  </si>
  <si>
    <t>InfidelsQuotes</t>
  </si>
  <si>
    <t>نفخر أن السعوديه قطعت ايدي إيران. نفخر أن إيران لا اقتصاد والسعوديه ضمن ٢٠ G. نفخر أن أرامكو في ساعتين أزاحت شركات وتربعت انها أكبر شركه عالميه. نفخر بأنها اكتتبت بأكبر اكتتاب في التاريخ. لكن السائل ماذا يفخر بثقافته الضيقه؟</t>
  </si>
  <si>
    <t>https://twitter.com/Slman999bah/status/1206092831405887489</t>
  </si>
  <si>
    <t>KSA_23A</t>
  </si>
  <si>
    <t>وين قلت مؤامرة؟ تراه استفسار فعلاً أبي أعرف ليه تم طرحها ! أنت اللي غريب عجيب لا تقول بعد اللي يناقش اكتتاب أرامكو خائن للوطن!</t>
  </si>
  <si>
    <t>https://twitter.com/wa3i_2020/status/1206091707009372166</t>
  </si>
  <si>
    <t>Fahdo_sensei</t>
  </si>
  <si>
    <t>فزت بالمركز الأول في مسابقة أفضل محتوى عن #اكتتاب_أرامكو على مستوى كلية إدارة الأعمال في #جامعة_الملك_فيصل بفيلم وثائقي تساؤلي، - وكان الدافع الأول من الاشتراك هو معرفة قدرتي في التصوير السينمائي بعد ماتعلمت أساسياته ولسا ما طبقتها - @Saudi_Aramco</t>
  </si>
  <si>
    <t>https://twitter.com/Fahdo_sensei/status/1206084742157877248</t>
  </si>
  <si>
    <t>اليوم.. أكبر الشركات المدرجة في العالم تخوض معتركاً متجدداً من المكاسب #اكتتاب_ارامكو http://alriyadh.com/1793408 via @alRiyadh</t>
  </si>
  <si>
    <t>https://twitter.com/AlRiyadnews/status/1206083816017813504</t>
  </si>
  <si>
    <t>D7P9o</t>
  </si>
  <si>
    <t>نسعد بتواصلك، نود إفادتك بأنه فيما يخص التخصيص يرجى التكرم وتوجيه استفسارك إلى مدير اكتتاب شركة الزيت السعودية (أرامكو) سامبا المالية.</t>
  </si>
  <si>
    <t>https://twitter.com/tadawul/status/1206082271914147841</t>
  </si>
  <si>
    <t>aboabdallh901</t>
  </si>
  <si>
    <t>#امال_ الشعب في اكتتاب أرامكو ودنا بخبير #ماهر يعطينا التوقعات</t>
  </si>
  <si>
    <t>https://twitter.com/aboabdallh901/status/1206062310999109632</t>
  </si>
  <si>
    <t>gmcsa</t>
  </si>
  <si>
    <t xml:space="preserve">16ديسمبر غداً الأثنين في #جدة ولمدة يومين دورة إدارة سلسلة الإمداد والمشتريات واللوجستيات يقدمها البروفيسور هاني العمري للحجز والاستفسار واتس اب على هذا الرابط http://wa.me/966540099115 @HaniAlAmri12 #MBCTheVoice #نجاح_اكتتاب_ارامكو </t>
  </si>
  <si>
    <t>#MBCTheVoice</t>
  </si>
  <si>
    <t>https://twitter.com/gmcsa/status/1206059189191073793</t>
  </si>
  <si>
    <t>mohaiiy</t>
  </si>
  <si>
    <t xml:space="preserve">#ارامكو ( 2 تريليون دولار ) في اكتتاب ارامكو ،، هذا الرقم الجبار راح يخلي الشركات الأجنبية تتنافس و تتسابق عشان تدخل السوق السعودي </t>
  </si>
  <si>
    <t>https://twitter.com/mohaiiy/status/1206047526304002048</t>
  </si>
  <si>
    <t>i_sahab_92</t>
  </si>
  <si>
    <t>اذا اكتتاب ارامكو لازال مفتوح حطها وانساها ورح ترجعلك بزيادة حلوة</t>
  </si>
  <si>
    <t>https://twitter.com/i_sahab_92/status/1206037670981492736</t>
  </si>
  <si>
    <t xml:space="preserve">ارامكو اصبحت اضخم شركه على مستوى العالم في قيمتها السوقيه بحيث تجاوزت ٢ ترليون دولار #نجاح_اكتتاب_ارامكو </t>
  </si>
  <si>
    <t>https://twitter.com/rema1i9/status/1206036052336611328</t>
  </si>
  <si>
    <t>FISALX0q1</t>
  </si>
  <si>
    <t xml:space="preserve">#نجاح_اكتتاب_ارامكو المملكة تحقق اكبر إنجاز اقتصادي بعد نجاح اكتتاب ارامكو وإدراجها ضمن أكبر الشركات عالمياً حيث تعد قيمة أرامكو السوقية لـ 2 تريليون دولار </t>
  </si>
  <si>
    <t>https://twitter.com/FISALX0q1/status/1206035683514765317</t>
  </si>
  <si>
    <t>CREED_18</t>
  </si>
  <si>
    <t>لم اسمع في حياتي عن مشروع نجح قبل ان ينتهي الا #ارامكو السعودية .. اكبر اكتتاب في التاريخ وبالارقام ينجح نجاح باهر ، انها السعودية واذا قالت فعلت نجاح اكتتاب ارامكو بعد الله يرجع الفضل لأستراتيجية وخطط ولي العهد #محمد_بن_سلمان</t>
  </si>
  <si>
    <t>https://twitter.com/CREED_18/status/1206035624173670400</t>
  </si>
  <si>
    <t xml:space="preserve">#نجاح_اكتتاب_ارامكو ولي العهد على ثقه بنجاح اكتتاب ارامكو والارقام الخيالية التي حققتها أسهم ارامكو تؤكد ان الارقام هي من تتحدث عن انجازاته ورؤيته </t>
  </si>
  <si>
    <t>https://twitter.com/FISALX0q1/status/1206035396058058752</t>
  </si>
  <si>
    <t xml:space="preserve">#نجاح_اكتتاب_ارامكو هذا يجعل السوق المالي السعودي ضمن أهم الأسواق المالية العالمية </t>
  </si>
  <si>
    <t>https://twitter.com/fale72x/status/1206034757613686784</t>
  </si>
  <si>
    <t>fatema9x</t>
  </si>
  <si>
    <t xml:space="preserve">#نجاح_اكتتاب_ارامكو اكتتاب أرامكو تحقق بكل دقة وإتقان بفضل السياسات الاقتصادية التي خططها ولي العهد الأمير محمد بن سلمان مهندس "رؤية 2030" </t>
  </si>
  <si>
    <t>https://twitter.com/fatema9x/status/1206034108465455105</t>
  </si>
  <si>
    <t>#اكتتاب_ارامكو اتوقع اليوم بيوقف عند حدود٣٨ توقع لا اكثر وبيوصل مع التداول اليوم لـ٤٠</t>
  </si>
  <si>
    <t>https://twitter.com/iwadha07/status/1206030960636116994</t>
  </si>
  <si>
    <t>Motlaqalshammri</t>
  </si>
  <si>
    <t>ي جماعة الخيرر هذي ارامكو مانتم مكتتبين بشركة عادي خلاص يزيد ربحكم الف او ألفين بع ناس تملك الف سهم باعوا مدري ليه خوذوا الامر بعقلانيه شوي اكبر شركة تم إدارجها بالسوق واقوى اكتتاب بالعالم يعني سعر السهم ماراح يتعدى اقل شيء ١٠٠ ريال ؟؟ وباقي التداول الدولي اصبروا</t>
  </si>
  <si>
    <t>https://twitter.com/Motlaqalshammri/status/1206029862592548864</t>
  </si>
  <si>
    <t>qyf2dcFZdd8mhsy</t>
  </si>
  <si>
    <t>اليوم.. بدء اكتتاب المؤسسات والأفراد على أسهم أرامكو السعودية http://bit.ly/2CTU9Gc via @Argaam</t>
  </si>
  <si>
    <t>https://twitter.com/qyf2dcFZdd8mhsy/status/1206016268836495361</t>
  </si>
  <si>
    <t>sara123331</t>
  </si>
  <si>
    <t>سلام عليكم كيف افتح محفظة استثماريه وصلتني رساله بعد اكتتاب أرامكو لكن مااعرف الطريقة ؟</t>
  </si>
  <si>
    <t>https://twitter.com/sara123331/status/1206006015373783041</t>
  </si>
  <si>
    <t>اكتتاب #ارامكو هو " شرارة الصعود للاسواق الناشئه في الخليج العربي "</t>
  </si>
  <si>
    <t>https://twitter.com/alsialy85/status/1205987813264629761</t>
  </si>
  <si>
    <t>«فورن أفيرز»: اكتتاب أرامكو يدعم الإصلاحات والمشاريع السعودية الكبرى http://j.mp/34npPz6الإقتصاد/فورن-أفيرز-اكتتاب-أرامكو-يدعم-الإصلاحات-والمشاريع-السعودية-الكبرى?ref=rss&amp;amp;format=simple&amp;amp;link=link</t>
  </si>
  <si>
    <t>https://twitter.com/saudi_enews/status/1205951095559864320</t>
  </si>
  <si>
    <t>BasemAlsallom</t>
  </si>
  <si>
    <t xml:space="preserve">تستاهلين وفخورين فيك ونبارك لكم نجاح اكتتاب ارامكو </t>
  </si>
  <si>
    <t>https://twitter.com/BasemAlsallom/status/1205943589517352960</t>
  </si>
  <si>
    <t>NobodyiiPerfect</t>
  </si>
  <si>
    <t>ماعاد به دراهم... قضى على الدراهم اكتتاب ارامكو وموسم الرياض</t>
  </si>
  <si>
    <t>https://twitter.com/NobodyiiPerfect/status/1205943061412536321</t>
  </si>
  <si>
    <t>sshalhoob</t>
  </si>
  <si>
    <t xml:space="preserve">تتطلع المنطقة الى استدامة التنمية وتنويع الموارد #اكتتاب_أرامكو غير في النظرة الى طريقة ادارة الموارد الاقتصادية نجاح التجربة يمكن ان تكون ملهمة للمنطقة </t>
  </si>
  <si>
    <t>https://twitter.com/sshalhoob/status/1205936412450852864</t>
  </si>
  <si>
    <t>B2Miii</t>
  </si>
  <si>
    <t>abdulmorad4453</t>
  </si>
  <si>
    <t>وفر فلوس وابتعد عن اكتتاب أرامكو المشبوه واشتر لك شقق في طرابزون ..</t>
  </si>
  <si>
    <t>https://twitter.com/B2Miii/status/1205935642544353280</t>
  </si>
  <si>
    <t>كيف اشتري سهم ارامكو من تطبيق الراجحي تداول ؟!!!! شراء حقيقي للشرح #اكتتاب_ارامكوا</t>
  </si>
  <si>
    <t>https://twitter.com/ze1_ze1/status/1205934646992748544</t>
  </si>
  <si>
    <t>qm_nwu</t>
  </si>
  <si>
    <t>مرحبا اذا ببيع اسهم اكتتاب أرامكو كيف ؟</t>
  </si>
  <si>
    <t>https://twitter.com/qm_nwu/status/1205928123608502272</t>
  </si>
  <si>
    <t>Post_press_news</t>
  </si>
  <si>
    <t>فايننشال تايمز : هكذا زاد ابن سلمان من صلاحياته بعد اكتتاب "أرامكو" #انتشر_الطلاق_بمجتمعنا_بسب https://postpres.com/defaultnews/2019-12-14/27139 https://twitter.com/rania67872690/status/1205872097605685248/photo/1</t>
  </si>
  <si>
    <t>https://twitter.com/Post_press_news/status/1205922359116521472</t>
  </si>
  <si>
    <t>MsQahtani3</t>
  </si>
  <si>
    <t xml:space="preserve">حتى في مؤتمرات أوبك يثير الغرب حقده على اكتتاب ارامكو، ويربطونها بالعديد من حججهم الواهية بما في ذلك كذبة تغير المناخ بفعل النفط. وكان رد سمو وزير الطاقة قويا ويثبت صلابة ومهارة المسئول السعودي. حفظ الله وطننا وقيادتنا </t>
  </si>
  <si>
    <t>https://twitter.com/MsQahtani3/status/1205920963096764416</t>
  </si>
  <si>
    <t>s58288458</t>
  </si>
  <si>
    <t>سنة السبله سنة المجاعة سنة الطاعون سنة غش الدخان بيضحكون علينا الاجيال القادمة حتى اكتتاب ارامكو نسوه #الدخان_الجديد_مغشوش24</t>
  </si>
  <si>
    <t>https://twitter.com/s58288458/status/1205920166791569413</t>
  </si>
  <si>
    <t>زواج مـبتعـث http://mmbt3th.com موقع زواج للأخوة الطلاب المبتعثين والمبتعثات عدد كبير الاعضاء يسعدنا تواجدكم #ونتروندرلاند #اكتتاب_ارامكو</t>
  </si>
  <si>
    <t>https://twitter.com/mmbtu3th/status/1205919063454687232</t>
  </si>
  <si>
    <t>OtaA29tCbQuPe9J</t>
  </si>
  <si>
    <t>مثلما حاولوا عصابة الحمدين وفشلوا في تدمير الاقتصاد السعودي وخاصة قبل أيام في اكتتاب شركة أرامكو سوف يفشلون في محاولتهم الأضرار بالاقتصاد الإماراتي في قصة جبل علي ونجاح دبي من خلال حسابات وهمية ممولة من عصابة عزمي فمابني على باطل فهو باطل #دعم_المنتجات_الاماراتيه</t>
  </si>
  <si>
    <t>https://twitter.com/OtaA29tCbQuPe9J/status/1205918861830348801</t>
  </si>
  <si>
    <t>Ersc3hqsy5zLt2j</t>
  </si>
  <si>
    <t>احجام الاغلبيه عن اكتتاب الاهلي بسبب ربوية البنك.. والله اعلم... اكتتاب ارامكو لم يكن احد متيقن من وقت الطرح لأنه تم تحديد وقت الطرح اكثر من مره..وبالتالي عدم جاهزية الاغلبيه للاكتتاب بمبلغ مجزي..و البنوك التي عرضت التسهيلات كانت بشروط شبه تعجيزيه..مثل عدم وجود قرض مستحق!</t>
  </si>
  <si>
    <t>https://twitter.com/Ersc3hqsy5zLt2j/status/1205918101658906625</t>
  </si>
  <si>
    <t>aawsat_News</t>
  </si>
  <si>
    <t xml:space="preserve">من المبكر أن يحكم أحد على اكتتاب أرامكو، ويـجب أن ننتظر لنرى نمو الاقتصاد غير النفطي في المملكة العام القادم ونسبة نمو المشاريع وحركة التوظيف - وائل مهدي </t>
  </si>
  <si>
    <t>https://twitter.com/aawsat_News/status/1205917872565829632</t>
  </si>
  <si>
    <t>_ihlom</t>
  </si>
  <si>
    <t>7xso1n</t>
  </si>
  <si>
    <t xml:space="preserve">بدايتها اشتريت قطعة ارض في جدة وشرفّت بنتي سارا عالدنيا نهايتها اكتتاب ارامكو هذا كلو من فضل ربي </t>
  </si>
  <si>
    <t>https://twitter.com/_ihlom/status/1205915095731183617</t>
  </si>
  <si>
    <t>MosaedY</t>
  </si>
  <si>
    <t>الوضع صاير روتيني اكثر من اللازم وين ماتروح ياهلال ونصر ولا اكتتاب ارامكو</t>
  </si>
  <si>
    <t>https://twitter.com/MosaedY/status/1205913042694934529</t>
  </si>
  <si>
    <t>Mufarre7</t>
  </si>
  <si>
    <t xml:space="preserve"> قنوات التمويل لدينا ضعيفة جداً، ومتحفظة بدرجة تُكبّل أقوى المبادرات. اكتتاب أرامكو، كان درس مهم أن تفعيل تلك القنوات التمويلية، ورفع التحفظ المبالغ فيه، هو أمر صحي للاقتصاد ومثمر. محلياً،نسبة التمويل الى العقار، الأسهم، الانتاج المحلي ضئيلة وبعيدة عن متوسطات المنطقة والعالم.</t>
  </si>
  <si>
    <t>https://twitter.com/Mufarre7/status/1205907082664402945</t>
  </si>
  <si>
    <t>AAljwair</t>
  </si>
  <si>
    <t>نشر الثقافة القانونية مطلب مهم؛ ومن طرق النشر إنشاء إذاعة قانونية. يكون من ضمن أهدافها: -تثقيف الغير المختصين بالجوانب القانونية في جميع الموضوعات. -مناقشة ما يستجد من أنظمة ولوائح بين المختصين -مناقشة مواضيع الساحة مثل اكتتاب أرامكو والشركات التي أعلنت إفلاسها أو اندمجت #خاطرة</t>
  </si>
  <si>
    <t>https://twitter.com/AAljwair/status/1205905821873377280</t>
  </si>
  <si>
    <t>BandarAljabr</t>
  </si>
  <si>
    <t xml:space="preserve">ولله الحمد والشكر، رؤية سمو سيدي #ولي_العهد تتحق، ففي اكثر من مناسبة أكد ثقته بقرار طرح ارامكو للاكتتاب، والآن هذا القرار يتحقق بنجاح وبإقبال كبير ويعكس توقعات سموه يحق لنا ان نفخر كشعب بقائدٍ شاب، يعمل من اجل خدمة بلده #نجاح_اكتتاب_ارامكو </t>
  </si>
  <si>
    <t>https://twitter.com/BandarAljabr/status/1205905218493440000</t>
  </si>
  <si>
    <t>Feras_Alaseeri</t>
  </si>
  <si>
    <t>الحمدلله السنة هذي سنة خير على المملكة؛ اكبر ميزانية في تاريخ المملكة اكتتاب أرامكو التاريخي الهلال يحقق القاب عالمية اكبر حقل دي جي في الشرق الأوسط #ميدل_بيست @MDLBeast السياحة الاقتصاد الثقافة والكثير والكثير انها #السعودية_العظمى #الهلال_الترجي_انديه_العالم</t>
  </si>
  <si>
    <t>https://twitter.com/Feras_Alaseeri/status/1205901086655238146</t>
  </si>
  <si>
    <t>mfrzhran121</t>
  </si>
  <si>
    <t xml:space="preserve">وكانت توقعاته ان اكتتاب ارامكو بين 45 ـ 50 </t>
  </si>
  <si>
    <t>https://twitter.com/mfrzhran121/status/1205899430295166978</t>
  </si>
  <si>
    <t>alhammadi1234</t>
  </si>
  <si>
    <t>هاشتاق مقاطعة لا يقدم ولا يؤخر. مجرد زوبعة في فنجان وليس لها أي تأثير. الحقيقة: العالم يتهافت على المملكة لينال نصيب في اكتتاب أرامكو. والإمارات ليحجز مكان له في إكسبو 2020. ولا عزاء للحاقدين أو محاولي التفرقة.</t>
  </si>
  <si>
    <t>https://twitter.com/alhammadi1234/status/1205898481371619328</t>
  </si>
  <si>
    <t>EduNajran</t>
  </si>
  <si>
    <t>وعدٌ تحقق عمار يا دارنا عمار #اكتتاب_أرامكو #تعليم_نجران #وزارة_التعليم</t>
  </si>
  <si>
    <t>https://twitter.com/EduNajran/status/1205897258878881799</t>
  </si>
  <si>
    <t>naserr10277</t>
  </si>
  <si>
    <t>https://twitter.com/naserr10277/status/1205894246986858496</t>
  </si>
  <si>
    <t>AljumahFahad</t>
  </si>
  <si>
    <t xml:space="preserve">هذا وأمثاله تنادوا لدعم الاقتصاد التركي ( الإسلامي بزعمهم ) عندما ترنح وشنّوا حملة ضد اكتتاب أرامكو ( الربوي بزعمهم ) ولكن أبطل الله كيدهم ، قاتل الله الحزبية التي أعمت عيونهم وصمّت آذانهم وجعلتهم يبصرون القذى في عيون الوطن وينسون الجِذع في عيون الأعاجم </t>
  </si>
  <si>
    <t>https://twitter.com/AljumahFahad/status/1205890432376410114</t>
  </si>
  <si>
    <t>shyoorim</t>
  </si>
  <si>
    <t>#GraciasNintenderos #FNS歌謡祭 #ゆと打って最初に出てきたのがお前の武器 #GraciasNintenderos #PRODUCE101JAPAN #SEAGamesClosingCeremony #安藤くん #lawyers #نجاح_اكتتاب_ارامكو #fridgegate #Obsession3rdWin #WelcomeToManilaIU</t>
  </si>
  <si>
    <t>#GraciasNintenderos #FNS #GraciasNintenderos #PRODUCE101JAPAN #SEAGamesClosingCeremony #lawyers #fridgegate #Obsession3rdWin #WelcomeToManilaIU</t>
  </si>
  <si>
    <t>https://twitter.com/shyoorim/status/1205883763143647234</t>
  </si>
  <si>
    <t>DrLalibrahim</t>
  </si>
  <si>
    <t>SighaAlshammri</t>
  </si>
  <si>
    <t>الله يوفقها وهي كفء واهل لذلك قابلتها في اجتماع اكتتاب أرامكو ابهرتني بمعلوماتها وقدرتها على تبسيط المعلومة وتوصيلها للجميع لا يستطيع فعل ذلك إلا الخبير حقا لهذا يحدث تأثيرا</t>
  </si>
  <si>
    <t>https://twitter.com/DrLalibrahim/status/1205881565445861376</t>
  </si>
  <si>
    <t>fiaisal</t>
  </si>
  <si>
    <t xml:space="preserve">نجاح اكتتاب ارامكو يخليهم يقولون اكثر من كذا. </t>
  </si>
  <si>
    <t>https://twitter.com/fiaisal/status/1205881323941969924</t>
  </si>
  <si>
    <t>ttzxxi</t>
  </si>
  <si>
    <t xml:space="preserve">#نجاح_اكتتاب_ارامكو افزززززعوا يا اهل الخير انشروا المقطع نبيه يوصل لولي العهد </t>
  </si>
  <si>
    <t>https://twitter.com/ttzxxi/status/1205879011278303232</t>
  </si>
  <si>
    <t xml:space="preserve">ا 16ديسمبر الأثنين القادم في #جدة ولمدة يومين دورة إدارة سلسلة الإمداد والمشتريات واللوجستيات يقدمها البروفيسور هاني العمري للحجز والاستفسار واتس اب على هذا الرابط http://wa.me/966540099115 @HaniAlAmri12 #القصيم #نجاح_اكتتاب_ارامكو </t>
  </si>
  <si>
    <t>https://twitter.com/gmcsa/status/1205875648557912065</t>
  </si>
  <si>
    <t>فايننشال تايمز : هكذا زاد ابن سلمان من صلاحياته بعد اكتتاب "أرامكو" #انتشر_الطلاق_بمجتمعنا_بسب https://postpres.com/defaultnews/2019-12-14/27139</t>
  </si>
  <si>
    <t>https://twitter.com/Post_press_news/status/1205874505316474882</t>
  </si>
  <si>
    <t>bu_khalifa8</t>
  </si>
  <si>
    <t>hashim_fahmawi</t>
  </si>
  <si>
    <t>ما دليت بدلوك في اكتتاب ارامكو مش من عوايدك يا مستشار</t>
  </si>
  <si>
    <t>https://twitter.com/bu_khalifa8/status/1205873682062675969</t>
  </si>
  <si>
    <t>BSmaile</t>
  </si>
  <si>
    <t>shkalam1</t>
  </si>
  <si>
    <t>فعلا تم اكتتاب ارامكو لو منك اقفل حسابي</t>
  </si>
  <si>
    <t>https://twitter.com/BSmaile/status/1205871958719705090</t>
  </si>
  <si>
    <t>ladyshahad11</t>
  </si>
  <si>
    <t xml:space="preserve">قول وفعل #اكتتاب_أرامكو </t>
  </si>
  <si>
    <t>https://twitter.com/ladyshahad11/status/1205870252397076480</t>
  </si>
  <si>
    <t>AlsharaniTurki</t>
  </si>
  <si>
    <t>qanon2030</t>
  </si>
  <si>
    <t xml:space="preserve">القوه في التأثير القوه في قيادة واحد من اكبر القطاعات المصرفيه القوه باستلامها الرئيس التنفيذي لبنك سامبا القوه في اتخاذ القرار القوه في جرأة القرارات واخيراوليس آخرآ القوه في النجاح المبهر الذي تقدمه سيده في هذي السن الشابه وخير دليل اكتتاب ارامكو والنجاح منقطع النظير </t>
  </si>
  <si>
    <t>https://twitter.com/AlsharaniTurki/status/1205865430113497088</t>
  </si>
  <si>
    <t>FT: هكذا زاد ابن سلمان من صلاحياته بعد اكتتاب "أرامكو" https://arb.im/1229868 عبر @Arabi21News</t>
  </si>
  <si>
    <t>https://twitter.com/MediaCenterAA/status/1205851051447984130</t>
  </si>
  <si>
    <t>mohsamman</t>
  </si>
  <si>
    <t>yousefalshrouf</t>
  </si>
  <si>
    <t>متلازمة الجزيرة الآن.. نجاح اكتتاب ارامكو وعلى قدر الألم يأتي الصراخ والنباح</t>
  </si>
  <si>
    <t>https://twitter.com/mohsamman/status/1205846907123314688</t>
  </si>
  <si>
    <t xml:space="preserve">من المبكر أن يحكم أحد على اكتتاب أرامكو، ويجب أن ننتظر لنرى نمو الاقتصاد غير النفطي في المملكة العام القادم ونسبة نمو المشاريـع وحركة التوظيف - وائل مهدي </t>
  </si>
  <si>
    <t>https://twitter.com/aawsat_News/status/1205842375727362053</t>
  </si>
  <si>
    <t>ThabetAlawi14</t>
  </si>
  <si>
    <t>Jny112233</t>
  </si>
  <si>
    <t>هذي طال عمرك ، اول رئيسة تنفيذية في البنوك السعودية ( سامبا المالية ) ، يكفي ان البنك مسئول عن اكتتاب اقوى اكتتاب في التاريخ ارامكو. اقول: القى عندك سلف</t>
  </si>
  <si>
    <t>https://twitter.com/ThabetAlawi14/status/1205841733877162017</t>
  </si>
  <si>
    <t>atatma11</t>
  </si>
  <si>
    <t>Dr_nafel</t>
  </si>
  <si>
    <t>فعلا دكتور نافل اكتتاب أرامكو فاق التوقعات</t>
  </si>
  <si>
    <t>https://twitter.com/atatma11/status/1205833090825895936</t>
  </si>
  <si>
    <t>mashael9881</t>
  </si>
  <si>
    <t>نجاح اكتتاب أرامكو يعتبر مؤشر صادق على جدوى الإصلاحات الاقتصادية التي قام بها الامير محمد بن سلمان حفظه الله ،وأدى ذلك إلى خلق بيئة استثمارية جاذبة للأموال ،ولتلك الأموال دور مهم في تنمية الاقتصاد السعودي،والارتقاء بأسواق الأسهم. #بقلمي @AAljubiry @saleh_alotipi</t>
  </si>
  <si>
    <t>https://twitter.com/mashael9881/status/1205831903737200640</t>
  </si>
  <si>
    <t xml:space="preserve">تقييم أرامكو يلامس تريليوني دولار؛ الرقم الذي حدده ولي عهد السعودية محمد بن سلمان وشكك فيه خبراء دوليون.. لكن الرقم تحقق محليًا، فهل يمكن تثبيته دوليًا؟ #اكتتاب_ارامكو </t>
  </si>
  <si>
    <t>https://twitter.com/daqaeqnet/status/1205825914443051008</t>
  </si>
  <si>
    <t>ترى مسؤلية اي منتجات مضروبه من أي دولة تدخل السعودية تكون على الجهات هذي : - هيئة المواصفات والمقاييس. - هيئة الغذاء والدواء. - الجمارك. هم اللي مسؤولين مسؤولية كاملة عن اي شي مضروب يدخل عندنا. واللي طلعوا هالخرابيط عن المنتجات الاماراتيه هم نفسهم اللي شككو في اكتتاب ارامكو</t>
  </si>
  <si>
    <t>https://twitter.com/alfrhan_a/status/1205819234032537600</t>
  </si>
  <si>
    <t xml:space="preserve">FT: هكذا زاد #ابن_سلمان من صلاحياته بعد اكتتاب "أرامكو" </t>
  </si>
  <si>
    <t>https://twitter.com/Arabi21News/status/1205815950551011328</t>
  </si>
  <si>
    <t>abu_abdullah_t</t>
  </si>
  <si>
    <t>أول فريق يحقق منجز في رؤية سمو سيدي ولي العهد محمد بن سلمان 2030 ، وثاني منجز في الرؤية نجاح اكتتاب شركة أرامكو وتصدرة أكبر شركات العالم #الهلال_الترجي</t>
  </si>
  <si>
    <t>https://twitter.com/abu_abdullah_t/status/1205814788665819137</t>
  </si>
  <si>
    <t>theeb_99</t>
  </si>
  <si>
    <t xml:space="preserve">واضح أنك تبي تسوي فلترة للمتابعين الجدد اللي تابعوك بعد اكتتاب أرامكو </t>
  </si>
  <si>
    <t>https://twitter.com/theeb_99/status/1205813498934104065</t>
  </si>
  <si>
    <t>AboAli91144810</t>
  </si>
  <si>
    <t>@1th__ سؤال : عندي محفظة أسهم فتحتها من حسابي في بنك ساب وفيها أسهم لأحد الشركات ثم أشتريت أكتتاب في أرامكو لكن عن طريق حسابي في سامبا، هل أقدر أضيفها لمحفظتي مع الأسهم الأخرى أم لابد من محفظتين؟</t>
  </si>
  <si>
    <t>@1th__</t>
  </si>
  <si>
    <t>https://twitter.com/AboAli91144810/status/1205809796148006912</t>
  </si>
  <si>
    <t>Dooobk</t>
  </si>
  <si>
    <t>لحد يتعامل مع النصابين هذولا وانتبهواا من هذه الحسابات.. اكتتاب ارامكو لا يحتاج وسيط كل واحد يقدر يكتتب بأوقات وتواريخ محدده وعدد اسهم محدد @CGCSaudi @MLSD_SA @MOISaudiArabia @Saudi_Aramco</t>
  </si>
  <si>
    <t>https://twitter.com/Dooobk/status/1205809232265789440</t>
  </si>
  <si>
    <t>ZEYAD_ALBESHRI</t>
  </si>
  <si>
    <t xml:space="preserve">من هو @yousefalshrouf حتى يقيّم شركة أرامكو و يبدي رأيه في أضخم اكتتاب عبر التاريخ !! شوفوا البايو تبعه !؟ .. صحفي و شاعر و و .. </t>
  </si>
  <si>
    <t>https://twitter.com/ZEYAD_ALBESHRI/status/1205808108716593152</t>
  </si>
  <si>
    <t>Af2030_</t>
  </si>
  <si>
    <t>احس اكتتاب أرامكو استغلال لشعب شلون مدري</t>
  </si>
  <si>
    <t>https://twitter.com/Af2030_/status/1205806062395437056</t>
  </si>
  <si>
    <t>A23318281</t>
  </si>
  <si>
    <t>dr_sa55er</t>
  </si>
  <si>
    <t xml:space="preserve">انصدم من اكتتاب ارامكو </t>
  </si>
  <si>
    <t>https://twitter.com/A23318281/status/1205806045093863424</t>
  </si>
  <si>
    <t>Khalid_aleid_</t>
  </si>
  <si>
    <t>الكثير كان متشائم من سنة #2020 لكن بوادر السنه القادمه تدعو للتفائل ١- نجاح اكتتاب #أرامكو_السعودية وانتعاش في السوق السعودي ٢- ميزانية تلريونية جديدة للسعودية ٣- استضافة #قمة_الـ20_برئاسة_المملكة ٤- ترامب يعلن اتفاق تجاري مبدائي مع #الصين Welcome #2020</t>
  </si>
  <si>
    <t>https://twitter.com/Khalid_aleid_/status/1205803253956595713</t>
  </si>
  <si>
    <t>WaelMahdi</t>
  </si>
  <si>
    <t>وائل مهدي - هل طرح أسهم #أرامكو_السعودية إنجاز حقيقي؟ #ارامكو_تتجاوز_2تريليون #اكتتاب_أرامكو #السعودية</t>
  </si>
  <si>
    <t>https://twitter.com/WaelMahdi/status/1205802740724764672</t>
  </si>
  <si>
    <t>ahmed3723</t>
  </si>
  <si>
    <t>https://twitter.com/ahmed3723/status/1205796390628155396</t>
  </si>
  <si>
    <t>0mar_alzamil</t>
  </si>
  <si>
    <t>حصل محتوى اكتتاب أرامكو المركز الاول على مستوى ادارة الاعمال @BusinessKFU وهو فلم وثائقي تساؤلي عن شركة أرامكو . https://youtu.be/524ybEYIB2A جزاء من المحتوى https://twitter.com/FcKfu/status/1205484518045626369</t>
  </si>
  <si>
    <t>https://twitter.com/0mar_alzamil/status/1205794234508435457</t>
  </si>
  <si>
    <t>jidoyu</t>
  </si>
  <si>
    <t>#ارامكو_تتجاوز_2تريليون #BTSForTheKids #اردوغان #اغتيال_راجح_الحارثي_في_مصر #اقوي_فرحه_فرحتها #اكتتاب_أرامكو #الامارات #الأجواء_الجميلة #البحرين_بطل_خليجي_24 #بالعربي #الجازي_العجمي #مرابط</t>
  </si>
  <si>
    <t>#BTSForTheKids</t>
  </si>
  <si>
    <t>https://twitter.com/jidoyu/status/1205790410213380097</t>
  </si>
  <si>
    <t xml:space="preserve">لاحظو كيف يستأجر الغرب بعض العرب ليروجوا بانتهاء عصر النفط وان اكتتاب ارامكو مضيعة للأموال. وللأسف بعضنا يصدقهم بل ويساعد في تبني بعض السياسات التي تشجع على تسريع ذلك، بل وأصبحت بعض دولنا النفطية اكثر ولاءً لهذا الموضوع من اصحاب مؤامرة المناخ العالمية!!؟ هل هو جهل ام مجاراة!؟؟ </t>
  </si>
  <si>
    <t>https://twitter.com/sabbanms/status/1205789959208222721</t>
  </si>
  <si>
    <t>SZKA111</t>
  </si>
  <si>
    <t xml:space="preserve">ما يجبرني على شطحاتك المستفزه هذي إلا( اكتتاب ارامكو </t>
  </si>
  <si>
    <t>https://twitter.com/SZKA111/status/1205788100380831745</t>
  </si>
  <si>
    <t>jklgaho</t>
  </si>
  <si>
    <t>تخارجت وهربت برأس المال الى خارج البلد اجلد بعض أصابع الندم ياابو إصبع #بوبيان_للبتروكيماويات #اكتتاب_ارامكو</t>
  </si>
  <si>
    <t>https://twitter.com/jklgaho/status/1205783336104480768</t>
  </si>
  <si>
    <t>ماجد البريكان @majalbrikan يكتب مقالا بعنوان: "#أرامكو" #السعودية.. عزيمة لا تلين رابط المقال | https://al-a.in/tIBLAoQ #اكتتاب_أرامكو @Saudi_Aramco</t>
  </si>
  <si>
    <t>https://twitter.com/alain_4u/status/1205781976503980032</t>
  </si>
  <si>
    <t>DRAHMEDALNOMAN</t>
  </si>
  <si>
    <t>اكتتاب ارامكو ونجاح الامارات في صعوديلم التنافسية العالمية اوجع دويلة الموز قطر لانها لم تجد ما تقوله لشعبها عن غياب النجاح والتفوق لهذا تهاجم دول المقاطعة</t>
  </si>
  <si>
    <t>https://twitter.com/DRAHMEDALNOMAN/status/1205778518455586817</t>
  </si>
  <si>
    <t>BuHazae</t>
  </si>
  <si>
    <t>حنا عارفين مصدر هالهاشتاق والاشاعات وواثقين في كفاءة الأنظمة الرقابية في #الامارات ياعزيزي حتى اكتتاب ارامكو طلعت اشاعات وهاشتاقات ورسائل قروبات الواتساب كلها تشكك في جدوى الاكتتاب وتحذر منه. وفي النهايه طلع كلامهم كذب المشكله فيه بعض السذج يصدقون وهذولا هم المستهدفين</t>
  </si>
  <si>
    <t>https://twitter.com/alfrhan_a/status/1205773548855418880</t>
  </si>
  <si>
    <t xml:space="preserve">FT: هكذا زاد ابن سلمان من صلاحياته بعد اكتتاب "أرامكو" </t>
  </si>
  <si>
    <t>https://twitter.com/Arabi21News/status/1205773434514395142</t>
  </si>
  <si>
    <t>alm7701</t>
  </si>
  <si>
    <t xml:space="preserve">عندي معلومات انك استقريتي بالجبيل من بعد اكتتاب ارامكو صرتي هاموره وبعد فتره بتفتتحين اكبر مول بالشرقيه جذي احس </t>
  </si>
  <si>
    <t>https://twitter.com/alm7701/status/1205773210836443136</t>
  </si>
  <si>
    <t>عماد الدين أديب يكتب مقالا بعنوان: طرح "#أرامكو": فائض قوة سعودي! رابط المقال | https://al-a.in/tIBLAoA #السعودية #اكتتاب_أرامكو @Saudi_Aramco</t>
  </si>
  <si>
    <t>https://twitter.com/alain_4u/status/1205766877223563267</t>
  </si>
  <si>
    <t>#اكتتاب_ارامكو أكثر ما بحث عنه السعوديون في قوقل في 2019م http://www.sahmy.com/showthread.php?p=4035267#post4035267</t>
  </si>
  <si>
    <t>https://twitter.com/sahmycom/status/1205764534457290752</t>
  </si>
  <si>
    <t>يقول فيه واحد من 2016 وهو يدافع ويمجد الرؤية ويطالب "دولته" بتطبيقها و من بعد "حصار/مقاطعة" قطر "كما يصفها" قلب سبحان الله على السعودية وصارت دولة "كخة" ودولة بوليسية ومب زينه ابد وصارت الرؤية مب زينة 100٪ بالعكس حتى اكتتاب ارامكو "كاد" ان يغير رأيه فيها لكنه "مضطرًا" دعمها ومع =</t>
  </si>
  <si>
    <t>https://twitter.com/_AAN90/status/1205764295981711360</t>
  </si>
  <si>
    <t>Egyptian_Snak</t>
  </si>
  <si>
    <t>أمتي بيتم فتح للتداول مرة أخري #اكتتاب_أرامكو</t>
  </si>
  <si>
    <t>https://twitter.com/Egyptian_Snak/status/1205764097444319232</t>
  </si>
  <si>
    <t>khalidyousifff</t>
  </si>
  <si>
    <t>SiidSaad</t>
  </si>
  <si>
    <t>هههههههههههههههههههههههه احترم عقلنا ياخي ربح قدام عينك شفته الانسان الطبيعي ياخذه لكن انا مع الدكتور في وجهة نظره اكتتاب ارامكو غير لأسباب جوهرية وظرفية كان المفروض تحكمه قوانين مختلفه وربما اكون غلطان في وجهة النظر هذي مع الدكتور</t>
  </si>
  <si>
    <t>https://twitter.com/khalidyousifff/status/1205760145856376833</t>
  </si>
  <si>
    <t>mbadrtabtkar</t>
  </si>
  <si>
    <t>٧-اكتتاب أرامكو ( مال - طموح - غنى ) ٨-مسلسل غصون في الوحل ( ترفيه - تراجيديا ) ٩-المنتخب السعودي ( كرة قدم - ترفيه - تشجيع - ولاء ) ١٠-يوم الطفل ( رعاية - اهتمام - تربية )</t>
  </si>
  <si>
    <t>https://twitter.com/mbadrtabtkar/status/1205756709693734913</t>
  </si>
  <si>
    <t>CoomandoS44</t>
  </si>
  <si>
    <t>lord_emad55</t>
  </si>
  <si>
    <t>كلها تهم باطله عشان يضغطون علينا ب اكتتاب ارامكو</t>
  </si>
  <si>
    <t>https://twitter.com/CoomandoS44/status/1205756289017679872</t>
  </si>
  <si>
    <t xml:space="preserve">أكثر الأشياء التي بحث عنها السعوديين في قوقل لعام ٢٠١٩ بالترتيب : ١-بوابة المستقبل ٢-جدارة ٣-كتبي ٤-مباريات الدوري السعودي ٥-كأس الخليج ٦-ياسر القحطاني ٧-اكتتاب أرامكو ٨-مسلسل غصون في الوحل ٩-المنتخب السعودي ١٠-يوم الطفل سنقوم بعمل دراسة سريعة عليها في التغريدات التالية </t>
  </si>
  <si>
    <t>https://twitter.com/mbadrtabtkar/status/1205754144537088000</t>
  </si>
  <si>
    <t xml:space="preserve">من المبكر أن يحكم أحد على اكتتاب أرامكو، ويجب أن ننتظر لنرى نمو الاقتصاد غير النفطي في المملكة العام القادم ونسبة نمو المشاريع وحركة التوظيف - وائل مهدي </t>
  </si>
  <si>
    <t>https://twitter.com/aawsat_News/status/1205751777578143744</t>
  </si>
  <si>
    <t>3a6eyat</t>
  </si>
  <si>
    <t>om_hamad48</t>
  </si>
  <si>
    <t>احترني مفسج ولا تطعنين بشرفي ! #اكتتاب_أرامكو</t>
  </si>
  <si>
    <t>https://twitter.com/3a6eyat/status/1205742505788166144</t>
  </si>
  <si>
    <t>majalbrikan</t>
  </si>
  <si>
    <t xml:space="preserve">وإذا كان نجاح اكتتاب أرامكو وإدراج أسهمها في سوق المال السعودية خطوة نوعية، يسجلها التاريخ الاقتصادي الحديث للمملكة، فإن التأكيد والإعلان بأن القيمة الحقيقية لأرامكو تبلغ تريليونَي دولار أكبر ضربة تلقاها مَن شككوا في التقييم الذي أعلنه سمو ولي العهد قبل نحو 14 شهرًا من الآن. </t>
  </si>
  <si>
    <t>https://twitter.com/majalbrikan/status/1205734693372678144</t>
  </si>
  <si>
    <t>#أرامكو: سعر الطرح مدروس.. والإقبال يعكس الثقة بالإستراتيجية http://bit.ly/2PLtth0 #نجاح_اكتتاب_ارامكو #صحيفة_المدينة .</t>
  </si>
  <si>
    <t>https://twitter.com/Almadinanews/status/1205730762580004864</t>
  </si>
  <si>
    <t>M2jed966</t>
  </si>
  <si>
    <t xml:space="preserve">يبدو ان نجاح اكتتاب ارامكو اصاب القوم بصدمه وخاصه ان عراب النجاح ولي العهد السعودي الامير محمد بن سلمان!! تخيل شذاذ الافاق والمشردين في العواصم الغربية مثل مضاوي الرشيد يستشهد بها كتاب الدولار #صياحكم_طرب </t>
  </si>
  <si>
    <t>https://twitter.com/M2jed966/status/1205730012957155328</t>
  </si>
  <si>
    <t>Jmo0o71</t>
  </si>
  <si>
    <t>Noraalsaleh2</t>
  </si>
  <si>
    <t xml:space="preserve">اكتتاب ارامكو اجل ها </t>
  </si>
  <si>
    <t>https://twitter.com/Jmo0o71/status/1205714703089098752</t>
  </si>
  <si>
    <t>Mnosa2011__</t>
  </si>
  <si>
    <t>eeui51</t>
  </si>
  <si>
    <t>شكلها سامعه ب اكتتاب ارامكو وجايه ادور واحد مكتتب</t>
  </si>
  <si>
    <t>https://twitter.com/Mnosa2011__/status/1205713202576789504</t>
  </si>
  <si>
    <t>صلاح بن فهد الشلهوب | نجاح اكتتاب «أرامكو» .. إدارة الاقتصاد لدول المنطقة http://www.aleqt.com/2019/12/14/article_1729586.html #مقالات_الاقتصادية</t>
  </si>
  <si>
    <t>https://twitter.com/aleqtisadiah/status/1205713132901060610</t>
  </si>
  <si>
    <t>hamada1214</t>
  </si>
  <si>
    <t xml:space="preserve">نجاح اكتتاب «أرامكو» .. إدارة الاقتصاد لدول المنطقة </t>
  </si>
  <si>
    <t>https://twitter.com/hamada1214/status/1205708039757713408</t>
  </si>
  <si>
    <t>hjrs14gt</t>
  </si>
  <si>
    <t>#نجاح_اكتتاب_ارامكو قبل أكثر من ثلاث سنوات تحدث ولي العهد واليوم صارت ارامكو اكبر شركة من الناحية السوقية وهذا دليل على أن المملكة لن يعقيقها شَيء في تنفيذ كل برامج الاصلاح</t>
  </si>
  <si>
    <t>https://twitter.com/hjrs14gt/status/1205699827415363586</t>
  </si>
  <si>
    <t>rnreham2</t>
  </si>
  <si>
    <t>#نجاح_اكتتاب_ارامكو منجز وطني كَبير ومدعاة للفخر لكل سعودي وسعودية وهو أن شركة سعوية تملك الكم الكبير من القيمة السوقية</t>
  </si>
  <si>
    <t>https://twitter.com/rnreham2/status/1205699770259591168</t>
  </si>
  <si>
    <t>Kh2Ha2</t>
  </si>
  <si>
    <t>مالجدوى الأقتصادية من اكتتاب داخلي وعملة محلية. أليس الهدف الأساسي من فكرة طرح شركة أرامكو للأكتتاب كما اعلنت من 3سنوات هو جلب عملة صعبة من الخارج واستثمارها داخليا</t>
  </si>
  <si>
    <t>https://twitter.com/Kh2Ha2/status/1205699703863742464</t>
  </si>
  <si>
    <t xml:space="preserve">لفتت صحيفة "فايننشال تايمز" البريطانية في تقرير موسع حول اكتتاب #أرامكو وضعف الإصلاحات في السعودية إلى أن "المملكة لا ينقصها رأس المال إنما الثقة" </t>
  </si>
  <si>
    <t>https://twitter.com/AlkhaleejOnline/status/1205698929293221888</t>
  </si>
  <si>
    <t xml:space="preserve">تفضلي اذا حابه تشاركي الأستثمار رمز شركة أرامكو (2222) في هذا القروب، سيتم مناقشة كل جديد فيما يخص اكتتاب وتداول سهم شركة ارامكو السعودية. مرحبا بكم في قروبكم. </t>
  </si>
  <si>
    <t>https://twitter.com/abo__rudina/status/1205691586690113538</t>
  </si>
  <si>
    <t>hnof7788</t>
  </si>
  <si>
    <t>تفضلي اذا حابه تشاركي الأستثمار رمز شركة أرامكو (2222) في هذا القروب، سيتم مناقشة كل جديد فيما يخص اكتتاب وتداول سهم شركة ارامكو السعودية. مرحبا بكم في قروبكم. https://t.me/tadawulTASY</t>
  </si>
  <si>
    <t>https://twitter.com/abo__rudina/status/1205691504284635136</t>
  </si>
  <si>
    <t>4_evv</t>
  </si>
  <si>
    <t>تفضلي هذا رابط القناة اذا حابه تشاركي الأستثمار رمز شركة أرامكو (2222) في هذا القروب، سيتم مناقشة كل جديد فيما يخص اكتتاب وتداول سهم شركة ارامكو السعودية. مرحبا بكم في قروبكم. https://t.me/tadawulTASY</t>
  </si>
  <si>
    <t>https://twitter.com/abo__rudina/status/1205691406888710144</t>
  </si>
  <si>
    <t>ovjYSTV987cmx6j</t>
  </si>
  <si>
    <t>_memo_2030</t>
  </si>
  <si>
    <t>اتابع اكتتاب أرامكو</t>
  </si>
  <si>
    <t>https://twitter.com/ovjYSTV987cmx6j/status/1205689484534259714</t>
  </si>
  <si>
    <t>na_awl7</t>
  </si>
  <si>
    <t>ياليت يفتحوا اكتتاب ارامكو مره ثانية عشان الفغارى اللي زيي نكتتب لعل وعسى نغتني</t>
  </si>
  <si>
    <t>https://twitter.com/na_awl7/status/1205681655958126592</t>
  </si>
  <si>
    <t>#نجاح_اكتتاب_ارامكو أكبر اكتتاب في تاريخ البشرية كُلها هو اكتتاب ارامكو .. واصبح السوق السعودي ضمن أكبر ١٠ اسواق مالية في العالم</t>
  </si>
  <si>
    <t>https://twitter.com/rnreham2/status/1205679052612349952</t>
  </si>
  <si>
    <t>#نجاح_اكتتاب_ارامكو ولي العهد الأمير محمد بن سلمان هو عراب الرؤية وعليه نعول بعد الله في إصلاح الاقتصاد السعودي .. وفعلًا تحققت الكثير من الاحلام واحنى ما زلنا في بداية المشوار</t>
  </si>
  <si>
    <t>https://twitter.com/hjrs14gt/status/1205678876522942464</t>
  </si>
  <si>
    <t>waead06s</t>
  </si>
  <si>
    <t>#نجاح_اكتتاب_ارامكو عراب الرؤية ولي العهد قال وفعل واليوم ارامكو ليست ارامكو الأمس ! وازاحت ارامكو أكبر الشركات العالمية عن عرش الزعامة في القيمة وصارت هي الأضخم</t>
  </si>
  <si>
    <t>https://twitter.com/waead06s/status/1205678514793521152</t>
  </si>
  <si>
    <t>mohandxc151</t>
  </si>
  <si>
    <t xml:space="preserve">#نجاح_اكتتاب_ارامكو تتمتع أرامكو السعودية بأقل تكلفة في قطاع التنقيب والإنتاج، وأقل نفقات رأسمالية لكلّ برميل في العالم لهذا رغب الجميع في اكتتاب ارامكو حيث قفز سعر السهم إلى 35.2 ريال </t>
  </si>
  <si>
    <t>https://twitter.com/mohandxc151/status/1205677179394297861</t>
  </si>
  <si>
    <t>v3nrfae</t>
  </si>
  <si>
    <t>https://twitter.com/v3nrfae/status/1205664815903117312</t>
  </si>
  <si>
    <t>https://twitter.com/v3nrfae/status/1205664463824834561</t>
  </si>
  <si>
    <t xml:space="preserve">#اكتتاب_أرامكو لدى خبره طويله فى مجال السياحه العربيه وأعلم جميع المعالم السياحيه في مصر وامكانية حجز فنادق ارخص من البوكنج وشقق مفروشة على أعلى مستوى للتواصل على ال واتس أب ويشرفنا معرفتكم قبل الوصول وخدماتنا متاحة على مدار اليوم 00201117218999علاء ابودنيا </t>
  </si>
  <si>
    <t>https://twitter.com/x3GRCHkeTLlpcu1/status/1205655137634701314</t>
  </si>
  <si>
    <t>djaz201191131</t>
  </si>
  <si>
    <t>#نجاح_اكتتاب_ارامكو من اسباب نجاح تداول أسهم أرامكو إعتماد ولي العهد على الشفاقية والواقعية أرباحها تجذب الشركات العالمية بالسوق السعودي #عهد_الواقعية</t>
  </si>
  <si>
    <t>https://twitter.com/djaz201191131/status/1205653461297172485</t>
  </si>
  <si>
    <t>AzizAlateeq</t>
  </si>
  <si>
    <t>ABDA0AH</t>
  </si>
  <si>
    <t xml:space="preserve">علينا طلب دولي شكل اكتتاب ارامكو حقق هدف جديد وغير متوقع </t>
  </si>
  <si>
    <t>https://twitter.com/AzizAlateeq/status/1205643460436463616</t>
  </si>
  <si>
    <t>SweetLuciferr</t>
  </si>
  <si>
    <t>@AlinmaInvest السلام عليكم انا عندي اسهم في ارامكو وشريتها عن طريق تطبيق الانماء من خانة اكتتاب ارامكو ، ولكن السؤال الحين كيف ابيع الاسهم وانا ما عندي حساب استثماري ؟ .</t>
  </si>
  <si>
    <t>https://twitter.com/SweetLuciferr/status/1205640905799208961</t>
  </si>
  <si>
    <t>zaytJouf</t>
  </si>
  <si>
    <t xml:space="preserve">#الرياض_الان #نجاح_اكتتاب_ارامكو </t>
  </si>
  <si>
    <t>https://twitter.com/zaytJouf/status/1205624016117075969</t>
  </si>
  <si>
    <t xml:space="preserve">استفدت مني ادعمني مادياً اذا حاب بنك الراجحي 176608010614665 #اكتتاب_ارامكو رح تفكون لي ازمه والله </t>
  </si>
  <si>
    <t>https://twitter.com/ze1_ze1/status/1205622302735515648</t>
  </si>
  <si>
    <t>alhrbe744443</t>
  </si>
  <si>
    <t>سامبا كابيتال بصفتها مدير الاكتتاب والمستشار المالي ومتعهد التغطية المشارك لعملية اكتتاب أرامكو السعودية</t>
  </si>
  <si>
    <t>https://twitter.com/alhrbe744443/status/1205616288615272449</t>
  </si>
  <si>
    <t>Ahmad_AlQurashy</t>
  </si>
  <si>
    <t>الأمير #محمد_بن_سلمان ترجم جميع اقواله الى افعال نلمسها على ارض الواقع ومنها عندما تحدث ان قيمه شركه ارامكو السوقيه سوف يتخطى ٢ تريليون دولار وسيكون اكبر اكتتاب والعالم اجمع سيراقب الاكتتاب واليوم عندما لمس بعض التأخيرات بمشروع #القدية تتدخل فورا واعاد تشكيل مجلس الادارة بنفسه</t>
  </si>
  <si>
    <t>https://twitter.com/Ahmad_AlQurashy/status/1205615249803632642</t>
  </si>
  <si>
    <t>1Emaan5</t>
  </si>
  <si>
    <t>حتى في نجاح اكتتاب ارامكو قالو انها هبه من الله وليست بجهد او فكره او اختراع ههههههههههه الحمدلله على هباته والحمدلله على كل خيراته وتوفيقه الحمدلله حتى يبلغ الحمد منتهاه قال الله سبحانه يا ايها الانسان انك كادح الى ربك كدحاً فملاقيه وكل ماحصل كان بجهد وتعب وافكار بعد توفيق الله</t>
  </si>
  <si>
    <t>https://twitter.com/1Emaan5/status/1205603723726200832</t>
  </si>
  <si>
    <t>aziz123456tya</t>
  </si>
  <si>
    <t xml:space="preserve">اكتتاب ارامكو قي ديوانيه الراجحي </t>
  </si>
  <si>
    <t>https://twitter.com/aziz123456tya/status/1205602918474428418</t>
  </si>
  <si>
    <t>AG1000AG</t>
  </si>
  <si>
    <t xml:space="preserve">انا بعد #اكتتاب_أرامكو : </t>
  </si>
  <si>
    <t>https://twitter.com/AG1000AG/status/1205596624732459008</t>
  </si>
  <si>
    <t xml:space="preserve">اكتتاب ارامكو في ديواينه الراجحي والخبير الاقتصادي الدكتور محمد الصبان </t>
  </si>
  <si>
    <t>https://twitter.com/aziz123456tya/status/1205596592503480320</t>
  </si>
  <si>
    <t>HAlali2012</t>
  </si>
  <si>
    <t>شبكة أمريكية: "أرامكو" حقّقت ما يطمح له ولي العهد https://sabq.org/Zwn7vQ كتب : حامد العلي #اكتتاب_ارامكو</t>
  </si>
  <si>
    <t>https://twitter.com/HAlali2012/status/1205594239280791553</t>
  </si>
  <si>
    <t>Mulham90</t>
  </si>
  <si>
    <t>Whitefutuer</t>
  </si>
  <si>
    <t>بالعكس انا جدا معجب بشركة ارامكو و اكتتاب ارامكو ولو كان في فرصة للمكتتبين من خارج المملكة لاكتتبت.</t>
  </si>
  <si>
    <t>https://twitter.com/Mulham90/status/1205584368711942145</t>
  </si>
  <si>
    <t>semsem_40</t>
  </si>
  <si>
    <t>إكتتاب أسهم أرامكو النفطية طوفان في السوق المالي السعودي ونقله نحو الصدارة العالمية .</t>
  </si>
  <si>
    <t>https://twitter.com/semsem_40/status/1205577483833237509</t>
  </si>
  <si>
    <t>munirh91808244</t>
  </si>
  <si>
    <t>#نجاح_اكتتاب_ارامكو اللهم اننا عاجزين عن شكرك فلك الحمد كل الحمد الذي يرضيك عنا ثم الشكر والتقدير للأمير البطل والمثابر محمد بن سلمان كنا نثق بك وازدادت ثقتنا ونقدر جهودك ونحترم خطواتك ، فاطمئن لا تلتفت للوراء سنحمي ظهرك ، هو اقل ما يكون من واجبنا تجاهك</t>
  </si>
  <si>
    <t>https://twitter.com/munirh91808244/status/1205576905107398657</t>
  </si>
  <si>
    <t>FSA_0</t>
  </si>
  <si>
    <t>لم اطلع عليها ، لكن نجاح اكتتاب ارامكو شجع باقي الشركات .</t>
  </si>
  <si>
    <t>https://twitter.com/HussamAAlsaleh1/status/1205572283496046592</t>
  </si>
  <si>
    <t>dubai_reality</t>
  </si>
  <si>
    <t>تملك فيلا جاهزه بالشارقه بسعر 999.000درهم مجمع متكامل الخدمات ملاعب مدارس مول تجاري صاله رياضيه امن وحراسه بدون رسوم صيانه مدي الحياه حسام الزيات / 00971544074560 #مميزات_البنت_السعوديه #نجاح_اكتتاب_ارامكو #ونتروندرلاند</t>
  </si>
  <si>
    <t>https://twitter.com/dubai_reality/status/1205567382724497408</t>
  </si>
  <si>
    <t>ibrahimbinhiazi</t>
  </si>
  <si>
    <t>شككوا في اكتتاب #أرامكو ووضعوا الدراسات والخطط التي حكمت على هذا الاكتتاب بالفشل ، وعندما نجحنا وصنعنا بفضل الله ثم بفضل سمو الامير #محمد_بن_سلمان التاريخ ، فإذا بهم يفخرون بهذه الخطوة ويحسبون هذا النجاح لأنفسهم. فلا نامت أعين المنافقين، انبحوا وانظروا كيف ننجح وتحسروا حينئذ.</t>
  </si>
  <si>
    <t>https://twitter.com/ibrahimbinhiazi/status/1205567060413165568</t>
  </si>
  <si>
    <t xml:space="preserve">د. #أنور_قرقاش @AnwarGargash وزير الدولة الإماراتي للشؤون الخارجية: تربع #أرامكو الصدارة كالشركة الأكبر في العالم من حيث القيمة السوقية إنجاز لرؤية السعودية المستقبلية بامتياز #نجاح_اكتتاب_أرامكو #أرامكو_تتجاوز_2تريليون #اكتتاب_ارامكو </t>
  </si>
  <si>
    <t>https://twitter.com/alain_4u/status/1205566809128214529</t>
  </si>
  <si>
    <t>avavav22</t>
  </si>
  <si>
    <t>#ارامكو_تتجاوز_2تريليون السعودية تفوز با اكبر اكتتاب في العالم</t>
  </si>
  <si>
    <t>https://twitter.com/avavav22/status/1205566199687516165</t>
  </si>
  <si>
    <t>abdullahmb20071</t>
  </si>
  <si>
    <t>khaledalshathry</t>
  </si>
  <si>
    <t>أستاذ خالد المتطورة شاركت في اكتتاب أرامكو</t>
  </si>
  <si>
    <t>https://twitter.com/abdullahmb20071/status/1205564743924224001</t>
  </si>
  <si>
    <t>Dr_bakhsh</t>
  </si>
  <si>
    <t>صدق أو لا تصدق .. فيه ناس يحسب ان سوق الأسهم سوق خيري .. ليش فلان باع .. و ليش فلان اشترى و كيف شركة مستثمرة باعت بربح .. #اكتتاب_أرامكو #تداول_ارامكو ..</t>
  </si>
  <si>
    <t>https://twitter.com/Dr_bakhsh/status/1205562409697660931</t>
  </si>
  <si>
    <t>Mohdasirii</t>
  </si>
  <si>
    <t>يسخرون من اكتتاب أرامكو بقولهم أن (النفط هبة من الله)! هو أيضا هبة من الله لنيجيريا التي يقبع 44% من شعبها تحت خط الفقر بدخل لا يتجاوز دولارين يوميا. وهبة من الله لفنزويلا و 90% من شعبها تحت خط الفقر. الأجدر ببعض إخواننا أن يتعلموا من السعودية شكر هبات الله عبر حسن إدارة مواردهم.</t>
  </si>
  <si>
    <t>https://twitter.com/Mohdasirii/status/1205560869410742272</t>
  </si>
  <si>
    <t>Saad3938</t>
  </si>
  <si>
    <t>ask_alshargiy</t>
  </si>
  <si>
    <t>اكتتاب ارامكو انتهى لكن بإمكانك شرؤها من سوق تداول</t>
  </si>
  <si>
    <t>https://twitter.com/Saad3938/status/1205558766919393280</t>
  </si>
  <si>
    <t>swdk02</t>
  </si>
  <si>
    <t xml:space="preserve">الجزيرة صنعت منذ 2016 عشرات التقارير وصرفت الملايين على الأفلام والمحللين وراهنت على عدم طرح اكتتاب_ارامكو .. ولكنها تفاجأت بـ "الجرس" في آخر "الطريق المسدود" </t>
  </si>
  <si>
    <t>https://twitter.com/swdk02/status/1205555926398390273</t>
  </si>
  <si>
    <t>falateer24</t>
  </si>
  <si>
    <t>#اكتتاب_أرامكو #بشاره_مولود #بطاقه_تخرج #فلاتر_سناب #فلاتر</t>
  </si>
  <si>
    <t>https://twitter.com/falateer24/status/1205553115405180930</t>
  </si>
  <si>
    <t>fahad_az4</t>
  </si>
  <si>
    <t>d_le9end</t>
  </si>
  <si>
    <t>وانا بعد عندي رأي كان المفترض تأجيل اكتتاب ارامكو لين تفرغ مشاركة الهلال في قطر ... وش رايك</t>
  </si>
  <si>
    <t>https://twitter.com/fahad_az4/status/1205550121028591619</t>
  </si>
  <si>
    <t>ahmedalmoqbil</t>
  </si>
  <si>
    <t xml:space="preserve">#اكتتاب_ارامكو حدث عالمي تاريخي عز الله يعزك يا بلد مامثلك بلد </t>
  </si>
  <si>
    <t>https://twitter.com/ahmedalmoqbil/status/1205550093153296385</t>
  </si>
  <si>
    <t xml:space="preserve">#محمد_بن_سلمان الله يعزك ولا يعز عليك #اكتتاب_ارامكو </t>
  </si>
  <si>
    <t>https://twitter.com/ahmedalmoqbil/status/1205549996654895111</t>
  </si>
  <si>
    <t xml:space="preserve">نثق بك يا محمد ونقف خلفك #اكتتاب_أرامكو </t>
  </si>
  <si>
    <t>https://twitter.com/ahmedalmoqbil/status/1205549729234530306</t>
  </si>
  <si>
    <t>khdSud</t>
  </si>
  <si>
    <t>fdeet_alnssr</t>
  </si>
  <si>
    <t>أمرين مهمين حدثا خلال الأسابيع الماضية ، دعمت وبقوة رؤية 2030 وبأنها تسير نحو أهدافها بأسرع مما هو متوقع : -نجاح موسم الرياض وما تبعه من إرادة شعبية قوية خلف الأمير محمد للسير نحو التغيير -نجاح اكتتاب ارامكو ومايعنيه من ثقة عالية في الإدارة الإقتصادية للدولة</t>
  </si>
  <si>
    <t>https://twitter.com/khdSud/status/1205546144157372416</t>
  </si>
  <si>
    <t>Hassanaltherwi5</t>
  </si>
  <si>
    <t xml:space="preserve"> بعد اكتتاب ارامكو لم اكن متخيل كمية الفرص الاستثمارية الا بعد ان بحثت عن معنى استثمار و صناديق استثمار وصناديق الريت العقاري وووو السؤال لماذا لم نكن نعلم بها شخصياً لا اؤمن بنظريات المؤامرة لكن فعلا سؤال محير في السابق كان مفهوم التجارة عندي هي البيع والشراء فقط</t>
  </si>
  <si>
    <t>https://twitter.com/Hassanaltherwi5/status/1205545812958351363</t>
  </si>
  <si>
    <t>hfc__1950</t>
  </si>
  <si>
    <t>jgjc85</t>
  </si>
  <si>
    <t>اكتتاب ارامكو طفرني دفعت اللي وراي ودوني</t>
  </si>
  <si>
    <t>https://twitter.com/hfc__1950/status/1205541649927020555</t>
  </si>
  <si>
    <t>JehadSaleh24</t>
  </si>
  <si>
    <t>DrAlhamdan1</t>
  </si>
  <si>
    <t>استثمار في اكتتاب ارامكو، والاستثمار في اسهم شركات الاسمنت الجيده..</t>
  </si>
  <si>
    <t>https://twitter.com/JehadSaleh24/status/1205541484973481984</t>
  </si>
  <si>
    <t>wejdanaziz_</t>
  </si>
  <si>
    <t xml:space="preserve">اكتتاب ارامكو فرصة جداً ممتازة ومايتفوت لازم تستغل الفرصـ .. أنا : .. </t>
  </si>
  <si>
    <t>https://twitter.com/wejdanaziz_/status/1205539820816261122</t>
  </si>
  <si>
    <t>SabqN</t>
  </si>
  <si>
    <t xml:space="preserve">وكالعادة نجحت قراءة ولى العهد.."اكتتاب أرامكو" الصدمة التي أخرست المأجورين </t>
  </si>
  <si>
    <t>https://twitter.com/SabqN/status/1205533593478586368</t>
  </si>
  <si>
    <t>lSHIRAHAl</t>
  </si>
  <si>
    <t>ii_N0Fi</t>
  </si>
  <si>
    <t>ماعمره ازعجني اعلان كثر اعلانات اكتتاب ارامكو لدرجة بحسابي القديم بلكت اغلب الي ينزلون عنه .</t>
  </si>
  <si>
    <t>https://twitter.com/lSHIRAHAl/status/1205527554557394953</t>
  </si>
  <si>
    <t>KSANews</t>
  </si>
  <si>
    <t>وكالعادة نجحت قراءة ولى العهد.."اكتتاب أرامكو" الصدمة التي أخرست المأجورين http://bit.ly/2RQaYuK</t>
  </si>
  <si>
    <t>https://twitter.com/KSANews/status/1205526844931313669</t>
  </si>
  <si>
    <t>talal70801618</t>
  </si>
  <si>
    <t>عميلنا الكريم , تم انتهاء اكتتاب ارامكو بتاريخ 28/11/2019 , سعدنا بتواصلك</t>
  </si>
  <si>
    <t>https://twitter.com/AlRajhiBankCare/status/1205526232550531077</t>
  </si>
  <si>
    <t>HishamKhojah</t>
  </si>
  <si>
    <t xml:space="preserve">اكتتاب #أرامكو انتبه من المطبلين وانتبه من الشعبويين وانتبه من المرجفين </t>
  </si>
  <si>
    <t>https://twitter.com/HishamKhojah/status/1205525611181223936</t>
  </si>
  <si>
    <t>M_m7lkm</t>
  </si>
  <si>
    <t>SultanAlMajroub</t>
  </si>
  <si>
    <t>سلطان ليش تتحرش بـ ( الريتز ) واضح إنك عميل قطري وتبي تشوّه سمعة اكتتاب أرامكو لا تحاول ولا تحلف انك تتكلم من ناحية اقتصادية فقط</t>
  </si>
  <si>
    <t>https://twitter.com/M_m7lkm/status/1205525185610301440</t>
  </si>
  <si>
    <t>0vtw0</t>
  </si>
  <si>
    <t>#اكتتاب_ارامكو ياهو جلط ناس كثير داخل وخارج #السعودية_العظمى</t>
  </si>
  <si>
    <t>https://twitter.com/0vtw0/status/1205522272318099456</t>
  </si>
  <si>
    <t>xBK6WI8QgsxoBW6</t>
  </si>
  <si>
    <t xml:space="preserve">الجزيرة صنعت منذ 2016 عشرات التقارير وصرفت الملايين على الأفلام والمحللين وراهنت على عدم طرح اكتتاب_ارامكو .. ولكنها تفاجأت بـ "الجرس" في آخر "الطريق المسدود" أرامكو </t>
  </si>
  <si>
    <t>https://twitter.com/xBK6WI8QgsxoBW6/status/1205519954830921730</t>
  </si>
  <si>
    <t>506020C</t>
  </si>
  <si>
    <t>raalfawaz</t>
  </si>
  <si>
    <t>كفار ماعلينا منهم المهم شصار على اكتتاب ارامكو يقلون زين ياولد؟</t>
  </si>
  <si>
    <t>https://twitter.com/506020C/status/1205518623789465602</t>
  </si>
  <si>
    <t xml:space="preserve">وكالعادة نجحت قراءة #ولى_العهد.. "#اكتتاب_أرامكو" الصدمة التي أخرست المأجورين. </t>
  </si>
  <si>
    <t>https://twitter.com/t333tm/status/1205516709353984000</t>
  </si>
  <si>
    <t>وكالعادة نجحت قراءة #ولى_العهد.. "#اكتتاب_أرامكو" الصدمة التي أخرست المأجورين. http://sabq.org/xzvqmk</t>
  </si>
  <si>
    <t>https://twitter.com/sabqorg/status/1205514355774754816</t>
  </si>
  <si>
    <t>albonynet</t>
  </si>
  <si>
    <t>وكالعادة نجحت قراءة ولى العهد..”اكتتاب أرامكو” الصدمة التي أخرست https://albony.net/%d9%88%d9%83%d8%a7%d9%84%d8%b9%d8%a7%d8%af%d8%a9-%d9%86%d8%ac%d8%ad%d8%aa-%d9%82%d8%b1%d8%a7%d8%a1%d8%a9-%d9%88%d9%84%d9%89-%d8%a7%d9%84%d8%b9%d9%87%d8%af-%d8%a7%d9%83%d8%aa%d8%aa%d8%a7%d8%a8-%d8%a3/</t>
  </si>
  <si>
    <t>https://twitter.com/albonynet/status/1205513927691587584</t>
  </si>
  <si>
    <t>T_AlNosani</t>
  </si>
  <si>
    <t>صدقت يا أخ علي افتقدنا الاستاذ شباب في برنامج المؤشر . @Abeertv2014 #اكتتاب_ارامكو</t>
  </si>
  <si>
    <t>https://twitter.com/T_AlNosani/status/1205513496701685764</t>
  </si>
  <si>
    <t xml:space="preserve">الأثنين القادم 16ديسمبر في #جدة ولمدة يومين دورة إدارة سلسلة الإمداد والمشتريات واللوجستيات يقدمها البروفيسور هاني العمري للحجز والاستفسار واتس اب على هذا الرابط http://wa.me/966540099115 @HaniAlAmri12 #القصيم #نجاح_اكتتاب_ارامكو </t>
  </si>
  <si>
    <t>https://twitter.com/gmcsa/status/1205512831543730176</t>
  </si>
  <si>
    <t>5 - جمعت الحكومة من اكتتاب #آرامكو ما قيمته 100 مليار ريال 6 - تم توجيه صناديق الحكومة لشراء اي كمية مطروحة في اول يوم من الاكتتاب 7 - تم تسعير الشركة قبل التداول بقيمة سوقية 1.88 ترليون دولار = 1880 مليار دولار اي حوالي 7 ترليون ريال تبدأ اللعبة 3</t>
  </si>
  <si>
    <t>https://twitter.com/d_iplo/status/1205510897269198848</t>
  </si>
  <si>
    <t>16 ثم تم الرد بالمقاطعة وشعرت قطر بذاتها المرارة .. ولان السعودية لم تسقط ، والحمدين ايضا لم يسقطا ، ولان السعودية لديها رؤية اقتصادية ومشاريع تنموية وطموح يجعل من السعودية حاضنة اقتصادية عالمية من خلال نيوم وبقية المشاريع الاخرى التي سوف تُغذى ماليا عبر اكتتاب ارامكو ولكي يكون</t>
  </si>
  <si>
    <t>https://twitter.com/jassser15/status/1205507916566016000</t>
  </si>
  <si>
    <t>TheHero80</t>
  </si>
  <si>
    <t>i_q_a1</t>
  </si>
  <si>
    <t>الترند يااختي ليس مصدره السعوديه، اغلبها اسماء وهميه معروف مصدره من وين مايحتاج اقولك المقصود منه التفرقه وافشال إكسبو كما حاولوا سابقاً افشال اكتتاب ارامكو فلا تصديقهم انت اكبر من كيذا</t>
  </si>
  <si>
    <t>https://twitter.com/TheHero80/status/1205507741982310400</t>
  </si>
  <si>
    <t>almotrafi_rakan</t>
  </si>
  <si>
    <t xml:space="preserve">إنجاز جديد لسمو المجدد #محمد_بن_سلمان يضاف إلى سجله الكبير والمليء بالإنجازات اكتتاب ارامكو اللي راهن عليه سمو ولي العهد قبل ثلاث سنوات واثبت للعالم كله نجاح رؤيته قبل يومين بالنجاح الكبير فخر عظيم </t>
  </si>
  <si>
    <t>https://twitter.com/almotrafi_rakan/status/1205504901683519488</t>
  </si>
  <si>
    <t>akod66</t>
  </si>
  <si>
    <t>20B__</t>
  </si>
  <si>
    <t xml:space="preserve">حتى اكتتاب ارامكو ربحه اقل من كذا </t>
  </si>
  <si>
    <t>https://twitter.com/akod66/status/1205504004224102402</t>
  </si>
  <si>
    <t>misrstars</t>
  </si>
  <si>
    <t xml:space="preserve">عملية الاستقرار السعري قد ترفع طرح نسبة أرامكو إلى 1.72% https://www.ngmisr.com/?p=2185850 ##اكتتاب_أرامكو </t>
  </si>
  <si>
    <t>https://twitter.com/misrstars/status/1205503281872723975</t>
  </si>
  <si>
    <t>mfhrb</t>
  </si>
  <si>
    <t>غوغل يكشف عن قائمة بأبرز المواضيع التي بحث عنها المسخدمين خلال العام 2019،في السعودية تصدرت المواضيع التالية قائمة البحث: 1- بوابة المستقبل 2- جدارة 3- كتبي 4- مباريات الدوري السعودي 5- كاس الخليج 6- ياسر القحطاني 7- اكتتاب ارامكو 8- غصون في الوحل 9- المنتخب السعودي 10- يوم الطفل</t>
  </si>
  <si>
    <t>https://twitter.com/mfhrb/status/1205485178229075968</t>
  </si>
  <si>
    <t>saqa71</t>
  </si>
  <si>
    <t>عاجل جدا علينا جميعا مقاطعة هذا المنتج وإلا بمجرد تسجيل شركة قرطاس البيض القطري في البورصة العالمية ستجعل أرامكو وأبل يعلنون إفلاسهم مصنع قرطاس البيض أهم وأكبر الانجازات القطرية #مقاطعة_قرطاس_البيض_القطري #اكتتاب_أرامكو</t>
  </si>
  <si>
    <t>https://twitter.com/saqa71/status/1205484205813178368</t>
  </si>
  <si>
    <t>yahiasalamri</t>
  </si>
  <si>
    <t>#اكتتاب أرامكو الاكتتاب اللي شغل العالم وفي كل مكان يتكلمون عنه بالأمس تحققت رؤيه سيدي ولي العهد سمو الأمير محمد بن سلمان بتجاوز قيمه الشركه ٢ تريليون دولار https://www.instagram.com/p/B6A6roqnvdC/?igshid=1uf0wzf9u0mae</t>
  </si>
  <si>
    <t>https://twitter.com/yahiasalamri/status/1205479976646139904</t>
  </si>
  <si>
    <t>guffaws0</t>
  </si>
  <si>
    <t>Kha_lidfr</t>
  </si>
  <si>
    <t xml:space="preserve">سبب نجاح اكتتاب ارامكو </t>
  </si>
  <si>
    <t>https://twitter.com/guffaws0/status/1205477377112977408</t>
  </si>
  <si>
    <t>ALKHOBARLOVER</t>
  </si>
  <si>
    <t>طالما نظام سوقك يسمح لايوجد وقاحه ،، بل استثمار ذكي خصوصاً ان كانت الشركة اقترضت اموال اكتتاب ارامكو</t>
  </si>
  <si>
    <t>https://twitter.com/ALKHOBARLOVER/status/1205476517305864194</t>
  </si>
  <si>
    <t>Mir_otbx</t>
  </si>
  <si>
    <t xml:space="preserve">#اكتتاب_أرامكو أول ما اكتتبت ب أرامكو وارتفع سعر السهم: بنت تاجر ابن تاجر ابن تاجر وكلها ١٠ أسهم </t>
  </si>
  <si>
    <t>https://twitter.com/Mir_otbx/status/1205472798451392512</t>
  </si>
  <si>
    <t>jaralqamar2012</t>
  </si>
  <si>
    <t xml:space="preserve">من متى والإعلام الغربي منصف؟؟ كانوا يعتقدون انهم بحملاتهم على اكتتاب أرامكو والتشكيك في قيمتها سيؤثرون على الاكتتاب شركة عملاقة تحقق ارباح فوق ١٠٠ مليار سنويا يعني تجيب تقييمهم في أربع سنوات!! وان شاء الله نشوف أرامكو تنمو وتتوسع وتنوع في استثماراتها وأرباحها </t>
  </si>
  <si>
    <t>https://twitter.com/jaralqamar2012/status/1205472239786823680</t>
  </si>
  <si>
    <t>abosaudmsf</t>
  </si>
  <si>
    <t>maxalhilal</t>
  </si>
  <si>
    <t>افكر افتح محل للمنتجات الرياضيه الظاهر بأكسب اكثر من اكتتاب ارامكو #شخبار_الضغط</t>
  </si>
  <si>
    <t>https://twitter.com/abosaudmsf/status/1205468596010438657</t>
  </si>
  <si>
    <t>rasl_11</t>
  </si>
  <si>
    <t xml:space="preserve">انتهى الاكتتاب في 29 نوفمبر وإلا باقي اكتتاب شركة أرامكو ثاني </t>
  </si>
  <si>
    <t>https://twitter.com/rasl_11/status/1205468498081792000</t>
  </si>
  <si>
    <t>rrrrax_99</t>
  </si>
  <si>
    <t>albiqami</t>
  </si>
  <si>
    <t xml:space="preserve">الحمدلله على نعمة هذا القائد الفذ عراب الرؤيه رجل التاريخ سمو #ولي_العهد الذي راهن على #نجاح_اكتتاب_ارامكو في وقت كان البعض يراهن على فشل ذلك </t>
  </si>
  <si>
    <t>https://twitter.com/rrrrax_99/status/1205466778312302592</t>
  </si>
  <si>
    <t>محلل قناة ٢٤ سعودي الفضائية ا. يوسف علاونه في الحقيقة : البتروكيماويات تدخل في كثير من الصناعات الموجودة حولنا وهذا مضاعفات المضاعفات #اكتتاب_أرامكو https://twitter.com/saudi24tv/status/1205459994356920322/video/1</t>
  </si>
  <si>
    <t>https://twitter.com/sultanaaljoufi/status/1205464090317066240</t>
  </si>
  <si>
    <t>محلل قناة ٢٤ سعودي الفضائية ا. يوسف علاونه في الحقيقة : الاحتفاظ بأسهم العوائد أحد وسائل الادخار المأمونة #اكتتاب_أرامكو https://twitter.com/saudi24tv/status/1205460818361495553/video/1</t>
  </si>
  <si>
    <t>https://twitter.com/jawal_watani/status/1205463916584800256</t>
  </si>
  <si>
    <t>alsahat_tv</t>
  </si>
  <si>
    <t xml:space="preserve"> اقتصاد | الحوثي: صمود الشعب اليمني دفع السعودية لبيع شركة أرامكو https://youtu.be/dnrIj5zWsIY #اكتتاب_ارامكوا #أرامكو_السعودية</t>
  </si>
  <si>
    <t>https://twitter.com/alsahat_tv/status/1205461005444227075</t>
  </si>
  <si>
    <t>rivec1</t>
  </si>
  <si>
    <t>حاولوا تسوون شيء زي فكرة اكتتاب أرامكو بس للدرجات أحتاجها هالفترة أكثر من الفلوس</t>
  </si>
  <si>
    <t>https://twitter.com/rivec1/status/1205450842855411713</t>
  </si>
  <si>
    <t>نقاط اكتتاب شركة أرامكو في برنامج ولاء . متى تنزل في التطبيق .</t>
  </si>
  <si>
    <t>https://twitter.com/rasl_11/status/1205450067487969281</t>
  </si>
  <si>
    <t>rbali80</t>
  </si>
  <si>
    <t xml:space="preserve">الفا بيتا | قطرة من بحر أرامكو.. أكبر اكتتاب في العالم </t>
  </si>
  <si>
    <t>https://twitter.com/rbali80/status/1205449235233222657</t>
  </si>
  <si>
    <t>506_MBS</t>
  </si>
  <si>
    <t xml:space="preserve">#ارامكو_تتجاوز_2تريليون #نجاح_اكتتاب_ارامكو </t>
  </si>
  <si>
    <t>https://twitter.com/506_MBS/status/1205449053686906880</t>
  </si>
  <si>
    <t>Guitarx_06</t>
  </si>
  <si>
    <t xml:space="preserve">يارب اصير مالكة شركة ارامكو قريباً ياخي جلدت العالم ايش دا صار راس مالهم في اكتتاب ١٪ من اسهمهم بس ٢.٣ تريليون </t>
  </si>
  <si>
    <t>https://twitter.com/Guitarx_06/status/1205447955207147521</t>
  </si>
  <si>
    <t>Dr_Mashhor</t>
  </si>
  <si>
    <t>zabin2011</t>
  </si>
  <si>
    <t>نجاح اكتتاب ارامكو أصابهم في مقتل.. لجؤوا لفتح موضوع جديد</t>
  </si>
  <si>
    <t>https://twitter.com/Dr_Mashhor/status/1205447721320140800</t>
  </si>
  <si>
    <t>أنا مكتتب وأبي ازيد أسهم كيف الطريقة ؟ كيف اسحب فلوسي بعد البيع ؟! | #اكتتاب_أرامكو #سهم_ارامكو الراجحي التكملة بالرابط من هنا https://youtu.be/Zi0vJNhbTkw</t>
  </si>
  <si>
    <t>https://twitter.com/ze1_ze1/status/1205445174199013376</t>
  </si>
  <si>
    <t>استفسار من أحد المتابعين : عندي أسهم من اكتتاب #ارامكو ودي اخليها 6 شهور بس عندي سيوله وابي اشتري أسهم اطقطق فيها شهرين هل تروح علي النسبه حقت الاكتتاب ؟ جوابي : لا كلامهم فقط عن اسهم الاكتتاب . وتأكدوا وهذا حساب شركة ارامكو @Saudi_Aramco</t>
  </si>
  <si>
    <t>https://twitter.com/mokhrepashom/status/1205444964634779648</t>
  </si>
  <si>
    <t>y58865120</t>
  </si>
  <si>
    <t>عطوني منه خلوني اشتري بيت واتزوج #ارامكو_تتجاوز_2تريليون #نجاح_اكتتاب_ارامكو</t>
  </si>
  <si>
    <t>https://twitter.com/y58865120/status/1205444745192968192</t>
  </si>
  <si>
    <t>HADI_ALMOTAIRI</t>
  </si>
  <si>
    <t>بعد نجاح #اكتتاب_أرامكو والمكاسب الكبيرة التي عادت على المكتتبين في أول يومين رغم الحملات الكبيرة لإفشالها ودعوة الناس لمقاطعتها، تزيد ثقة السعوديين والخليجيين والعرب بالخطوات الواثقة لعراب ورجل هذه المرحلة #محمد_بن_سلمان</t>
  </si>
  <si>
    <t>https://twitter.com/HADI_ALMOTAIRI/status/1205444397321592834</t>
  </si>
  <si>
    <t>khaled_sh124</t>
  </si>
  <si>
    <t>هل السماح لا الشركات الاجنبيه بالبيع في اكتتاب أرامكو في بداية التداول امر عادي</t>
  </si>
  <si>
    <t>https://twitter.com/khaled_sh124/status/1205442600196542464</t>
  </si>
  <si>
    <t>د. تركي العيار – أستاذ الاعلام بجامعة الملك سعود : نقول للمستثمرين سواء في الداخل او الخارج الا يلتفتوا الى الابواق المأجورة التي تُقلل من مكانة المملكة .#نجاح_اكتتاب_ارامكو .. ما وراء الحدث https://twitter.com/saudi24tv/status/1205257182289301504/video/1 #الرياض</t>
  </si>
  <si>
    <t>https://twitter.com/Riyadh_anbae/status/1205442406910443520</t>
  </si>
  <si>
    <t>د. تركي العيار – أستاذ الاعلام بجامعة الملك سعود : هناك من يُحاول ان ينال من المملكة وما بها من نجاح فيُحاول التعرض للمُنشئات الحيوية مثل أرامكو .#نجاح_اكتتاب_ارامكو .. ما وراء الحدث https://twitter.com/saudi24tv/status/1205257035715170306/video/1 #الرياض</t>
  </si>
  <si>
    <t>https://twitter.com/Riyadh_anbae/status/1205442395330031616</t>
  </si>
  <si>
    <t>د. تركي العيار – أستاذ الاعلام بجامعة الملك سعود : هناك من يُحاول ان ينال من المملكة وما بها من نجاح فيُحاول التعرض للمُنشئات الحيوية مثل أرامكو .#نجاح_اكتتاب_ارامكو .. ما وراء الحدث https://twitter.com/saudi24tv/status/1205257035715170306/video/1 #نجران</t>
  </si>
  <si>
    <t>https://twitter.com/najran_today/status/1205442209551704064</t>
  </si>
  <si>
    <t>د. تركي العيار – أستاذ الاعلام بجامعة الملك سعود : نقول للمستثمرين سواء في الداخل او الخارج الا يلتفتوا الى الابواق المأجورة التي تُقلل من مكانة المملكة .#نجاح_اكتتاب_ارامكو .. ما وراء الحدث https://twitter.com/saudi24tv/status/1205257182289301504/video/1 #نجران</t>
  </si>
  <si>
    <t>https://twitter.com/najran_today/status/1205442178450935808</t>
  </si>
  <si>
    <t>arb_iphone</t>
  </si>
  <si>
    <t>قوقل تنشر قوائم عامها 2019 في البحث، هذه الكلمات الأكثر بحثاً في #السعودية منها #اكتتاب_أرامكو الي بدأ مؤخراً، والآيفون 11 كان خامس أكثر مصطلحات البحث مستوى العالم. للإطلاع أكثر: https://trends.google.com/trends/yis/2019/SA/</t>
  </si>
  <si>
    <t>https://twitter.com/arb_iphone/status/1205442003523325952</t>
  </si>
  <si>
    <t>just_4seen</t>
  </si>
  <si>
    <t xml:space="preserve">#نجاح_اكتتاب_اراَمكو تمم بالتوفيق يارب </t>
  </si>
  <si>
    <t>https://twitter.com/just_4seen/status/1205441644448890885</t>
  </si>
  <si>
    <t>SalemHajjaf</t>
  </si>
  <si>
    <t>mohammed300311</t>
  </si>
  <si>
    <t>طريقة اكتتاب ارامكو جديدة على السوق السعودي</t>
  </si>
  <si>
    <t>https://twitter.com/SalemHajjaf/status/1205441520335282176</t>
  </si>
  <si>
    <t>BT59530858</t>
  </si>
  <si>
    <t xml:space="preserve">١ تقديرات ولي العهد محمد بن سلمان تصيب.. "أرامكو" تتجاوز 2 تريليون دولار أمريكي الجميل في الامر هي الثقة فعندما واعدت الحكومة السعودية على لسان ولي العهد ان الاكتتاب سيكون اكبر اكتتاب مر على الكرة الأرضية كان كذلك وعندما قال ان القيمة السوقية ستصل الى تريليوني دولار </t>
  </si>
  <si>
    <t>https://twitter.com/BT59530858/status/1205440990171090945</t>
  </si>
  <si>
    <t>د. تركي العيار – أستاذ الاعلام بجامعة الملك سعود : طرح اسهم أرامكو للاكتتاب يدل على قوة الاقتصاد السعودي .#نجاح_اكتتاب_ارامكو .. ما وراء الحدث https://twitter.com/saudi24tv/status/1205255792955478021/video/1 #الرياض</t>
  </si>
  <si>
    <t>https://twitter.com/Riyadh_anbae/status/1205440240737046528</t>
  </si>
  <si>
    <t>تقرير : في ثاني ايام التداول ..ارامكو اكبر شركة في العالم بقيمة سوقية بلغت تريليوني دولار .#نجاح_اكتتاب_ارامكو .. ما وراء الحدث https://twitter.com/saudi24tv/status/1205255656938393602/video/1 #الرياض</t>
  </si>
  <si>
    <t>https://twitter.com/Riyadh_anbae/status/1205440227281702912</t>
  </si>
  <si>
    <t>mha517</t>
  </si>
  <si>
    <t>m_____m55</t>
  </si>
  <si>
    <t xml:space="preserve">2019 سنة ساده ، ازين ما فيها اكتتاب ارامكو </t>
  </si>
  <si>
    <t>https://twitter.com/mha517/status/1205434540765958144</t>
  </si>
  <si>
    <t>fahddeepaji1</t>
  </si>
  <si>
    <t>• من حقد الإخوان على هذه الدولة العظيمة ، أنهم أثناء اكتتاب ارامكو (تبرعوا بالاتصال ) على الناس وعلى الأسر ليثنيهم عن الاكتتاب بمبررات واهية . • سبحان الله كلما أرادوا الشر لهذه البلاد انقلب عليهم . • أثبت الإخوان والموالين لهم بأنهم لايمكن أن يكونوا ويعيشوا في دولة وطنية.</t>
  </si>
  <si>
    <t>https://twitter.com/fahddeepaji1/status/1205434422113255424</t>
  </si>
  <si>
    <t>Mugrn_Abu_Nayef</t>
  </si>
  <si>
    <t>أوضح محرك البحث العملاق جوجل –وفقًا لـCNN عربية- أن أكثر 10 موضوعات بحث عنها السعوديون كانت كالتالي: «بوابة المستقبل– جدارة– كتبي- مباريات الدوري السعودي- كأس الخليج- ياسر القحطاني- اكتتاب أرامكو- شخبار الضغط - المنتخب السعودي- يوم الطفل»</t>
  </si>
  <si>
    <t>https://twitter.com/Mugrn_Abu_Nayef/status/1205433040014577665</t>
  </si>
  <si>
    <t>AlwatanSA</t>
  </si>
  <si>
    <t>قالها ابن سلمان قبل 44 شهرا #ولي_العهد #الأمير_محمد_بن_سلمان #اكتتاب_أرامكو #ارامكو_تتجاوز_2تريليون https://www.alwatan.com.sa/article/1030679</t>
  </si>
  <si>
    <t>https://twitter.com/AlwatanSA/status/1205427158669283328</t>
  </si>
  <si>
    <t>malikwali2016</t>
  </si>
  <si>
    <t>اليوم واحد من اصحابي رفع مسألة .... الحين طلاب CPP يعتبروا شغالين في ارامكو، او تحت ارامكو. اللي عنده املاك في ارامكو (اكتتاب)، طلاب CPP يصيروا برضوا ملكه / تحته / يشتغلوا عنده؟ ☻</t>
  </si>
  <si>
    <t>https://twitter.com/malikwali2016/status/1205424868566560769</t>
  </si>
  <si>
    <t>Alshaya79</t>
  </si>
  <si>
    <t>samktsf</t>
  </si>
  <si>
    <t>المغرضين ، ما تركوا حيلة ولا طريق للإيقاع بين السعودية والإمارات ، ولم يفلحوا ولن يفلحوا بإذن الله ، تتطرقوا لتحالف اليمن ، ثم لعلاقة البلدين ثم حولوا على الإقتصاد حيث شككوا في نجاح اكتتاب أرامكو واليوم يريدون ضرب الاقتصاد الإماراتي ، ولا يحز في النفس سوى ترديد السذج لإشاعاتهم .</t>
  </si>
  <si>
    <t>https://twitter.com/Alshaya79/status/1205424865030942720</t>
  </si>
  <si>
    <t>تقرير : في ثاني ايام التداول ..ارامكو اكبر شركة في العالم بقيمة سوقية بلغت تريليوني دولار .#نجاح_اكتتاب_ارامكو .. ما وراء الحدث https://twitter.com/saudi24tv/status/1205255656938393602/video/1 #نجران</t>
  </si>
  <si>
    <t>https://twitter.com/najran_today/status/1205424847112867841</t>
  </si>
  <si>
    <t>د. تركي العيار – أستاذ الاعلام بجامعة الملك سعود : طرح اسهم أرامكو للاكتتاب يدل على قوة الاقتصاد السعودي .#نجاح_اكتتاب_ارامكو .. ما وراء الحدث https://twitter.com/saudi24tv/status/1205255792955478021/video/1 #نجران</t>
  </si>
  <si>
    <t>https://twitter.com/najran_today/status/1205424824400699392</t>
  </si>
  <si>
    <t>hatem1554</t>
  </si>
  <si>
    <t>الفائض من اكتتاب ارامكو ما رجع عندك عنه علم</t>
  </si>
  <si>
    <t>https://twitter.com/hatem1554/status/1205420660647960576</t>
  </si>
  <si>
    <t>MM_ASSIRI</t>
  </si>
  <si>
    <t>kho12ao</t>
  </si>
  <si>
    <t xml:space="preserve">لا يصح الا الصحيح. "مقالة هنا او خبر هنا" لن تغير الواقع اليوم. خبرين صدمت العالم جماعة من الناس.. اكتتاب ارامكو وفوز بوريس </t>
  </si>
  <si>
    <t>https://twitter.com/MM_ASSIRI/status/1205415841803587584</t>
  </si>
  <si>
    <t>r_shm555</t>
  </si>
  <si>
    <t>موتوا بغيضكم وحقدكم ياصغار من زمان وانتم تنابحون على اكتتاب ارامكو وتقولوا انه لن يطرح وفي النهاية تم طرحة والحين تنابحون انه لن ينجح وسينجح باذن الله ، ونحن نسير وانتم تنبحون كعادتكم</t>
  </si>
  <si>
    <t>https://twitter.com/r_shm555/status/1205412038455021568</t>
  </si>
  <si>
    <t>ZamenApp</t>
  </si>
  <si>
    <t>بعد نجاح أكبر اكتتاب في العالم .. شركة “بوبيان الكويتية” تفاجيء سهم “أرامكو” في ثاني يوم للتداول عبر: مزمز - محلية http://www.zamenapp.com/news/157617059746608</t>
  </si>
  <si>
    <t>https://twitter.com/ZamenApp/status/1205411072460623872</t>
  </si>
  <si>
    <t>S__b94</t>
  </si>
  <si>
    <t>#أرامكو .. مثلث ذهبي ٢٥،٦ مليار$اكبر اكتتاب ١١١ مليار$أعلى رقم أرباح ١،٨٨ تريليون$اكبر شركة الشركات العالمية تتنازع على لقب ١ تريليون$سنوات و سنوات ارامكو في نصف ساعة ليس ١ تريليون .. بل ٢ تريليون$</t>
  </si>
  <si>
    <t>https://twitter.com/S__b94/status/1205405663716872192</t>
  </si>
  <si>
    <t>د. تركي العيار – أستاذ الاعلام بجامعة الملك سعود : الكثير من الأفكار التي طرحها "الأمير محمد بن سلمان" ومنها اكتتاب أرامكو تدل على ان لديه رؤية ثاقبة نلمسها على ارض الواقع . #نجاح_اكتتاب_ارامكو https://twitter.com/saudi24tv/status/1205256245265027074/video/1</t>
  </si>
  <si>
    <t>https://twitter.com/sultanaaljoufi/status/1205402346869710848</t>
  </si>
  <si>
    <t>د. تركي العيار – أستاذ الاعلام بجامعة الملك سعود : مُتفائلون بالخير لجميع المساهمين بشركة أرامكو لان الكل كان ينتظر عملية الاكتتاب. #نجاح_اكتتاب_ارامكو https://twitter.com/saudi24tv/status/1205255960786296832/video/1</t>
  </si>
  <si>
    <t>https://twitter.com/jawal_watani/status/1205402185498071040</t>
  </si>
  <si>
    <t>iMohammedsad</t>
  </si>
  <si>
    <t>#اكتتاب_أرامكو #الجيش_السعودي #شكرأ_من_القلب_ولي_العهد #همة_حتى_القمه</t>
  </si>
  <si>
    <t>https://twitter.com/iMohammedsad/status/1205401096564416512</t>
  </si>
  <si>
    <t>من اكتتاب سابك طبعهم واحد التشكيك والمؤامرة نتذكر في اكتتاب سابك معظمكم صغار يقولون ماتصلح وضياع قروش ونزل اكتتاب الراجحي وقالوا حرام وربا وطلعوا فتاوى كاذبه علما ان الشيخ ابن باز سئل وحلل اكتتاب الراجحي ونفس الكلام مع ارامكو وكانوا قبل يصارخون يقولون ليش ماتطرح لكن سبندمون</t>
  </si>
  <si>
    <t>https://twitter.com/mohammed2020ksa/status/1205398536600330247</t>
  </si>
  <si>
    <t>dob_solo</t>
  </si>
  <si>
    <t>cnnarabic</t>
  </si>
  <si>
    <t xml:space="preserve">في السعودية تصدرت المواضيع التالية قائمة البحث: 1- بوابة المستقبل 2- جدارة 3- كتبي 4- مباريات الدوري السعودي 5- كاس الخليج 6- ياسر القحطاني 7- اكتتاب ارامكو 8- غصون في الوحل 9- المنتخب السعودي 10- يوم الطفل </t>
  </si>
  <si>
    <t>https://twitter.com/dob_solo/status/1205398285449609216</t>
  </si>
  <si>
    <t>hassan25121971</t>
  </si>
  <si>
    <t>saharalqatan</t>
  </si>
  <si>
    <t>وأزيدكم من الشعر بيت عند طرح أرامكو للاكتتاب وقبل الاكتتاب يحرض على عدم الاكتتاب ويعارض طرح اكتتاب ارامكو وكأنه مال أبوه وأبو اللي خلفوه الكلب ابن الكلاب عبد الدولار .. ولكن ربنا جعل كيده في نحره هذا النجس الخسيس .</t>
  </si>
  <si>
    <t>https://twitter.com/hassan25121971/status/1205395744930308102</t>
  </si>
  <si>
    <t>reda_tayeb</t>
  </si>
  <si>
    <t>أليس الأفراد أولى بالمكسب في اكتتاب شركة بهذا الحجم من الشركات العملاقة؟ المؤسف ان أرامكو والقائمين على الاكتتاب خصصوا الفتات للأفراد وأعطوا الباقي للمؤسسات وبدون ضوابط في البيع مما يتنافى مع حجة الاستقرار السعري. أنا افهم عقلية بوبيان بالتخارج بمكسب ٣ سنوات مقدمًا</t>
  </si>
  <si>
    <t>https://twitter.com/reda_tayeb/status/1205395621181558786</t>
  </si>
  <si>
    <t>saeedobd</t>
  </si>
  <si>
    <t xml:space="preserve">امير الطاقه يرد على مشككي اكتتاب ارامكو بحضور وسائل اعلام غربيه. قوة ف الحجة وجزاله في المعنى . انا فخور في هذا الرجل وهو يتسنم اهم وزارة ف احلك ظروف اقتصادية وسياسية على مستوى العالم. </t>
  </si>
  <si>
    <t>https://twitter.com/saeedobd/status/1205394208527454209</t>
  </si>
  <si>
    <t>Lena__nn</t>
  </si>
  <si>
    <t>عاجل . . سهم شركة #أرامكو يقفز بالحد الأقصى (10%) في أول دقائق مزاد الافتتاح في اليوم الثاني عند سعر 38.70 ريالا .. مما يجعل تقييم الشركة يتجاوز 2 تريليون دولار . . . #نجاح_اكتتاب_ارامكو</t>
  </si>
  <si>
    <t>https://twitter.com/Lena__nn/status/1205385193655296001</t>
  </si>
  <si>
    <t>Certified Marketing Professional Course in #Madrid on 9, December #training #short_courses #Christmas #دورات_تدريبية_في_مدريد #اليوم_الوطني_القطري #نجاح_اكتتاب_أرامكو #السلطنة #البحرين #سهم_أرامكو #تعليم_جدة #دورات_الرياض #مجلس_الضمان_الصحي #ميزانية2020</t>
  </si>
  <si>
    <t>#Madrid #training #short_courses #Christmas</t>
  </si>
  <si>
    <t>https://twitter.com/LondonLpc/status/1205382023914950656</t>
  </si>
  <si>
    <t>fhdmas</t>
  </si>
  <si>
    <t>https://twitter.com/sabbanms/status/1205380758870908928</t>
  </si>
  <si>
    <t>MemeFf7aa2009</t>
  </si>
  <si>
    <t>https://twitter.com/MemeFf7aa2009/status/1205377641299267584</t>
  </si>
  <si>
    <t>https://twitter.com/MemeFf7aa2009/status/1205377231968710656</t>
  </si>
  <si>
    <t>alklash6</t>
  </si>
  <si>
    <t xml:space="preserve">يامحترم ما تلاحظ من بدأ اكتتاب أرامكو إلى ان تم تداوله تغريداتك مش طبيعية (ترند) عندك فجوه لازم تصحح </t>
  </si>
  <si>
    <t>https://twitter.com/alklash6/status/1205375026377179137</t>
  </si>
  <si>
    <t>bss__q</t>
  </si>
  <si>
    <t>Phoidness</t>
  </si>
  <si>
    <t>قريته اكتتاب انا من يوم ما صرت شريك ف ارامكو وانا غاسل يدي من نفسي.</t>
  </si>
  <si>
    <t>https://twitter.com/bss__q/status/1205373504264257536</t>
  </si>
  <si>
    <t>0FreeLancer</t>
  </si>
  <si>
    <t>alshaikhmhmd</t>
  </si>
  <si>
    <t>أكتتاب ارامكو بيفكرني باكتتاب قناة السويس الجديدة و الله و تجييش المطبلين و رجال الدين الهزؤ نفس اللي صار باكتتاب قناة السويس بالضبط.</t>
  </si>
  <si>
    <t>https://twitter.com/0FreeLancer/status/1205369605188988929</t>
  </si>
  <si>
    <t>Abo_Sarah78</t>
  </si>
  <si>
    <t>اكتتاب آرامكو لو كان السوق الأجنبي واثق منه لما قامو برفضه !! • بورصه نيويورك رفضت الاكتتاب • بورصه بريطانيا رفض الاكتتاب • بورصه هونج كونج أيضا رفضت الاكتتاب ... يقول كيسنجر " سيطر على النفط تستطيع السيطره على العالم " بينما الأحمق #بن_سلمان يحاول التخلص منه !!</t>
  </si>
  <si>
    <t>https://twitter.com/Abo_Sarah78/status/1205369222085279745</t>
  </si>
  <si>
    <t>abohamem</t>
  </si>
  <si>
    <t>Dhahi_Khalfan</t>
  </si>
  <si>
    <t>حتى اكتتاب أرامكو اكبر شركة في العالم ضحكوا على كثير من الناس ولم يكتبون بها لا تعليق</t>
  </si>
  <si>
    <t>https://twitter.com/abohamem/status/1205368521745674240</t>
  </si>
  <si>
    <t>e_l648</t>
  </si>
  <si>
    <t>#الجبيل_الصناعيه احد يشرح لي ايش هوا اكتتاب ارامكو ؟</t>
  </si>
  <si>
    <t>https://twitter.com/e_l648/status/1205367762824114178</t>
  </si>
  <si>
    <t>Saudi24mh</t>
  </si>
  <si>
    <t>الايام الي فاتت مرت ثلاث أمور اقتصادية ١/التشويش على اكتتاب أرامكو ٢/الدخان المغشوش ٣/مقاطعة البضائع الإماراتية واضح انها من فئة التجار المجنسين لأهداف سياسية واقتصادية التجار المجنسين صارت لهم قوة تهدد الدول ولا بد من التفافة صادقة لهم</t>
  </si>
  <si>
    <t>https://twitter.com/Saudi24mh/status/1205366929072021504</t>
  </si>
  <si>
    <t>Abulrahman_7</t>
  </si>
  <si>
    <t>وبخصوص اكتتاب علي بابا كان قديم لكن كان الاكبر على مستوى العالم حتى اكتتاب ارامكو الذي تجاوز الرقم</t>
  </si>
  <si>
    <t>https://twitter.com/Abulrahman_7/status/1205365521039941633</t>
  </si>
  <si>
    <t xml:space="preserve">#نجاح_اكتتاب_ارامكو رؤية ولي العهد تحقق بعد ثلاث سنوات من إعلانه عن طرح جزء من شركة أرامكو للاكتتاب العام، أرامكو تتربع على عرش أكبر اكتتاب في التاريخ </t>
  </si>
  <si>
    <t>https://twitter.com/tarq1981a1/status/1205360659485081600</t>
  </si>
  <si>
    <t xml:space="preserve">#نجاح_اكتتاب_ارامكو هذا فعلا يوم للتاريخ حيث سجلت ارتفع اسهم أرامكو 10% عند انطلاق تداولاته حيث قفز سعر السهم إلى 35.2 ريال وتداول 350 مليون ريال على سهم أرامكو خلال الدقائق الخمس الأولى من تداولاته </t>
  </si>
  <si>
    <t>https://twitter.com/yasernhdy1/status/1205360202977095680</t>
  </si>
  <si>
    <t>https://twitter.com/AlwatanSA/status/1205355425178230786</t>
  </si>
  <si>
    <t>MaherAlbawardi</t>
  </si>
  <si>
    <t>المشكله فيه عالم حمير ماتفهم حتى اكتتاب ارامكو ماسلم منهم</t>
  </si>
  <si>
    <t>https://twitter.com/alfrhan_a/status/1205352660427259904</t>
  </si>
  <si>
    <t>saudala03860181</t>
  </si>
  <si>
    <t xml:space="preserve">ذكر في السابق ولي العهد في مقابلة باحدى القنوات بأن ارامكو لو تطرح 1 بالمئة من قيمتها السوقية ستصبح اكبر شركة بالعالم والان كلام ولي العهد يدون بالتاريخ حيث اكد #اكتتاب_ارامكو بانها اكبر شركة بالتاريخ </t>
  </si>
  <si>
    <t>https://twitter.com/saudala03860181/status/1205350983481643008</t>
  </si>
  <si>
    <t>AlswailemShadia</t>
  </si>
  <si>
    <t>اضخم واكبر اكتتاب في تاريخ البشرية كان من نصيب ارامكو السعوية بفضل توجيهات صانع التاريخ الامير محمد بن سلمان #ارامكو_تتجاوز_2تريليون</t>
  </si>
  <si>
    <t>https://twitter.com/AlswailemShadia/status/1205350676827705345</t>
  </si>
  <si>
    <t>AlmutairiTarq</t>
  </si>
  <si>
    <t xml:space="preserve">بعد طرح اسهم ارامكو بدقائق فقط ارتفع السهم الى 10 بالمئة قوة وحجم الشركة كبير جدا وثقة الناس بها كل هذا بفضل توجهات الامير محمد بن سلمان حفظه الله #نجاح_اكتتاب_ارامكو </t>
  </si>
  <si>
    <t>https://twitter.com/AlmutairiTarq/status/1205350409465946112</t>
  </si>
  <si>
    <t>SamerAlsaif</t>
  </si>
  <si>
    <t xml:space="preserve">اكتتاب ارامكو كان من وعود رؤية 2030 واليوم يتحقق وينجح نجاح كبير بفضل توجيهات وخطط ولي العهد الامير محمد بن سلمان #اكتتاب_ارامكو </t>
  </si>
  <si>
    <t>https://twitter.com/SamerAlsaif/status/1205349644710109186</t>
  </si>
  <si>
    <t>abdulatef3</t>
  </si>
  <si>
    <t>ارامكو الاحد ربما نشاهد ٣٧ وبعدها بتجمد مثل جبل احد على ٣٥ لاجنوب ولاشمال ..إلى أن يرث الارض ومن عليها..وبتكون متزعمة على عرش اعلا شركة قيمة سوقيه في العالم ..هل هذا ماهو فخر لكل سعودي.بلا فخر وترليون فخر ..والله العظيم اكتتاب ارامكو رفع اسم السعويه فوق فوق. امام العالم</t>
  </si>
  <si>
    <t>https://twitter.com/abdulatef3/status/1205349620668346368</t>
  </si>
  <si>
    <t>khalida35933199</t>
  </si>
  <si>
    <t>انجاز جديد ونجاح عظيم يتحقق لرؤية ولي العهد الامير محمد بن سلمان ولارامكو السعودية ارقام كبيرة تحقق نجاحات للاقتصاد السعودي وسوق المال في اكبر اكتتاب بالتاريخ #ارامكو_تتجاوز_2تريليون</t>
  </si>
  <si>
    <t>https://twitter.com/khalida35933199/status/1205349462287278080</t>
  </si>
  <si>
    <t>FAlsabar</t>
  </si>
  <si>
    <t xml:space="preserve">السوق المالي السعودي الان ضمن اكبر الاسواق المالية في العالم ودخوله مرحلة جديدة بفضل رؤية صانع التاريخ الامير محمد بن سلمان #نجاح_اكتتاب_ارامكو </t>
  </si>
  <si>
    <t>https://twitter.com/FAlsabar/status/1205349133390897153</t>
  </si>
  <si>
    <t>AlsalemSulaf</t>
  </si>
  <si>
    <t xml:space="preserve">اكتتاب ارامكو التاريخي بالارقام المسجلة اكبر شركة بالعالم من حيث القيمة السوقية وصلت الى 1.88 تريليون دولار كل هذا بفضل رؤية ولي العهد الامير محمد بن سلمان #نجاح_اكتتاب_ارامكو </t>
  </si>
  <si>
    <t>https://twitter.com/AlsalemSulaf/status/1205348968986816512</t>
  </si>
  <si>
    <t>AlsellanSaad</t>
  </si>
  <si>
    <t xml:space="preserve">كل ما تحدث عنه عراب رؤية 2030 الامير محمد بن سلمان قبل سنوات تحقق اليوم والوعود تحققت ونرى اليوم نجاح اكتتاب ارامكو ودخوله التاريخ #نجاح_اكتتاب_ارامكو </t>
  </si>
  <si>
    <t>https://twitter.com/AlsellanSaad/status/1205348642531561472</t>
  </si>
  <si>
    <t>SadoonShatha</t>
  </si>
  <si>
    <t xml:space="preserve">رؤية عظيمة من رجل التغيير والتاثير والتطوير ولي العهد الامير محمد بن سلمان السوق المالي السعودي الان من ضمن اكبر اسواق العالم بعد اكتتاب ارامكو التاريخي #نجاح_اكتتاب_ارامكو </t>
  </si>
  <si>
    <t>https://twitter.com/SadoonShatha/status/1205348212250427392</t>
  </si>
  <si>
    <t>abdoalharbi16</t>
  </si>
  <si>
    <t>بالتاكيد ان اكتتاب ارامكو يصب في صالح الاقتصاد الوطني ومستوى اقتصاد السعودية اقتصاديا وتنمويا كما قال الامير محمد بن سلمان بالارقام المثبتة اليوم #ارامكو_تتجاوز_2تريليون</t>
  </si>
  <si>
    <t>https://twitter.com/abdoalharbi16/status/1205347938232348672</t>
  </si>
  <si>
    <t>7q0q_</t>
  </si>
  <si>
    <t>KSA_Gag</t>
  </si>
  <si>
    <t>حفظ الله #ولي_العهد . #ارامكو_تتجاوز_2تريليون #اكتتاب_ارامكو</t>
  </si>
  <si>
    <t>https://twitter.com/7q0q_/status/1205344991008239620</t>
  </si>
  <si>
    <t>[مقالات] قطرة من بحر أرامكو.. أكبر اكتتاب في العالم: http://bitly.com/2LPnp5Q</t>
  </si>
  <si>
    <t>https://twitter.com/eco_news_sa/status/1205344616104505345</t>
  </si>
  <si>
    <t>AliLeytaim</t>
  </si>
  <si>
    <t>مافيكم شك ياصديقي يارجل حتى اكتتاب ارامكو حاولو يشككون فيه ويغمزون ويلمزون</t>
  </si>
  <si>
    <t>https://twitter.com/alfrhan_a/status/1205342952878477313</t>
  </si>
  <si>
    <t>Aljadel_511</t>
  </si>
  <si>
    <t>تكلم احمد البدري اليوم عن موضوع مهم جدا حدث هالايام في السعودية وهو اكتتاب ارامكو ،اهدافه وفوائده على الاقتصاد السعودي . @Ahmedalbadrih @AhmedalbadriD https://youtu.be/mCbT7KaJtPk</t>
  </si>
  <si>
    <t>https://twitter.com/Aljadel_511/status/1205342901733150720</t>
  </si>
  <si>
    <t>bwwr0</t>
  </si>
  <si>
    <t>F2ranc1</t>
  </si>
  <si>
    <t>حتى انا قريتها مره ثانيه اكتتاب حسبي الله على ارامكو</t>
  </si>
  <si>
    <t>https://twitter.com/bwwr0/status/1205340955949371392</t>
  </si>
  <si>
    <t>baderfaisal733</t>
  </si>
  <si>
    <t xml:space="preserve">ذكر #ولي_العهد الامير محمد بن سلمان عن ان اكتتاب ارامكو سيكون اكبر اكتتاب في تاريخ الكرة الارضية، واليوم نقول #نجاح_اكتتاب_ارامكو الاكبر بالعالم </t>
  </si>
  <si>
    <t>https://twitter.com/baderfaisal733/status/1205335795869065216</t>
  </si>
  <si>
    <t>hosaamdawod234</t>
  </si>
  <si>
    <t xml:space="preserve">#اكتتاب_ارامكو يحقق ارقاماً كبيرة وتاريخية على مستوى الاسواق العالمية والبورصة ويعتبر اكبر اكتتاب في تاريخ الاسواق العالمية وجعل منها اكبر شركة في العالم </t>
  </si>
  <si>
    <t>https://twitter.com/hosaamdawod234/status/1205335780178169857</t>
  </si>
  <si>
    <t>hamadqr775</t>
  </si>
  <si>
    <t xml:space="preserve">فرصه ثمينه للمستثمرين الذين يرغبون بشراء الاسهم كونها اكبر شركة نفطيه بالعالم وعوائدها كبيره وايضا مرتبطة بالحكومه السعودية #نجاح_اكتتاب_ارامكو </t>
  </si>
  <si>
    <t>https://twitter.com/hamadqr775/status/1205335769323360256</t>
  </si>
  <si>
    <t>nawafar443</t>
  </si>
  <si>
    <t xml:space="preserve">وبهذا الحدث التاريخي #اكتتاب_ارامكو يجعل ارمكو في مقدمة الشركات بالعالم حيث انها الأن الأولى بجميع العالم </t>
  </si>
  <si>
    <t>https://twitter.com/nawafar443/status/1205335742878289920</t>
  </si>
  <si>
    <t>saaadm886</t>
  </si>
  <si>
    <t>باعتبار اكتتاب ارامكو هو الأكبر تاريخياً، فهذا يجعله يمثل انتعاشاً اقتصادياً كبيراً للسوق المطروح به، مما قد يصبح تحول كبير في سوق الأسهم السعودية</t>
  </si>
  <si>
    <t>https://twitter.com/saaadm886/status/1205335726306582528</t>
  </si>
  <si>
    <t>saadh229</t>
  </si>
  <si>
    <t>الامير محمد بن سلمان ثقته في نجاح #اكتتاب_ارامكو والارقام التي حققتها اسهم ارامكو تؤكد ان الارقام هي من تتحدث عن انجازات رؤية 2030 ارباح مستمرة</t>
  </si>
  <si>
    <t>https://twitter.com/saadh229/status/1205335718819708929</t>
  </si>
  <si>
    <t>saudn627</t>
  </si>
  <si>
    <t>اكتتاب ارامكوا بتتحول من المحلية الى العالمية ومستثمرين العالم بيتسابقون على السوق السعودي #نجاح_اكتتاب_ارامكو</t>
  </si>
  <si>
    <t>https://twitter.com/saudn627/status/1205335711685189633</t>
  </si>
  <si>
    <t>samiyousef208</t>
  </si>
  <si>
    <t>والأن بالأرقام #شركة_ارامكو هي الأولى وابل هي الثانيه والثالثه مايكرو سفت #اكتتاب_ارامكو جعل التاريخ يتحدث واثبت كلام ولي العهد في قوة الشركة</t>
  </si>
  <si>
    <t>https://twitter.com/samiyousef208/status/1205335704819113984</t>
  </si>
  <si>
    <t>saadss224</t>
  </si>
  <si>
    <t>خطوات ولي العهد في طرح اسهم ارامكو جعل التفاؤل كبير في الاقتصاد العالمي حول اكتتاب حتى بعد ارتفاعه</t>
  </si>
  <si>
    <t>https://twitter.com/saadss224/status/1205335691451928576</t>
  </si>
  <si>
    <t>omarm835</t>
  </si>
  <si>
    <t>كل العالم تتحدث عن اكتتاب ارامكو الخطوة التي تحسب لخطوات ولي العهد وجعلت ارامكو الحديث الاقتصادي الاكبر حول العالم</t>
  </si>
  <si>
    <t>https://twitter.com/omarm835/status/1205335673403854849</t>
  </si>
  <si>
    <t>talaldaafer456</t>
  </si>
  <si>
    <t>يعتبر اكتتاب ارامكو حديث العالم اقتصاديا الكل شاهد كيف ستكون هذه الخطوة للامام في عالم النفط</t>
  </si>
  <si>
    <t>https://twitter.com/talaldaafer456/status/1205335653958983680</t>
  </si>
  <si>
    <t>saadhamad235</t>
  </si>
  <si>
    <t>ارامكو أكبر شركة بالتاريخ بعد طرحها #اكتتاب_ارامكو وقد فاقت جميع التوقعات</t>
  </si>
  <si>
    <t>https://twitter.com/saadhamad235/status/1205335653661188098</t>
  </si>
  <si>
    <t>alkhwaldhnews</t>
  </si>
  <si>
    <t xml:space="preserve">بالأمس كنا نسمع مايقوله ولي العهد بأن ارامكو لو تطرح 1٪ فقط من اسهمها سوف تصبح أكبر شركة بالعالم وأكبر اكتتاب نفطي بالعالم وبالفعل الأمير الطموح صاحب الرؤية العظيمه #محمد_بن_سلمان كلامه يشهده التاريخ بأن #اكتتاب_ارامكو هو أكبر أكتتاب بالتاريخ صباحكم انجازات </t>
  </si>
  <si>
    <t>https://twitter.com/alkhwaldhnews/status/1205333498741043206</t>
  </si>
  <si>
    <t>6OLEP</t>
  </si>
  <si>
    <t xml:space="preserve">قطر وتركيا هالاسبوع اسبوع اسود عليهم : _الشبك مازال مقفل وفشلت كل محاولاتهم في تضليل الاخبار _نجاح اكتتاب ارامكو _حفتر جالس يطهر ليبيا من مرتزقتهم _بوريس جونسون فاز بالانتخابات _ارباح ارامكو الي شككو فيها هم ومرتزقتهم وصلت 2 تريليون دولار.. فالحمدلله من قبل ومن بعد </t>
  </si>
  <si>
    <t>https://twitter.com/6OLEP/status/1205332802679517184</t>
  </si>
  <si>
    <t>albandaryno1</t>
  </si>
  <si>
    <t xml:space="preserve">فات علي اكتتاب #أرامكو كل يوم السهم يرتفع ما شـِّآءٍّ آللّـہَ تبارك آللّـہَ </t>
  </si>
  <si>
    <t>https://twitter.com/albandaryno1/status/1205320979506978816</t>
  </si>
  <si>
    <t>Ahmed220Riyadh</t>
  </si>
  <si>
    <t>ترجع للوعاء الاستثماري قبل اكتتاب ارامكو يعني بالمنطق يطلعون من ارامكو ويدخلون دار الاركان مثلاً</t>
  </si>
  <si>
    <t>https://twitter.com/Ahmed220Riyadh/status/1205318975422451713</t>
  </si>
  <si>
    <t>aa2bee</t>
  </si>
  <si>
    <t xml:space="preserve">صاحبكم سألته عن اكتتاب ارامكو بلكني الجبان </t>
  </si>
  <si>
    <t>https://twitter.com/aa2bee/status/1205308062304788480</t>
  </si>
  <si>
    <t>megren24</t>
  </si>
  <si>
    <t>i_7md</t>
  </si>
  <si>
    <t xml:space="preserve">ضيعتني في اكتتاب ارامكو </t>
  </si>
  <si>
    <t>https://twitter.com/megren24/status/1205307241043308546</t>
  </si>
  <si>
    <t xml:space="preserve">رؤية ٢٠٣٠ أهم أهدافها هي تنويع مصادر الدخل وعدم الاعتماد على النفط كمصدر رئيسي،أحد أهداف #ولي_العهد غير من شكل المملكة في كل المجالات. #محمد_بن_سلمان #نجاح_اكتتاب_ارامكو </t>
  </si>
  <si>
    <t>https://twitter.com/HRHMBNSALMAAN/status/1205305457453219840</t>
  </si>
  <si>
    <t xml:space="preserve">القيمة السوقية ل #ارامكو ترتفع لتصل إلى ما صرح به سمو #ولي_العهد الأمير #محمد_بن_سلمان قبل عدة سنوات بأن قيمة أرامكو هي 2 ترليون دولار. شكراً سيدي لإعطائك الفرصة للشعب السعودي للاستفادة والدخول في اكتتاب ارامكو قبل باقي العالم.. كل من اكتتب كسب اليوم 15% </t>
  </si>
  <si>
    <t>https://twitter.com/HRHMBNSALMAAN/status/1205305278389993478</t>
  </si>
  <si>
    <t>Nalotabi11</t>
  </si>
  <si>
    <t>#مقاطعه_المنتجات_الاماراتيه اللي يروجون لذا التاقات ضد الامارات هم نفسهم اللي كانوا يشككون في نجاح اكتتاب ارامكو وانا متأكد ان اللي انجر وراهم وصدقهم ولا اكتتب يتف على كل مرايه يشوف وجهه فيها على انه صدقهم وتجاهل توقعات ولي العهد لشركة ارامكو فاحذرو ان يلدغ المؤمن من جحر مرتين</t>
  </si>
  <si>
    <t>https://twitter.com/Nalotabi11/status/1205303600886534144</t>
  </si>
  <si>
    <t>https://twitter.com/gmcsa/status/1205302768107429888</t>
  </si>
  <si>
    <t>mahmoud58952363</t>
  </si>
  <si>
    <t xml:space="preserve">https://wa.me/201001352002 #الامارات #ليبيا #جلسات_الخميس #البحرين_السعوديه #furniture #اكتتاب_أرامكو </t>
  </si>
  <si>
    <t>#furniture</t>
  </si>
  <si>
    <t>https://twitter.com/mahmoud58952363/status/1205300760516399111</t>
  </si>
  <si>
    <t>IN__87</t>
  </si>
  <si>
    <t>AnnsriOne</t>
  </si>
  <si>
    <t>اذكر واحد كاتب اكتتاب ارامكو له علاقة بخروج بريطانيا من الاتحاد الاوروبي خلني ادور التغريدة عساني احصلها</t>
  </si>
  <si>
    <t>https://twitter.com/IN__87/status/1205299880580853762</t>
  </si>
  <si>
    <t>shahad95_____</t>
  </si>
  <si>
    <t>يارب ما يطلع اكتتاب أرامكو كلام فاضي لانه في ناس اكتتبو وما ابغاهم يزعلو وانا عارفه انه كلام فاضي</t>
  </si>
  <si>
    <t>https://twitter.com/shahad95_____/status/1205299666432253952</t>
  </si>
  <si>
    <t>6iuii_</t>
  </si>
  <si>
    <t>#مقاطعه_المنتجات_الاماراتيه2 ان كانت دولتنا مو هامها الشعب اتمنى التجار تكون لهم كلمه ف هالوضع ويحمون ابناء وطنهم ، الي تسويه الامارات شيء مهين لنا ولكل دول العالم الي يستوردون منها . #نجاح_اكتتاب_ارامكو</t>
  </si>
  <si>
    <t>https://twitter.com/6iuii_/status/1205295347549065216</t>
  </si>
  <si>
    <t>mr_calculator66</t>
  </si>
  <si>
    <t>بـوبـيان للبتروكيـماويات تربح 1.6 مليون دينار (بجلستين) فقط بعد ان تخارجت بحصة اكتتاب اسهمها من أرامكو</t>
  </si>
  <si>
    <t>https://twitter.com/mr_calculator66/status/1205287404627730433</t>
  </si>
  <si>
    <t>mjrdray1</t>
  </si>
  <si>
    <t>oamaz7</t>
  </si>
  <si>
    <t xml:space="preserve">نبغى حلقة اكتتاب أرامكو </t>
  </si>
  <si>
    <t>https://twitter.com/mjrdray1/status/1205284252520243200</t>
  </si>
  <si>
    <t>alwaleedDajani</t>
  </si>
  <si>
    <t>المعسكر الذي تشجع في رابطته خلاص خسران . في طرابلس و نتيجة الانتخابات في بريطانيا و اكتتاب ارامكو و ناجحة بعد ما كنت تقول رؤية ٢٠٣٠ ميته بسبب اكتتاب ارامكو و معازيبك كان أملهم منفذ سلوى و ذهب آمالهم هباءا. بالمناسبه اردوغان ما عنده الا الطقاع الي أدمنته يا عمر.</t>
  </si>
  <si>
    <t>https://twitter.com/alwaleedDajani/status/1205279807682072577</t>
  </si>
  <si>
    <t>SamFuturist</t>
  </si>
  <si>
    <t>اللي يضحك اكتر اللي كان يحذر من اكتتاب أرامكو و يقول في شبهة و هو ما ساب جهد و هو يشجع عالاستثمار في تركيا. لا يكون تركيا مقري عليها بمويه زمزم بس</t>
  </si>
  <si>
    <t>https://twitter.com/SamFuturist/status/1205279016699224064</t>
  </si>
  <si>
    <t>MAlthaydy</t>
  </si>
  <si>
    <t>هذه الأيام هي الأيام القتاله لذلك المعسكر ... كل ما ذكرت صحيح و أحب أضيف نجاح اكتتاب ارامكو و ارتفاع قيمتها السوقية كخبر مزعج جدا للمعسكر البائس و استمرار اغلاق منفذ سلوى أيضا خسارة سياسية كبيره لأحد أطراف المعسكر المهزوم .</t>
  </si>
  <si>
    <t>https://twitter.com/alwaleedDajani/status/1205278421972082688</t>
  </si>
  <si>
    <t>Saleh_Alalati</t>
  </si>
  <si>
    <t>المسكين يحسب الحملة المعادية ضد اكتتاب #ارامكو للحين ما خلصت و لا انتبه انه اول يومين اكتتاب السهم يقفل اعلى نسبة صعود الطلب ١٨٠ مليون سهم يعني كبار مستثمرين وصناديق العرض صفقات صغيره للافراد مثل بالصورة العرض ٥ الاف سهم مسوي محلل يقول المستثمر الكبير يبي يتخارج ذبحهم الحسد https://twitter.com/NaserAlSager/status/1205063181573509121</t>
  </si>
  <si>
    <t>https://twitter.com/Saleh_Alalati/status/1205273144346451968</t>
  </si>
  <si>
    <t>77_rush</t>
  </si>
  <si>
    <t>#اكتتاب_ارامكو مدرسه لنا لنتعلم ماذا يعني تداول الاسهم .. محظوظ من يستغل هذه الفتره .. لانها ثريه و قد لا تحدث مره اخرى</t>
  </si>
  <si>
    <t>https://twitter.com/77_rush/status/1205269215206350848</t>
  </si>
  <si>
    <t>sylvia_sel</t>
  </si>
  <si>
    <t>ex1itz</t>
  </si>
  <si>
    <t>وش هالمخ التجاري الي صار عندكم معقوله من بعد اكتتاب ارامكو</t>
  </si>
  <si>
    <t>https://twitter.com/sylvia_sel/status/1205268649306677248</t>
  </si>
  <si>
    <t>AAldeyabi</t>
  </si>
  <si>
    <t>political_prof3</t>
  </si>
  <si>
    <t>يحاولون إفساد فرحتكم بماتحقق في #سهم_أرامكو وإشغالكم بما ينفس عن أحقادهم تابعوا ذات الأقلام وذات المرسلين بمقاطعة اكتتاب #ارامكو ستجدهم هم أنفسهم من يروج لمقاطعة منتجات #الإمارات !! الغرض من التاق إما الإساءة للسعودية بضعف الرقابة أو الإمارات والكاسب في الأخير خائن صغير!!</t>
  </si>
  <si>
    <t>https://twitter.com/AAldeyabi/status/1205265612282515462</t>
  </si>
  <si>
    <t>https://twitter.com/AAldeyabi/status/1205265244123205633</t>
  </si>
  <si>
    <t>بلغة الأرقام .. نجاح تقييم محمد بن سلمان بوصول القيمة السوقية لأرامكو لتريليوني دولار https://mobile.sabq.org/4kmQWc #اكتتاب_أرامكو</t>
  </si>
  <si>
    <t>https://twitter.com/HAlali2012/status/1205263501956132865</t>
  </si>
  <si>
    <t>abulana_80</t>
  </si>
  <si>
    <t>84IlI</t>
  </si>
  <si>
    <t xml:space="preserve">الإعدادات فيها لخبطة والسبب اكتتاب أرامكو </t>
  </si>
  <si>
    <t>https://twitter.com/abulana_80/status/1205262752652156928</t>
  </si>
  <si>
    <t>BM4MOVIES</t>
  </si>
  <si>
    <t>EmadNasr12</t>
  </si>
  <si>
    <t xml:space="preserve">من المستقبل نجح اكتتاب أرامكو </t>
  </si>
  <si>
    <t>https://twitter.com/BM4MOVIES/status/1205261844946046976</t>
  </si>
  <si>
    <t>HassanA07136936</t>
  </si>
  <si>
    <t>k1_48</t>
  </si>
  <si>
    <t xml:space="preserve">#محمد_بن_سلمان .. إذا وعد أوفى. #اكتتاب_ارامكو </t>
  </si>
  <si>
    <t>https://twitter.com/HassanA07136936/status/1205261602771152897</t>
  </si>
  <si>
    <t>arrogant_raw</t>
  </si>
  <si>
    <t>ralblowi</t>
  </si>
  <si>
    <t>اكتتاب أرامكو موسم الرياض وانتهى.</t>
  </si>
  <si>
    <t>https://twitter.com/arrogant_raw/status/1205258626027474944</t>
  </si>
  <si>
    <t>WhatKSA4</t>
  </si>
  <si>
    <t xml:space="preserve">ارامكو تصرف على العالم كله وذا الكمخه الي كل شي حوله من البترول حتى سرواله و كيس المغذي الذي استخدمه بعد ان صُعق من نتائج ارامكو صُنع من البتروول. يتكلم عن اكتتاب 20٪ مردود. سُذج ( مخ مافيه ). </t>
  </si>
  <si>
    <t>https://twitter.com/WhatKSA4/status/1205257496920764416</t>
  </si>
  <si>
    <t>Talalalhogail</t>
  </si>
  <si>
    <t xml:space="preserve">وفي ال 25 من أبريل 2016 (يوم إطلاق رؤية السعودية 2030) تحدث الأمير/ محمد بن سلمان عن فوائد طرح شركة أرامكو في السوق المالية وأن قيمة الشركة ستتجاوز ال 2 تريليون دولار عند طرحها وسيكون أكبر اكتتاب في تاريخ الأسواق المالية </t>
  </si>
  <si>
    <t>https://twitter.com/Talalalhogail/status/1205256424693075968</t>
  </si>
  <si>
    <t>BasilAlotaibi97</t>
  </si>
  <si>
    <t>نجاح اكتتاب شركة أرامكو لتصبح اكبر شركة مدرجة بالعالم ، قيادة مجموعة العشرين ، والان قطع جذور الفساد .. حفظكم الله ورعاكم #السعودية_العظمى</t>
  </si>
  <si>
    <t>https://twitter.com/BasilAlotaibi97/status/1205256363640791040</t>
  </si>
  <si>
    <t>wezarh</t>
  </si>
  <si>
    <t>اخطاء فادحه في اكتتاب ارامكو داخل بنك البلاد وتصريح الاداره بالعفوية والضغوط بخدمة العملاء</t>
  </si>
  <si>
    <t>https://twitter.com/wezarh/status/1205255713339166722</t>
  </si>
  <si>
    <t>naif4002</t>
  </si>
  <si>
    <t>#ارامكو_تتجاوز_2تريليون حاول أعداء هذا الوطن التشكيك في اكتتاب أرامكو وسهروا الليالي مع الأيام في التشكيك في اكتمال الاكتتاب ولكن كان الرد أقوى من المكتتبين لثقتهم في سيدي #ولي_العهد_الأمير_محمد_بن_سلمان ثم شككوا في سعرها عند التداول فكان الإقبال عليها ابلغ رد على قوة اقتصادنا</t>
  </si>
  <si>
    <t>https://twitter.com/khalidjaza/status/1205251061822500865</t>
  </si>
  <si>
    <t>RuuJmqsolnHCJmn</t>
  </si>
  <si>
    <t xml:space="preserve">#نجاح_اكتتاب_ارامكو </t>
  </si>
  <si>
    <t>https://twitter.com/RuuJmqsolnHCJmn/status/1205248321578774528</t>
  </si>
  <si>
    <t>omar1393omar</t>
  </si>
  <si>
    <t>https://twitter.com/omar1393omar/status/1205248092334899208</t>
  </si>
  <si>
    <t>3zizSz</t>
  </si>
  <si>
    <t>https://twitter.com/3zizSz/status/1205247503647625216</t>
  </si>
  <si>
    <t>uae_8G</t>
  </si>
  <si>
    <t>عزيزي المتأثر بالهاشتاقات المشبوهة... ما امداك تنسى توك بس من يومين اكتشفت انهم ضحكوا عليك في التحذير من اكتتاب أرامكو إلى ازعجوك بالصياح على مدى شهور.. امداهم جحفلوك بسرعة في تاق مشبوه</t>
  </si>
  <si>
    <t>https://twitter.com/omar1393omar/status/1205247327306485760</t>
  </si>
  <si>
    <t>alhzazi11</t>
  </si>
  <si>
    <t>انتهى اكتتاب ارامكو التاريخي وبنجاح فوق كل التوقعات وتم تداوله بشكل رسمي وحقق ما تريده رؤيه قيادتنا وطموحاتها في نهضه مشاريعها المستقبلية ونثق في قيادتنا بحل هذه الازمه نسال الله ان يفرجها على اهل تبوك وينبع ويعود عليهم بكل خير ويفرج عليهم كربه الايقاف #ايقاف_الافراغات_تبوك_ينبع</t>
  </si>
  <si>
    <t>https://twitter.com/alhzazi11/status/1205245798960775169</t>
  </si>
  <si>
    <t xml:space="preserve">جمعت الحكومة ((٩٦ مليار ريال)) من خلال اكتتاب ارامكو . (طبعا ها ٩٦ مليار هي فلوس الشعب والطبقة الكادحة اللي اكتتبوا فيها ) السواد الاعظم يبي يبيع ويجني الارباح بسرعة والحكومة (تبي تستخدم الفلوس في انشاء مشاريع نيوم والبحرالاحمر والقدية ....الخ) </t>
  </si>
  <si>
    <t>https://twitter.com/reality448/status/1205244960850792448</t>
  </si>
  <si>
    <t>suItan95</t>
  </si>
  <si>
    <t xml:space="preserve">فيه طريقة جدا سهلة لمتابعة سهم #أرامكو ، رح لبرنامج الأسهم أو Stock واضغط عليه واكتب في البحث رقم ( ٢٢٢٢ ) وراح تطلع لك. الله يوفقكم ويزرقكم #اكتتاب_ارامكو </t>
  </si>
  <si>
    <t>https://twitter.com/suItan95/status/1205244450001342464</t>
  </si>
  <si>
    <t>hades10220347</t>
  </si>
  <si>
    <t>#اكتتاب #ارامكو أرجو الإفادة في حال اكتتب الفرد و رغب الان بعد الطرح بشراء اسهم إضافية " جديدة " فهل يمكن ؟ و كيف</t>
  </si>
  <si>
    <t>https://twitter.com/hades10220347/status/1205244029400735744</t>
  </si>
  <si>
    <t>اكتتاب أرامكو يعني بيعها .. وأصولها ... و حتى النفط اللي تحت الأرض ؟؟؟ #تفهم_ما_تفهم_مشكلتك حتى يأمر العدو ... فيطاع</t>
  </si>
  <si>
    <t>https://twitter.com/Q8yaI/status/1205243516265345029</t>
  </si>
  <si>
    <t>99_ayshah</t>
  </si>
  <si>
    <t>https://twitter.com/99_ayshah/status/1205242527919550469</t>
  </si>
  <si>
    <t>shouqfjj</t>
  </si>
  <si>
    <t xml:space="preserve">هالفتره وين ماتروح صار الجميع يتكلم عن اكتتاب ارامكو ماحب الامور الاقتصاديه ولا افهم فيها كثير و الجلسه مع الاشخاص اللي يتكلمون عنها ماهي الا جلسة ممله وتضيق الصدر بالنسبه لي </t>
  </si>
  <si>
    <t>https://twitter.com/shouqfjj/status/1205242488694419462</t>
  </si>
  <si>
    <t>BHRMoe</t>
  </si>
  <si>
    <t>2_r747</t>
  </si>
  <si>
    <t>الإقتصاد وامان البلد (اللي بيحكمه) اهم من مناوشات اقليمية. فعندك مشاريع من اكتتاب ارامكو الى تحويل الاقتصاد السعودي الى اقتصاد متنوع. تخيل الازمات اللي ممكن تسويها ايران على المنشئات النفطية والغير نفطية والتنمية السعودية؟ او الاعلام القطري عربياً وعالمياً؟!</t>
  </si>
  <si>
    <t>https://twitter.com/BHRMoe/status/1205237350386806794</t>
  </si>
  <si>
    <t>Abdulbasithilal</t>
  </si>
  <si>
    <t>#ارامكو #اكتتاب_أرامكو</t>
  </si>
  <si>
    <t>https://twitter.com/Abdulbasithilal/status/1205237330036043788</t>
  </si>
  <si>
    <t>mohammedsaeed79</t>
  </si>
  <si>
    <t>السؤال سيتم طرح هذه الاسهم لملاك الاسهم الحاليين ام ستنزل اكتتاب كنا الحال مع أرامكو؟؟ ارجو التوضيح لو اتكرمتو</t>
  </si>
  <si>
    <t>https://twitter.com/mohammedsaeed79/status/1205235768697991190</t>
  </si>
  <si>
    <t>Elkhlifyabdo</t>
  </si>
  <si>
    <t>RTarabic_Bn</t>
  </si>
  <si>
    <t>زيارة لي إطلاع عن كثب لموقع الحدث وإرسال تقرير للديوان الملكي الذي لم يستيقظ بعد من هول الصدمة من نكسة لأخرى.. هذ درب #السعودية_العظمى منذ أن تولى مراهق غير كفؤ مقالدها ..وهاهي اليوم تدشن" إكتتاب ارامكو" لبيع ملابسها</t>
  </si>
  <si>
    <t>https://twitter.com/Elkhlifyabdo/status/1205234270572294147</t>
  </si>
  <si>
    <t>madiglian</t>
  </si>
  <si>
    <t>ilip_il</t>
  </si>
  <si>
    <t xml:space="preserve">احسبها تقول اكتتاب جا في بالي سهم أرامكو خسر </t>
  </si>
  <si>
    <t>https://twitter.com/madiglian/status/1205234072034914311</t>
  </si>
  <si>
    <t>salahalghaydan</t>
  </si>
  <si>
    <t xml:space="preserve">#اكتتاب_ارامكو بس افخروا </t>
  </si>
  <si>
    <t>https://twitter.com/salahalghaydan/status/1205234010173165568</t>
  </si>
  <si>
    <t>4Abdz</t>
  </si>
  <si>
    <t>تحسفت اني م ساهمت ب أكتتاب ارامكو .</t>
  </si>
  <si>
    <t>https://twitter.com/4Abdz/status/1205231427396218886</t>
  </si>
  <si>
    <t>rumkhani</t>
  </si>
  <si>
    <t>قلنا لكم لاتطرحون اكتتاب ارامكو للاجانب ولا للشركات الاجنبيه ماسمعتوا النصيحه هذه النتيجه يتكسبوا منها على حساب الوطن والمواطن،يجب انقاذ مايمكن انقاذه واقتصار الطروحات القادمه على السعوديه والسعوديين حتى لاتكون ارامكو لعبه لمضاربات الاجنبيه</t>
  </si>
  <si>
    <t>https://twitter.com/rumkhani/status/1205230102658867200</t>
  </si>
  <si>
    <t>yaqdan21</t>
  </si>
  <si>
    <t>AsaadWaly</t>
  </si>
  <si>
    <t xml:space="preserve">مالية وقاعد أشرح لها اكتتاب أرامكو أمي: ولا تفهم شي بالأسهم </t>
  </si>
  <si>
    <t>https://twitter.com/yaqdan21/status/1205229790724272140</t>
  </si>
  <si>
    <t>AlAmoudiaama</t>
  </si>
  <si>
    <t xml:space="preserve"> يعد إدراج #أرامكو السعودية في تداول لأول مرة منذ تأسيسها أكبر عملية اكتتاب عام شهدها العالم، والذي يمثل يوم فخرا كبير وبداية مرحلة جديدة مهمة لأرامكو ذات التاريخ العريق والسجل الحافل والذي يعود إلى عام 1933م.</t>
  </si>
  <si>
    <t>https://twitter.com/AlAmoudiaama/status/1205229078044913669</t>
  </si>
  <si>
    <t>1222zazaza</t>
  </si>
  <si>
    <t xml:space="preserve">#ارامكو_تتجاوز_2تريليون قبل طرح إكتتاب أرامكو السعوديه ... هل كانت أرامكو أكبر شركه بالعالم؟؟ الجواب نعم كانت أرامكو أكبر وأغلا شركه في العالم أجمع ... قيمة أرامكو السوقيه تعادل إقتصاد تركيا 5 مرات وفرنسا 3 مرات والهند 4 مرات وإقتصاد جميع دول قارة أفريقيا </t>
  </si>
  <si>
    <t>https://twitter.com/1222zazaza/status/1205225894559780864</t>
  </si>
  <si>
    <t>islahvideo</t>
  </si>
  <si>
    <t xml:space="preserve">هل اختار ابن سلمان إدراج أرامكو في بورصة نيويورك لاعتبارات سياسية ؟ تعزيز الدعم الأمريكي لم له؟ هل نجح اكتتاب أرامكو، وهل ازداد الطلب على سهم ارامكو بعد طرحه للتداول حقيقي؟ هل تتكرر كارثة الأسهم في 2006 بعد تداول أسهم أرامكو؟ </t>
  </si>
  <si>
    <t>https://twitter.com/islahvideo/status/1205224622981107714</t>
  </si>
  <si>
    <t>my_collectibles</t>
  </si>
  <si>
    <t>BoJasse58369925</t>
  </si>
  <si>
    <t>جذابين ونصابين اكتتاب ارامكو خلص من زمان</t>
  </si>
  <si>
    <t>https://twitter.com/my_collectibles/status/1205224531620761600</t>
  </si>
  <si>
    <t>vala_pe</t>
  </si>
  <si>
    <t>@AlRajhiBankCare السلام عليكم ، من تطبيق الراجحي دخلت على اكتتاب ارامكو امس وبعت اسهمي ورجع لي القيمه في الحساب ودخلت مره ثانيه مالقيت المبلغ في الحساب وابي اعرف هل الاسهم زي ماهي والا المبلغ وين راح ؟.</t>
  </si>
  <si>
    <t>https://twitter.com/vala_pe/status/1205221309212438533</t>
  </si>
  <si>
    <t>Xmbv7</t>
  </si>
  <si>
    <t>bmwfj4srt</t>
  </si>
  <si>
    <t>بخصوص اكتتاب ارامكو؟ ههههههههههههههههههههههههههههههههههههههههههههههههههههههههههههههههههههههههههههههههههههههههههههه</t>
  </si>
  <si>
    <t>https://twitter.com/Xmbv7/status/1205221261615534082</t>
  </si>
  <si>
    <t>د. عبد الله الرفاعي: النتائج التي تحققت من اكتتاب أرامكو هو استفتاء شعبي خليجي على قرار القيادة في المملكة . #نجاح_اكتتاب_ارامكو https://twitter.com/saudi24tv/status/1205213106143674370/video/1</t>
  </si>
  <si>
    <t>https://twitter.com/sultanaaljoufi/status/1205220899361828866</t>
  </si>
  <si>
    <t>د. عبد الله الرفاعي: عندما فكرت الدولة في طرح أرامكو للاكتتاب كانت تريد اشراك المواطن في ملكية اهم مؤسسة مالية في المملكة . #نجاح_اكتتاب_ارامكو https://twitter.com/saudi24tv/status/1205213222627938307/video/1</t>
  </si>
  <si>
    <t>https://twitter.com/jawal_watani/status/1205220802897035264</t>
  </si>
  <si>
    <t>AlbishriSaleh</t>
  </si>
  <si>
    <t>amfozan</t>
  </si>
  <si>
    <t>نجاح اكتتاب ارامكو وتداولها وصعود اسعارها بشرى لوطننا والمواطنين بمستقبل زاهر ووعود بتحقيق الرؤية أهدافها وأنها تسير بخطى ثابته بإذن الله .</t>
  </si>
  <si>
    <t>https://twitter.com/AlbishriSaleh/status/1205217711594315776</t>
  </si>
  <si>
    <t>by_ownd</t>
  </si>
  <si>
    <t>وعليكم السلام ، حياك في البلاد، انتهى اكتتاب شركة أرامكو للأفراد يوم الخميس 28-11-2019 و يسعد الزملاء في البلاد المالية بالإجابة على استفساراتكم من خلال قنوات التواصل التالية @AlbiladCapital او الاتصال على الرقم 920003636 ودمتم بخير</t>
  </si>
  <si>
    <t>https://twitter.com/BankAlbilad/status/1205217215269810176</t>
  </si>
  <si>
    <t>mahanooki</t>
  </si>
  <si>
    <t>أكبر اكتتاب في تاريخ البشرية سعر ارامكو ٢ ترليون دولار أمريكي</t>
  </si>
  <si>
    <t>https://twitter.com/mahanooki/status/1205217160697647104</t>
  </si>
  <si>
    <t>mmshr</t>
  </si>
  <si>
    <t>النقاشات المالية ورغبة اغلب الزملاء والأصدقاء والمتابعين السؤال عن تفاصيل سوق الأسهم وكيفية الدخول إليه بعد #اكتتاب_ارامكو تعود بنا الذاكرة الى إكتتاب شركة الاتصالات ٢٠٠٢. نصيحة لمن أراد الدخول مره أخرى للسوق لا تتبع التوصيات المضاربية واحرص على تنويع المحفظة من جميع القطاعات.</t>
  </si>
  <si>
    <t>https://twitter.com/mmshr/status/1205212817126768641</t>
  </si>
  <si>
    <t>shawkisalama</t>
  </si>
  <si>
    <t xml:space="preserve">#أرامكو السعودية تصبح أول شركة في العالم تبلغ قيمتها 2 تريليون دولار https://cnn.it/2slWJ5Q #إكتتاب_أرامكو </t>
  </si>
  <si>
    <t>https://twitter.com/shawkisalama/status/1205212724743020544</t>
  </si>
  <si>
    <t>EsdSIwcfz1b9HM4</t>
  </si>
  <si>
    <t>#اكتتاب_ارمكو #أرامكو #محمد_بن_سلمان #السعودية #المملكة_العربية_السعودية</t>
  </si>
  <si>
    <t>https://twitter.com/EsdSIwcfz1b9HM4/status/1205209677451190275</t>
  </si>
  <si>
    <t>11Maldini</t>
  </si>
  <si>
    <t>ITTI_Saudi_Club</t>
  </si>
  <si>
    <t>فكنا من شرك بس يعني اني المصدرجي قال الاقتصادية قال وش دخلها في الرياضة خلها في الاسهم و إكتتاب ارامكو احسن لها ..</t>
  </si>
  <si>
    <t>https://twitter.com/11Maldini/status/1205209514003304453</t>
  </si>
  <si>
    <t>تستعد أرامكو السعودية لدفع 64 مليون دولار إلى البنوك التي رتبت أكبر اكتتاب عام في العالم. https://www.bloomberg.com/news/articles/2019-12-12/saudi-aramco-is-said-pay-banks-only-64-million-for-record-ipo عبر @markets</t>
  </si>
  <si>
    <t>https://twitter.com/MediaCenterAA/status/1205205825918324737</t>
  </si>
  <si>
    <t>halameer78</t>
  </si>
  <si>
    <t xml:space="preserve">لكل من شكك في اكتتاب ارامكو لغة الأرقام خير دليل والاسبوع الياي كله لمت أب </t>
  </si>
  <si>
    <t>https://twitter.com/halameer78/status/1205204607330390017</t>
  </si>
  <si>
    <t>abdulah_otaibh</t>
  </si>
  <si>
    <t>قال وفعل سمو ولي العهد حفظه الله ••• ارامكو اكبر اكتتاب في الكورة الارضية #ارامكو_تتجاوز_2تريليون</t>
  </si>
  <si>
    <t>https://twitter.com/abdulah_otaibh/status/1205201895440211968</t>
  </si>
  <si>
    <t>ahmed_4078</t>
  </si>
  <si>
    <t>ارامكو .. مثلث ذهبي ٢٥،٦ مليار$اكبر اكتتاب ١١١ مليار$أعلى رقم أرباح ١،٨٨ تريليون$اكبر شركة الشركات العالمية تتنازع على لقب ١ تريليون$سنوات و سنوات ارامكو في نصف ساعة ليس ١ تريليون .. بل ٢ تريليون$</t>
  </si>
  <si>
    <t>https://twitter.com/ahmed_4078/status/1205200385419468800</t>
  </si>
  <si>
    <t>n_8k_</t>
  </si>
  <si>
    <t>خلصوا من اكتتاب ارامكو ورجعوا للعلاقه السعوديه الاماراتيه هههههه #الاخونج_مفلسين</t>
  </si>
  <si>
    <t>https://twitter.com/n_8k_/status/1205200181819514886</t>
  </si>
  <si>
    <t>1_1Raghad</t>
  </si>
  <si>
    <t>على الرغم من كل الحملات الاعلامية القذرة التي شنها الاعلام الغربي على ولي العهد مند تولية المنصب واعلانه للرؤية الا ان بلومبيرج اليوم تعترف صراحة بنجاح اكتتاب ارامكو.. فهذا يدل ان نجاح الاكتتاب فاق التوقعات بكثيييير وماعاد يمديهم يطلعون اشاعات</t>
  </si>
  <si>
    <t>https://twitter.com/1_1Raghad/status/1205199321035132928</t>
  </si>
  <si>
    <t>Ahmed7R</t>
  </si>
  <si>
    <t>اكتتاب ارامكو هيكون هو شهايد قناة السويس والزمن بينا</t>
  </si>
  <si>
    <t>https://twitter.com/Ahmed7R/status/1205198323562487808</t>
  </si>
  <si>
    <t>من خلال اكتتاب #أرامكو الذي هو الأكبر في التاريخ، وعبر رؤية المملكة 2030 تحقق #حلم_المؤسس على يد خادم الحرمين الشريفين الملك سلمان بن عبدالعزيز وولي عهده الأمين، صاحب السمو الملكي الأمير محمد بن سلمان. واليوم نعتز بمسؤولية الحفاظ على هذا الإرث العظيم وتطويره. #معاً_نصنع_التاريخ</t>
  </si>
  <si>
    <t>https://twitter.com/Saudi_Aramco/status/1205197846821187584</t>
  </si>
  <si>
    <t>xlxxii</t>
  </si>
  <si>
    <t>يا جماعه للحين اكتتاب ارامكو شغال ولا وقفوه؟! #اسهم_ارامكو #أرامكو #استثمار</t>
  </si>
  <si>
    <t>https://twitter.com/xlxxii/status/1205195898235629568</t>
  </si>
  <si>
    <t>توكم ماشفتو شي.. نجاح اكتتاب ارامكو شي بسيط جدا مقارنة بما سيفعله ولي العهد برؤية ٢٠٣٠</t>
  </si>
  <si>
    <t>https://twitter.com/1_1Raghad/status/1205195412484820992</t>
  </si>
  <si>
    <t>iTech_m8</t>
  </si>
  <si>
    <t>zedani3</t>
  </si>
  <si>
    <t>هي ملزمه تعلن لمساهمينه عن اي ارباح غير طبيعيه زي اكتتاب ارامكو</t>
  </si>
  <si>
    <t>https://twitter.com/iTech_m8/status/1205194932824289282</t>
  </si>
  <si>
    <t>Abady233</t>
  </si>
  <si>
    <t xml:space="preserve">#اكتتاب_أرامكو بعد التداول </t>
  </si>
  <si>
    <t>https://twitter.com/Abady233/status/1205194279355867138</t>
  </si>
  <si>
    <t>O40ifT6MI1fubUT</t>
  </si>
  <si>
    <t>BNR__33</t>
  </si>
  <si>
    <t>الله لا يوفقك لك ضيعتانا من اكتتاب ارامكو انت وتحليلاتك الفاشلة</t>
  </si>
  <si>
    <t>https://twitter.com/O40ifT6MI1fubUT/status/1205194107414601728</t>
  </si>
  <si>
    <t>Rls_999</t>
  </si>
  <si>
    <t>والله يا د عادل السوق لم يعد فيه ثقة واغلب الناس احجموا عن اكتتاب أرامكو بسبب أزمة الثقة ولك في المعجل الف عبرة</t>
  </si>
  <si>
    <t>https://twitter.com/Rls_999/status/1205193334915944448</t>
  </si>
  <si>
    <t>abukhaleel5</t>
  </si>
  <si>
    <t xml:space="preserve">والله يا أحبة سهم أرامكو من أول يوم اكتتاب لليوم كلامي واحد .. مستثمر لمدة تفوق ٥ أو ١٠ سنوات .. أما مضاربة وغيره فوالله ماعندي عنه علم ولا عن السوق تركته لفترة ربما تطول .. متابع تاسي على خفيف ومتابع للشعر الجميل لأن ودي أصير شاعر عشان أقصد في أرامكو إذا وصلت لرقم فوق فوق </t>
  </si>
  <si>
    <t>https://twitter.com/abukhaleel5/status/1205193058721161216</t>
  </si>
  <si>
    <t>https://twitter.com/ahmed_4078/status/1205192894396678145</t>
  </si>
  <si>
    <t>5ushari</t>
  </si>
  <si>
    <t>https://twitter.com/5ushari/status/1205192411330367489</t>
  </si>
  <si>
    <t>_ZeyadA</t>
  </si>
  <si>
    <t>OmarExplains</t>
  </si>
  <si>
    <t xml:space="preserve">مدري هو محسب ان كلامه وقتها كان جديد ولا لا بس محمد بن سلمان ذكرها في مقابلته للحوار عن الرؤية و قال انه لو طرحنا ١٪ من ارامكو راح يكون اكبر اكتتاب مر على التاريخ </t>
  </si>
  <si>
    <t>https://twitter.com/_ZeyadA/status/1205191167266164736</t>
  </si>
  <si>
    <t>زواج مـبتعـث http://mmbt3th.com موقع زواج مخصص للطلبة المبتعثون عدد كبير الاعضاء #فعاليات_موسم_الرياض #ونتروندرلاند #اكتتاب_ارامكو</t>
  </si>
  <si>
    <t>https://twitter.com/mmbtu3th/status/1205191049561432070</t>
  </si>
  <si>
    <t>https://twitter.com/AAldeyabi/status/1205187359962288128</t>
  </si>
  <si>
    <t>ibrahimtaif2030</t>
  </si>
  <si>
    <t xml:space="preserve">الجزيرة صنعت منذ 2016 عشرات التقارير وصرفت الملايين على الأفلام والمحللين وراهنت على عدم طرح #اكتتاب_ارامكو .. ولكنها تفاجأت بـ "الجرس" في آخر "الطريق المسدود" </t>
  </si>
  <si>
    <t>https://twitter.com/ibrahimtaif2030/status/1205186486217400320</t>
  </si>
  <si>
    <t>O38__</t>
  </si>
  <si>
    <t xml:space="preserve">قبل ٤ أعوام قال سيدي #محمد_بن_سلمان أن أرامكو ستطرح، وسيصبح أكبر اكتتاب في الكرة الأرضية وقيمة الشركة تتجاوز ٢ تريليون دولار يقول سيدي #محمد_بن_سلمان لاتصدقوني .. صدقوا الأرقام فصدقت الأرقام … وصدق #حبيب_الشعب سيدي #محمد_بن_سلمان #ارامكو_تتجاوز_2تريليون </t>
  </si>
  <si>
    <t>https://twitter.com/O38__/status/1205186353807405058</t>
  </si>
  <si>
    <t>للأهمية انتهت مهمة حملات التخريب على اكبر اكتتاب #ارامكو بالفشل قامت نفس خلايا هذه الدولة بمحاولة نشر اشاعات مغرضةضد #الإمارات بل هذه المره قاموا بفيلم جديد بفتح حسابات بأسماء وصور اماراتيين لنشر تغريدات مسيئة لقد اسفين خلاف لكنهم يحلمون السعودي إماراتي والإماراتي سعودي</t>
  </si>
  <si>
    <t>https://twitter.com/AAldeyabi/status/1205185831159377922</t>
  </si>
  <si>
    <t>swalf911</t>
  </si>
  <si>
    <t xml:space="preserve">انت انسان مبدع وانا من محبيك وودي اتعلم الشي هذا خاصه انني وضعت مدخراتي كلها في اكتتاب ارامكو وفقك الله </t>
  </si>
  <si>
    <t>https://twitter.com/swalf911/status/1205184724383260672</t>
  </si>
  <si>
    <t>FahdAlbogami</t>
  </si>
  <si>
    <t>https://twitter.com/ahmed_4078/status/1205184631907258368</t>
  </si>
  <si>
    <t>alnagar13</t>
  </si>
  <si>
    <t>دخل السعوديون بقوة في اكتتاب أرامكو فكافأهم سلمان بصعود السهم</t>
  </si>
  <si>
    <t>https://twitter.com/alnagar13/status/1205183560673611778</t>
  </si>
  <si>
    <t>k59GAqCbsEow1w9</t>
  </si>
  <si>
    <t xml:space="preserve">#ارامكو_تتجاوز_2تريليون امورنا طيبه وقالوها الشيوخ اكتتاب العمر وسيعضون اصابع الندم من لم يكتتبو مو ناقص الا يقولون تكفون اكتتبو اليوم امريكب ببورصة نيويورك اعتقد انهبل يلوح بقميصك بلصاله i love k s a من شفت دول العالم انكبت عليه عرفت فوووق لبيه ابو سلمان </t>
  </si>
  <si>
    <t>https://twitter.com/k59GAqCbsEow1w9/status/1205183214500880384</t>
  </si>
  <si>
    <t>khleel1111</t>
  </si>
  <si>
    <t xml:space="preserve">#اكتتاب_أرامكو نجاح بكل المقاييس وإضافه فاخره للسوق السعودي </t>
  </si>
  <si>
    <t>https://twitter.com/khleel1111/status/1205182285865197570</t>
  </si>
  <si>
    <t>abmsdyab5136</t>
  </si>
  <si>
    <t xml:space="preserve"> بعد نجاح أكبر اكتتاب في العالم .. شركة “بوبيان الكويتية” تفاجيء سهم “أرامكو” في ثاني يوم للتداول // معنى هذا ان شركة بوبيان الي باعت اليوم 3،3 مليون سهم هي الي دهورت سهم ارامكو ولا كان بيقفل نسبه على 38،70 ريال </t>
  </si>
  <si>
    <t>https://twitter.com/abmsdyab5136/status/1205181207975206913</t>
  </si>
  <si>
    <t>https://twitter.com/monther72/status/1205179073607155713</t>
  </si>
  <si>
    <t>Abo_4iab</t>
  </si>
  <si>
    <t>نفس الاشخاص اللي حذروا من #اكتتاب_أرامكو نفسهم اللي شجعوا قطر ف مباراتنا معهم ، ايضاً هم الان يدعمون #مقاطعه_المنتجات_الاماراتيه .. و للأسف باقي ناس كمخ تصدقهم .</t>
  </si>
  <si>
    <t>https://twitter.com/Abo_4iab/status/1205178489982345216</t>
  </si>
  <si>
    <t>oL97g6KWyI8rEYF</t>
  </si>
  <si>
    <t>https://twitter.com/oL97g6KWyI8rEYF/status/1205178264924372992</t>
  </si>
  <si>
    <t>sultvip93</t>
  </si>
  <si>
    <t xml:space="preserve">شاهد حجم التشكيك في #اكتتاب_ارامكو من الغرب ورد سمو وزير الطاقة عليهم </t>
  </si>
  <si>
    <t>https://twitter.com/sultvip93/status/1205177442194853894</t>
  </si>
  <si>
    <t>Hebah25</t>
  </si>
  <si>
    <t>بعض الي ساهموا في #اكتتاب_أرامكو حسسونا إنهم مواطنين يحبون الوطن أكثر مننا! خفوا علينا، باقي شوي ويقولون بأنهم مايفرقون عن جنودنا الي في الحد الجنوبي .. تراه اكتتاب والرازق الله</t>
  </si>
  <si>
    <t>https://twitter.com/Hebah25/status/1205176397519630338</t>
  </si>
  <si>
    <t>Ayed_bn_hadi</t>
  </si>
  <si>
    <t>https://twitter.com/Ayed_bn_hadi/status/1205175260057866242</t>
  </si>
  <si>
    <t>xxx_3338</t>
  </si>
  <si>
    <t xml:space="preserve">من قبل عشر سنوات تقريبا وابوي يحاول يفهمني بالاسهم بس ممره م كانت داخله مخي عجزت وفي مره سألت دكتور مادة الاقتصاد كيف الاسهم بالضبط وبرضو شرح لي ولا استوعبت بس الحمدلله من صار اكتتاب ارامكو وصرت من المساهمين فيها وانا صرت فاهمه الاسهم واحس قلبي بيتولع فيها بس خل افضى لها </t>
  </si>
  <si>
    <t>https://twitter.com/xxx_3338/status/1205175258694782977</t>
  </si>
  <si>
    <t>ITURKI_SH</t>
  </si>
  <si>
    <t>لا استغرب حالة الفرح الشعبي في الشارع السعودي بعد نجاح اكتتاب أرامكو فهذه الشركة كانت ولازالت تمثل شريان حياة ومستقبل كل السعوديين حتى وهم يدركون أهمية تنويع مصادر الدخل في عدم الاعتماد على النفط. نجاح الاكتتاب كان كعيد وطني للسعوديين</t>
  </si>
  <si>
    <t>https://twitter.com/ITURKI_SH/status/1205174964372099072</t>
  </si>
  <si>
    <t>iBraaHiM10</t>
  </si>
  <si>
    <t>فعلا #ولي_العهد قول وفعل . #ارامكو_تتجاوز_2تريليون #اكتتاب_ارامكو</t>
  </si>
  <si>
    <t>https://twitter.com/iBraaHiM10/status/1205174663351066624</t>
  </si>
  <si>
    <t>tendoor55</t>
  </si>
  <si>
    <t>htksa</t>
  </si>
  <si>
    <t>الناس تربط التغريدة بظروفها !!التغريدة واضحة المقصود تصريح وزير الطاقة عن اكتتاب شركة أرامكو.. ووصفه لمن لم يساهم فيها انه سوف يعض اصابع الندم!انا كمواطن لم أساهم فيها لعدم قناعتي في شفافيتها ماليا ولكثرة اللبس في أموالها المختلطة من ناحية الربا.ولن اعض ان شاء الله اصابعي ندما.</t>
  </si>
  <si>
    <t>https://twitter.com/tendoor55/status/1205173592918392837</t>
  </si>
  <si>
    <t>FMahdl</t>
  </si>
  <si>
    <t xml:space="preserve">#ارامكو_تتجاوز_2تريليون مابين الامس واليوم طموح وحلم اصبح واقع من اول يوم اعلن ولي العهد عن طرح اسهم ارامكوا انطلقت حملات الاحباط والتشكيك لم تتوقف حتى اخر يوم من الاكتتاب ، والنتيجه ماذا ؟ نجاح اكبر اكتتاب في العالم وتتصدر ارامكوا السوق العالمي وعد ولي العهد ووفى </t>
  </si>
  <si>
    <t>https://twitter.com/FMahdl/status/1205173412185948161</t>
  </si>
  <si>
    <t>https://twitter.com/alasmari/status/1205173297471733761</t>
  </si>
  <si>
    <t>mzmznet</t>
  </si>
  <si>
    <t>بعد نجاح أكبر اكتتاب في العالم .. شركة “بوبيان الكويتية” تفاجيء سهم “أرامكو” في ثاني يوم للتداول https://is.gd/p752Rz</t>
  </si>
  <si>
    <t>https://twitter.com/mzmznet/status/1205173018961600514</t>
  </si>
  <si>
    <t>freedoms80</t>
  </si>
  <si>
    <t xml:space="preserve">المصيبة اكبر مما تظن. الصحافة مغشوشة ، الميزانية منهوبة،حقوق الشعب مسلوبة، حرية الرأي ممنوعة،المطالبة بحقوقك جريمة،مجلس الشورى مغشوش،مجلس الوزراء مغشوش،حروبنا كلامية عبثية،جيشنا مغشوش حتى بسلاحه،اكتتاب ارامكو وهم و غش. و أنت تنظر الى بضاعة يدخلها غشاش صغير لمصلحة حرامي كبير. </t>
  </si>
  <si>
    <t>https://twitter.com/freedoms80/status/1205170349656170502</t>
  </si>
  <si>
    <t>RFH119</t>
  </si>
  <si>
    <t>راح علي اكتتاب ارامكو كله بسبب الحلال والحرام</t>
  </si>
  <si>
    <t>https://twitter.com/RFH119/status/1205169890849636352</t>
  </si>
  <si>
    <t>fusayil2</t>
  </si>
  <si>
    <t>#اكتتاب_ارامكو بلغوا من وقف يشكك وينقل الاخبار الكاذبة ويفبركها للتأثير على المستثمرين . صدق سمو ولي العهد السعودي #محمد_بن_سلمان وكذبوا الباقين . الحمد لله من قبل ومن بعد .</t>
  </si>
  <si>
    <t>https://twitter.com/fusayil2/status/1205169834272669697</t>
  </si>
  <si>
    <t>SIR__II</t>
  </si>
  <si>
    <t>ومن يوم يتداولون إشاعات عن اكتتاب أرامكو ومصدقينها غاسل يدي منهم عينات تنطلي عليها كل شئ ..</t>
  </si>
  <si>
    <t>https://twitter.com/SIR__II/status/1205169406252326912</t>
  </si>
  <si>
    <t>KhalidAlmuneef0</t>
  </si>
  <si>
    <t xml:space="preserve">يوم تاريخي بكل ما تحمله الكلمة من معنى، أكبر شركة في العالم تطرح أكبر اكتتاب في العالم، بفضل الله ثم ولي العهد #ارامكو_تتجاوز_2تريليون </t>
  </si>
  <si>
    <t>https://twitter.com/KhalidAlmuneef0/status/1205167197015957504</t>
  </si>
  <si>
    <t>alan_zn</t>
  </si>
  <si>
    <t>#ارامكو_تتجاوز_2تريليون حاول المغرضون أن يشككوا في اكتتاب أرامكو ويخوفوا الناس منه فكان التخصيص ورد الفائض وطرح أسهم الشركة للتداول كل هذا حصل في أيام قليلة وبشكل سريع جداً فاق كل التصورات والتوقعات .هذا يعطينا درساً ألّا نلتفت إلى الشائعات وكلام الحاسدين والحاقدين على بلادنا</t>
  </si>
  <si>
    <t>https://twitter.com/alan_zn/status/1205166617300217856</t>
  </si>
  <si>
    <t>حاول المغرضون أن يشككوا في اكتتاب أرامكو ، ويخوفوا الناس منه . فكان التخصيص ، ورد الفائض ، وطرح أسهم الشركة للتداول ، كل هذا حصل في أيام قليلة ، وبشكل سريع جداً ، فاق كل التصورات والتوقعات . هذا يعطينا درساً ألّا نلتفت إلى الشائعات وكلام الحاسدين والحاقدين على بلادنا .</t>
  </si>
  <si>
    <t>https://twitter.com/alan_zn/status/1205165739390488577</t>
  </si>
  <si>
    <t>Awadaldosi1</t>
  </si>
  <si>
    <t>بعد نجاح أكبر اكتتاب في العالم .. شركة “بوبيان الكويتية” تفاجيء سهم “أرامكو” في ثاني يوم للتداول</t>
  </si>
  <si>
    <t>https://twitter.com/Awadaldosi1/status/1205165449060765698</t>
  </si>
  <si>
    <t>s_ziadi</t>
  </si>
  <si>
    <t>قبل ٤ أعوام قال ولي العهد السعودي الأمير محمد بن سلمان أن أرامكو ستطرح، وسيصبح أكبر اكتتاب في الكرة الأرضية وقيمة الشركة تتجاوز ٢ تريليون دولار. قوبل ذلك بتشكيك عالمي، وحملات مستمرة، وفي ١٢ ديسمبر ٢٠١٩ يتحقق الهدف ويتحول لواقع و #ارامكو_تتجاوز_2تريليون . https://twitter.com/Adhwan/status/1205159031653974016</t>
  </si>
  <si>
    <t>https://twitter.com/s_ziadi/status/1205165179387953152</t>
  </si>
  <si>
    <t>Yusra__7</t>
  </si>
  <si>
    <t xml:space="preserve">#مالك_عذر وش سالفة العالم اليوم . وربي بدون مبالغة الواتساب اليوم معظم الرسايل عالم تدور سلف ..!! . مدري مين اللي قايل لهم إني الوليد بن طلال .. ' وأنا من وين لأمي وش معنى اليوم !! . أرامكو وخلصت إكتتاب فيه شي ثاني .. </t>
  </si>
  <si>
    <t>https://twitter.com/Yusra__7/status/1205164487281709059</t>
  </si>
  <si>
    <t>Khalid89862522</t>
  </si>
  <si>
    <t>#اكتتاب_أرامكو من فرط ثقتي بصواب قرار الإكتتاب لم أدخل على سوق الأسهم للإطلاع على قيمة السهم! ولكني عرفت النتائج من تويتر وكلام الناس في المقاهي! موضوع طرح أرامكو هو الموضوع الأول في المقاهي والمجالس دون منازع</t>
  </si>
  <si>
    <t>https://twitter.com/Khalid89862522/status/1205163551817687045</t>
  </si>
  <si>
    <t>amal13386868</t>
  </si>
  <si>
    <t>فضلاً كل شخص شارك بـ اكتتاب ارامكو يحول لي ريال فقط ) ابتطمن كل الشعب السعودي شارك ولا في احد معي مادرا بقيمة السالفه الا متأخر .. لرقم الحساب تواصل معي خاص #يازين_القهوه_زيناه #ارامكو_تتجاوز_2تريليون</t>
  </si>
  <si>
    <t>https://twitter.com/amal13386868/status/1205163475649146882</t>
  </si>
  <si>
    <t>saad24925145</t>
  </si>
  <si>
    <t>صدقوني الاكتتاب في شركة ارامكو فيها ارباح كبيررة فقط الصبر لانها اكبر اكتتاب في العالم وايضا اكبر شركة نفط في العالم والخيرر قادم بإذن الله شكرا محمد بن سلمان ربي يحفظك</t>
  </si>
  <si>
    <t>https://twitter.com/saad24925145/status/1205162799078477824</t>
  </si>
  <si>
    <t>AlSheed</t>
  </si>
  <si>
    <t>تستعد أرامكو السعودية لدفع 64 مليون دولار إلى البنوك التي رتبت أكبر اكتتاب عام في العالم.. إنها خيبة أمل لشركات وول ستريت التي أمضت سنوات في العمل على الصفقة.. تستحق السوق المالية السعودية.. والمواطن السعودي هذه الصفقة.. #ارامكو_تتجاوز_2تريليون</t>
  </si>
  <si>
    <t>https://twitter.com/AlSheed/status/1205162231039766529</t>
  </si>
  <si>
    <t>hamdali14</t>
  </si>
  <si>
    <t>٤ سنوات والإعلام الغربي يشكك في حديث #ولي_العهد في ما يخص #اكتتاب_أرامكو ، وبعد أن تحقق كل ما طرحه سموّه ها هم الآن يعترفون! قيادة حكيمة تعرف ما تقوم به https://twitter.com/business/status/1205154720882593793</t>
  </si>
  <si>
    <t>https://twitter.com/hamdali14/status/1205161775416643584</t>
  </si>
  <si>
    <t xml:space="preserve">إكتتاب أرامكو مثال صارخ لثقة الشعب بقيادته وحرص قادة الوطن على مصالح شعبها في الوقت الذي شكك الآخرون في قيمة أرامكو وإكتتابها! تزاحم المواطنون للإكتتاب في أسهمها وهام يحصدون نتائج صواب قرارهم والقادم أزهى وأجمل إن شاء الله تعالى </t>
  </si>
  <si>
    <t>https://twitter.com/Khalid89862522/status/1205161719917666306</t>
  </si>
  <si>
    <t>HaiesAlshammari</t>
  </si>
  <si>
    <t xml:space="preserve">Bloomberg: * اسهم ارامكو تجاوزت هدف الأمير في ثاني يوم من المضاربة. * الجهود لشرب عصير اكتتاب ارامكو، ربما تضع عوائد الزيت السعودي على المخاطرة. </t>
  </si>
  <si>
    <t>https://twitter.com/HaiesAlshammari/status/1205161615106199553</t>
  </si>
  <si>
    <t>ane_vqh</t>
  </si>
  <si>
    <t>السوق يفتح بكرا الجمعه ؟ ومتى اقدر أبيع اَي وقت ؟ #اكتتاب_أرامكو</t>
  </si>
  <si>
    <t>https://twitter.com/ane_vqh/status/1205161023222829056</t>
  </si>
  <si>
    <t>naif_alrubaish</t>
  </si>
  <si>
    <t>#تاسي #اكتتاب_أرامكو أكبر كمية تداولات تمت على أسهم شركة مدرجة في جلسة واحدة ١- الانماء كمية التداولات ٥٩٨ مليون سهم عام ٢٠٠٨ ٢- ارامكو كمية التداولات ٤١٧ مليون سهم عام ٢٠١٩ ٣- معادن كمية التداولات ٣٣١ مليون سهم عام ٢٠٠٨ #الاسهم_السعودية</t>
  </si>
  <si>
    <t>https://twitter.com/naif_alrubaish/status/1205160781152698368</t>
  </si>
  <si>
    <t>MShaban24</t>
  </si>
  <si>
    <t>SABBBank</t>
  </si>
  <si>
    <t>السلام عليكم ... اريد الاشتراك ف اكتتاب و شراء اسهم ف ارامكو ... ولا ادرى ما المشكله ف عدم الوصول باى شىء يفيدنى</t>
  </si>
  <si>
    <t>https://twitter.com/MShaban24/status/1205159919277760512</t>
  </si>
  <si>
    <t>قبل ٤ أعوام قال ولي العهد السعودي الأمير محمد بن سلمان أن أرامكو ستطرح، وسيصبح أكبر اكتتاب في الكرة الأرضية وقيمة الشركة تتجاوز ٢ تريليون دولار. قوبل ذلك بتشكيك عالمي، وحملات مستمرة، وفي ١٢ ديسمبر ٢٠١٩ يتحقق الهدف ويتحول لواقع و #ارامكو_تتجاوز_2تريليون .</t>
  </si>
  <si>
    <t>https://twitter.com/Adhwan/status/1205159031653974016</t>
  </si>
  <si>
    <t>Abosgr3321</t>
  </si>
  <si>
    <t>من أول يوم أكتتاب وأنا متيقن بأنها سوف تنجح رغم تحذيرات المرجفين وأصحاب العقول الضعيفة #ارامكو_تتجاوز_2تريليون</t>
  </si>
  <si>
    <t>https://twitter.com/Abosgr3321/status/1205157484903780352</t>
  </si>
  <si>
    <t>awsmuslim13</t>
  </si>
  <si>
    <t xml:space="preserve">كان فيه صديق بيسأل اول امس عن اكتتاب #ارامكو و لسه بأقول له اصبر ..... طخ </t>
  </si>
  <si>
    <t>https://twitter.com/awsmuslim13/status/1205157011253612546</t>
  </si>
  <si>
    <t>x93xk</t>
  </si>
  <si>
    <t>Hash_law</t>
  </si>
  <si>
    <t>https://twitter.com/x93xk/status/1205156409723301888</t>
  </si>
  <si>
    <t>Ad22nan</t>
  </si>
  <si>
    <t xml:space="preserve">متى اكتتاب ارامكو شباب ؟ خلاص بتداول بسوق الاسهم </t>
  </si>
  <si>
    <t>https://twitter.com/Ad22nan/status/1205156247688949760</t>
  </si>
  <si>
    <t>aazz75811129</t>
  </si>
  <si>
    <t>#ارامكو_تتجاوز_2تريليون للاسف من التطبيل الزائد والبهرجه بالاعلام لمده شهرين واضخم اكتتاب بالعالم وسهم العالم كله ينتظره واخر شي يفك نسبه من ثاني يوم !! وين المطبلين وين المشاهير الي روجو للسهم والاكتتاب انتهت مهمتهم خلاص؟</t>
  </si>
  <si>
    <t>https://twitter.com/aazz75811129/status/1205155700978192385</t>
  </si>
  <si>
    <t>e7JdCElNMxo26SN</t>
  </si>
  <si>
    <t>Ali_alabdallh</t>
  </si>
  <si>
    <t>فلوس العالمين راحت في اكتتاب ارامكو في ارامكو</t>
  </si>
  <si>
    <t>https://twitter.com/e7JdCElNMxo26SN/status/1205155522544066562</t>
  </si>
  <si>
    <t>mlkealgen</t>
  </si>
  <si>
    <t>afa977</t>
  </si>
  <si>
    <t xml:space="preserve">بعد أن تتزاحم؟؟ طيب أخباركم تقول أن الشركات العالمية تتزاحم على اكتتاب أرامكو كيف تقول بعد؟؟ طيب خلك من هذا كله وقول لي سبب تراجع هذه الشركات عن اكتتاب أرامكو؟؟ الإجابة بإختصار: هم عارفين السعودية ضعيفة في حماية أراضيها، وأرامكو ما فيها إلا 10 طائرات مسيرة وتنام كالمرة السابقة </t>
  </si>
  <si>
    <t>https://twitter.com/mlkealgen/status/1205155177021485056</t>
  </si>
  <si>
    <t>ewavechart</t>
  </si>
  <si>
    <t>ارامكو اكتتاب القرن وصل ٣٨.٠٠ https://ewavechart.com/blogger/197</t>
  </si>
  <si>
    <t>https://twitter.com/ewavechart/status/1205155112739581954</t>
  </si>
  <si>
    <t>marsdnews24</t>
  </si>
  <si>
    <t xml:space="preserve">بعد نجاح أكبر اكتتاب في العالم .. شركة "بوبيان الكويتية" تفاجيء سهم "#أرامكو" في ثاني يوم للتداول </t>
  </si>
  <si>
    <t>https://twitter.com/marsdnews24/status/1205155097648549889</t>
  </si>
  <si>
    <t>mohmad3301</t>
  </si>
  <si>
    <t>قال رسول الله ﷺ : " إِذَا ظَهَرَ الزِّنَا وَالرِّبَا في قَريَةٍ ؛ فَقَد أَحَلُّوا بِأَنفُسِهِم عَذَابَ اللهِ " . [ صحيح الجامع #نجاح_اكتتاب_ارامكو</t>
  </si>
  <si>
    <t>https://twitter.com/mohmad3301/status/1205154272410832901</t>
  </si>
  <si>
    <t>NaifYD</t>
  </si>
  <si>
    <t xml:space="preserve">معنى يقول ويطول … #ارامكو_تتجاوز_2تريليون #اكبر_اكتتاب_في_التاريخ_ارامكو </t>
  </si>
  <si>
    <t>https://twitter.com/NaifYD/status/1205152543753588736</t>
  </si>
  <si>
    <t>si36si</t>
  </si>
  <si>
    <t xml:space="preserve">#ولي_العهد . قول وفعل . #ارامكو_تتجاوز_2تريليون #اكتتاب_ارامكو </t>
  </si>
  <si>
    <t>https://twitter.com/si36si/status/1205151731111387137</t>
  </si>
  <si>
    <t>KhlaisToday</t>
  </si>
  <si>
    <t xml:space="preserve"> #صحيفة_خليص . أرامكو بـ 2 تريليون دولار . http://www.khlais.sa/65984201/ . #خليص #اكتتاب_أرامكو</t>
  </si>
  <si>
    <t>https://twitter.com/KhlaisToday/status/1205151539595300864</t>
  </si>
  <si>
    <t>slalazzam</t>
  </si>
  <si>
    <t xml:space="preserve">انا بعد مانجح اكتتاب ارامكو </t>
  </si>
  <si>
    <t>https://twitter.com/slalazzam/status/1205151451477139456</t>
  </si>
  <si>
    <t>h_h1911</t>
  </si>
  <si>
    <t>اليوم صار اضخم اكتتاب في التاريخ الاقتصادي في العالم كله وهذا مجرد طرح 5 بالميه من ارامكو في السوق السعودي .. وصل قيمه ترليون دولار هذا الحدث يستاهل ان نقف عنده كثيرا ونحترم السعوديه في رؤيتها2020 .</t>
  </si>
  <si>
    <t>https://twitter.com/h_h1911/status/1205149898502529025</t>
  </si>
  <si>
    <t>waleed_ahmad0</t>
  </si>
  <si>
    <t>عندما صرح #ولي_العهد بأن اكتتاب أرامكو سيكون الأكبر في تاريخ البشرية هناك من شكك بجدوى طرح أرامكو وعدم نجاحها اليوم أرامكو تصبح أكبر شركة في العالم #ارامكو_تتجاوز_2تريليون</t>
  </si>
  <si>
    <t>https://twitter.com/waleed_ahmad0/status/1205148631294251008</t>
  </si>
  <si>
    <t>dsg990</t>
  </si>
  <si>
    <t>جهود عظيمة و جبارة بقيادة ولي العهد الي صنع انجاز وطني كبير و رفع رايتنا فوق العالم ارامكو اكبر و اقوى شركة في العالم بفضل الله ثم بفضل قيادتنا الحكيمة #نجاح_اكتتاب_ارامكو #ارامكو_تتجاوز_2تريليون</t>
  </si>
  <si>
    <t>https://twitter.com/dsg990/status/1205147234901331969</t>
  </si>
  <si>
    <t>vipka8</t>
  </si>
  <si>
    <t>النباح على قدر الألم الحمدلله نباحكم انما هو اكبر دليل على نجاح اكتتاب ارامكو موتوا بغيظكم يا أعداء المله</t>
  </si>
  <si>
    <t>https://twitter.com/vipka8/status/1205146832424390658</t>
  </si>
  <si>
    <t>albarii_sa</t>
  </si>
  <si>
    <t xml:space="preserve">ذكر ولي العهد الأمير محمد بن سلمان عام 2016 على قناة العربية ان قيمة ⁧#ارامكو_تتجاوز_2تريليون⁩ دولار، وان اكتتاب أرامكو سوف يكون الأكبر عالمًا ، وفي هذه الأيام نرى كل ما قاله ولي العهد على ارض الواقع </t>
  </si>
  <si>
    <t>https://twitter.com/albarii_sa/status/1205145805763600385</t>
  </si>
  <si>
    <t>vlJUp5SYRbsB8fR</t>
  </si>
  <si>
    <t>العربية تعطي تفاصيل مناسبة عن ميناء راس تنورة أكبر ميناء نفطي في العالم ومعها معلومات عن بعض منشآت شركة أرامكو!! للاستفادة، إلى القوة الصاروخية وسلاح الجو المسير ... #اليمن #السعودية #نجاح_اكتتاب_ارامكو</t>
  </si>
  <si>
    <t>https://twitter.com/vlJUp5SYRbsB8fR/status/1205145136977588224</t>
  </si>
  <si>
    <t>Mohamme60330052</t>
  </si>
  <si>
    <t>#ارامكو_تتجاوز_2تريليون انجاز جديد وغير مستغرب يضاف الى سجل سمو ولي العهد بعد ما اكتسح السوق العالمي وحقق لنا قفزه اقتصاديه تاريخيه من خلال اكتتاب ارامكو</t>
  </si>
  <si>
    <t>https://twitter.com/Mohamme60330052/status/1205143985116925953</t>
  </si>
  <si>
    <t>b4Zlxj5dFs5Pf9Z</t>
  </si>
  <si>
    <t>https://twitter.com/b4Zlxj5dFs5Pf9Z/status/1205142876507844609</t>
  </si>
  <si>
    <t>ali223311</t>
  </si>
  <si>
    <t>4Lhani</t>
  </si>
  <si>
    <t>اكتتاب ارامكو اصبح فيه التخوين واتهامات بانك ساذج ومغفل اذا لم تكتتب !! ((مالكم كيف تحكمون))</t>
  </si>
  <si>
    <t>https://twitter.com/ali223311/status/1205142622370750465</t>
  </si>
  <si>
    <t>maansoor_26</t>
  </si>
  <si>
    <t>#ارامكو_تتجاوز_2تريليون لغة الارقام لا تكذب واليوم نرى نجاحات في اكتتاب ارامكو وقوتها بالسوق</t>
  </si>
  <si>
    <t>https://twitter.com/maansoor_26/status/1205141958777282565</t>
  </si>
  <si>
    <t>1990ahmadof</t>
  </si>
  <si>
    <t>ياخي اكتتاب ارامكو كان واضح انه مضمون خصوصا اول الأيام</t>
  </si>
  <si>
    <t>https://twitter.com/Calcio_223/status/1205141033652240384</t>
  </si>
  <si>
    <t>Mjeedi</t>
  </si>
  <si>
    <t xml:space="preserve">للي ما لحق على اكتتاب #أرامكو </t>
  </si>
  <si>
    <t>https://twitter.com/Mjeedi/status/1205140681221689353</t>
  </si>
  <si>
    <t>Writing Effective Policies and Procedures Course in #London on 23, December #training #short_courses #Abu_Dhabi #دورات_تدريبية_في_لندن #نجاح_اكتتاب_أرامكو #تداول #تأمين_صحي#البحرين #الميزانية_العامة_2020 #الإمارات #تعليم_جدة #اليوم_العالمي_لحقوق_الانسان</t>
  </si>
  <si>
    <t>#London #training #short_courses #Abu_Dhabi</t>
  </si>
  <si>
    <t>https://twitter.com/LondonLpc/status/1205140501491523590</t>
  </si>
  <si>
    <t>k_alajlan9</t>
  </si>
  <si>
    <t>يوم تاريخي للاقتصاد السعودي ، #أرامكو تزيح شركة #أبل من صدارة أكبر الشركات قيمة؛ لتصبح أرامكو في صدارة شركات العالم .. دام عزك يا وطن وللمجد بقيه #نجاح_اكتتاب_ارامكو</t>
  </si>
  <si>
    <t>https://twitter.com/k_alajlan9/status/1205139628229120001</t>
  </si>
  <si>
    <t>tarefe2016</t>
  </si>
  <si>
    <t>شكرا ما نبي الهدف كان طرح ارامكو في السوق العالمي لكن هناك سوف يلتزمونك بمعايير شفافيه عاليه وفتح ملفات الشركة للمستثمر وراح تطلع بلاوي رزقا فحولتوه الى اكتتاب محلي اذا تبحثون عن رفاهية المواطن ومحاولة توفير حياة كريمة فقط امر بالغاء الضرائب وخفض اسعار الوقود</t>
  </si>
  <si>
    <t>https://twitter.com/tarefe2016/status/1205138264505692162</t>
  </si>
  <si>
    <t>Harusanji3</t>
  </si>
  <si>
    <t>احس اني الوحيده الي مدري وش سالفه اكتتاب ارامكو و لا اعرف شمعناه اصلا :)</t>
  </si>
  <si>
    <t>https://twitter.com/Harusanji3/status/1205137944421523461</t>
  </si>
  <si>
    <t>10_abdalmalk</t>
  </si>
  <si>
    <t xml:space="preserve">من القمة إلى القمه #نجاح_اكتتاب_ارامكو </t>
  </si>
  <si>
    <t>https://twitter.com/10_abdalmalk/status/1205136680090505217</t>
  </si>
  <si>
    <t>SalahAlArjani</t>
  </si>
  <si>
    <t>إكتتاب أرامكو قصة نجاح لرؤية #محمد_بن_سلمان ليست أولى ولن تكون أخيرة بمشيئة الله. ومن ذا يستطيع مجادلة الأرقام؟!</t>
  </si>
  <si>
    <t>https://twitter.com/SalahAlArjani/status/1205136378708803584</t>
  </si>
  <si>
    <t>I_atafh</t>
  </si>
  <si>
    <t>ياررررب ترزقه مليون ياحي ياقيوم #اكتتاب_أرامكو</t>
  </si>
  <si>
    <t>https://twitter.com/I_atafh/status/1205135740188971010</t>
  </si>
  <si>
    <t xml:space="preserve">يارب توفق أبوي وحبيب قلبي في #اكتتاب_أرامكو </t>
  </si>
  <si>
    <t>https://twitter.com/I_atafh/status/1205135576116191233</t>
  </si>
  <si>
    <t>RoyyyKn</t>
  </si>
  <si>
    <t>Faris__alghamdi</t>
  </si>
  <si>
    <t xml:space="preserve">لاتروح بعيد، كبيرهم الذي علمهم السحر من أمس وأنا اضحك على مقطعه ذا، حافظ مقطعه عندي من زمان عشان إذا نزل اكتتاب أرامكو وحقق القيمة المتوقعة أرجع اضحك عليه </t>
  </si>
  <si>
    <t>https://twitter.com/RoyyyKn/status/1205135170497646593</t>
  </si>
  <si>
    <t>_sem25</t>
  </si>
  <si>
    <t>#ارامكو_تتجاوز_2تريليون يارب ترزقني مليون وميتين ومااحتاج اكتتاب ارامكو خلاص من الصباح ازعجتونا مو عشان مااساهمت @minister_moe_sa انتا السبب مطفره</t>
  </si>
  <si>
    <t>https://twitter.com/_sem25/status/1205134086081257473</t>
  </si>
  <si>
    <t>malik2242</t>
  </si>
  <si>
    <t>Ali_gh91</t>
  </si>
  <si>
    <t>لا اعتقد يا علي اكتتاب ارامكو علشان المشاريع الجديده و بدل الغلاء يكلف خمسين مليار كيف تجي راتبين</t>
  </si>
  <si>
    <t>https://twitter.com/malik2242/status/1205133895261446146</t>
  </si>
  <si>
    <t>Sadad_Bonok</t>
  </si>
  <si>
    <t>https://twitter.com/Sadad_Bonok/status/1205133528075296769</t>
  </si>
  <si>
    <t>ShaikhNora</t>
  </si>
  <si>
    <t>NBH_MO</t>
  </si>
  <si>
    <t>يبدو أن الإنهماك في متابعة الجديد حول اكتتاب أرامكو وأخبار الاقتصاد، أنستني تهنئة الأشقاء بالبحرين بفوزهم بلقب #كاس_الخليج_24 لكن أن تأتي متأخرًا خير من ألا تأتي مبارك للأحبة في #البحرين #البحرين_بطل_خليجي24</t>
  </si>
  <si>
    <t>https://twitter.com/ShaikhNora/status/1205133520001257478</t>
  </si>
  <si>
    <t>https://twitter.com/Sadad_Bonok/status/1205133336206860288</t>
  </si>
  <si>
    <t>لا والله النكبة ابو بوبيان الكويتية كيف تعطي المؤسسات حق البيع بدري هذي جريمة بحق الصغار طبيعي مؤسسة مخصص لها اسهم بقيمة مية مليون يبيع من ثاني نسبة ولا يتنتظر توزيعات ارامكو علموني الحين وش استفاد المكتتب الفرد سعر اكتتاب هذا هو فك نسب ويقدر يقدر يشتري ب 36</t>
  </si>
  <si>
    <t>https://twitter.com/letk_tnady/status/1205132956991406081</t>
  </si>
  <si>
    <t xml:space="preserve">بـ2016م صرح محمد العزم عن طرح أرامكو ولاقى صدى بين تفاؤل وقلق وإرجاف فاستعان بربه ثم بأبناء وطنه رغم حملات التحريض لإفشال خططه حتى تحقق نجاح اكتتاب أرامكو وهو أهم ركائز رؤيةKSA2030 بحدث هز العالم واليوم #ارامكو_تتجاوز_2تريليون نفخر بقادتنا ووطننا وشعبنا </t>
  </si>
  <si>
    <t>https://twitter.com/Umar_AlEssa/status/1205132950226046977</t>
  </si>
  <si>
    <t>#أرامكو السعودية تصبح أول شركة في العالم تبلغ قيمتها 2 تريليون دولار https://cnn.it/2t6EyBC #إكتتاب_أرامكو</t>
  </si>
  <si>
    <t>https://twitter.com/cnnarabic/status/1205132750757519360</t>
  </si>
  <si>
    <t>khalidmakayil</t>
  </si>
  <si>
    <t>#اكتتاب_أرامكو #سهم_أرامكو #أرامكو ، خلاص تم البيع.. انقطعت العلاقه بيننا ..</t>
  </si>
  <si>
    <t>https://twitter.com/khalidmakayil/status/1205132301199400965</t>
  </si>
  <si>
    <t>Kh4deja</t>
  </si>
  <si>
    <t>خلاص وقفو كلام عن اكتتاب ارامكو وربي بموت قهر مااكتتبت</t>
  </si>
  <si>
    <t>https://twitter.com/Kh4deja/status/1205132225701961728</t>
  </si>
  <si>
    <t>alshuraim38</t>
  </si>
  <si>
    <t>تحدث عن اكتتاب ارامكو قبل سنوات ، ليصبح اليوم هذا الطرح حديث العالم بأسره .. قول وفعل سابق زمانك عسى عمرك طويل #ارامكو_تتجاوز_2تريليون</t>
  </si>
  <si>
    <t>https://twitter.com/alshuraim38/status/1205130948469305350</t>
  </si>
  <si>
    <t>man_srs</t>
  </si>
  <si>
    <t xml:space="preserve"> يفكـر في شيء ويشعر بشيء ويقُـول شيء آخـر مختلف تمامـاً #نجاح_اكتتاب_ارامكو .. انه الهروين ياسادة </t>
  </si>
  <si>
    <t>https://twitter.com/man_srs/status/1205130521057124359</t>
  </si>
  <si>
    <t>mohammadAljuil</t>
  </si>
  <si>
    <t>.كان له مقابلة عام 2016 عن اكتتاب ارامكو واليوم 2019وبعد 3 سنوات #ارامكو_تتجاوز_2تريليون قول وفعل</t>
  </si>
  <si>
    <t>https://twitter.com/mohammadAljuil/status/1205130024480919552</t>
  </si>
  <si>
    <t>amerh86985708</t>
  </si>
  <si>
    <t>كله من اكتتاب ارامكو #امر_ملكي</t>
  </si>
  <si>
    <t>https://twitter.com/amerh86985708/status/1205130016201293824</t>
  </si>
  <si>
    <t>iamabdullllah</t>
  </si>
  <si>
    <t>اكتتاب ارامكو افضل خطوة سويتها بحياتي</t>
  </si>
  <si>
    <t>https://twitter.com/iamabdullllah/status/1205129845459636227</t>
  </si>
  <si>
    <t>RainyCloud_H</t>
  </si>
  <si>
    <t>eO3M21Qc5Qf3a7D</t>
  </si>
  <si>
    <t xml:space="preserve">هذا ولدي الصغير بعد اكتتاب ارامكو </t>
  </si>
  <si>
    <t>https://twitter.com/RainyCloud_H/status/1205129644321787904</t>
  </si>
  <si>
    <t>boghanimmm</t>
  </si>
  <si>
    <t>@boursakw أرامكو أكبر اكتتاب بالعالم بدأ الاكتتاب فيه بتاريخ ١٧/١١/٢٠١٩ وتم طرح الشركة بتاريخ ١١/١٢/٢٠١٩ أي أقل من شهر فلماذا شركة بورصة الكويت تأخذ كل هذا الوقت لطرحها بالسوق؟ حسب التصاريح سيتم ادراجها شهر ٦ أي ٧ شهور او اكثر للادراج وهذا التأخير يجمد أم</t>
  </si>
  <si>
    <t>https://twitter.com/boghanimmm/status/1205128777623359489</t>
  </si>
  <si>
    <t>Mofareh5</t>
  </si>
  <si>
    <t>قال ... وفعل وعد ... فـ أوفى خطّط ... لـ يُنجز #محمد_بن_سلمان الرجل الذي يسير إلى المستقبل وهو يراهن ألَّا تشيخ الأحلام ،، #ارامكو_تتجاوز_2تريليون #طرح_أرامكو #اكتتاب_أرامكو #سهم_أرامكو</t>
  </si>
  <si>
    <t>https://twitter.com/Mofareh5/status/1205128755313860608</t>
  </si>
  <si>
    <t>alshbooh</t>
  </si>
  <si>
    <t>عويل وتذمر الدجاجله جعل المواطن الفطن يستشعر نجاح اي خطوه ستتخذها الدوله .. وجودهم كالبكتيريا النافعه لو كانت عفنه . #نجاح_اكتتاب_ارامكو</t>
  </si>
  <si>
    <t>https://twitter.com/alshbooh/status/1205128240999882752</t>
  </si>
  <si>
    <t>I_fech</t>
  </si>
  <si>
    <t>أتعرض للتنمر من قبل صديقتي اللي صارت غنية مؤخراً من اكتتاب ارامكو</t>
  </si>
  <si>
    <t>https://twitter.com/I_fech/status/1205125818109890561</t>
  </si>
  <si>
    <t>#furniture #اثاث #الأمارات #اكتتاب_أرامكو #السودان #البحرين_السعوديه #مفروشات #مفروشات_العبداللطيف</t>
  </si>
  <si>
    <t>https://twitter.com/mahmoud58952363/status/1205125425959231488</t>
  </si>
  <si>
    <t>IUaBdfr6vQkUTIf</t>
  </si>
  <si>
    <t>اخ انس اليوم سويت عمليه بيع اسهم ارامكو اكتتاب ...حاولت اني احول المبلغ من المحفظه إلى مفطه اخرى او احول لحسابي الجاري يرفط العمليه يقول بتاريغ 16 /12</t>
  </si>
  <si>
    <t>https://twitter.com/IUaBdfr6vQkUTIf/status/1205125348322619392</t>
  </si>
  <si>
    <t>#السيسى #الأرصاد #الهلال #كبير_الرياض_الهلال_او_النصر #اثاث #اكتتاب_أرامكو #الإمارات_السعودية #الرياض #السعودية</t>
  </si>
  <si>
    <t>https://twitter.com/mahmoud58952363/status/1205124470031208450</t>
  </si>
  <si>
    <t>hatim5111</t>
  </si>
  <si>
    <t xml:space="preserve">إكتتاب شركة أرامكو </t>
  </si>
  <si>
    <t>https://twitter.com/hatim5111/status/1205124092824883200</t>
  </si>
  <si>
    <t>DrMAlAbdullatif</t>
  </si>
  <si>
    <t>شركة وبرة الكويتية باعت كافة الأسهم التي اكتتبت بها في أرامكو وربحت 19 مليون ريال، ما نستفيد من اكتتاب مثل هذه الشركات؟</t>
  </si>
  <si>
    <t>https://twitter.com/DrMAlAbdullatif/status/1205123540460220416</t>
  </si>
  <si>
    <t>hazam_ksa</t>
  </si>
  <si>
    <t>جهاز الوظبي للاستثمار يطلب الاستثمار في #ارامكو وبن سلمان يرفض الامر ! اول مره في حياته يقول لهم ( لا ) #اكتتاب_ارمكو</t>
  </si>
  <si>
    <t>https://twitter.com/hazam_ksa/status/1205123388215218177</t>
  </si>
  <si>
    <t>y84LLagkqldiDS9</t>
  </si>
  <si>
    <t>قبل فتره قال محمد بن سلمان ان 1٪ فقط من أسهم أرامكو راح يكون اكبر اكتتاب فالعالم ،، و بعد طرح ارامكو ( بثلاث ) دقائق هزينا سوق الاسهم العالمي و جعلنا نتسيد على اكبر شركات أين هم المرجفون ؟؟ حجبت "ابل" حجبت "ماكروسفت" ظهرت أرامكو " قل موتوا بغيظكم ان الله عليم بذات الصدور"</t>
  </si>
  <si>
    <t>https://twitter.com/y84LLagkqldiDS9/status/1205123358830026753</t>
  </si>
  <si>
    <t>برأيي الشخصي نجح طرح اكتتاب ارامكو بشكل كبير واستفاد منه الشعب والدولة والملفت بالانتباه سرعة الطرح بعد الاكتتاب والتنظيم الممتاز</t>
  </si>
  <si>
    <t>https://twitter.com/boghanimmm/status/1205122975193694209</t>
  </si>
  <si>
    <t>أسهم "أرامكو" تغلق بختام تداولات الخميس عند مستوى 36.8 ريال سعودي لتصبح القيمة السوقية لأسهم الشركة بما يعادل 1.96 تريليون دولار @Saudi_Aramco @Aramco #اكتتاب_أرامكو #اقتصاد</t>
  </si>
  <si>
    <t>https://twitter.com/alain_4u/status/1205122632112365568</t>
  </si>
  <si>
    <t>FaisalAliAlq</t>
  </si>
  <si>
    <t>Bosa_9</t>
  </si>
  <si>
    <t>قريتها اكتتاب مشكله اذا كنت شريك مع ارامكو</t>
  </si>
  <si>
    <t>https://twitter.com/FaisalAliAlq/status/1205122520275394560</t>
  </si>
  <si>
    <t>BOOAOOB</t>
  </si>
  <si>
    <t xml:space="preserve">#اكتتاب_ارامكوا بوبيان للبتروكيماويات" الكويتية لعبتها صح واعلنت عن بيع كامل أسهمها في "أرامكو" وحققت ربحا بقيمة 19.8 مليون ريال </t>
  </si>
  <si>
    <t>https://twitter.com/BOOAOOB/status/1205122303874543618</t>
  </si>
  <si>
    <t>ab0Rsh11</t>
  </si>
  <si>
    <t>حلو الفلوس الي جت من اكتتاب ارامكو نستثمرها في رؤية سوفت وفي اوبر علشان نعوض الخساره</t>
  </si>
  <si>
    <t>https://twitter.com/ab0Rsh11/status/1205122229538820097</t>
  </si>
  <si>
    <t>talalAli7779</t>
  </si>
  <si>
    <t>تعرّف على أبرز الشركات والصناديق الاستثمارية التي تراجعت عن المشاركة في اكتتاب #ارامكو في #السعودية</t>
  </si>
  <si>
    <t>https://twitter.com/talalAli7779/status/1205121732161548288</t>
  </si>
  <si>
    <t>abm_29</t>
  </si>
  <si>
    <t xml:space="preserve">دول وأحزاب عالمية ومنظمات إرهابية وقنوات فضائية وشركات تجارية حاولوا تقييّضة ...حاولوا إفشاله حاولوا تقليله ..حاولوا تكسيره حاولوا وحاولوا ومانالوا ... ويبقى #ولي_العهد_الأمير_محمد_بن_سلمان شامخاً قوياً عزيزاً مثل جبال طويق الله يحفظه ويسعده #نجاح_اكتتاب_ارامكو </t>
  </si>
  <si>
    <t>https://twitter.com/abm_29/status/1205121385170980868</t>
  </si>
  <si>
    <t>xfatiimh</t>
  </si>
  <si>
    <t>altamimi14</t>
  </si>
  <si>
    <t>ترا مو اجباري من طلعنا على الدنيا مانشارك ب اكتتاب ارامكو كيف صار الحين واجب وطني ؟ الوطن حبه بالقلب مو على سهم</t>
  </si>
  <si>
    <t>https://twitter.com/xfatiimh/status/1205120486725890048</t>
  </si>
  <si>
    <t>saqaer41</t>
  </si>
  <si>
    <t>اكتتاب ارامكو نجح بكل المقاييس وبشهادة الجميع الارقام تتحدث نشاهد اليوم الارتفاع 10% من قيمة السهم #ارامكو_تتجاوز_2تريليون</t>
  </si>
  <si>
    <t>https://twitter.com/saqaer41/status/1205120131334115334</t>
  </si>
  <si>
    <t xml:space="preserve"> | #ارامكو تتربع على عرش "العالمية" #نجاح_اكتتاب_ارامكو #السعودية</t>
  </si>
  <si>
    <t>https://twitter.com/10_abdalmalk/status/1205119753368612864</t>
  </si>
  <si>
    <t>h_ms8989</t>
  </si>
  <si>
    <t xml:space="preserve">#ارامكو_تتجاوز_2تريليون بعد نجاح اكتتاب ارامكو الوضع من اليوم ورايح </t>
  </si>
  <si>
    <t>https://twitter.com/h_ms8989/status/1205119735127531520</t>
  </si>
  <si>
    <t>#تاسي #اكتتاب_أرامكو الاسبوع القادم اتوقع راح يحدث تذبذب بالسعر ممكن ياصل الى ٤٢ كحد اعلى ولكن لن يقل السعر عن ٣٥ سهم للتاريخ</t>
  </si>
  <si>
    <t>https://twitter.com/naif_alrubaish/status/1205118829191401473</t>
  </si>
  <si>
    <t>Albagami</t>
  </si>
  <si>
    <t>قرأت بالأمس مقالا لكاتب بريطاني عن اكتتاب ارامكو ولكنه عرج على الاقتصاد السعودي بشكل عام. قال لا بد من لبرلة المجتمع وإلا فلا نجاح للاقتصاد، ثم قال هناك تحرك ولكنه بائس بالمعايير الغربية. لم يعجبه تسعير ارامكو وقال السعوديون يعرفون أن الحكومات ستضغط من خلال مكافحة التغيير المناخي</t>
  </si>
  <si>
    <t>https://twitter.com/Albagami/status/1205117947892654080</t>
  </si>
  <si>
    <t>altaimani9</t>
  </si>
  <si>
    <t>انا اثق صراحه بالأسهم ذي ولو كان عندي ثروه لوضعتها كلها اكتتاب والله يوفق اللي اكتتبو بالخير #ارامكو_تتجاوز_2تريليون</t>
  </si>
  <si>
    <t>https://twitter.com/altaimani9/status/1205116702251466752</t>
  </si>
  <si>
    <t>dr_ah9</t>
  </si>
  <si>
    <t>لقد انتهزت الفرصة واستثمرت بعض المال في اكتتاب أرامكو بعد استشارة عدد من الاقتصاديين وأعتقد أن من لم يستثمر في ارامكو فقد خسر الكثير. نسبة الربح كبيرة جدا ولله الحمد</t>
  </si>
  <si>
    <t>https://twitter.com/dr_ah9/status/1205116194526769153</t>
  </si>
  <si>
    <t>قيمة "#أرامكو" السوقية تتجاوز تريليوني دولار في تداولات اليوم - #أرامكو #اكتتاب_أرامكو #صحيفة_البلاد</t>
  </si>
  <si>
    <t>https://twitter.com/albiladdaily/status/1205116046891335680</t>
  </si>
  <si>
    <t>KSASociety</t>
  </si>
  <si>
    <t>فيديو | رؤية ولي العهد تنجح.. أرامكو تتربع على عرش أكبر اكتتاب في العالم . ؛ ⁧#ارامكو_تتجاوز_2تريليون⁩ .</t>
  </si>
  <si>
    <t>https://twitter.com/KSASociety/status/1205115076623130624</t>
  </si>
  <si>
    <t>EiFwDWT3zaVI1ec</t>
  </si>
  <si>
    <t>فكرة #اكتتاب_ارامكو تم محاربتها على ثلاث مراحل وبشكل جدي؛ الأولى التخويف والارجاف بأن الاكتتاب عبارة عن تفريط بثروة النفط بباطن الأرض، وراجت هذه في بعض وسائل الإعلام وفي مواقع التواصل، ثم تبين أنها فرية لا خطام لها ولا زمام.</t>
  </si>
  <si>
    <t>https://twitter.com/EiFwDWT3zaVI1ec/status/1205114841654079488</t>
  </si>
  <si>
    <t>ALFarshooti</t>
  </si>
  <si>
    <t xml:space="preserve">اسمعوا انها ليس معجزة في #ارامكو إنما هى رؤية الأمير محمد بن سلمان صرح بها قبل 3 سنوات بلقاء تلفزيوني عن توقعه بحجم القيمة السوقية لأرامكو وأنها سوف تكون اكبر اكتتاب بتاريخ الكورة الأرضية وهذا ماحدث فعليا ببداية انطلاقة سهم ارامكو </t>
  </si>
  <si>
    <t>https://twitter.com/ALFarshooti/status/1205114267076349952</t>
  </si>
  <si>
    <t>كانت فكرة #اكتتاب_ارامكو موجودة لدى المؤسس الملك عبدالعزيز ولكن تأجلت ربما لمصلحة تراها الدولة حينها، ولعل في الأمر خيرة فالشركة مع الوقت زادت قيمتها واستحوذ عليها الوطن.</t>
  </si>
  <si>
    <t>https://twitter.com/EiFwDWT3zaVI1ec/status/1205113647732842496</t>
  </si>
  <si>
    <t>saud99_g</t>
  </si>
  <si>
    <t>جميع الوكالات والصحف التي كانت تشكك في اكتتاب ارامكو اليوم جميعهم يتحدثون عن ارامكو وقوتها السوقيه #ارامكو_تتجاوز_2تريليون</t>
  </si>
  <si>
    <t>https://twitter.com/saud99_g/status/1205113580275798018</t>
  </si>
  <si>
    <t>fsj0000</t>
  </si>
  <si>
    <t>سيدة كبيرة بالسن تعيش ظروف أسرية ومادية صعبة لديها ٦٠٠٠٠ ريال كانت تريد تقدمة مقدم لشراء شقة تمليك لم تصدق اليوم أن المبلغ زاد خلال كم يوم في اكتتاب أرامكو . اللهم بارك لها وكل من يحلم بالمال الحلال .</t>
  </si>
  <si>
    <t>https://twitter.com/fsj0000/status/1205112323188445185</t>
  </si>
  <si>
    <t>Mergaap</t>
  </si>
  <si>
    <t>الضرب على الفساد سيكون بيد من حديد أشد من السابق. بعد اكتتاب أرامكو وتحصيل الأموال لإعادة ضخها في السوق عبر مشاريع تنموية في التعدين والخدمات اللوجستية والطاقة والبنية التحتية لابد من ضبط الصرف والتقييم ومكافحة الفساد ورفع مستويات الشفافية. أكبر نخر يهدد بناء الدول هو الفساد</t>
  </si>
  <si>
    <t>https://twitter.com/Mergaap/status/1205111982472486920</t>
  </si>
  <si>
    <t>سنخوض معك التحديات و سندافع عنك ولن نسمع فيك قولاً لأنك مستقبلنا ومستقبل بلادنا المشرق أدامك الله ياسيدي عزاً وفخراً للمواطن و الوطن #أرامكو #اكتتاب_أرامكو #طرح_أرامكو</t>
  </si>
  <si>
    <t>https://twitter.com/rrrrax_99/status/1205111019426762753</t>
  </si>
  <si>
    <t>نحن في دولة عظيمه يقودها رجل عظيم مافعله #محمد_بن_سلمان في السنوات الماضيه ومنذ توليه منصب ولاية العهد اختصر علينا سنواتٍ طِوال ولازال للمجد بقية كل يوم يزيد اعجابي بشخصه وأفعاله شكراً لله على وجودك في حياتنا #اكتتاب_أرامكو</t>
  </si>
  <si>
    <t>https://twitter.com/rrrrax_99/status/1205110830020345857</t>
  </si>
  <si>
    <t>fi9al4_</t>
  </si>
  <si>
    <t>من اكثر الاشخاص ندما اليوم هم الذين سمعو الاشاعات عن اكتتاب ارامكو اليوم يعضون اصابع الندم خصوصوا بعد قفز سعر السهم #ارامكو_تتجاوز_2تريليون</t>
  </si>
  <si>
    <t>https://twitter.com/fi9al4_/status/1205110585442144261</t>
  </si>
  <si>
    <t>تريليونا دولار القيمة السوقية لأرامكو مع بداية ثاني أيام التداول وصعود قياسي لأسعار البلاديوم.. أبرز الأخبار في موجز العين الاقتصادي @Saudi_Aramco @Aramco #اكتتاب_أرامكو #اقتصاد</t>
  </si>
  <si>
    <t>https://twitter.com/alain_4u/status/1205110052996055040</t>
  </si>
  <si>
    <t>ahmeed24_</t>
  </si>
  <si>
    <t>كل هذا النجاح بسبب تخطيط الامير محمد بن سلمان والاقبال الكبير على اكتتاب ارامكو دليل على مكانة الشركة وقوتها #ارامكو_تتجاوز_2تريليون</t>
  </si>
  <si>
    <t>https://twitter.com/ahmeed24_/status/1205109806140444674</t>
  </si>
  <si>
    <t>almotahwwer</t>
  </si>
  <si>
    <t>اخونا المستشار الكثير من متابعينك يستنيرون بتحليلك. هل اكتتاب ارامكو وتداولها ومؤشر سوق الاسهم سيؤثر سلباً على سوق العقار؟</t>
  </si>
  <si>
    <t>https://twitter.com/almotahwwer/status/1205109412676943872</t>
  </si>
  <si>
    <t>U7med</t>
  </si>
  <si>
    <t>اوكي ارامكو نزلت اكتتاب بقت اكبر قيمة سوقية في العالم بفارق كبير عن شركة أبل.</t>
  </si>
  <si>
    <t>https://twitter.com/U7med/status/1205109312659562496</t>
  </si>
  <si>
    <t>عندي احساس ان الي قادو حملة التنفير من اكتتاب أرامكو هم الحضارم عشان يستفردون فيها مثل ما نفر شيوخ الصحوة من الابتعاث ونكتشف ان عيالهم مبتعثين</t>
  </si>
  <si>
    <t>https://twitter.com/Saudi24mh/status/1205109154043629570</t>
  </si>
  <si>
    <t>رؤية ولي العهد تنجح.. "أرامكو" تتربع على عرش أكبر اكتتاب في العالم http://bit.ly/36maD6X #ارامكو_تتجاوز_2تريليون .</t>
  </si>
  <si>
    <t>https://twitter.com/Almadinanews/status/1205108559782002688</t>
  </si>
  <si>
    <t>dR4gH9l6BoQqxsk</t>
  </si>
  <si>
    <t xml:space="preserve">#ارامكو_تتجاوز_2تريليون اعترف لكم ندمت ماشتركت ف اكتتاب ارامكو </t>
  </si>
  <si>
    <t>https://twitter.com/dR4gH9l6BoQqxsk/status/1205108483210788864</t>
  </si>
  <si>
    <t>inmy2et</t>
  </si>
  <si>
    <t>Ar_thespectator</t>
  </si>
  <si>
    <t xml:space="preserve">#اكتتاب_أرامكو مليار وبالدولار تتربع على عرش كوكب الأرض </t>
  </si>
  <si>
    <t>https://twitter.com/inmy2et/status/1205107787384197120</t>
  </si>
  <si>
    <t>zafeer_q</t>
  </si>
  <si>
    <t>اليوم نشاهد ما قاله ولي العهد الامير محمد بن سلمان أن طرح أرامكو للاكتتاب سيجعله أكبر اكتتاب في العالم #ارامكو_تتجاوز_2تريليون</t>
  </si>
  <si>
    <t>https://twitter.com/zafeer_q/status/1205107050746957824</t>
  </si>
  <si>
    <t>hazzabakr</t>
  </si>
  <si>
    <t xml:space="preserve">بالرغم من محاولات التأثير السلبي من جهات دوليه على اكتتاب ارامكو جاءت النتائج عكس توقعاتهم وحققت المملكة عدد من الإنجازات بدءً من الإقبال الكبير على الاكتتاب و تحقيق القيمة المستهدفة وأصبحت ارامكو اكبر شركة مدرجه في الأسواق الماليه وتقدم سوق المملكة المالي في ترتيبه عالمياً . </t>
  </si>
  <si>
    <t>https://twitter.com/hazzabakr/status/1205106765240688640</t>
  </si>
  <si>
    <t>jmal48abdulaziz</t>
  </si>
  <si>
    <t>اكتتاب وطرح اسهم ارامكو نجح 100% في كل شي والله نفتخر بهذا الانجاز #ارامكو_تتجاوز_2تريليون</t>
  </si>
  <si>
    <t>https://twitter.com/jmal48abdulaziz/status/1205106218743803904</t>
  </si>
  <si>
    <t>The_Storme4</t>
  </si>
  <si>
    <t>أكثر من ٩ مليار ريال عماني تقريبا قيمة اكتتاب شركة أرامكو ☻☻</t>
  </si>
  <si>
    <t>https://twitter.com/The_Storme4/status/1205105826370916352</t>
  </si>
  <si>
    <t>zooml4488</t>
  </si>
  <si>
    <t>end188</t>
  </si>
  <si>
    <t>البيع في الداخل يكفي ويغني بكثير عن الخارج حجم السيولة الداخلية النائمة حجم كبير جدا جدا وبدليل عدد قليل اكتتاب في ارامكو وتم تجميع 410 مليار ولا ننسى الاهلي فوق 320 مليار هذي القوة وهذا الحجم من السيولة يكفي الاموال الخارجية اموال سريعة الحركة لها مشاريعها المستهدفة في المملكة</t>
  </si>
  <si>
    <t>https://twitter.com/zooml4488/status/1205105061971542017</t>
  </si>
  <si>
    <t>si6hh</t>
  </si>
  <si>
    <t>سلام عليكم ورحمه الله وبركاته انا واخد سعودي بلعربي مااعرف وش يعني اكتتاب او سهم او اسهم وابي واحد عاقل بالغ مسلم شيعي او سني يعلمني واسآل الله التوفيق والنجاح للطلاب والطالبات واسال الله ان يشفي مرضانا ومرضا المسلمين وصلى الله وسلم وبارك علي نبينا محمد... #ارامكو_تتجاوز_2تريليون</t>
  </si>
  <si>
    <t>https://twitter.com/si6hh/status/1205104920422240256</t>
  </si>
  <si>
    <t>iundermind</t>
  </si>
  <si>
    <t>شريكنا العزيز نشكر لك إهتمامك، إنتهت فترة إكتتاب أرامكو للشركات . نسعد بخدمتكم</t>
  </si>
  <si>
    <t>https://twitter.com/AlinmaBankSA/status/1205104180186275841</t>
  </si>
  <si>
    <t>اغلق سهم أرامكو اليوم بسعر 36.8 ريال وبهذا السعر تكون قيمة أرامكو السوقية 1.96 تريليون دولار، قيمة أرامكو بسعر الاكتتاب 1.7 تريليون دولار. #اكتتاب_أرامكو</t>
  </si>
  <si>
    <t>https://twitter.com/Boholaiga/status/1205104014582538240</t>
  </si>
  <si>
    <t>salehaljabry83</t>
  </si>
  <si>
    <t>#نجاح_اكتتاب_ارامكو احتاج صديق فاهم في الأسهم للاستشارات</t>
  </si>
  <si>
    <t>https://twitter.com/salehaljabry83/status/1205103733618741248</t>
  </si>
  <si>
    <t>leduras2014</t>
  </si>
  <si>
    <t>ولا حتى اكتتاب شركة ارامكو يادكتور كما تعودنا وضعه كشماعة ..</t>
  </si>
  <si>
    <t>https://twitter.com/leduras2014/status/1205101168273297408</t>
  </si>
  <si>
    <t>[صحيفة صدى] رجل أعمال أمريكي يعلق على نتائج اكتتاب أرامكو: أظهر شهية كبيرة تجاه الأسهم: http://bitly.com/2LOLERX</t>
  </si>
  <si>
    <t>https://twitter.com/eco_news_sa/status/1205100950718996480</t>
  </si>
  <si>
    <t>coonon_</t>
  </si>
  <si>
    <t>انتقلوا من الحرب الاقتصادية على اكتتاب ارامكو واتجهوا الى الامارات الحليف الاقوى للدولة #مقاطعه</t>
  </si>
  <si>
    <t>https://twitter.com/coonon_/status/1205100102836195329</t>
  </si>
  <si>
    <t>Fahad3mran</t>
  </si>
  <si>
    <t xml:space="preserve"> الشفافية ثم الشفافية ثم الشفافية #اكتتاب_أرامكو #نجاح_اكتتاب_ارامكو https://twitter.com/SaudiNews50/status/1204776282954903557/video/1</t>
  </si>
  <si>
    <t>https://twitter.com/Fahad3mran/status/1205099321177313280</t>
  </si>
  <si>
    <t>الواتساب وكر للصحونج يتداولون فيه رسايل التحذير من اكتتاب ارامكو "الربوي" وجايبين ٨٦٥٥٨٩ رأي فقهي يحرم الاكتتاب لعنهم الله</t>
  </si>
  <si>
    <t>https://twitter.com/1_1Raghad/status/1205099221067747329</t>
  </si>
  <si>
    <t>5dmaa</t>
  </si>
  <si>
    <t>#نجاح_اكتتاب_ارامكو #حافز #مقاطعه عندما تفوتك صلاة الفجر صل صلاةالضحى عندماتفوتك إحدى الصلوات الخمس صلها واتبعها بالسنن إذاارتكبت معصيةفي الصباح حاول أن تقيم الليل عندما تفوتك الأذكار اقرأ صفحتين في المصحف عندما ترتكب معصية امحها بطاعة يقول الله تعالى: "إن الحسنات يذهبن السيئات"</t>
  </si>
  <si>
    <t>https://twitter.com/5dmaa/status/1205098532744712193</t>
  </si>
  <si>
    <t>AldalbhySs</t>
  </si>
  <si>
    <t>itti_guy</t>
  </si>
  <si>
    <t>شركة زبالة فائدتهم من اكتتاب أرامكو في أسبوعين اكثر من أرباحهم في ربع كامل، الهدف من الضجة هذي والكلام اللي ماله سنع هو محاولة رفع السهم، بكره يرتفع سهمهم ويصرفون على المساكين</t>
  </si>
  <si>
    <t>https://twitter.com/AldalbhySs/status/1205098428583305216</t>
  </si>
  <si>
    <t>Alqiyady</t>
  </si>
  <si>
    <t xml:space="preserve">ارتفاع سعر سهم شركة #أرامكو.. هل تتخطى قيمة الشركة تريليوني دولار؟ #alqiyady #نجاح_اكتتاب_ارامكو </t>
  </si>
  <si>
    <t>#alqiyady</t>
  </si>
  <si>
    <t>https://twitter.com/Alqiyady/status/1205098148676407296</t>
  </si>
  <si>
    <t>N_BMi</t>
  </si>
  <si>
    <t xml:space="preserve">#أرامكو #اكتتاب_ارمكو هكذا هو عملاق العالم #أرامكو_السعودية </t>
  </si>
  <si>
    <t>https://twitter.com/N_BMi/status/1205098014387441666</t>
  </si>
  <si>
    <t>saudi2033045295</t>
  </si>
  <si>
    <t>الحمد لله .. نسئل الله أن يحفظ بلادنا من ألأعداء المرجفون الخونه والمرتزقه . شهد أكتتاب أرامكو حملة شرسه من أعداء الوطن للتقليل من أهمية هذا الاكتتاب والطعن في الشركة . لاكن الله خذلهم وهم ألأن يشاهدون بأعينهم فيمتها السوقية 2ترليون دولار #السعودية_العظمى</t>
  </si>
  <si>
    <t>https://twitter.com/saudi2033045295/status/1205096743999803393</t>
  </si>
  <si>
    <t>Today and after #تداول_ارامكو The value of the Saudi market jumped to the seventh position in the world #نجاح_اكتتاب_ارامكو</t>
  </si>
  <si>
    <t>https://twitter.com/fehedgemalwdmam/status/1205095708979875841</t>
  </si>
  <si>
    <t>euronewsar</t>
  </si>
  <si>
    <t>بعد أكبر اكتتاب.. ارتفاع قيمة أسهم أرامكو في اليوم الثاني من التداول إلى عتبة تريليوني دولار #أرامكو #السعودية</t>
  </si>
  <si>
    <t>https://twitter.com/euronewsar/status/1205095099425861632</t>
  </si>
  <si>
    <t>omar_al3skar</t>
  </si>
  <si>
    <t>#ارامكو اكبر اكتتاب بالعالم وانت مو قادر تهيئ البنوك للتداول هذا السهم.....! من الساعة ١١ مش قادرين نتداول للاسف عشوائية وبهرجة اعلامية بدون احترافية</t>
  </si>
  <si>
    <t>https://twitter.com/omar_al3skar/status/1205093671550570496</t>
  </si>
  <si>
    <t>salmanalsharedh</t>
  </si>
  <si>
    <t>إكتتاب #ارامكو هو أحد النماذج الحقيقية لوعود وأهداف سمو #ولي_العهد. فقبل 3 أعوام، ذكر سموه قيمتها التي تكسر حاجز الترليوني دولار. أعتقد أن مثل هذه النماذج تجعلنا ننتظر 2030 بشغف.</t>
  </si>
  <si>
    <t>https://twitter.com/salmanalsharedh/status/1205092966026686470</t>
  </si>
  <si>
    <t>rakan_lit</t>
  </si>
  <si>
    <t>دز امها ياشيخ اجل متورطين ويبون الناس تشتري ! بيومين السهم ارتفع وهي بس يومين تجي تقول متورطين يمين بالله انت كل شوي تثبت ان اللي براسك ماهو عقل " كندرة" .. الحمدلله اكتتاب ارامكو اكتسح التاريخ وغطى على كل اقوى الشركات العالمية من ناحية الاكتتابات</t>
  </si>
  <si>
    <t>https://twitter.com/rakan_lit/status/1205091569675702272</t>
  </si>
  <si>
    <t>fisalam500</t>
  </si>
  <si>
    <t>Mrkandie</t>
  </si>
  <si>
    <t>اخوي محمد أتمنى تسوي كيف أرامكو كسبت تحدي رغم تهبيط الاخونجيه للهمم في اكتتاب أرامكو وشماته غرب ياليت حلقة</t>
  </si>
  <si>
    <t>https://twitter.com/fisalam500/status/1205090644932345856</t>
  </si>
  <si>
    <t>abs_rt</t>
  </si>
  <si>
    <t xml:space="preserve">ذكرت اكتتاب أرامكو لأني ما اكتتبت و هذا هو سر ارتفاع السهم. </t>
  </si>
  <si>
    <t>https://twitter.com/abs_rt/status/1205090118241079297</t>
  </si>
  <si>
    <t>Effat_26</t>
  </si>
  <si>
    <t>0oRo7</t>
  </si>
  <si>
    <t>انا دخلت التطبيق و كان فيه استثمار اظن و دخلت وفيه خانه اكتتاب ارامكو بس اتوقع حاليا مافي لان أرامكو حاليا مافي</t>
  </si>
  <si>
    <t>https://twitter.com/Effat_26/status/1205090100494950401</t>
  </si>
  <si>
    <t>AlyaumOpEd</t>
  </si>
  <si>
    <t>سهم #ارامكو آفآق وآمال #مقالات @alyaum #صحيفةاليوم #تداول_ارامكو @ibahathek11 #نجاح_اكتتاب_ارامكو إبراهيم باحاذق http://bit.ly/38wKdBp</t>
  </si>
  <si>
    <t>https://twitter.com/AlyaumOpEd/status/1205089916423557127</t>
  </si>
  <si>
    <t>mostafa_elsawy4</t>
  </si>
  <si>
    <t>انا خلاص هروح اشتري اسهم في اكتتاب ارامكو يا كحيانين @Drahmedbesoo</t>
  </si>
  <si>
    <t>https://twitter.com/mostafa_elsawy4/status/1205089906802003971</t>
  </si>
  <si>
    <t>_thj1</t>
  </si>
  <si>
    <t>ffttft</t>
  </si>
  <si>
    <t>هذا اكتتاب ارامكو</t>
  </si>
  <si>
    <t>https://twitter.com/_thj1/status/1205088984675835904</t>
  </si>
  <si>
    <t>jh4ktdI7R62Ce4S</t>
  </si>
  <si>
    <t>#نجاح_اكتتاب_ارامكو مبروك النجاح والله ما اكتتبت بس عشان ان الي طرحها ولي العهد نتمنى له النجاح بكل شي وكانوا الأعداء يحاربونا بشركتنا الكبرى مبروك اول شي لي ولي العهد ولي الي اكتتب اهنيهم</t>
  </si>
  <si>
    <t>https://twitter.com/jh4ktdI7R62Ce4S/status/1205088027028152320</t>
  </si>
  <si>
    <t>nejQdsIxiDVAyCn</t>
  </si>
  <si>
    <t>كنت احترمك قبل هذي التغريده وبعدها ليس لك عندي فيمه وبلك يصكك بين العيون اذا اصبحت الوطنيه تقاس بسهم ارامكو عندكم ولماذا عممت على البشيريه نعرف ناس عايشين على الحفه وما همها اكتتاب ولاغيره انتم بس خلوهم فحالهم</t>
  </si>
  <si>
    <t>https://twitter.com/nejQdsIxiDVAyCn/status/1205086857509449728</t>
  </si>
  <si>
    <t>mmmiass</t>
  </si>
  <si>
    <t xml:space="preserve">نجاح أكتتاب #أرامكو جعلها بداية خير على الجمييع </t>
  </si>
  <si>
    <t>https://twitter.com/mmmiass/status/1205086696993435648</t>
  </si>
  <si>
    <t>shashaking999</t>
  </si>
  <si>
    <t>الأمور لا تحسب بهذه الكيفية .. ١٠٠ مليار في السندات الامريكية تحقق ٢ مليار فقط في السنة ٢% . و في اكتتاب ارامكو ١٠٠ مليار حققت ٢٠ مليار في يومين ما تدخله السندات في ١٠ سنوات .</t>
  </si>
  <si>
    <t>https://twitter.com/shashaking999/status/1205086271783260160</t>
  </si>
  <si>
    <t>khalidfind11</t>
  </si>
  <si>
    <t>شركة بوبيان رشت (باعت ) على الموطنين واربحت 1.6 مليون دينار كويتي بسعر 38.70 #نجاح_اكتتاب_ارامكو #اكتتاب_ارمكو</t>
  </si>
  <si>
    <t>https://twitter.com/khalidfind11/status/1205086161493995520</t>
  </si>
  <si>
    <t>AlSalmans</t>
  </si>
  <si>
    <t>القوانين الذكية التي وضعت في اكتتاب #أرامكو أكسبتها ثقة المستمرين والذي انعكس خلال اول يومين من الادراج، وسينعكس مستقبلا على اي اكتتابات من هذا النوع #أرامكو_السعودية اكتتاب العصر</t>
  </si>
  <si>
    <t>https://twitter.com/AlSalmans/status/1205085717086511104</t>
  </si>
  <si>
    <t>abdulaz22763368</t>
  </si>
  <si>
    <t>The Company’s employees and workplace culture are important to its success which is obvious #اكتتاب_ارامكو_التاريخي</t>
  </si>
  <si>
    <t>https://twitter.com/abdulaz22763368/status/1205085666637471745</t>
  </si>
  <si>
    <t>F_M_BinJumah</t>
  </si>
  <si>
    <t>المقابله كامله مع الزميل العزيز أرامكو السعودية تتربع على عرش الشركات المدرجة في بورصات العالم https://www.skynewsarabia.com/program/almasaa/1304658-الرميان-اكتتاب-أرامكو-يدعم-رؤية-المملكة-2030 via @skynewsarabia</t>
  </si>
  <si>
    <t>https://twitter.com/F_M_BinJumah/status/1205085074783383552</t>
  </si>
  <si>
    <t>209e_</t>
  </si>
  <si>
    <t>عن اكتتاب ارامكو والي فاته الاكتتاب وسمع كلام ذا الداعشي وما اكتتب يفوز بجائزه الدلخ الذهبي</t>
  </si>
  <si>
    <t>https://twitter.com/saud_nu/status/1205084986577166337</t>
  </si>
  <si>
    <t>masfarshaddad</t>
  </si>
  <si>
    <t>Aramco strives to provide its shareholders with value creation through crude oil price cycles #اكتتاب_ارامكو_التاريخي</t>
  </si>
  <si>
    <t>https://twitter.com/masfarshaddad/status/1205084888514387968</t>
  </si>
  <si>
    <t>Mev0o1</t>
  </si>
  <si>
    <t>شريكنا العزيز، تم إنتهاء إكتتاب شركة الزيت العربية السعودية - أرامكو السعودية. نسعد بخدمتكم</t>
  </si>
  <si>
    <t>https://twitter.com/AlinmaBankSA/status/1205084360904454144</t>
  </si>
  <si>
    <t>Khalid_F17</t>
  </si>
  <si>
    <t xml:space="preserve">#بوبيان_للبتروكيماويات (شركة كويتيه) بعد مشاركتها في #اكتتاب_أرامكو ب 3.3 مليون سهم باعت اليوم كامل أسهمها بسعر 37 ريال محققة ربح 15% إثبات أن المؤسسات والشركات لها الحق في البيع من اليوم الأول </t>
  </si>
  <si>
    <t>https://twitter.com/Khalid_F17/status/1205084358064984064</t>
  </si>
  <si>
    <t>jdeelah</t>
  </si>
  <si>
    <t>#نجاح_اكتتاب_ارامكو ياربي لك الحمد .. قل للشامتين بنا افيقو</t>
  </si>
  <si>
    <t>https://twitter.com/jdeelah/status/1205083719356289024</t>
  </si>
  <si>
    <t>azooz_5000</t>
  </si>
  <si>
    <t>ما شاء الله تبارك الله . الحمد لله و الشكر #اكتتاب_ارامكو أصبحنا من أكبر شركات العالم اقتصاد</t>
  </si>
  <si>
    <t>https://twitter.com/azooz_5000/status/1205082323269619712</t>
  </si>
  <si>
    <t>sultanove9</t>
  </si>
  <si>
    <t xml:space="preserve">الوضع الان بخصوص اكتتاب أرامكو </t>
  </si>
  <si>
    <t>https://twitter.com/sultanove9/status/1205081939042066432</t>
  </si>
  <si>
    <t>aldossary178</t>
  </si>
  <si>
    <t xml:space="preserve">#اكتتاب_أرامكو وضع المكتتبين في ارامكو اليوم </t>
  </si>
  <si>
    <t>https://twitter.com/aldossary178/status/1205081679125192704</t>
  </si>
  <si>
    <t>ajlnews</t>
  </si>
  <si>
    <t xml:space="preserve">سهم «أرامكو» يصعد بسيولة السوق السعودي لـ9 مليارات ريال https://ajel.sa/p8yW9n/ #نجاح_اكتتاب_ارامكو </t>
  </si>
  <si>
    <t>https://twitter.com/ajlnews/status/1205081108737490944</t>
  </si>
  <si>
    <t>ksfjrOVEP1jQs8q</t>
  </si>
  <si>
    <t>Faisal41336574</t>
  </si>
  <si>
    <t>اذا اكتتاب استمر معاه للحين بعيد من سعر اكتتابك وشف اخرتها معاه واذا شاري لو قريب سعرك بع لنو سهم ارامكو م ظنتي بيوصل ٤٠ ريال في القريب</t>
  </si>
  <si>
    <t>https://twitter.com/ksfjrOVEP1jQs8q/status/1205080375636180993</t>
  </si>
  <si>
    <t>KFJ2030</t>
  </si>
  <si>
    <t xml:space="preserve">#نجاح_اكتتاب_ارامكو مؤشر الذبذبه على 10%, </t>
  </si>
  <si>
    <t>https://twitter.com/KFJ2030/status/1205080311597584384</t>
  </si>
  <si>
    <t>j7queen</t>
  </si>
  <si>
    <t>عاد تصدقون كنت ناوية أبيع هالمره وربي اني سبك خايفه براميلي تنباااااق #اكتتاب_أرامكو</t>
  </si>
  <si>
    <t>https://twitter.com/j7queen/status/1205079926677876736</t>
  </si>
  <si>
    <t>F_KsA13</t>
  </si>
  <si>
    <t>انا عرضت اسهم اكتتاب ارامكو على النسبه انتظر عليها يابو العنود ؟</t>
  </si>
  <si>
    <t>https://twitter.com/F_KsA13/status/1205079849821454336</t>
  </si>
  <si>
    <t>GgMont3sh</t>
  </si>
  <si>
    <t>من الحين شايل هم سماجة الفن السعودي في رمضان عن اكتتاب #ارامكو</t>
  </si>
  <si>
    <t>https://twitter.com/GgMont3sh/status/1205079050697486336</t>
  </si>
  <si>
    <t>ziadah1981</t>
  </si>
  <si>
    <t xml:space="preserve">ما زال العملاق #أرامكو يسيطير على المركز الاول ويلتهم ما امامه من شركات في اليوم الثاني عند سعر 38.70 ريالا .. وتقييم الشركة يتجاوز 2 تريليون دولار . #نجاح_اكتتاب_ارامكو </t>
  </si>
  <si>
    <t>https://twitter.com/ziadah1981/status/1205079037959397376</t>
  </si>
  <si>
    <t>AboAlbandare201</t>
  </si>
  <si>
    <t>mo_hcn112</t>
  </si>
  <si>
    <t>اكتتاب ارامكو جمع 96 مليار ريال وتم تحويلها لصندوق الاستثمارات العامة للبدء في تنفيذ المشاريع</t>
  </si>
  <si>
    <t>https://twitter.com/AboAlbandare201/status/1205078251066007553</t>
  </si>
  <si>
    <t>Faisals17830699</t>
  </si>
  <si>
    <t>https://twitter.com/Faisals17830699/status/1205077806037848064</t>
  </si>
  <si>
    <t>nasservip19</t>
  </si>
  <si>
    <t>يكون عشان اكتتاب ارامكو</t>
  </si>
  <si>
    <t>https://twitter.com/nasservip19/status/1205076589622509568</t>
  </si>
  <si>
    <t xml:space="preserve">#أرامكو تعلن عن تعيين الرميان والعامودي بعدد من اللجان https://ajel.sa/kFtVB4/ #نجاح_اكتتاب_ارامكو = </t>
  </si>
  <si>
    <t>https://twitter.com/ajlnews/status/1205076578503471104</t>
  </si>
  <si>
    <t xml:space="preserve">رجل أعمال أمريكي: اكتتاب أرامكو أظهر شهية للأسهم في المملكة </t>
  </si>
  <si>
    <t>https://twitter.com/almowatennet/status/1205075865891160064</t>
  </si>
  <si>
    <t>ZtdM2Qpiykss4OE</t>
  </si>
  <si>
    <t>#نجاح_اكتتاب_ارامكوًًً</t>
  </si>
  <si>
    <t>https://twitter.com/ZtdM2Qpiykss4OE/status/1205075191556182021</t>
  </si>
  <si>
    <t>x__96z</t>
  </si>
  <si>
    <t>من عنده اسهم بيبيعها بشتري السهم ب ٥٠ ريال ابي ١٠٠ سهم #اكتتاب_أرامكو</t>
  </si>
  <si>
    <t>https://twitter.com/x__96z/status/1205074935871356930</t>
  </si>
  <si>
    <t>sultan90nash</t>
  </si>
  <si>
    <t>mrsmileksa</t>
  </si>
  <si>
    <t>مكانه ليس بيننا ، ونشر الشائعات !!! للمعلومية فقط كان يتكلم عن اكتتاب ارمكو في الأسواق العالمية ، والى الحين كلامك صحيح مئة بالمئة، محاولة اكتتاب أرامكو في الأسواق العالمية فشلت فشل ذريع ومرة أخرى موضوع خائن للوطن ومدري وش هذي كلها تهم مطاطة وترمى على اي شخص رأيه مخالف لكم !!</t>
  </si>
  <si>
    <t>https://twitter.com/sultan90nash/status/1205074391626928129</t>
  </si>
  <si>
    <t>Abndal</t>
  </si>
  <si>
    <t>#اكتتاب_أرامكو الي مو مضطر لا يبيع .. امسكوا اسهمكم ترى المستثمرين كُثر ، اجانب وسعوديين وخليجيين ينتظرون الفرصة للشراء والأن السوق بيدكم مابعد سيطر الهوامير على السهم</t>
  </si>
  <si>
    <t>https://twitter.com/Abndal/status/1205073426152603648</t>
  </si>
  <si>
    <t>Raqi_60</t>
  </si>
  <si>
    <t>عندي سؤال محيرني هاليومين !!؟؟ اكتتاب #ارامكو يوم اتى وبدأ البيع حسيت فيه ضجه زياده عشان الزياده مثلاً 3 ريال والان 5 ريال .. طيب الاسهم السابقه توصل زي كذا واكثر بالله ممكن حد يفيدني لاني احس ماني معاكم ولا في شيء حلو ولنا ما اعرفه !!</t>
  </si>
  <si>
    <t>https://twitter.com/Raqi_60/status/1205072800341471232</t>
  </si>
  <si>
    <t>sun_022</t>
  </si>
  <si>
    <t>اللهم زد وبارك #أرامكو ليت يفتحون مستقبلاً اكتتاب للمكتتبين لزيادة عدد الأسهم</t>
  </si>
  <si>
    <t>https://twitter.com/sun_022/status/1205070866230530048</t>
  </si>
  <si>
    <t>haf_219</t>
  </si>
  <si>
    <t>تكفون يمديني اكتتب؟ #نجاح_اكتتاب_ارامكو</t>
  </si>
  <si>
    <t>https://twitter.com/haf_219/status/1205070860102582273</t>
  </si>
  <si>
    <t>vipksa109</t>
  </si>
  <si>
    <t>وش رأيكم في اكتتاب أرامكو الي كسر وجيهكم</t>
  </si>
  <si>
    <t>https://twitter.com/vipksa109/status/1205070597698576385</t>
  </si>
  <si>
    <t>KaiAlAli</t>
  </si>
  <si>
    <t xml:space="preserve">تحقق توقع الأمير #محمد_بن_سلمان على عكس توقعات كل "الخبراء" الغربيين الحساد و المتشائمين، سيكتب اسمه فالتاريخ على انه من وضع اقتصاد المملكة في مصاف اعظم الاقتصادات على وجه الكرة الأرضية في عدة سنوات فقط! اذا تريد تطور من بلدك لا تعتمد على الخبراء الاجانب و اكتتاب ارامكو اكبر مثال </t>
  </si>
  <si>
    <t>https://twitter.com/KaiAlAli/status/1205070485207289856</t>
  </si>
  <si>
    <t>القيمة السوقية ل #شركة_ارامكو تساوي 2 ترليون دولار عند سعر للسهم =37.5 ريال رغم التذبذب الحاد الا أن الاغلاق والله اعلم سيكون حول هذا الرقم #اكبر_اكتتاب_في_التاريخ_ارامكو</t>
  </si>
  <si>
    <t>https://twitter.com/saud_almutair/status/1205069856162435072</t>
  </si>
  <si>
    <t>riyoo10</t>
  </si>
  <si>
    <t>سهم ارامكو عليه تطبيل بشكل مبالغ فيه ترا (الكثيري) جاب النسبة في سلع جلسات تداول متتالية ولا شفنا عليه هذا التطبيل اذا ماتجاوز ٥٠ ريال خلال نهاية جلسة الخميس القادم فهو اكتتاب فاشل ومخيب للامال</t>
  </si>
  <si>
    <t>https://twitter.com/riyoo10/status/1205069341055750144</t>
  </si>
  <si>
    <t>ahmed_14101990</t>
  </si>
  <si>
    <t>السلام عليكم اخي الكريم يطلع لي المبلغ لم يتم تسويته بعد البيع اكتتاب ارامكو لا استطيع تحويل المبلغ النقدي من المحفظه الي الحساب مالحل</t>
  </si>
  <si>
    <t>https://twitter.com/ahmed_14101990/status/1205068623972327424</t>
  </si>
  <si>
    <t xml:space="preserve">#أرامكو.. أول شركة في التاريخ بقيمة 2 تريليون دولار http://bit.ly/2sivucE #نجاح_اكتتاب_ارامكو . </t>
  </si>
  <si>
    <t>https://twitter.com/Almadinanews/status/1205068417155375104</t>
  </si>
  <si>
    <t>Naif747941081</t>
  </si>
  <si>
    <t>https://twitter.com/Naif747941081/status/1205068391641423872</t>
  </si>
  <si>
    <t>Qofue09341Kd6lt</t>
  </si>
  <si>
    <t>kasimf</t>
  </si>
  <si>
    <t>فيصل القاسم ماشوفك علقت علي نجاح اكتتاب ارامكو والله لو خسرت هلله عن سعر اكتتابها غير نشوف شماتك شهر قدام</t>
  </si>
  <si>
    <t>https://twitter.com/Qofue09341Kd6lt/status/1205068331469942784</t>
  </si>
  <si>
    <t xml:space="preserve">بتاريخ ٧ نوفمبر مع بداية الاكتتاب.. نصحت الجميع ان يكتتبوا وقلت سوف يكون هامش ربحية جيد وتحقق وقلت سوف يكون اكتتاب تاريخي وتحقق حقيقة جدا جدا سعيد ان تحقق كل ما توقعت في اكتتاب #ارامكو </t>
  </si>
  <si>
    <t>https://twitter.com/Abualfawarss123/status/1205068211319906304</t>
  </si>
  <si>
    <t>AmjadFattah</t>
  </si>
  <si>
    <t>اكتتاب أرامكو رغم تأخره سمح للكثيرين ب تملك حصة في اكبر شركة في العالم و جني أموال حتى و ان كانو غير ملمين بي عالم الأسهم. اتمنى ان أرى المزيد من الاكتتابات في السوق السعودي خصوصاالشركات الواعدة. #ارامكو</t>
  </si>
  <si>
    <t>https://twitter.com/AmjadFattah/status/1205067632732463104</t>
  </si>
  <si>
    <t>Ali_Alamri2</t>
  </si>
  <si>
    <t xml:space="preserve">#وزير_الطاقه الأمير عبدالعزيز بن سلمان : من شككوا في #اكتتاب_ارامكو سوف يتألمون وأتمنى ألا يؤذوا أنفسهم ويذهبوا للمستشفيات للبحث عن أي علاج. </t>
  </si>
  <si>
    <t>https://twitter.com/Ali_Alamri2/status/1205066671863615488</t>
  </si>
  <si>
    <t>لماذا شاركت في اكتتاب ارامكو ؟ تم طرح هذا السؤال عبر حساب ⁧#الحصالة⁩ في تويتر، وكانت نتائج الاستفتاء كالتالي .. ⁧#الاستثمار_في_الاسهم⁩</t>
  </si>
  <si>
    <t>https://twitter.com/alhasalah/status/1205066304601907200</t>
  </si>
  <si>
    <t>Azooozalwesali</t>
  </si>
  <si>
    <t>https://twitter.com/Azooozalwesali/status/1205065349928038400</t>
  </si>
  <si>
    <t>shambodfg</t>
  </si>
  <si>
    <t>الحين الذكي هو اللي يزيد ويشبع محفظته بأرامكو والأيام ستثبت بإذن الله اللي قاعد يشتري فاهم معنى الاستثمار وقيمة الشركة #اكتتاب_أرامكو</t>
  </si>
  <si>
    <t>https://twitter.com/shambodfg/status/1205065344307650560</t>
  </si>
  <si>
    <t>TalalTelhi</t>
  </si>
  <si>
    <t xml:space="preserve">وضعي حاليا مع اكتتاب ارامكو.. </t>
  </si>
  <si>
    <t>https://twitter.com/TalalTelhi/status/1205064727564603392</t>
  </si>
  <si>
    <t>ebtsm4life</t>
  </si>
  <si>
    <t xml:space="preserve">الناس شاغله بالها #اكتتاب_ارمكو #الجو_كانه_يقول : ارامكو </t>
  </si>
  <si>
    <t>https://twitter.com/ebtsm4life/status/1205064691330027520</t>
  </si>
  <si>
    <t>ارامكو .. مثلث ذهبي ٢٥،٦ مليار$اكبر اكتتاب ١١١ مليار$أعلى رقم أرباح ١،٨٨ تريليون$اكبر شركة</t>
  </si>
  <si>
    <t>https://twitter.com/ahmed_4078/status/1205064642957135878</t>
  </si>
  <si>
    <t xml:space="preserve">بالرغم من محاولات التشكيك والتشتيت والحرب الاعلامية الغربية والعربية المعادية ضد اكتتاب ارامكو الا ن الثقة كانت حاضره وحديث الامير عبدالعزيز بمثابة انتصار على كل هؤلاء المشككون ومخلفاتهم من الحاقدين . #اكتتاب_ارامكو #ارامكو #تداول #تداول_ارامكو </t>
  </si>
  <si>
    <t>https://twitter.com/kho12ao/status/1205064198818091008</t>
  </si>
  <si>
    <t>ksaffgg</t>
  </si>
  <si>
    <t>هاه ياعمير ماودك تحدثنا عن خيباتك في اكتتاب ارامكو؟ قلت لك السعوديه بالله ثم بمحمد بن سلمان باقيه وتتمدد ولغيرها الغبنات تتوالى انت ومن يصرف عليك</t>
  </si>
  <si>
    <t>https://twitter.com/ksaffgg/status/1205063657593430017</t>
  </si>
  <si>
    <t>Al7asn79</t>
  </si>
  <si>
    <t>hanialdure</t>
  </si>
  <si>
    <t>يعوضها لك اكتتاب أرامكو بحول الله</t>
  </si>
  <si>
    <t>https://twitter.com/Al7asn79/status/1205062535247998976</t>
  </si>
  <si>
    <t>AbdullahObaman6</t>
  </si>
  <si>
    <t>الحمدلله على #نجاح_اكتتاب_ارامكو والأهم هو استخدام متحصلات هذا الاكتتاب في تنويع الاقتصاد السعودي وخصوصا التصنيع والتعدين والسياحة ، فالنفط متوقع ان تنخفض أسعاره</t>
  </si>
  <si>
    <t>https://twitter.com/AbdullahObaman6/status/1205061562215608321</t>
  </si>
  <si>
    <t>طبيعي نرى السهم يقفل نسبة لليوم الثاني على التوالي اغلب الاقتصاديين العالميين قالوا عن سهم ارامكو استثمار ناجح لانها الشركة الاكبر في العالم وسنويا لديها ارباح هذه الفترة اغلب الصناديق وكبار المستثمرين يحاولون الشراء بهذا السعر لذلك الطلب اكثر من العرض بكثير #نجاح_اكتتاب_ارامكو</t>
  </si>
  <si>
    <t>https://twitter.com/Saleh_Alalati/status/1205061004188626944</t>
  </si>
  <si>
    <t>3525_ali</t>
  </si>
  <si>
    <t xml:space="preserve">محمد بن سلمان .. (قول وفعل) #نجاح_اكتتاب_ارامكو </t>
  </si>
  <si>
    <t>https://twitter.com/3525_ali/status/1205060881903689730</t>
  </si>
  <si>
    <t xml:space="preserve">متابعينا الأفاضل، يسعدنا ان ننقل لكم خبر سار سهم أرامكو والذي يمثل أضخم وأشهر اكتتاب في التاريخ وعلى مستوى العالم متاحاً الان للتداول على منصة ايتورو. #أرامكو_السعودية #أرامكو </t>
  </si>
  <si>
    <t>https://twitter.com/eToroAr/status/1205060215856648192</t>
  </si>
  <si>
    <t>thinker_85</t>
  </si>
  <si>
    <t>gnkez82</t>
  </si>
  <si>
    <t>من وجهة نظرك، كم أقل عدد أسهم مناسب كان في إكتتاب أرامكو ؟</t>
  </si>
  <si>
    <t>https://twitter.com/thinker_85/status/1205060004790853632</t>
  </si>
  <si>
    <t>Saudi_Na84</t>
  </si>
  <si>
    <t>#نجاح_اكتتاب_ارامكو ؛ تمنيت ان الماده ساعدتني لاكتتب في ارامكوا .. ولكن العوض في المقبلات باذن الله مبرووووك لاحابئنا واهلنا والشعب السعودي نحن في بلد محسووود فاشكروا الله على جزيل نعمه فبحمدلله وشكره والثناء عليه تدوم النعم اللهم ارزقنا شكر نعمك علينا ياكريم</t>
  </si>
  <si>
    <t>https://twitter.com/Saudi_Na84/status/1205059733641682944</t>
  </si>
  <si>
    <t>ainalakhbar</t>
  </si>
  <si>
    <t>ارتفاع سعر سهم شركة #أرامكو بالنسبة القصوى 10% لليوم الثاني على التوالي عند سعر 38.70 ريالاً مما يجعل تقييم الشركة فوق 2 تريليون دولار؛ لتصبح اول شركة في تاريخ الأسواق العالمية تتجاوز قيمتها السوقية 2 تريليون دولار . . . #نجاح_اكتتاب_ارامكو</t>
  </si>
  <si>
    <t>https://twitter.com/ainalakhbar/status/1205059182849867777</t>
  </si>
  <si>
    <t>mon_a74</t>
  </si>
  <si>
    <t>والله ماشفت اغبى من اللي رابط اكتتاب ارامكو بحب الوطن سوق الأسهم فاشل وسيظل فاشل عصابات تتحكم فيه والبسطاء هم كبش الفداء ، سوق يفتقد للشفافية مااكتتبنا ولا راح نكتتب.</t>
  </si>
  <si>
    <t>https://twitter.com/mon_a74/status/1205058812492894209</t>
  </si>
  <si>
    <t>m__amal</t>
  </si>
  <si>
    <t xml:space="preserve">#اكتتاب_ارامكو من قرعت #ارامكو الاجراس وصار كلن يقرع قرع الاجراس في قطر لاكتتاب شركة البان </t>
  </si>
  <si>
    <t>https://twitter.com/m__amal/status/1205058752392712192</t>
  </si>
  <si>
    <t>BSH__Z</t>
  </si>
  <si>
    <t xml:space="preserve">تقييم #أرامكو يرتفع الى أكثر من ٢ تريليون دولار لتصبح اول شركة في تاريخ الأسواق العالمية تتجاوز هذه القيمة السوقية. #نجاح_اكتتاب_ارامكو </t>
  </si>
  <si>
    <t>https://twitter.com/BSH__Z/status/1205057816270180352</t>
  </si>
  <si>
    <t>SaheelKSA</t>
  </si>
  <si>
    <t xml:space="preserve">مع ارتفاع سعر السهم إلى 38.70 ريالًا ، تقييم #أرامكو يرتفع الى أكثر من تريليوني دولار لتصبح اول شركة في تاريخ الأسواق العالمية تتجاوز هذه القيمة السوقية. #صهيلنا #نجاح_اكتتاب_ارامكو </t>
  </si>
  <si>
    <t>https://twitter.com/SaheelKSA/status/1205057496211185664</t>
  </si>
  <si>
    <t>HS____5577</t>
  </si>
  <si>
    <t xml:space="preserve">بعد اكتتاب أرامكو </t>
  </si>
  <si>
    <t>https://twitter.com/HS____5577/status/1205057370927308800</t>
  </si>
  <si>
    <t>saraxg11</t>
  </si>
  <si>
    <t>حدث اقتصادي تاريخي تفخر فيه السعوديه #نجاح_اكتتاب_ارامكو</t>
  </si>
  <si>
    <t>https://twitter.com/saraxg11/status/1205056547975503872</t>
  </si>
  <si>
    <t>SALEH09_saleh</t>
  </si>
  <si>
    <t xml:space="preserve">#نجاح_اكتتاب_ارامكو عارف ايش يبي وقايل كل شي من اول ويجيك من يشكك في اللي يسويه ؟ الله يوفقه </t>
  </si>
  <si>
    <t>https://twitter.com/SALEH09_saleh/status/1205055426729000960</t>
  </si>
  <si>
    <t>tyseeralalowah</t>
  </si>
  <si>
    <t>FCBinsider</t>
  </si>
  <si>
    <t>عادي اعتبرها مثل اول ماسمعت اكتتاب ارامكو</t>
  </si>
  <si>
    <t>https://twitter.com/tyseeralalowah/status/1205055335670648832</t>
  </si>
  <si>
    <t>oii4_</t>
  </si>
  <si>
    <t xml:space="preserve">اكتتاب ارامكو نجح. </t>
  </si>
  <si>
    <t>https://twitter.com/oii4_/status/1205054796140568576</t>
  </si>
  <si>
    <t xml:space="preserve">عاجل قيمة التداولات على سهم #أرامكو تتجاوز 11 مليار ريال في جلسة اليوم. #صهيلنا #اكتتاب_ارمكو #نجاح_اكتتاب_ارامكو </t>
  </si>
  <si>
    <t>https://twitter.com/SaheelKSA/status/1205054479835500545</t>
  </si>
  <si>
    <t>ahmed01967685</t>
  </si>
  <si>
    <t>@AlinmaInvest السلام عليكم ورحمة الله وبركاته بخصوص اكتتاب ارامكو كيف طريقة بيع الاسهم؟!</t>
  </si>
  <si>
    <t>https://twitter.com/ahmed01967685/status/1205052707473698816</t>
  </si>
  <si>
    <t>IbrahimAlZubadi</t>
  </si>
  <si>
    <t>mahdif189</t>
  </si>
  <si>
    <t>قيمة الطرح 5٪ ، وقيمة الشركة السوقية وصل فوق 2 ترليون دولار وكل ماله يزيد، والأمير محمد بن سلمان قال في 2016 أن طرح 1٪ من أكتتاب أرامكو سيكون الاكبر في الكرة الأرضية</t>
  </si>
  <si>
    <t>https://twitter.com/IbrahimAlZubadi/status/1205052598308478977</t>
  </si>
  <si>
    <t>3roubm</t>
  </si>
  <si>
    <t>RazanAlMusaed</t>
  </si>
  <si>
    <t>شكله فاتته اكتتاب ارامكو</t>
  </si>
  <si>
    <t>https://twitter.com/3roubm/status/1205052436458680323</t>
  </si>
  <si>
    <t>_AJ_5</t>
  </si>
  <si>
    <t>#ارامكو الذباب القطري يقول بيعو بيعوا والمشكله عندهم اكتتاب ما جاب ريال واحد خلوكم في حالكم و #اعرف_مقامك_من_اكتتابك ههههههههههه</t>
  </si>
  <si>
    <t>https://twitter.com/_AJ_5/status/1205051934593495040</t>
  </si>
  <si>
    <t>azizurri</t>
  </si>
  <si>
    <t>https://twitter.com/azizurri/status/1205051771435077633</t>
  </si>
  <si>
    <t>61GXjxKt5Z1cEZ5</t>
  </si>
  <si>
    <t>راحت فلوسك يا صابر في ابو معطي ودار الاركان وفاتنا اكتتاب ارامكو.. بسبب التعليقه</t>
  </si>
  <si>
    <t>https://twitter.com/61GXjxKt5Z1cEZ5/status/1205051744385929216</t>
  </si>
  <si>
    <t xml:space="preserve">«MSCI» تعتزم إدراج أرامكو بمؤشراتها في 17 ديسمبر https://ajel.sa/RQLBZG/ #نجاح_اكتتاب_ارامكو </t>
  </si>
  <si>
    <t>https://twitter.com/ajlnews/status/1205051161075601408</t>
  </si>
  <si>
    <t>zahra_g98</t>
  </si>
  <si>
    <t xml:space="preserve">حدث اقتصادي تاريخي تفخر فيه السعوديه #نجاح_اكتتاب_ارامكو </t>
  </si>
  <si>
    <t>https://twitter.com/zahra_g98/status/1205050886004858881</t>
  </si>
  <si>
    <t>KsaBanker</t>
  </si>
  <si>
    <t>Cresstove</t>
  </si>
  <si>
    <t xml:space="preserve">ثريد رائع رائع لمن يتسائل وش بنسوي بمليارات اكتتاب ارامكو؟ شاهد الفيديو في التغريدة وشف المدة الي بنختصرها في مسيرة التنمية "مابعد طرح ارامكو اهم من الطرح نفسه" المذهل في مقابلات الامير محمد انك تشوفها مع كل انجاز يتحقق كانك تشوفها اول مرة…وفي كل مرة تدقق وتستنج اكثر </t>
  </si>
  <si>
    <t>https://twitter.com/KsaBanker/status/1205050594312040448</t>
  </si>
  <si>
    <t xml:space="preserve">تعرّف على أبرز الشركات والصناديق الاستثمارية التي تراجعت عن المشاركة في اكتتاب #ارامكو </t>
  </si>
  <si>
    <t>https://twitter.com/saudibus222/status/1205049524538028032</t>
  </si>
  <si>
    <t>am_m_1011</t>
  </si>
  <si>
    <t>الصراحة فشل اكتتاب #ارامكو وصار سعرها 2 ترليون وتضررنا من اكبر اكتتاب بتاريخ البشرية ههههههههههههههههههههههههههههههههههههههههههه</t>
  </si>
  <si>
    <t>https://twitter.com/am_m_1011/status/1205048911930515456</t>
  </si>
  <si>
    <t>Red_gold4</t>
  </si>
  <si>
    <t>ALJADEEDNEWS</t>
  </si>
  <si>
    <t xml:space="preserve">من احلى الاخبار ما فيه احسن من هالخبر اليومين ذي الا نجاح اكتتاب ارامكو </t>
  </si>
  <si>
    <t>https://twitter.com/Red_gold4/status/1205048872244056064</t>
  </si>
  <si>
    <t>ministerofjugs</t>
  </si>
  <si>
    <t>#نجاح_اكتتاب_ارامكو الحمد لله موفقين باذن الله الاكتتاب خطوة تواكب التطورات العالمية في التجارة الدولية وباذن الله يعود بالنفع على اقتصاد الدولة</t>
  </si>
  <si>
    <t>https://twitter.com/ministerofjugs/status/1205048826345734144</t>
  </si>
  <si>
    <t>ALI10910</t>
  </si>
  <si>
    <t>كسب الرهان ، وصدقت توقعاته ، وكسر حاجز الخوف ، وزاد همّ الإنبطاحيين والمثبطين هم ومرض بتخطي سهم أرامكو 10% ممايجعل رأسمالها يتعدى 2 تريليون #سهم_أرامكو #اكتتاب_أرامكو</t>
  </si>
  <si>
    <t>https://twitter.com/ALI10910/status/1205048540533264385</t>
  </si>
  <si>
    <t>a0506674714</t>
  </si>
  <si>
    <t xml:space="preserve">#ارامكو مبروك نجاح #اكتتاب_ارامكو و كذلك إدراجها الطلبات الآن تتجاوز ٢٠١ مليون سهم قيمتها تتجاوز ٧ مليار ريال إدراج السهم لMSCI أيضا سيكون محفز اخر ننتظر ١٧ ديسمبر </t>
  </si>
  <si>
    <t>https://twitter.com/a0506674714/status/1205048283686735872</t>
  </si>
  <si>
    <t>aboodshaibani</t>
  </si>
  <si>
    <t>Ccc___5</t>
  </si>
  <si>
    <t>https://twitter.com/aboodshaibani/status/1205046813293793280</t>
  </si>
  <si>
    <t>shoroug_a11</t>
  </si>
  <si>
    <t>ماودكم تنزلون اكتتاب ثاني ؟ وحده ندمانه انها ماكتتبت #ارامكو</t>
  </si>
  <si>
    <t>https://twitter.com/shoroug_a11/status/1205046592916639744</t>
  </si>
  <si>
    <t>Hmoo__x</t>
  </si>
  <si>
    <t>ترا بدري على موضوع ربحت وخسرت في اكتتاب ارامكو الموضوع قط فلوسك وانساها لاتجلس تزعجني وتصدق الي يقولك بس هذا ربحك وبس هذا ربحك</t>
  </si>
  <si>
    <t>https://twitter.com/Hmoo__x/status/1205045910545326080</t>
  </si>
  <si>
    <t>alyaum_eco</t>
  </si>
  <si>
    <t>نجاح اكتتاب #أرامكو .. رؤية #ولي_العهد تتحقق بعد 3 سنوات http://bit.ly/2t8hPVP #الاقتصاد_اليوم @Saudi_Aramco</t>
  </si>
  <si>
    <t>https://twitter.com/alyaum_eco/status/1205045797664051200</t>
  </si>
  <si>
    <t>Faeez3699</t>
  </si>
  <si>
    <t>' قالها فـصَدق #اكتتاب_أرامكو</t>
  </si>
  <si>
    <t>https://twitter.com/Faeez3699/status/1205045787413090311</t>
  </si>
  <si>
    <t>mom1020</t>
  </si>
  <si>
    <t xml:space="preserve">#اكتتاب_ارامكوا ماهو النطاق السعري الذي تتوقع أنك سوف تبيع فيه أسهم الإكتتاب لشركة أرامكو؟ - هذا تصويت لا يعني بالضروره تحديد سعر معين لبيع أسهم الإكتتاب في شركة أرامكو او التأثير على قرارك في البيع او الشراء مجرد قياس لتوجه السهم ومدى وعي المساهم </t>
  </si>
  <si>
    <t>https://twitter.com/mom1020/status/1205045689429954561</t>
  </si>
  <si>
    <t>MBS_SAMIALGHMDI</t>
  </si>
  <si>
    <t>الحمدلله ترى نظرة الإنكسار والغيظ في كل من عادى #السعودية بعد اكتتاب #أرامكو #السعودية تصنع الخير وتنشر الضياء .. وستنتصر ويهزمون ... بقوة الله وقدرته</t>
  </si>
  <si>
    <t>https://twitter.com/MBS_SAMIALGHMDI/status/1205045583494471680</t>
  </si>
  <si>
    <t>AlsudairyNasser</t>
  </si>
  <si>
    <t>ارتفاع سهم #أرامكو بنسبة 10% حاليا يجعل تقييم الشركة فوق 2 تريليون دولار #اكتتاب_ارمكو</t>
  </si>
  <si>
    <t>https://twitter.com/AlsudairyNasser/status/1205045401704898561</t>
  </si>
  <si>
    <t>nap2d</t>
  </si>
  <si>
    <t>#ارامكو الحمد لله عندي كميات اكتتاب ممتازه ولافكرت ابيع</t>
  </si>
  <si>
    <t>https://twitter.com/nap2d/status/1205045223090479104</t>
  </si>
  <si>
    <t>#اكتتاب_أرامكو السهم يحقق خلال يومين فقط من التداول 20% ربحية! سهم خير ..اللهم بارك!</t>
  </si>
  <si>
    <t>https://twitter.com/drAzizAlrehaili/status/1205045113086496768</t>
  </si>
  <si>
    <t>anywherenear</t>
  </si>
  <si>
    <t xml:space="preserve">في غمرة الفرحة العامة بنجاح إكتتاب أرامكو وتربعها على قمة شركات العالم بأكبر قيمة سوقية "بالدنيا"، لم ولن ننسى فهودنا المرابطون ومن هم على أمننا ساهرون...حفظكم الله وشكراً لكم من القلب. #ارامكو </t>
  </si>
  <si>
    <t>https://twitter.com/anywherenear/status/1205044793384079360</t>
  </si>
  <si>
    <t xml:space="preserve">موقع روسي عن تجاوز أرامكو لـ2 تريليون دولار: وصدقت توقعات محمد بن سلمان https://is.gd/SA1zN0 #ارامكو #نجاح_اكتتاب_ارامكو </t>
  </si>
  <si>
    <t>https://twitter.com/mzmznet/status/1205043270662967296</t>
  </si>
  <si>
    <t>fnanhjazy</t>
  </si>
  <si>
    <t xml:space="preserve">#ارامكو . اذا دق الباب لا تفتح هذا مشهور يبي يعلمك ان اكتتاب ارامكو ناجح </t>
  </si>
  <si>
    <t>https://twitter.com/fnanhjazy/status/1205042778016768001</t>
  </si>
  <si>
    <t>khalid_ilag</t>
  </si>
  <si>
    <t>الحمدلله الذي خذل المرجفين في لندن وتركيا وقطر... الذين كذبوا وحذروا الناس وخدعوهم عبر منابرهم من الاكتتاب في شركة #أرامكو ببساطة لأنهم يعرفون أن أسم السعودية سيكون متداولاً في الأخبار العالمية.. كأكبر اكتتاب في التاريخ.. وأكبر قيمة سوقية لشركة في العالم.</t>
  </si>
  <si>
    <t>https://twitter.com/khalid_ilag/status/1205042739169169409</t>
  </si>
  <si>
    <t>mtdodl</t>
  </si>
  <si>
    <t xml:space="preserve">تذكرت اللي يحذرون من اكتتاب ارامكو </t>
  </si>
  <si>
    <t>https://twitter.com/mtdodl/status/1205042738233847812</t>
  </si>
  <si>
    <t>Libertylovers11</t>
  </si>
  <si>
    <t>ممكن يشوف المواطن التقارير الماليه للشركة = لا هذي أسرار الدوله ممكن يشوف دخل الدوله الحقيقي من مبيعات النفط = لا هذي أسرار الدولة لو اكتتاب أرامكو فيه خير مأتم رفضه في أسواق البورصة العالمية لكن " الشعب السعودي يسهل استحماره #نجاح_اكتتاب_ارامكو</t>
  </si>
  <si>
    <t>https://twitter.com/Libertylovers11/status/1205042709569761280</t>
  </si>
  <si>
    <t>othman111mo</t>
  </si>
  <si>
    <t>تحت هاشتاق . #خبتم_وخاب_مسعاكم . . أتمنى من الجميع المشاركة بقوة في فضح وتعرية كل الحسابات والصحف سواء العربية أو العالمية التي شككت في إكتتاب #ارامكو بعد أن تجاوزت قيمة الشركة 2$ترليون دولار #السعودية @abdulrahman @Turki_alalshikh @naifco @Adhwan @allahim @fdeet_alnssr</t>
  </si>
  <si>
    <t>https://twitter.com/othman111mo/status/1205042293801201664</t>
  </si>
  <si>
    <t xml:space="preserve">أنصح #المكتتبين بالاحتفاظ بالأسهم كستثمار طويل المدى خاصة مع «محفزات #أرامكو» http://bit.ly/2rDjqTd #نجاح_اكتتاب_ارمكو #تداول_ارامكو </t>
  </si>
  <si>
    <t>https://twitter.com/alyaum/status/1205042051047395328</t>
  </si>
  <si>
    <t>3461Htd</t>
  </si>
  <si>
    <t>maq1125</t>
  </si>
  <si>
    <t>عندي محفظة خاصه ب اكتتاب ارامكو</t>
  </si>
  <si>
    <t>https://twitter.com/3461Htd/status/1205041772801515520</t>
  </si>
  <si>
    <t>MsFarahat</t>
  </si>
  <si>
    <t>التهديد الحقيقي ياتي من الضفة الشرقية للبحر الاحمر ماذا عن البورصة المصريه ؟ ماذا عن السياحة الشاطئية ؟ ماذا عن الثقافة و صناعة السينما ؟ عن إكتتاب أرامكو - بورصة السعودية بعد إكتتاب أرامكو بقت تاسع أكبر بورصة... https://www.facebook.com/mohamed.farahat/posts/2875032239173826</t>
  </si>
  <si>
    <t>https://twitter.com/MsFarahat/status/1205041406026375168</t>
  </si>
  <si>
    <t>2leenAbo</t>
  </si>
  <si>
    <t>#ارامكو اتوقع والله اعلم ان سبب نجاح اكتتاب ارامكو هو اني ما اكتتبت فيه وسلامتكم</t>
  </si>
  <si>
    <t>https://twitter.com/2leenAbo/status/1205041382068543489</t>
  </si>
  <si>
    <t xml:space="preserve">#نجاح الطرح أظهر تعطشًا استثماريًا غير مسبوق لامتلاك #الأسهم http://bit.ly/2rDjqTd #نجاح_اكتتاب_ارمكو #تداول_ارامكو </t>
  </si>
  <si>
    <t>https://twitter.com/alyaum/status/1205040974902255616</t>
  </si>
  <si>
    <t>Nll2i</t>
  </si>
  <si>
    <t xml:space="preserve">#نجاح_اكتتاب_ارامكو الحمدلله إني اكتتبت </t>
  </si>
  <si>
    <t>https://twitter.com/Nll2i/status/1205040923249393666</t>
  </si>
  <si>
    <t>MrKhalid_Jassim</t>
  </si>
  <si>
    <t>ما دريت الا خلال هذي الاشهر القليلة انه كان ضد اكتتاب أرامكو</t>
  </si>
  <si>
    <t>https://twitter.com/MrKhalid_Jassim/status/1205040671561830400</t>
  </si>
  <si>
    <t>Qwi1990H</t>
  </si>
  <si>
    <t xml:space="preserve">ما شاء الله تبارك الله جابها بالملى متر سهم #أرامكو يقفز الى الحد الاقصى 2 تريليون دولار اكبر شركه اكتتاب فى الكره الارضيه </t>
  </si>
  <si>
    <t>https://twitter.com/Qwi1990H/status/1205040327268216832</t>
  </si>
  <si>
    <t>A_98smz</t>
  </si>
  <si>
    <t>هل يعقل قرض مقابل اكتتاب #ارامكو</t>
  </si>
  <si>
    <t>https://twitter.com/A_98smz/status/1205038310839738368</t>
  </si>
  <si>
    <t>najeeb222</t>
  </si>
  <si>
    <t xml:space="preserve">بدأ اكتتاب في شركة الراجحي ريت #ارامكو </t>
  </si>
  <si>
    <t>https://twitter.com/najeeb222/status/1205037896731963393</t>
  </si>
  <si>
    <t>84260ca7e175460</t>
  </si>
  <si>
    <t>بخصوص سعر البيع طالع لي صفر في اكتتاب ارامكو يعني لو بعت الأسهم يجيني بيطلع لي صفر ؟</t>
  </si>
  <si>
    <t>https://twitter.com/84260ca7e175460/status/1205037775814307842</t>
  </si>
  <si>
    <t>نفس الإعلام الفاسد اللي حاول خداع المواطن أن قطر هي من اغتالت وقتلت جمال خاشقجي جاي الآن يحاول خداعنا ب #نجاح_اكتتاب_أرامكو ويبي المواطن يصدق ؟؟</t>
  </si>
  <si>
    <t>https://twitter.com/Libertylovers11/status/1205037752477081601</t>
  </si>
  <si>
    <t>Khalid_Al_Kamal</t>
  </si>
  <si>
    <t>بعض القنوات الاعلاميه كانت تشكك في اكتتاب ارامكو, أرامكو كشركه اكبر من بعض الدول التي كانت الهجمه الاعلاميه تخرج منها. الان #أرامكو باختصار قصه نجاح أكبر شركه في العالم.</t>
  </si>
  <si>
    <t>https://twitter.com/Khalid_Al_Kamal/status/1205037326889619457</t>
  </si>
  <si>
    <t>samialomri1410</t>
  </si>
  <si>
    <t xml:space="preserve">#ارامكو أكبر اكتتاب على وجه الكره الأرضيه اذ تبلغ قيمتها السوقيه 2 تريليون دولار ولذلك خاب من شكك في اكتتاب #ارامكو من بعض الغرب الحاقدين </t>
  </si>
  <si>
    <t>https://twitter.com/samialomri1410/status/1205036696976461824</t>
  </si>
  <si>
    <t>turki___</t>
  </si>
  <si>
    <t>https://twitter.com/turki___/status/1205036686763319296</t>
  </si>
  <si>
    <t>mm05953</t>
  </si>
  <si>
    <t xml:space="preserve">#محمد_بن_سلمان قبل يومين احتفل الوطن يميزانية الخير والنماء .. واليوم يحتفل الوطن بشركة أرامكو وهي تدشن تاريخاً جديداً .. فشكراً لعراب الرؤية #محمد_بن_سلمان؛الذي راهن على#نجاح_اكتتاب_ارامكو </t>
  </si>
  <si>
    <t>https://twitter.com/mm05953/status/1205036550591041537</t>
  </si>
  <si>
    <t>M7md201555555</t>
  </si>
  <si>
    <t xml:space="preserve">#نجاح_اكتتاب_ارامكو والصدارة صارت لنا </t>
  </si>
  <si>
    <t>https://twitter.com/M7md201555555/status/1205036041599672321</t>
  </si>
  <si>
    <t>sallehacct</t>
  </si>
  <si>
    <t>https://twitter.com/sallehacct/status/1205035987556085760</t>
  </si>
  <si>
    <t>أظهرت فترة ما قبل الافتتاح في السوق السعودي أن سعر الافتتاح الافتراضي لـ"#أرامكو_السعودية" وصل 38.70 ريال بزيادة 10% عن سعر أمس الأربعاء @Saudi_Aramco @Aramco #اكتتاب_أرامكو</t>
  </si>
  <si>
    <t>https://twitter.com/alain_4u/status/1205035810124251136</t>
  </si>
  <si>
    <t>eng_altoom1</t>
  </si>
  <si>
    <t>الله يكرم مواطني مجلس التعاون والمقيمين علي اراضيها .. .. بحول الله الي الهدف الاول 60 ريال #أرامكو #اكتتاب_أرامكو</t>
  </si>
  <si>
    <t>https://twitter.com/eng_altoom1/status/1205035080139386880</t>
  </si>
  <si>
    <t>albaghli74</t>
  </si>
  <si>
    <t>https://twitter.com/albaghli74/status/1205035000086835200</t>
  </si>
  <si>
    <t>wsmeat</t>
  </si>
  <si>
    <t>الصبر الصبر التوقعات تشير انه بيرتفع + 40 #نجاح_اكتتاب_ارامكو</t>
  </si>
  <si>
    <t>https://twitter.com/wsmeat/status/1205034946328481792</t>
  </si>
  <si>
    <t>Amoooon123455</t>
  </si>
  <si>
    <t>#ارامكو نصيحه لاتبيع اسهمك خلها لك وللزمن والي يخوفونكم من نزول سعر السهم هم نفسهم الي امس قالو مافيه اكتتاب ثم قالو بيفشل الاكتتاب وهم نفسهم الي بيشترون اسهمكم والحين يخوفونكم شياطين الإنس بنزول سعر السهم عشان تبيعون ( الشيطان يعدكم الفقر)</t>
  </si>
  <si>
    <t>https://twitter.com/Amoooon123455/status/1205034893320818688</t>
  </si>
  <si>
    <t>تخطت قيمتها السوقية 2 ترليون كما أكدت التوقعات الإقتصادية #اكتتاب_أرامكو #ارامكوا https://twitter.com/AlArabiya_Brk/status/1205015644690878464</t>
  </si>
  <si>
    <t>https://twitter.com/ALI10910/status/1205034805429231617</t>
  </si>
  <si>
    <t>i_M7AQ</t>
  </si>
  <si>
    <t xml:space="preserve">صباح الخير ، الجرس ما وصلني معاليكم ؟ تراي دافع لو سمحت شف متى دوري في الجرس #أرامكو_السعودية #اكتتاب_أرامكو </t>
  </si>
  <si>
    <t>https://twitter.com/i_M7AQ/status/1205034461341126657</t>
  </si>
  <si>
    <t>Albuainain_f</t>
  </si>
  <si>
    <t xml:space="preserve">#فيديو يكشف بعض ماحدث في #اكتتاب_ارامكو وما واجهه من تشكيك وخفض لقيمتها الحقيقية نقطة تحول عن قناعة راسخة بقيمة #ارامكو والمراهنة على حصولها التقييم المستحق من السوق بعد الإدراج وهذا ماحدث في يوم الـ #تداول الثاني وتحقيقها 2 تريليون قصة نجاح و "يوم للفخر لنا جميعا" #ارامكو </t>
  </si>
  <si>
    <t>https://twitter.com/Albuainain_f/status/1205034043299057664</t>
  </si>
  <si>
    <t>WaleedAlZekrii</t>
  </si>
  <si>
    <t>MoEnergy_Saudi</t>
  </si>
  <si>
    <t>مبروك طال عمرك على نجاح اكتتاب ارامكو</t>
  </si>
  <si>
    <t>https://twitter.com/WaleedAlZekrii/status/1205034028874813440</t>
  </si>
  <si>
    <t>mutaib888</t>
  </si>
  <si>
    <t>ارامكو اكبر شركه واكبر اكتتاب واكبر قيمه واكبر تداول؟!ما تحس ان الاعلام يبحث عن اي شي ويجعله كانه نصر وفتح مبين اكبر نجاح لك هو القضاء على البطاله والفقر بهذا انت حققت مالم يحققه احد وهذا هو النصر الحقيقي لا الاعلامي #تجمع_العاطلين_السعوديين63 #تجمع_العاطلين_السعوديين62</t>
  </si>
  <si>
    <t>https://twitter.com/mutaib888/status/1205033984914268160</t>
  </si>
  <si>
    <t>fOqrKr39QqiwGeg</t>
  </si>
  <si>
    <t>الحين لو بعت متئ يصير المبلغ بحسابي؟.افيدوني #إكتتاب_أرامكو</t>
  </si>
  <si>
    <t>https://twitter.com/fOqrKr39QqiwGeg/status/1205033505706696704</t>
  </si>
  <si>
    <t>_BinAuDaH</t>
  </si>
  <si>
    <t xml:space="preserve">#اكتتاب_ارامكو انتهى . #حصالة_ارامكو بدأت … </t>
  </si>
  <si>
    <t>https://twitter.com/_BinAuDaH/status/1205033064990171138</t>
  </si>
  <si>
    <t>Waayiaf</t>
  </si>
  <si>
    <t>#ارامكو الاخوان اللي يلومون اللي ما اكتتب في #ارامكو ، خلاص السالفة انتهت يا اخوان، وترى كثير ما اكتتبوا لأنه ماعندهم أصلًا، ظروفهم ماتسمح، فلا تزيدوهم غبنة، غير ان نسبة التغطية تجاوزت 465% ولله الحمد، والأرزاق بيد الله ما وقفت على اكتتاب.</t>
  </si>
  <si>
    <t>https://twitter.com/Waayiaf/status/1205032895703900160</t>
  </si>
  <si>
    <t>s3udchi</t>
  </si>
  <si>
    <t>Diib777</t>
  </si>
  <si>
    <t>بالعكس تصريح موفق وفي محله 100% اتفق. الكلام موجه للفئة اللي سمعت للمغرضين اللي حاولت واستماتت عشان تفشل اكتتاب ارامكو بنشر الإشاعات والأفكار المغلوطة هذا اقل رد لهم.</t>
  </si>
  <si>
    <t>https://twitter.com/s3udchi/status/1205031914488434688</t>
  </si>
  <si>
    <t xml:space="preserve">صباح الخير اخبار جميلة #اكتتاب_أرامكو </t>
  </si>
  <si>
    <t>https://twitter.com/AbdallahNasser_/status/1205031772855164930</t>
  </si>
  <si>
    <t>NawafAlObeikan</t>
  </si>
  <si>
    <t>https://twitter.com/NawafAlObeikan/status/1205031749878722561</t>
  </si>
  <si>
    <t>zzxx03</t>
  </si>
  <si>
    <t>#نجاح_اكتتاب_ارامكو كلي فخر ويحقلي أتفاخر انا سعودي وديرتي مركز إسلام #ناصر بن ردود</t>
  </si>
  <si>
    <t>https://twitter.com/zzxx03/status/1205031726243663873</t>
  </si>
  <si>
    <t xml:space="preserve">بدأ الإرتفاع ... من سعر ٣٧.٢ ريال بعد الاستقرار.. #البرنامج_الرقمي #اكتتاب_أرامكو </t>
  </si>
  <si>
    <t>https://twitter.com/SUKHAIBER/status/1205031568991031296</t>
  </si>
  <si>
    <t>zaidalkdidi</t>
  </si>
  <si>
    <t>منذ طرح فكرة إكتتاب أرامكو نشرت #الجزيرة لوحدها عشرات التقارير السلبية يومياً لعرقلة هذا الطرح . حتى وكالات الأخبار العالمية حاولت مراراً بنشر تقارير عن انهيار اسعار النفط مرة ومرة عن التغير المناخي وربطه بأرامكو . لكن القافلة مازالت تسير و..</t>
  </si>
  <si>
    <t>https://twitter.com/zaidalkdidi/status/1205031138944679936</t>
  </si>
  <si>
    <t>EremNews</t>
  </si>
  <si>
    <t xml:space="preserve">القيمة السوقية لأرامكو السعودية تلامس هدف الأمير #محمد_بن_سلمان #إرم_نيوز #اكتتاب_أرامكو </t>
  </si>
  <si>
    <t>https://twitter.com/EremNews/status/1205030988830654464</t>
  </si>
  <si>
    <t>#اكتتاب_أرامكو أرامكو تعدت مرحلة الهبوط وسترتفع ثم تستقرّ قريباً من السعر الحالي إن شاء الله. مع توقعاتي بإغلاقها نسبة هذا اليوم.</t>
  </si>
  <si>
    <t>https://twitter.com/SUKHAIBER/status/1205030784404508672</t>
  </si>
  <si>
    <t xml:space="preserve">ارتفاع سهم أرامكو لليوم الثاني على التوالي.. والشركة تتجه لبلوغ قيمة سوقية عند تريليوني دولار اليوم https://is.gd/TpKRTB #نجاح_اكتتاب_ارامكو </t>
  </si>
  <si>
    <t>https://twitter.com/mzmznet/status/1205030019006967808</t>
  </si>
  <si>
    <t>madhawi_q</t>
  </si>
  <si>
    <t xml:space="preserve">#نجاح_اكتتاب_ارامكو الحمدلله </t>
  </si>
  <si>
    <t>https://twitter.com/madhawi_q/status/1205029976866787328</t>
  </si>
  <si>
    <t>rashed_smk</t>
  </si>
  <si>
    <t xml:space="preserve">سهم #ارامكو ما شاءالله عين العالم عليه ولليوم الثاني يواصل ارتفاعه . عندما قال ولي العهد محمد بن سلمان اكبر اكتتاب في تاريخ الكورة الأرضية قول وفعل وعمار يابلادي </t>
  </si>
  <si>
    <t>https://twitter.com/rashed_smk/status/1205028769540575233</t>
  </si>
  <si>
    <t>NovOufi</t>
  </si>
  <si>
    <t xml:space="preserve">اقلقتونا بالندم على اكتتاب ارامكو ، انا ما اكتتبت وماني ندمانه والله يزيدكم ويرزقنا ماوقف الرزق على ارامكو </t>
  </si>
  <si>
    <t>https://twitter.com/NovOufi/status/1205028487498735618</t>
  </si>
  <si>
    <t>malandl1</t>
  </si>
  <si>
    <t>والله كثيير مامنعهم من الاكتتاب ونعرفهم الا انه بين خيار يوكل اهله او يكتتب فليس لديه مدخرات ... ليس كل من لم يكتتب يسمع كلام الاعدا والمشككين ولكن من عدم وجود شي يكتتب فيه فبارك الله لمن اكتتب وحكومتنا ماقد عملت اكتتاب لاي من شركاتها وخسر احد فمبالك اكتتاب ارامكو ام الخير</t>
  </si>
  <si>
    <t>https://twitter.com/malandl1/status/1205028444209369089</t>
  </si>
  <si>
    <t>iA919</t>
  </si>
  <si>
    <t>#أرامكو #اكتتاب_ارمكو https://twitter.com/AlArabiya_Brk/status/1205015644690878464</t>
  </si>
  <si>
    <t>https://twitter.com/iA919/status/1205028371253678080</t>
  </si>
  <si>
    <t>hla3322</t>
  </si>
  <si>
    <t xml:space="preserve">الإقتصاد السعودي قوي بفضل الله ثم بفضل ولاة أمرنا ولا عزاء لمن شغب ضد اكتتاب #ارامكو </t>
  </si>
  <si>
    <t>https://twitter.com/hla3322/status/1205027615981088768</t>
  </si>
  <si>
    <t>_19RD</t>
  </si>
  <si>
    <t>AlArabiya_Brk</t>
  </si>
  <si>
    <t xml:space="preserve">10 % ثانية وفوق هام السحب ، اللهم زد وبارك شكراً #خادم_الحرمين_الشريفين شكراً #ولي_العهد فعلاً #اكتتاب_أرامكو هدية الحكومة للشعب السعودي </t>
  </si>
  <si>
    <t>https://twitter.com/_19RD/status/1205026766789791745</t>
  </si>
  <si>
    <t>murdih1</t>
  </si>
  <si>
    <t>s_hm2030</t>
  </si>
  <si>
    <t xml:space="preserve">الحمدلله على نعمة القيادة الرشيدة كسب الرهان #الأمير_محمد_بن_سلمان والنتيجة الطبيعة #نجاح_اكتتاب_ارامكو </t>
  </si>
  <si>
    <t>https://twitter.com/murdih1/status/1205026700284907520</t>
  </si>
  <si>
    <t>الاخوان اللي يلومون اللي ما اكتتب في #ارامكو ، خلاص السالفة انتهت يا اخوان، وترى كثير ما اكتتبوا لأنه ماعندهم أصلًا، ظروفهم ماتسمح، فلا تزيدوهم غبنة، غير ان نسبة التغطية تجاوزت 465% ولله الحمد، والأرزاق بيد الله ما وقفت على اكتتاب.</t>
  </si>
  <si>
    <t>https://twitter.com/naifco/status/1205026601601245184</t>
  </si>
  <si>
    <t>mshalalsobhe20</t>
  </si>
  <si>
    <t>#نجاح_اكتتاب_ارامكو لا زال ويظل ولي عهدنا-يحفظه الله- مصدر قوة وعزيمة شبابنا بل رمزا لنا كلنا. فكل أفكاره دافع عنها بقوته وإيمانه العميق بها بعد دراستها بشكل عميق. وتحقق الفوز التاريخي الكبير. اللهم أيده بتأييدك اللهم انصره بنصرك اللهم احفظه بعينك التي لا تنام</t>
  </si>
  <si>
    <t>https://twitter.com/mshalalsobhe20/status/1205026545464741893</t>
  </si>
  <si>
    <t>Mohmd_RM</t>
  </si>
  <si>
    <t xml:space="preserve">حقين اكتتاب ارامكو قلق كل لحظة بيعطونا السعر ارتفع والسعر نزل .. هذا من الحماس الزايد مو مصدقين انهم مكتتبين </t>
  </si>
  <si>
    <t>https://twitter.com/Mohmd_RM/status/1205026126638276608</t>
  </si>
  <si>
    <t>نجاح اكتتاب #أرامكو .. رؤية #ولي_العهد تتحقق بعد 3 سنوات http://bit.ly/2t8hPVP #صحيفة_اليوم @Saudi_Aramco</t>
  </si>
  <si>
    <t>https://twitter.com/alyaum/status/1205024831072280576</t>
  </si>
  <si>
    <t>ss_hza3</t>
  </si>
  <si>
    <t>#نجاح_اكتتاب_ارامكو يوم الأحد سيكون السعر : 42.50 ريال والله أعلم</t>
  </si>
  <si>
    <t>https://twitter.com/ss_hza3/status/1205024327315447808</t>
  </si>
  <si>
    <t>https://twitter.com/zaidalkdidi/status/1205024047844642818</t>
  </si>
  <si>
    <t>Aramiswl</t>
  </si>
  <si>
    <t>اكتشفت اني محلل اقتصادي ولا بريال #اكتتاب_ارامكو</t>
  </si>
  <si>
    <t>https://twitter.com/Aramiswl/status/1205024038306885632</t>
  </si>
  <si>
    <t>rawan_qah</t>
  </si>
  <si>
    <t>اتمنى اشوف ردة فعل اللي كانو يتكلمون عن اكتتاب ارامكو بشكل سلبي</t>
  </si>
  <si>
    <t>https://twitter.com/rawan_qah/status/1205023931729616897</t>
  </si>
  <si>
    <t>BTwaijri</t>
  </si>
  <si>
    <t>قالها وزير النفط (( ستعض اصابع الندم )) حال كل من سمع للفوضويين والغوغائين وفلاسفة عصر السوشيال ميديا . #اكتتاب_أرامكو #سهم_أرامكو #أرامكو</t>
  </si>
  <si>
    <t>https://twitter.com/BTwaijri/status/1205023521421873152</t>
  </si>
  <si>
    <t>happinese931</t>
  </si>
  <si>
    <t xml:space="preserve">#تداول_ارامكو #سهم_أرامكو #اكتتاب_أرامكو </t>
  </si>
  <si>
    <t>https://twitter.com/happinese931/status/1205023247554748416</t>
  </si>
  <si>
    <t>ASGT09</t>
  </si>
  <si>
    <t xml:space="preserve">اللي أكتتبو بالحد الأعلى بعد ماباعو أسهمهم #نجاح_اكتتاب_ارامكو </t>
  </si>
  <si>
    <t>https://twitter.com/ASGT09/status/1205023183889453056</t>
  </si>
  <si>
    <t>[صحيفة الرياض] مغردون يحتفون بنجاح اكتتاب أرامكو.. ويشيدون برهان ولي العهد التنموي: http://bitly.com/36sNpMp</t>
  </si>
  <si>
    <t>https://twitter.com/eco_news_sa/status/1205023115908190208</t>
  </si>
  <si>
    <t>N_94_m</t>
  </si>
  <si>
    <t xml:space="preserve">#نجاح_اكتتاب_ارامكو وضع اللي ارتفعت اسهمهم </t>
  </si>
  <si>
    <t>https://twitter.com/N_94_m/status/1205023082336968704</t>
  </si>
  <si>
    <t>feisl191</t>
  </si>
  <si>
    <t>لحد يبيع الحين #نجاح_اكتتاب_ارامكو</t>
  </si>
  <si>
    <t>https://twitter.com/feisl191/status/1205023030197604352</t>
  </si>
  <si>
    <t xml:space="preserve">سهم أرامكو يرتفع بالحد الأقصى 10% حيث وصل 38.70 ريال صباح الفخامة #تداول_ارامكو #اكتتاب_أرامكو </t>
  </si>
  <si>
    <t>https://twitter.com/Mofareh5/status/1205022787594784768</t>
  </si>
  <si>
    <t>criminal_1410</t>
  </si>
  <si>
    <t>للمره المليون اقول لكم السهم ليس سهم مضاربه انساه ولاتتابع السوق وبعد ٦ شهور شوف سعره ويعد ماينزل اكتتاب المرحله الثانيه في السوق العالمي شوف سعره ضد ان الواحد يبيع في الايام هذي حتى لو ماعنده الا ١٠٠ سهم #ارامكو</t>
  </si>
  <si>
    <t>https://twitter.com/criminal_1410/status/1205022657734946817</t>
  </si>
  <si>
    <t>aaaeed426</t>
  </si>
  <si>
    <t>عاجل . . سهم شركة ⁧#أرامكو⁩ يقفز بالحد الأقصى (10%) في أول دقائق مزاد الافتتاح في اليوم الثاني عند سعر 38.70 ريالا .. مما يجعل تقييم الشركة يتجاوز 2 تريليون دولار . . . ⁧#نجاح_اكتتاب_ارامكو</t>
  </si>
  <si>
    <t>https://twitter.com/aaaeed426/status/1205022127503663104</t>
  </si>
  <si>
    <t>#الدخان_الجديد_مغشوش20 عاجل . . سهم شركة ⁧#أرامكو⁩ يقفز بالحد الأقصى (10%) في أول دقائق مزاد الافتتاح في اليوم الثاني عند سعر 38.70 ريالا .. مما يجعل تقييم الشركة يتجاوز 2 تريليون دولار . . . ⁧#نجاح_اكتتاب_ارامكو</t>
  </si>
  <si>
    <t>https://twitter.com/aaaeed426/status/1205022083358560257</t>
  </si>
  <si>
    <t>s4_507</t>
  </si>
  <si>
    <t xml:space="preserve">الي ارتفع السهم عندهم -#نجاح_اكتتاب_ارامكو </t>
  </si>
  <si>
    <t>https://twitter.com/s4_507/status/1205021731875966978</t>
  </si>
  <si>
    <t>Getara511</t>
  </si>
  <si>
    <t>#نجاح_اكتتاب_ارامكو ماشاءالله افتتح ع ارتفاع كويس</t>
  </si>
  <si>
    <t>https://twitter.com/Getara511/status/1205021347895746560</t>
  </si>
  <si>
    <t>AmroBdeer</t>
  </si>
  <si>
    <t>كنت وثق في الله ثم في الشركه #نجاح_اكتتاب_ارامكو</t>
  </si>
  <si>
    <t>https://twitter.com/AmroBdeer/status/1205021311728267265</t>
  </si>
  <si>
    <t>AAA9993</t>
  </si>
  <si>
    <t>وش رايك في نجاح اكتتاب ارامكو</t>
  </si>
  <si>
    <t>https://twitter.com/AAA9993/status/1205021159819010049</t>
  </si>
  <si>
    <t>https://twitter.com/AAA9993/status/1205021069142351872</t>
  </si>
  <si>
    <t>#نجاح_اكتتاب_ارامكو بدري بدري ..</t>
  </si>
  <si>
    <t>https://twitter.com/01_f16/status/1205020428235870208</t>
  </si>
  <si>
    <t>AlsultanMashal</t>
  </si>
  <si>
    <t>#نجاح_اكتتاب_ارامكو اللهم اجعله اقتصاد خير وبركة واجعله نافعا للبلد والشركة والمساهمين</t>
  </si>
  <si>
    <t>https://twitter.com/AlsultanMashal/status/1205020406031237125</t>
  </si>
  <si>
    <t>mohamedyaws</t>
  </si>
  <si>
    <t>#نجاح_اكتتاب_ارامكو اكبر شركة بالعالم سعودية الحممممدد لله</t>
  </si>
  <si>
    <t>https://twitter.com/mohamedyaws/status/1205020124002033665</t>
  </si>
  <si>
    <t>rakanalamri41</t>
  </si>
  <si>
    <t xml:space="preserve">#نجاح_اكتتاب_ارامكو الاسهم السعودية بعد طرح ارامكو تدخل مرحلة جديدة من تاريخها عقب ادراجها في السوق السعودية وهذا الانجاز نقل السوق المالية الى المركز التاسع . #نجاح_اكتتاب_ارامكو </t>
  </si>
  <si>
    <t>https://twitter.com/rakanalamri41/status/1205020100748820486</t>
  </si>
  <si>
    <t>Mujahedalmgidel</t>
  </si>
  <si>
    <t>اللهم لك الحمد ... هل تتوقع ان يكون هناك استثمار اكبر خاصة من السندات الصينية خاصة ان العائد كبير جدااا يصل 4.5٪ مقارنة بالدولار الامريكي !!؟ وهل تتوقع تشكيك العالم في #اكتتاب_أرامكو سياسي بحت لانهم يعلمون ان مليارات الأسهم سوف تسحب السيولة منهم ... أسئلة تحتاج سنابات...</t>
  </si>
  <si>
    <t>https://twitter.com/Mujahedalmgidel/status/1205019957098139648</t>
  </si>
  <si>
    <t>ahmedal02634719</t>
  </si>
  <si>
    <t>#نجاح_اكتتاب_ارامكو اعتقد ان اغلب المتفائلين لم يكونوا يتوقعون لإكتتاب هذه النتيجه اللهم لك الحمد</t>
  </si>
  <si>
    <t>https://twitter.com/ahmedal02634719/status/1205019919139647489</t>
  </si>
  <si>
    <t>https://twitter.com/AAA9993/status/1205019864873742336</t>
  </si>
  <si>
    <t>salemal15205240</t>
  </si>
  <si>
    <t>#نجاح_اكتتاب_ارامكو فرصة كبيرة ضاعت على اشخاص كان بامكانهم الاكتتاب بارامكو</t>
  </si>
  <si>
    <t>https://twitter.com/salemal15205240/status/1205019661827485696</t>
  </si>
  <si>
    <t>"لمن شكك بـ #اكتتاب_أرامكو".. فيديو ما قاله ولي عهد السعودية محمد بن سلمان في 2017</t>
  </si>
  <si>
    <t>https://twitter.com/cnnarabic/status/1205019500686512129</t>
  </si>
  <si>
    <t>badralshammar20</t>
  </si>
  <si>
    <t>#نجاح_اكتتاب_ارامكو يوم ورا يوم امجاد يسطرها التاريخ ارمكو السعودية تعتلي عرش الشركات العالمية</t>
  </si>
  <si>
    <t>https://twitter.com/badralshammar20/status/1205019427080691712</t>
  </si>
  <si>
    <t>kholoudaltuyan</t>
  </si>
  <si>
    <t>#نجاح_اكتتاب_ارامكو الحلم اصبح واقع اكبر شركة بالعالم سعودية الحمممد لله</t>
  </si>
  <si>
    <t>https://twitter.com/kholoudaltuyan/status/1205019398869782529</t>
  </si>
  <si>
    <t>rafhanewss</t>
  </si>
  <si>
    <t>#عاجل لليوم الثاني .. ارتفاع سهم #أرامكو بأوامر قبل الافتتاح بنسبة 10% . #اكتتاب_أرامكو #رفحاء #عرعر #طريف #العويقيلة</t>
  </si>
  <si>
    <t>https://twitter.com/rafhanewss/status/1205019229654781952</t>
  </si>
  <si>
    <t>khaledk49670751</t>
  </si>
  <si>
    <t>#نجاح_اكتتاب_ارامكو الحمدلله ان هذا الاكتتاب زاد من قيمة ارامكو السوقية حيث وصلت الى 1.88 بفضل الله ثم رؤية الامير الشاب محمد بن سلمان</t>
  </si>
  <si>
    <t>https://twitter.com/khaledk49670751/status/1205019196909854720</t>
  </si>
  <si>
    <t>Sfnf8</t>
  </si>
  <si>
    <t xml:space="preserve">الحمدالله لا عزاء للمحبطييين اليوم انا نجحت وزادت ثقتي بنفسي بعد قناعتي في اكتتاب شركة ارامكواااا . #إدراج_أرامكو </t>
  </si>
  <si>
    <t>https://twitter.com/Sfnf8/status/1205019180308844544</t>
  </si>
  <si>
    <t>KSA_298</t>
  </si>
  <si>
    <t>https://twitter.com/KSA_298/status/1205018924389142530</t>
  </si>
  <si>
    <t>FahadFf751</t>
  </si>
  <si>
    <t>#نجاح_اكتتاب_ارامكو من انجاز الى انجاز من تقدم ونهضه الى تقدم همتنا عنان السماء</t>
  </si>
  <si>
    <t>https://twitter.com/FahadFf751/status/1205018875194150918</t>
  </si>
  <si>
    <t>hissahbintabd</t>
  </si>
  <si>
    <t>سياسه لا يفهمها الا قليل #حصه_بنت_عبدالعزيز #نجاح_اكتتاب_ارامكو</t>
  </si>
  <si>
    <t>https://twitter.com/hissahbintabd/status/1205018702934106113</t>
  </si>
  <si>
    <t>waleed427w</t>
  </si>
  <si>
    <t>#نجاح_اكتتاب_ارامكو الامير محمد بن سلمان عراب الرؤية اثبت للعالم ان قيمة ارامكو اكبر من ما تم تقييمه عالمياً</t>
  </si>
  <si>
    <t>https://twitter.com/waleed427w/status/1205018388315201537</t>
  </si>
  <si>
    <t>khalead59mnsor</t>
  </si>
  <si>
    <t>#نجاح_اكتتاب_ارامكو لكل الحاقدين والحاسدين الارقام اثبتت النجاح</t>
  </si>
  <si>
    <t>https://twitter.com/khalead59mnsor/status/1205018063164325889</t>
  </si>
  <si>
    <t>adnan_saleh_law</t>
  </si>
  <si>
    <t>#نجاح_اكتتاب_ارامكو كن قويا تحترم بين عرب وعجم القوة تجذب القوة</t>
  </si>
  <si>
    <t>https://twitter.com/adnan_saleh_law/status/1205018016779505665</t>
  </si>
  <si>
    <t>mrym46abdullah6</t>
  </si>
  <si>
    <t>#نجاح_اكتتاب_ارامكو الحمد لله بهذا الاكتتاب تخطينا اكبر الشركات بالعالم و قفز سوق الاسهم الى التاسع عالميا</t>
  </si>
  <si>
    <t>https://twitter.com/mrym46abdullah6/status/1205017907438268416</t>
  </si>
  <si>
    <t>3ajel_qassim</t>
  </si>
  <si>
    <t>https://twitter.com/3ajel_qassim/status/1205017715641110528</t>
  </si>
  <si>
    <t>mnirahaldulimm5</t>
  </si>
  <si>
    <t>#نجاح_اكتتاب_ارامكو اقتصاد العالم يتربع على عرشة ارامكو السعودية</t>
  </si>
  <si>
    <t>https://twitter.com/mnirahaldulimm5/status/1205017614025670656</t>
  </si>
  <si>
    <t>nasserabdulaz93</t>
  </si>
  <si>
    <t>#نجاح_اكتتاب_ارامكو يوم تاريخي في الاقتصاد السعودي أرامكو اليوم اكبر قيمة سوقية بالعالم</t>
  </si>
  <si>
    <t>https://twitter.com/nasserabdulaz93/status/1205017449663549445</t>
  </si>
  <si>
    <t>ua_mohmad</t>
  </si>
  <si>
    <t>مزاد الافتتاح الافتراضي يشير إلى تخطي سهم #أرامكو النسبة المحددة في الارتفاع (+10%) وبذلك يرتفع السهم في ثاني أيام التداول إلى 38.70 ريال بعدما بلغت الطلبات على السهم أكثر من 100 مليون على سعر 38.70 ريال #سهم_ارامكو #اكتتاب_ارامكوا</t>
  </si>
  <si>
    <t>https://twitter.com/ua_mohmad/status/1205017429233065985</t>
  </si>
  <si>
    <t>ommr79alli</t>
  </si>
  <si>
    <t>#نجاح_اكتتاب_ارامكو انجازات يسطرها التاريخ ارامكو اليوم اكبر شركة بالعالم اللهم لك الحمد</t>
  </si>
  <si>
    <t>https://twitter.com/ommr79alli/status/1205017165339992065</t>
  </si>
  <si>
    <t>abdulasaleh790</t>
  </si>
  <si>
    <t>#نجاح_اكتتاب_ارامكو الكثير لم يتوقع هذا الصعود في اول يوم لاكن بحكم الان اصبحت اكبر شركة بالعالم سيتمر الارتفاع</t>
  </si>
  <si>
    <t>https://twitter.com/abdulasaleh790/status/1205017152283172864</t>
  </si>
  <si>
    <t>Talal8548</t>
  </si>
  <si>
    <t>#نجاح_اكتتاب_ارامكو الأكبر عالمياً من حيث القيمة السوقية ،أضخم اكتتاب في العالم هذي هي ارامكو السعودية</t>
  </si>
  <si>
    <t>https://twitter.com/Talal8548/status/1205016871046713344</t>
  </si>
  <si>
    <t>#نجاح_اكتتاب_ارامكو ارامكو السعودية انجاز للوطن كونها اكبر شركة في العالم انجاز يدعو للفخر</t>
  </si>
  <si>
    <t>https://twitter.com/zafeer_q/status/1205016601172594695</t>
  </si>
  <si>
    <t>nouramass</t>
  </si>
  <si>
    <t xml:space="preserve">#اكتتاب_أرامكو بدأت استخدم تطبيق الاسهم في الايفون و زاد احساسي بالمسؤولية.. ياخي الاعمال الحرة و البيزنس متعبين </t>
  </si>
  <si>
    <t>https://twitter.com/nouramass/status/1205016573246951427</t>
  </si>
  <si>
    <t>adelkhaled75</t>
  </si>
  <si>
    <t>#نجاح_اكتتاب_ارامكو قالها الامير محمد بن سلمان اذا انتظرنا انجاز مشاريع البنيه التحتية التي نحتاجها راح نحتاج سنوات لهذا ولكن بإذن الله بعد اكتتاب ارامكو راح تكون على الفور</t>
  </si>
  <si>
    <t>https://twitter.com/adelkhaled75/status/1205016489285304320</t>
  </si>
  <si>
    <t>Eng_zh</t>
  </si>
  <si>
    <t>justbader1</t>
  </si>
  <si>
    <t xml:space="preserve">ههههههههه خل كلامه ينفعه. و لا يهون المحلل الأسطوري اللي قبل الاكتتاب قال ما في اكتتاب بـ أرامكو </t>
  </si>
  <si>
    <t>https://twitter.com/Eng_zh/status/1205016178952986625</t>
  </si>
  <si>
    <t>AldosariThonian</t>
  </si>
  <si>
    <t>#نجاح_اكتتاب_ارامكو نملك الشركة الاكبر و الاقوى في العالم</t>
  </si>
  <si>
    <t>https://twitter.com/AldosariThonian/status/1205016120392110085</t>
  </si>
  <si>
    <t>ibraabosaad1</t>
  </si>
  <si>
    <t>#نجاح_اكتتاب_ارامكو تتمتع أرامكو السعودية بأقل تكلفة في قطاع التنقيب والإنتاج</t>
  </si>
  <si>
    <t>https://twitter.com/ibraabosaad1/status/1205015870289960960</t>
  </si>
  <si>
    <t>H2i1yJ30ztgTTnE</t>
  </si>
  <si>
    <t>#نجاح_اكتتاب_ارامكو ارامكو تعد من اكبر الشركات في العالم و اكتتابها يعد من اضخم الاكتتاب في العالم</t>
  </si>
  <si>
    <t>https://twitter.com/H2i1yJ30ztgTTnE/status/1205015862257897472</t>
  </si>
  <si>
    <t>IbrahimTrky</t>
  </si>
  <si>
    <t>#نجاح_اكتتاب_ارامكو المششكين يعضون اصابع الندم و الحسرة القادم اقوى بأذن الله</t>
  </si>
  <si>
    <t>https://twitter.com/IbrahimTrky/status/1205015845359046657</t>
  </si>
  <si>
    <t>jarrah_alkassr</t>
  </si>
  <si>
    <t>battalalgoos</t>
  </si>
  <si>
    <t>معروف ان ارامكو اكبر شركه في العالم وللمعلوميه هذا فقط 5٪ من ارامكو واكبر غلط في التاريخ تنزل ارامكو اكتتاب للعامه المفروض تبقى في يد الدوله فهي قوتها</t>
  </si>
  <si>
    <t>https://twitter.com/jarrah_alkassr/status/1205014919499976705</t>
  </si>
  <si>
    <t>Hand427</t>
  </si>
  <si>
    <t>#نجاح_اكتتاب_ارامكو يحسب للمملكة طبعاً يعني قفزات كبيرة صارت بعد هذا النجاح.</t>
  </si>
  <si>
    <t>https://twitter.com/Hand427/status/1205014870111989760</t>
  </si>
  <si>
    <t>amal_k79</t>
  </si>
  <si>
    <t>#نجاح_اكتتاب_ارامكو مملكتنا الحبيبة كل يوم إنجاز نفتخر به شكراً للأمير الشاب الامير محمد بن سلمان</t>
  </si>
  <si>
    <t>https://twitter.com/amal_k79/status/1205014863954763776</t>
  </si>
  <si>
    <t>noof_493</t>
  </si>
  <si>
    <t>#نجاح_اكتتاب_ارامكو الامير محمد بن سلمان برؤيه طوحه السعودية الاولى اقتصاديا في العالم الحمد لله</t>
  </si>
  <si>
    <t>https://twitter.com/noof_493/status/1205014641665032192</t>
  </si>
  <si>
    <t>ttania_7</t>
  </si>
  <si>
    <t>#نجاح_اكتتاب_ارامكو السوق السعودي يعيش انتعاش غير مسبوق .. ما شاء الله هذا بفضل الله ثم امير الشباب الامير محمد بن سلمان</t>
  </si>
  <si>
    <t>https://twitter.com/ttania_7/status/1205014403978018816</t>
  </si>
  <si>
    <t>ease283</t>
  </si>
  <si>
    <t>#نجاح_اكتتاب_ارامكو بسال اذا احد اكتتب باسمي بأرامكو اقدر أطالب صح</t>
  </si>
  <si>
    <t>https://twitter.com/ease283/status/1205014273510051840</t>
  </si>
  <si>
    <t xml:space="preserve">سهم #ارامكو آفآق وآمال اكتتاب المستثمرين الأفراد تجاوز المعروض، وهو نجاح طبيعي ومتوقع، لكن تجاوز الأفراد نسبة المعروض يدلل على مدى الموثوقية #مقالات @alyaum #صحيفةاليوم #تداول_ارامكو @ibahathek11 #نجاح_اكتتاب_ارامكو إبراهيم باحاذق </t>
  </si>
  <si>
    <t>https://twitter.com/AlyaumOpEd/status/1205014225745252352</t>
  </si>
  <si>
    <t>aabeerr_7</t>
  </si>
  <si>
    <t>#نجاح_اكتتاب_ارامكو وعد ولي العهد في عام ٢٠١٦ والآن يتحقق الحُلم وتقفز في السوق السعودي و القيمة السوقية للشركة اللهم لك الحمد</t>
  </si>
  <si>
    <t>https://twitter.com/aabeerr_7/status/1205014156820254721</t>
  </si>
  <si>
    <t>noura_9ohammed</t>
  </si>
  <si>
    <t>#نجاح_اكتتاب_ارامكو تاثير ارامكو على السوق السعودي بشكل كامل جميع الشركات ارتفعت</t>
  </si>
  <si>
    <t>https://twitter.com/noura_9ohammed/status/1205013858148110336</t>
  </si>
  <si>
    <t>AlamriAhamd</t>
  </si>
  <si>
    <t>#نجاح_اكتتاب_ارامكو حسب الاحصائيات انه تمت تغطية الاكتتاب اكثر من 450 % والله شركة جبارة لازم نفرح بهذا الانجاز العالمي ولي محلي فقط</t>
  </si>
  <si>
    <t>https://twitter.com/AlamriAhamd/status/1205013665507926016</t>
  </si>
  <si>
    <t>MMOTEB41</t>
  </si>
  <si>
    <t>#نجاح_اكتتاب_ارامكو هذا الاستثمار الواعد .. هذا الارباح المستدامة .. همتنا القمة</t>
  </si>
  <si>
    <t>https://twitter.com/MMOTEB41/status/1205012859094228992</t>
  </si>
  <si>
    <t>Al_salman_A</t>
  </si>
  <si>
    <t>أكتتاب #أرامكو #موسم_الرياض ومطر والجو الحلو .. محنا فاضين نحيكم ..</t>
  </si>
  <si>
    <t>https://twitter.com/Al_salman_A/status/1205012762855911431</t>
  </si>
  <si>
    <t>FFARHANN29</t>
  </si>
  <si>
    <t>#نجاح_اكتتاب_ارامكو أصبحت المملكة الدولة اللي عندها أكبر اكتتاب في التاريخ</t>
  </si>
  <si>
    <t>https://twitter.com/FFARHANN29/status/1205012584195182592</t>
  </si>
  <si>
    <t>HHATEEM78</t>
  </si>
  <si>
    <t>#نجاح_اكتتاب_ارامكو بالارقام ارامكو تكسر كل التقديرات وتصبح الاولى على العالم</t>
  </si>
  <si>
    <t>https://twitter.com/HHATEEM78/status/1205012582383439873</t>
  </si>
  <si>
    <t>AAMAR_90</t>
  </si>
  <si>
    <t>#نجاح_اكتتاب_ارامكو ارامكو السعودية تحتل صدارة اكبر شركات العالم</t>
  </si>
  <si>
    <t>https://twitter.com/AAMAR_90/status/1205012341827547137</t>
  </si>
  <si>
    <t>mesho_kh1</t>
  </si>
  <si>
    <t>#نجاح_اكتتاب_ارامكو انجاز جديد يفتخر فيه الوطن و المواطن ارامكو تحتل اكبر الشركات العالمية وتصبح اكبر شركة بالعالم</t>
  </si>
  <si>
    <t>https://twitter.com/mesho_kh1/status/1205012146968551424</t>
  </si>
  <si>
    <t>2012fayd</t>
  </si>
  <si>
    <t xml:space="preserve">يجيك سلتوح يقول اكتتاب أرامكو سمع انه حرام تف على هالوجه لولا أرامكو يمديك مغترب ومستعبد عند أصحاب الكظية تجني محصول الزيتون ويش هاظ يازلمه اللهم لك الحمد على نعمة ارامكو حمدٍ كثيرٍ طيبٍ الله اللي رزقنا في وطنا مالحد منه اللهم احفظ من جعل طموحنا عنان السماء وشموخنا شموخ طويق </t>
  </si>
  <si>
    <t>https://twitter.com/2012fayd/status/1205011869355905024</t>
  </si>
  <si>
    <t>iiHKTR</t>
  </si>
  <si>
    <t>مين يعرف متى يفك اكتتاب ارامكو مره ثانية؟</t>
  </si>
  <si>
    <t>https://twitter.com/iiHKTR/status/1205011853220421632</t>
  </si>
  <si>
    <t>ssalmaan_28</t>
  </si>
  <si>
    <t>#نجاح_اكتتاب_ارامكو نثق ونفتخر بأمير الشباب الامير محمد بن سلمان بخطى ثابتة نحو القمة</t>
  </si>
  <si>
    <t>https://twitter.com/ssalmaan_28/status/1205011851865710592</t>
  </si>
  <si>
    <t>salim_7r</t>
  </si>
  <si>
    <t>#نجاح_اكتتاب_ارامكو نهضه اقتصادية جديدة عنوانها ارامكو السعودية</t>
  </si>
  <si>
    <t>https://twitter.com/salim_7r/status/1205011599788036096</t>
  </si>
  <si>
    <t>badeer_th1</t>
  </si>
  <si>
    <t>#نجاح_اكتتاب_ارامكو انعكاس ارامكو على السوق السعودي حيث قفز من 23 الى 9 على مستوى العالم</t>
  </si>
  <si>
    <t>https://twitter.com/badeer_th1/status/1205011336289280000</t>
  </si>
  <si>
    <t>ali1brahem</t>
  </si>
  <si>
    <t>#نجاح_اكتتاب_ارامكو الافضل البيع الان ام الاستثمار للمستقبل؟</t>
  </si>
  <si>
    <t>https://twitter.com/ali1brahem/status/1205011046093795328</t>
  </si>
  <si>
    <t>#نجاح_اكتتاب_ارامكو طرح ارامكو السعودية يعتبر إنجاز اقتصادي كبير ضمن أكبر الشركات المدرجة في العالم</t>
  </si>
  <si>
    <t>https://twitter.com/maansoor_26/status/1205010869182173184</t>
  </si>
  <si>
    <t>sultan_dhash</t>
  </si>
  <si>
    <t>#نجاح_اكتتاب_ارامكو ابرز الاهداف وراء طرح جزء بسيط من ارامكو هو تنميه قطاع التعدين</t>
  </si>
  <si>
    <t>https://twitter.com/sultan_dhash/status/1205010555997687809</t>
  </si>
  <si>
    <t>mmg2334</t>
  </si>
  <si>
    <t xml:space="preserve">#أرامكو_السعودية #نجاح_اكتتاب_ارامكو #نفديك_ياوطن_الاعلاميه #ارامكو_للعظماء Aramco makes Saudi Arabia the world’s seventh largest stock market إنها السعوديه ي ساده </t>
  </si>
  <si>
    <t>https://twitter.com/mmg2334/status/1205010390243008512</t>
  </si>
  <si>
    <t>husiienshmr</t>
  </si>
  <si>
    <t>#نجاح_اكتتاب_ارامكو أقوى دقة جرس بالعالم قيمة السوقية بعد دق هذا الجرس 1.88تيرليون دولار الأول بالعالم</t>
  </si>
  <si>
    <t>https://twitter.com/husiienshmr/status/1205010346580332544</t>
  </si>
  <si>
    <t>TTAMER664</t>
  </si>
  <si>
    <t>#نجاح_اكتتاب_ارامكو اليوم نرى هذا الانجاز الذي يؤكد ان رؤية 2030 تحقق نجاحات عظيمة</t>
  </si>
  <si>
    <t>https://twitter.com/TTAMER664/status/1205010329954070528</t>
  </si>
  <si>
    <t>_fahhadd98</t>
  </si>
  <si>
    <t>#نجاح_اكتتاب_ارامكو انجاز ورا انجاز وهمة نحو القمة السوق السعودي يقفز الى التاسع عالميا</t>
  </si>
  <si>
    <t>https://twitter.com/_fahhadd98/status/1205010099879776256</t>
  </si>
  <si>
    <t>maso200</t>
  </si>
  <si>
    <t>#نجاح_اكتتاب_ارامكو بالتوفيق لجميع من اشترك فيه.........</t>
  </si>
  <si>
    <t>https://twitter.com/maso200/status/1205010089154928640</t>
  </si>
  <si>
    <t>ksa45612</t>
  </si>
  <si>
    <t>SF_SKD</t>
  </si>
  <si>
    <t>ولله الحمد نجاح اكتتاب أرامكو هو فخر للمملكة ولشعبها وزي ماوعد سمو ولي العهد بانه سيكون الاكتتاب الأكبر بالتاريخ</t>
  </si>
  <si>
    <t>https://twitter.com/ksa45612/status/1205009907826790400</t>
  </si>
  <si>
    <t>almlwh</t>
  </si>
  <si>
    <t>موفقين #نجاح_اكتتاب_ارامكو</t>
  </si>
  <si>
    <t>https://twitter.com/almlwh/status/1205009817083023362</t>
  </si>
  <si>
    <t>fahhaahhhaadd</t>
  </si>
  <si>
    <t>#نجاح_اكتتاب_ارامكو هذا عام الانجازات في كل المجالات دامت افراحك يا وطن ودمتي فخرا للمسلمين</t>
  </si>
  <si>
    <t>https://twitter.com/fahhaahhhaadd/status/1205009561737928704</t>
  </si>
  <si>
    <t>ادراج الأسهم يدخل السوق #السعودية ضمن اكبر 10 بورصات #أرامكو تتصدر شركات العالم بـ1.88 تريليون دولار http://bit.ly/36tw1Hc #نجاح_اكتتاب_ارامكو #صحيفة_المدينة .</t>
  </si>
  <si>
    <t>https://twitter.com/Almadinanews/status/1205009385849667584</t>
  </si>
  <si>
    <t>_majed770</t>
  </si>
  <si>
    <t>#نجاح_اكتتاب_ارامكو المستقبل المشرق اختصره لنا ارامكو السعوديه</t>
  </si>
  <si>
    <t>https://twitter.com/_majed770/status/1205009318577410048</t>
  </si>
  <si>
    <t>turky_650</t>
  </si>
  <si>
    <t>#نجاح_اكتتاب_ارامكو بعد الاكتتاب المحلي فقط اصبحت ارامكو الاولى على العالم</t>
  </si>
  <si>
    <t>https://twitter.com/turky_650/status/1205009080961687552</t>
  </si>
  <si>
    <t>#نجاح_اكتتاب_ارامكو بدأت مشوارها بالمركز الأول عالميًا كأكبر شركة مُدرجة في ساعات فقط</t>
  </si>
  <si>
    <t>https://twitter.com/fi9al4_/status/1205008567578836993</t>
  </si>
  <si>
    <t>#نجاح_اكتتاب_ارامكو أصبحت أرامكو اكبر شركة مدرجه أسهمها بسوق الأسهم العالمية</t>
  </si>
  <si>
    <t>https://twitter.com/ahmeed24_/status/1205008300598841344</t>
  </si>
  <si>
    <t>aouddee</t>
  </si>
  <si>
    <t>#نجاح_اكتتاب_ارامكو الان المملكة العربية السعودية تملك اكبر شركة في العالم من حيث القيمة السوقية للشركة شي يرفع الراس الصراحة شكرا امير الشباب الامير محمد بن سلمان</t>
  </si>
  <si>
    <t>https://twitter.com/aouddee/status/1205008179425431552</t>
  </si>
  <si>
    <t>nwaffee</t>
  </si>
  <si>
    <t>#نجاح_اكتتاب_ارامكو والله يحق لنا ان نفتخر بهذا المنجز العظيم لنا جميعاً اكتتاب عالمياً</t>
  </si>
  <si>
    <t>https://twitter.com/nwaffee/status/1205008044385587200</t>
  </si>
  <si>
    <t>nasseeeere</t>
  </si>
  <si>
    <t>#نجاح_اكتتاب_ارامكو الطرح عكس مصداقية المملكة العربية السعودية في الانفتاح التجاري على العالم وارامكو اكبر دليل على ذالك</t>
  </si>
  <si>
    <t>https://twitter.com/nasseeeere/status/1205007633830305792</t>
  </si>
  <si>
    <t>_foaz_alsh</t>
  </si>
  <si>
    <t>#نجاح_اكتتاب_ارامكو كل من لم يكتتب نادم على هذه الفرصه .. ارامكو تخطت جميع شركات العالم</t>
  </si>
  <si>
    <t>https://twitter.com/_foaz_alsh/status/1205007346445037568</t>
  </si>
  <si>
    <t>bader_alathem</t>
  </si>
  <si>
    <t>#نجاح_اكتتاب_ارامكو شكرا سمو الامير محمد بن سلمان ارامكو اليوم تقف على عرش الشركات العالمية</t>
  </si>
  <si>
    <t>https://twitter.com/bader_alathem/status/1205007073383264256</t>
  </si>
  <si>
    <t>imilakl1</t>
  </si>
  <si>
    <t>#نجاح_اكتتاب_ارامكو في اول يوم تقفز قيمة ارامكو السعوديه اللذي قدرها العالم الان هي الاولى في العالم .. دامت انجازاتك يا وطن</t>
  </si>
  <si>
    <t>https://twitter.com/imilakl1/status/1205006838204424192</t>
  </si>
  <si>
    <t>#نجاح_اكتتاب_ارامكو ارامكو تفاجىء كل شركات العالم وتعتلي صدارت الشركات العالمية وتصبح الاولى</t>
  </si>
  <si>
    <t>https://twitter.com/saqaer41/status/1205006070470586368</t>
  </si>
  <si>
    <t>saa3ad45</t>
  </si>
  <si>
    <t>#نجاح_اكتتاب_ارامكو قوة الاقتصاد السعودي يرتفع بعد طرح ارامكو السعودية اللهم لك الحمد شي يزيد كل سعودي فخر</t>
  </si>
  <si>
    <t>https://twitter.com/saa3ad45/status/1205005854728171521</t>
  </si>
  <si>
    <t>ibrahimJabr1</t>
  </si>
  <si>
    <t>#نجاح_اكتتاب_ارامكو اكتتاب ارامكو اكبر اكتتاب في التاريخ في الاسواق والمؤشرات العالمية</t>
  </si>
  <si>
    <t>https://twitter.com/ibrahimJabr1/status/1205005796951691264</t>
  </si>
  <si>
    <t>ahmed12345ja81</t>
  </si>
  <si>
    <t>@im_4g_ السلام عليكم بالله شيك على الوضع المالي انا امس كانت فيه واليوم راحت .اكتتاب ارامكو.</t>
  </si>
  <si>
    <t>https://twitter.com/ahmed12345ja81/status/1205005765976690689</t>
  </si>
  <si>
    <t>Abdullah__99i</t>
  </si>
  <si>
    <t>#نجاح_اكتتاب_ارامكو شكراً على كل شي يا امير الشباب الان في كل يوم نشعر بالفخر اكثر وأكثر والله شي يدعي للفخر</t>
  </si>
  <si>
    <t>https://twitter.com/Abdullah__99i/status/1205005566852182016</t>
  </si>
  <si>
    <t>Abkaeld1</t>
  </si>
  <si>
    <t>#نجاح_اكتتاب_ارامكو المستقبل لنا في عالم المال والاقتصاد شكراً لصاحب الفكرة</t>
  </si>
  <si>
    <t>https://twitter.com/Abkaeld1/status/1205005327206404096</t>
  </si>
  <si>
    <t>Nasseralfahad13</t>
  </si>
  <si>
    <t>#نجاح_اكتتاب_ارامكو السوق السعودي بعد ادراج ارامكو يقفز الى العشر المراتب الاولى يحتل المركز التاسع على العالم</t>
  </si>
  <si>
    <t>https://twitter.com/Nasseralfahad13/status/1205005129553985536</t>
  </si>
  <si>
    <t>Eve51786545</t>
  </si>
  <si>
    <t>#اكتتاب_ارامكو وش صار في الاسهم ومتى ابيعها</t>
  </si>
  <si>
    <t>https://twitter.com/Eve51786545/status/1205004663449423873</t>
  </si>
  <si>
    <t>03river</t>
  </si>
  <si>
    <t xml:space="preserve">#هيا_خذلك #اكتتاب_أرامكو </t>
  </si>
  <si>
    <t>https://twitter.com/03river/status/1205003591913787392</t>
  </si>
  <si>
    <t>Mm140666</t>
  </si>
  <si>
    <t>#نجاح_اكتتاب_ارامكو لاأحد يبيع نصيحه</t>
  </si>
  <si>
    <t>https://twitter.com/Mm140666/status/1205003382433501184</t>
  </si>
  <si>
    <t xml:space="preserve">مغردون يحتفون بنجاح اكتتاب أرامكو.. ويشيدون برهان ولي العهد التنموي </t>
  </si>
  <si>
    <t>https://twitter.com/mdarsau/status/1205002847072522240</t>
  </si>
  <si>
    <t>"أرامكو" تعين ياسر الرميان عضوًا في لجنة الترشيحات و نبيل العامودي عضوًا في لجنة إدارة المخاطر http://www.maaal.com/archives/20191212/132463 #تاسي #تداول #الأسهم #السوق_المالية #الاقتصاد #السعودية #اكتتاب_أرامكو</t>
  </si>
  <si>
    <t>https://twitter.com/Maaalnews/status/1205001725981134848</t>
  </si>
  <si>
    <t>601naif</t>
  </si>
  <si>
    <t xml:space="preserve">إحترت أجمل خبر نجاح اكتتاب أرامكو أو الخبر هذا </t>
  </si>
  <si>
    <t>https://twitter.com/601naif/status/1205000257186279425</t>
  </si>
  <si>
    <t xml:space="preserve">#أرامكو_السعودية انطلاق مستقبل واعد #نجاح_اكتتاب_ارامكو . </t>
  </si>
  <si>
    <t>https://twitter.com/Almadinanews/status/1204999319344099328</t>
  </si>
  <si>
    <t>BenFaisal4</t>
  </si>
  <si>
    <t>KGimKpCkJB5ekN6</t>
  </si>
  <si>
    <t>نسأل الله أن يحفظها. هجوم كلاب الخارج على امتنا كان اقل ضررا و تأثيرا من هجوم كلاب الداخل. بل أن ضرر كلاب الداخل تسبب بكثير من الضرر. كلاب الداخل: آل سعود وآل زايد والسياسي وغيرهم من الخونة وزبانيتهم. #نجاح_اكتتاب_ارامكو فيديو للنسويات والليبرالية https://youtu.be/hFyAHLKyy78</t>
  </si>
  <si>
    <t>https://twitter.com/BenFaisal4/status/1204998618236817408</t>
  </si>
  <si>
    <t>BnfahdMhmd</t>
  </si>
  <si>
    <t>#نجاح_اكتتاب_ارامكو ما شاء الله بداية قوية وخاصةً بعد التداول وعدد المكتببين عالي جداً والقيمة السوقية للشركة ارتفع</t>
  </si>
  <si>
    <t>https://twitter.com/BnfahdMhmd/status/1204997860762275840</t>
  </si>
  <si>
    <t>malobeiwi</t>
  </si>
  <si>
    <t xml:space="preserve">تدري ان سوق الأسهم ​السعودية​ دخلت نادي أكبر ١٠ أسواق عالميه في العالم؟ بسبب #اكتتاب_أرامكو وصار عندنا أكبر اكتتاب في العالم بسبب #اكتتاب_أرامكو عن طريق اكثر من ٥ مليون مساهم. صباحكم انجازات </t>
  </si>
  <si>
    <t>https://twitter.com/malobeiwi/status/1204997732068450305</t>
  </si>
  <si>
    <t>SAlqoblan</t>
  </si>
  <si>
    <t xml:space="preserve">GBPUSD long trade, good luck #GBPUSD #gold #xauusd #EURUSD #تداول_ارامكو #عملات #نجاح_اكتتاب_ارامكو </t>
  </si>
  <si>
    <t>#GBPUSD #gold #xauusd #EURUSD</t>
  </si>
  <si>
    <t>https://twitter.com/SAlqoblan/status/1204997012833345536</t>
  </si>
  <si>
    <t>alysssh</t>
  </si>
  <si>
    <t>#اخبار_سعيدة : صدور ميزانية الدولة المتوازنة ، نجاح اكتتاب آرامكو ، انعقاد قمة مجلس التعاون في الرياض ، عودة رحلات قطار الحرمين بين مكة والمدينة و فوز منثل الوطن نادي الهلال بكأس ابطال آسياء</t>
  </si>
  <si>
    <t>https://twitter.com/alysssh/status/1204996431200837632</t>
  </si>
  <si>
    <t>mycoupons7</t>
  </si>
  <si>
    <t>#نجاح_اكتتاب_ارامكو كوبون نوون MAX117 كوبون نمشي AC27 كوبون سوق كوم BTSSA10 كوبون شي ان SALENOW</t>
  </si>
  <si>
    <t>https://twitter.com/mycoupons7/status/1204996176367497216</t>
  </si>
  <si>
    <t>كيف تابع الاعلام الدولي انطلاق تداول أسهم «أرامكو»؟ http://www.maaal.com/archives/20191212/132458 #تاسي #تداول #الأسهم #السوق_المالية #الاقتصاد #السعودية #اكتتاب_أرامكو</t>
  </si>
  <si>
    <t>https://twitter.com/Maaalnews/status/1204993884541071360</t>
  </si>
  <si>
    <t>hazmi_dr</t>
  </si>
  <si>
    <t>النجاح المدوِّي ل #اكتتاب_ارمكو، واقتراب القيمة السوقية ل @Saudi_Aramco من تريليوني دولار، والقفزة الهائلة لمكانة @tadawul بين أسواق التداول العالمية، أذهلت بيوت الخبرة المالية، وأربكت عتاة الصحافة المالية العالمية. #ارامكو_صدمت_العالم</t>
  </si>
  <si>
    <t>https://twitter.com/hazmi_dr/status/1204993324282761216</t>
  </si>
  <si>
    <t>EnergySciences0</t>
  </si>
  <si>
    <t>#النصر_التعاون #نجاح_اكتتاب_ارامكو #كأس_العالم_للأندية #القمر #السد_هينجين_سبورت</t>
  </si>
  <si>
    <t>https://twitter.com/EnergySciences0/status/1204993139611750407</t>
  </si>
  <si>
    <t>AAlshawardi</t>
  </si>
  <si>
    <t>#نجاح_اكتتاب_ارامكو فشل المغرضون عن اقناع الناس بان ارامكو لن تنجح وانها لا تساوي القيمة اللي ذكرها ولي العهد 2 تريليون دولار, ولكن بفضل الله من اليوم الاول وصلت للرقم واخرست كل حاقد , وانجاز سعودي جديد يضاف لقائمة الانجازات</t>
  </si>
  <si>
    <t>https://twitter.com/AAlshawardi/status/1204992146341797888</t>
  </si>
  <si>
    <t>yanbuwhats</t>
  </si>
  <si>
    <t xml:space="preserve">#ينبع #نجاح_اكتتاب_ارامكو </t>
  </si>
  <si>
    <t>https://twitter.com/yanbuwhats/status/1204991884160049157</t>
  </si>
  <si>
    <t>AloudGhazi</t>
  </si>
  <si>
    <t>#نجاح_اكتتاب_ارامكو ارتفعت اسهم ارامكو 10 بالمية بعد انطلاق الاكتتاب هذا كله دليل على كبر حجم الشركة وانها فعلا عملاقة ولله الحمد ونظرة ولي العهد ما خابت فيها</t>
  </si>
  <si>
    <t>https://twitter.com/AloudGhazi/status/1204991603322040320</t>
  </si>
  <si>
    <t>AlanziHamadi</t>
  </si>
  <si>
    <t>#نجاح_اكتتاب_ارامكو عراب رؤية 2030 الامير محمد بن سلمان عندما ذكر بان القيمة السعوقية لارامكو تعادل 2 تريليون دولا , استهتر الحاقدين وحاول الاستنقاص واليوم شفناها وصلت وكسرت الحاجز</t>
  </si>
  <si>
    <t>https://twitter.com/AlanziHamadi/status/1204991555301445632</t>
  </si>
  <si>
    <t>mohammadelrash2</t>
  </si>
  <si>
    <t>#نجاح_اكتتاب_ارامكو اضافة ارامكو للسوق السعودي تداول يعتبر اضافة لانجازات سمو ولي العهد وشركة ارامكو كونها اليوم اكبر شركة مطروخة للاكتتاب</t>
  </si>
  <si>
    <t>https://twitter.com/mohammadelrash2/status/1204991272315961344</t>
  </si>
  <si>
    <t>RowanRoro0</t>
  </si>
  <si>
    <t>https://twitter.com/BankAlbilad/status/1204990986159607808</t>
  </si>
  <si>
    <t>ayedsalem8</t>
  </si>
  <si>
    <t>#نجاح_اكتتاب_ارامكو اكتتاب ارامكو احد خطط رؤية 2030 وداعمة للاقتصاد وراهن على نجاحها سمو ولي العهد واليوم نشوفها ناجحة والاكبر بالعالم بفضل الله</t>
  </si>
  <si>
    <t>https://twitter.com/ayedsalem8/status/1204990533430579202</t>
  </si>
  <si>
    <t>Al3nzeMaahr</t>
  </si>
  <si>
    <t xml:space="preserve">#نجاح_اكتتاب_ارامكو الاكتتاب في شركة ارامكو هذا حدث لن يتكرر للاجيال القادمه فهنيئاً لمن اكتتب . ووصل حجم هذا الاكتتاب الى 96 مليار ريال فهذا رقم اعتقد لم تحققه اي سركة من قبل في سوق الاسهم السعودي </t>
  </si>
  <si>
    <t>https://twitter.com/Al3nzeMaahr/status/1204988631854829568</t>
  </si>
  <si>
    <t>3Almtere</t>
  </si>
  <si>
    <t xml:space="preserve">#نجاح_اكتتاب_ارامكو الاكتتاب في شركة ارامكو هذا حدث لن يتكرر للاجيال القادمه فهنيئاً لمن اكتتب . شي قوي والله هالاكتتاب ووصل حجم هذا الاكتتاب الى 96 مليار ريال فهذا رقم اعتقد لم تحققه اي سركة من قبل في سوق الاسهم السعودي </t>
  </si>
  <si>
    <t>https://twitter.com/3Almtere/status/1204988438077984769</t>
  </si>
  <si>
    <t>#نجاح_اكتتاب_ارامكو تخطت أرامكو القيمة السوقية لــ الشركة الأمريكية آبل بقيمة تقدر بــ ١.٨ تريليون دولار .. ماشاء الله تبارك الله</t>
  </si>
  <si>
    <t>https://twitter.com/rnreham2/status/1204987755660500998</t>
  </si>
  <si>
    <t>AlshmreFahda</t>
  </si>
  <si>
    <t xml:space="preserve">قبل سنوات كان كلاماً والان اصبح حقيقه مع #ولي_العهد ... لما تضاف أكبر وأضخم شركة في العالم للسوق العالمي وتحقق النجاح بعد المكتتبين وعد المقبلين بعد اول 5 دقائق من تداولها تثبت قوة الشركه ومتانتها في الاقتصاد العالمي #نجاح_اكتتاب_ارامكو </t>
  </si>
  <si>
    <t>https://twitter.com/AlshmreFahda/status/1204987178989899776</t>
  </si>
  <si>
    <t>KhaldSalha</t>
  </si>
  <si>
    <t xml:space="preserve">بعد ما تم كلام #ولي_العهد والوعود في 2016 بطرح نسبة من شركة ارامكو وراح تكون تاريخية ، دخلت سوق الاسهم السعودية مرحله جديده غير مسبوقه !! لتقفز بقيمة السوق السعودي "تداول" الى العالميه #نجاح_اكتتاب_ارامكو </t>
  </si>
  <si>
    <t>https://twitter.com/KhaldSalha/status/1204986615682289669</t>
  </si>
  <si>
    <t>reemalissa1</t>
  </si>
  <si>
    <t xml:space="preserve">كان عند سمو سيدي ولي العهد محمد بن سلمان بُعد نظر نظر لما قال انه بس 1% من أسهم ارامكو راح تغير الكثير في السعوديه وتصبح تاريخيه .. وهذا واضح بعد #نجاح_اكتتاب_ارامكو وشكرا يامحمد ماتكفيك حقك يا أميرنا وحبيبنا </t>
  </si>
  <si>
    <t>https://twitter.com/reemalissa1/status/1204986135379877888</t>
  </si>
  <si>
    <t>AlharbiNariman</t>
  </si>
  <si>
    <t xml:space="preserve">لما نشوف عدد المكتتبين في #اكتتاب_ارامكو سعوديين 4,947,275 خليجيين 2467 المقيمين 106,258 بمجموع اموال بلغت 446 مليار ريال سعودي #نجاح_اكتتاب_ارامكو </t>
  </si>
  <si>
    <t>https://twitter.com/AlharbiNariman/status/1204985778671108097</t>
  </si>
  <si>
    <t>Bqaia_36r</t>
  </si>
  <si>
    <t>LabeebHub</t>
  </si>
  <si>
    <t>#اكتتاب_أرامكو #أرامكو #معاً_نصنع_التاريخ سَتُبْدِي لَكَ الأيَّامُ مَا كُنْتَ جَاهِـلاً ويَأْتِيْـكَ بِالأَخْبَـارِ مَنْ لَمْ تُـزَوِّدِ</t>
  </si>
  <si>
    <t>https://twitter.com/Bqaia_36r/status/1204985263799320576</t>
  </si>
  <si>
    <t>ranaalrashed6</t>
  </si>
  <si>
    <t xml:space="preserve">ما فيه أحد يختلف على قوة شركة ارامكو وأثر نجاحها على السوق السعودي بعد ما ارتفع 8000 نقطه قبل تداول اسهم ارامكو في السوق . وهذا الإكتتاب يواكب رؤية محمد بن سلمان #نجاح_اكتتاب_ارامكو </t>
  </si>
  <si>
    <t>https://twitter.com/ranaalrashed6/status/1204985055677956096</t>
  </si>
  <si>
    <t>FJadani</t>
  </si>
  <si>
    <t xml:space="preserve">شفافية محمد بن سلمان تنعكس على ارامكو السعودية في آلية الاكتتاب والتواريخ منذ بداية طرح #اكتتاب_ارامكو في السوق السعودي احد اسباب #نجاح_اكتتاب_ارامكو هو الشفافية مع المكتتبين </t>
  </si>
  <si>
    <t>https://twitter.com/FJadani/status/1204984805420654592</t>
  </si>
  <si>
    <t>lleezho</t>
  </si>
  <si>
    <t>شسالفة #نجاح_اكتتاب_ارامكو</t>
  </si>
  <si>
    <t>https://twitter.com/lleezho/status/1204984760524853249</t>
  </si>
  <si>
    <t>AlmarzouqAnahid</t>
  </si>
  <si>
    <t>اكتتاب ارامكو استثنائي بمعنى الكلمه تشكر عليه ارامكو بكل حرارة . ستمنحك سهم مجاني مقابل كل 10 أسهم لكل فرد او تابع او رئيسي , وهذه مكافأه لكل مكتتب راهن و وثق بنجاح ارامكو #نجاح_اكتتاب_ارامكو #ولي_العهد</t>
  </si>
  <si>
    <t>https://twitter.com/AlmarzouqAnahid/status/1204984590995218432</t>
  </si>
  <si>
    <t>aishaalomari3</t>
  </si>
  <si>
    <t xml:space="preserve">464 مليار ريال طلبات الشركات والافراد لـ #اكتتاب_ارامكو هذا يعكس #نجاح_اكتتاب_ارامكو بالارقام مو بالكلام ، وعود ولي العهد تتحقق يوم بعد يوم وإن طال الزمان راح تتحقق ! رؤية 2030 واقع نعيشه </t>
  </si>
  <si>
    <t>https://twitter.com/aishaalomari3/status/1204984315442073601</t>
  </si>
  <si>
    <t>AlmodheshMay</t>
  </si>
  <si>
    <t>لما قال ولي العهد عن ارامكو انها : شركه لها قيمه ضخمه نقدر نخليها في السعوديه ونبقي اثرها في السعوديه وتنمو في السعوديه لكن نستفيد من قيمتها لتحفيز قطاعات ثانيه في السعوديه اذا ما تم هالامر راح نضيع 50 سنه عشان ننمي القطاعات ، فهي فرصه شكرا ولي العهد #نجاح_اكتتاب_ارامكو</t>
  </si>
  <si>
    <t>https://twitter.com/AlmodheshMay/status/1204984151050457088</t>
  </si>
  <si>
    <t>#نجاح_اكتتاب_ارامكو يوم بعد يوم يتأكد لنا حجم وقيمة أرامكو تخيلو بَس عند إدراجها في السوق السعودي تخطت أكبر شركة في قيمتها السوقية وهي آبل</t>
  </si>
  <si>
    <t>https://twitter.com/hjrs14gt/status/1204983992325464064</t>
  </si>
  <si>
    <t>safetyliar</t>
  </si>
  <si>
    <t>está por llegar a las 2k de views sii #SinLuz #Curry #اكتتاب_أرامكو #بريدة #PRODUCE101JAPAN</t>
  </si>
  <si>
    <t>#SinLuz #Curry #PRODUCE101JAPAN</t>
  </si>
  <si>
    <t>https://twitter.com/safetyliar/status/1204983690595577856</t>
  </si>
  <si>
    <t>AlghaithAngie</t>
  </si>
  <si>
    <t xml:space="preserve">بعد كلام ولي العهد عن اكتتاب ارامكو راح يتم بالمستقبل وهذا هو اللي صار الحين ونشوف #نجاح_اكتتاب_ارامكو وكانت شفافه وواضحه شركة ارامكو في طرحها للاسهم , الحين راح نسمع عن تنمية الكثير من القطاعات بعد هالاكتتاب التاريخي </t>
  </si>
  <si>
    <t>https://twitter.com/AlghaithAngie/status/1204983621100195841</t>
  </si>
  <si>
    <t>AlghanimIbtihal</t>
  </si>
  <si>
    <t>المملكه العربية السعودية اليوم تحقق نجاح جديد على المستوى العالم بعد #نجاح_اكتتاب_ارامكو وإنجاز يضاف لصاحب هذه الفكره وهو محمد بن سلمان وإنجاز اقتصادي على مستوى الكره الأرضيه قول وفعل يا #ولي_العهد</t>
  </si>
  <si>
    <t>https://twitter.com/AlghanimIbtihal/status/1204983345286963200</t>
  </si>
  <si>
    <t>AlomranNahand</t>
  </si>
  <si>
    <t>شفافية محمد بن سلمان عكسها على شركة ارامكو واصبحت فعلا شفافه في اراقامها وسياساتها وآلية الاكتتاب فيها و التواريخ والوعود اللي صارت من الشركه #نجاح_اكتتاب_ارامكو</t>
  </si>
  <si>
    <t>https://twitter.com/AlomranNahand/status/1204982967099174912</t>
  </si>
  <si>
    <t>AlothmanNagla</t>
  </si>
  <si>
    <t xml:space="preserve">السوق السعودي بعد اكتتاب ارامكو صار من أكبر 10 أسواق في العالم ، بتسألون ليش ظ الجواب بكل بساطه لان بعد طرحها لنسبة من أسهمها في السوق المالي السعودي (تداول) اصبحت ارامكو هي صاحبة اكبر اكتتاب في تاريخ البشريه ، شكرا ولي العهد ان كلامك صار واقع #نجاح_اكتتاب_ارامكو </t>
  </si>
  <si>
    <t>https://twitter.com/AlothmanNagla/status/1204982884370714624</t>
  </si>
  <si>
    <t>MalakAltall</t>
  </si>
  <si>
    <t xml:space="preserve">أرامكو من يومها وهي قوه عظمى في العالم مو السعودية بس ومحسودين على هالشركه السعودية اللي الكل يفتخ فيها #ارامكو السعوديه اثبتت للعالم كله انها قوية رغم المشككين #نجاح_اكتتاب_ارامكو نجاح للسعوديه والسعوديين ونجاح لما قاله ولي العهد من قبل ورهانه على ارامكو انها بتكو نقله تاريخيه </t>
  </si>
  <si>
    <t>https://twitter.com/MalakAltall/status/1204982679642488840</t>
  </si>
  <si>
    <t>AlasmyAnwer</t>
  </si>
  <si>
    <t>#صباح_الخير #جده_الان #نجاح_اكتتاب_ارامكو #وعي</t>
  </si>
  <si>
    <t>https://twitter.com/AlasmyAnwer/status/1204982574860455936</t>
  </si>
  <si>
    <t>mahitabalabdul1</t>
  </si>
  <si>
    <t>كان عند الامير محمد بن سلمان نظره مُختلفه عن الجميع لما قال ان 1% قادره تغير السوق السعودي و العالمي لمصلحة المواطن والدوله لا غير ... أكبر اكتتاب في تاريخ الكره الارضيه #نجاح_اكتتاب_ارامكو</t>
  </si>
  <si>
    <t>https://twitter.com/mahitabalabdul1/status/1204982254734327808</t>
  </si>
  <si>
    <t>AbofawazZJ</t>
  </si>
  <si>
    <t xml:space="preserve">#أرامكو #نجاح_اكتتاب_ارامكو لم أكتتب ولست اقتصادي ولكني سعيد جداً بنجاح الفكرة من خلال أصداء بدء تداول ارامكو أسأل الله العلي العظيم ان يجعل حليف بلدنا وقادته الرفعة والخير والازدهار والنماء والعزة للدين والمسلمين .. وعمار يابلادي عمار وعليك بالعافية </t>
  </si>
  <si>
    <t>https://twitter.com/AbofawazZJ/status/1204982213823123457</t>
  </si>
  <si>
    <t>saudalahmadi16</t>
  </si>
  <si>
    <t xml:space="preserve">وعود ولي العهد محمد بن سلمان تتحقق بعد طرح اسهم #ارامكو للاكتتاب ، وكل من شكك باقوى شركة نفط عالميه و اقوى شركة في العالم كلها يشوف النجاح اللي حصل بعد اول يوم تداول #نجاح_اكتتاب_ارامكو </t>
  </si>
  <si>
    <t>https://twitter.com/saudalahmadi16/status/1204982089235480576</t>
  </si>
  <si>
    <t>#نجاح_اكتتاب_ارامكو القيمة السوقية لأرامكو بعد إدراجها في السوق السعودي تعتبر الأضخم والأكبر وهذا يعتبر شيء تاريخي لكل السوق السعودي</t>
  </si>
  <si>
    <t>https://twitter.com/waead06s/status/1204982022466396165</t>
  </si>
  <si>
    <t>AwaedSalama</t>
  </si>
  <si>
    <t xml:space="preserve">رؤية 2030 باقيه في تحقيق وعودها من قبل الرجل الذي أطلق هذه الرؤية ، ولي العهد محمد بن سلمان يقول ويطول ، طموحنا عنان السماء وصلا الى 2030 واللي راح نكون فيه على القمه ان شاء الله مع ولي العهد ، اكتتاب ارامكو الأول عالميا متخطي أبل وغيره الكثير #فخر #نجاح_اكتتاب_أرامكو </t>
  </si>
  <si>
    <t>https://twitter.com/AwaedSalama/status/1204981922478395392</t>
  </si>
  <si>
    <t>hamouda01843972</t>
  </si>
  <si>
    <t xml:space="preserve">#نجاح_اكتتاب_ارامكو نجاح للجميع من قياده و رؤية و شركة ومواطن سعودي نجاح نشكر فيه ولي العهد على هذه الرؤية وفكرتها و توعية السعودي على الاستثمار العالمي ، حدث تاريخي نعيشه هالأيام ، السوق المالي السعودي من اقوى الاسواق الماليه في العالم بفضل رجل عمل كثيرا من اجل هذه اللحظه </t>
  </si>
  <si>
    <t>https://twitter.com/hamouda01843972/status/1204981679699451909</t>
  </si>
  <si>
    <t>AlharthyHashim</t>
  </si>
  <si>
    <t>الحمد لله وعد ولي العهد محمد بن سلمان قبل كم سنه عن أرامكو تنفذ وصار حقيقه ، إنجاز وطني وبالنهايه لمصلحتنا قبل اي احد ثاني ، كلمات الشكر ما تكفيه نجاحاته ما تكفيها حروف تويتر فعلا .. ومتأكدين اننا بنعيش مرحله جديد باقتصادنا السعودي حتى انا بستفيد من هالشيء #نجاح_اكتتاب_ارامكو</t>
  </si>
  <si>
    <t>https://twitter.com/AlharthyHashim/status/1204981379773206535</t>
  </si>
  <si>
    <t>NazzalAlharbi</t>
  </si>
  <si>
    <t>الحمد لله اني من الناس اللي وثقوا ب #اكتتاب ارامكو ومن الناس اللي سمع كلام محمد بن سلمان وعبدالعزيز بن سلمان عن ارامكو ، ثقتي في ارامكو اشوفهاا الحين #نجاح_اكتتاب_ارامكو نجاح لي انا شخصياً واستثمار للتاريخ ونقله نوعيه لي شخصياً وللسوق السعودي</t>
  </si>
  <si>
    <t>https://twitter.com/NazzalAlharbi/status/1204981099761455104</t>
  </si>
  <si>
    <t>ma4_12</t>
  </si>
  <si>
    <t>ihsj9</t>
  </si>
  <si>
    <t>يمكنن معع اكتتاب ارامكو يصير معي شدراك .</t>
  </si>
  <si>
    <t>https://twitter.com/ma4_12/status/1204980854965047296</t>
  </si>
  <si>
    <t>RashidiFawzi</t>
  </si>
  <si>
    <t xml:space="preserve">مقابل مالي واضح وعائد مجزي من البداية بمنح السهم المجاني ناهيك عن السعر اين سيتوقف صعوداً ان شاء الله , وعوائد منتظره أهداف واضحه ساهمت في #نجاح_اكتتاب_ارامكو كيف ما تنجح و وراها رجل يعمل من أجل تحقيق رؤيته ورؤية الشعب جميعاً </t>
  </si>
  <si>
    <t>https://twitter.com/RashidiFawzi/status/1204980834278789121</t>
  </si>
  <si>
    <t>ox0alexander0ox</t>
  </si>
  <si>
    <t xml:space="preserve">هذا هو الهدف من اكتتاب ارامكو يا قزم </t>
  </si>
  <si>
    <t>https://twitter.com/ox0alexander0ox/status/1204980754675097601</t>
  </si>
  <si>
    <t>fahadalbishi11</t>
  </si>
  <si>
    <t xml:space="preserve">أهداف واضحه للكل لشركة #ارامكو في سياستها الخاصه بتوزيع الارباح والنيه عندها انها تحقق نمو مستدام هو سبب في #نجاح_اكتتاب_ارامكو .. إلتزامها بتوزيعات اراباح بقيمة 75 مليار دولار واللي يعادل 281 مليار كحد ادنى من بين 2020-2024 م. يعني سنويا 65 مليار ريال سنوي </t>
  </si>
  <si>
    <t>https://twitter.com/fahadalbishi11/status/1204980627252109317</t>
  </si>
  <si>
    <t>MaramAlQahtani2</t>
  </si>
  <si>
    <t xml:space="preserve">#نجاح_اكتتاب_ارامكو نحبك يا حر ابن الأحرار.. </t>
  </si>
  <si>
    <t>https://twitter.com/MaramAlQahtani2/status/1204980435727585280</t>
  </si>
  <si>
    <t>ElharbiHasan</t>
  </si>
  <si>
    <t xml:space="preserve">#نجاح_اكتتاب_ارامكو نجاح لكل من اكتتب ونجاح للشركه وللقياده ككل .. محمد بن سلمان يصنع التاريخ فعلا ، ارامكو بطرح نسبة لا تذكر حتى خلت العالم كله يتكلم عن شركتنا السعوديه ، نجاح سعودي تاريخي عالمي </t>
  </si>
  <si>
    <t>https://twitter.com/ElharbiHasan/status/1204980328609337345</t>
  </si>
  <si>
    <t>mohamma06566587</t>
  </si>
  <si>
    <t xml:space="preserve">لن ننسى ان نتائج طرح ارامكو في السوق السعودي أثر ليس على السوق المحلي بس ، أصبح مؤثر على السوق العالمي .. خلف كل هذا النجاح رجل كان يعمل من أجل نجاح هذا الأمر واصبح كلامه حقيقه بعد توفيق الله ، #نجاح_اكتتاب_ارامكو خلفه ولي العهد محمد بن سلمان </t>
  </si>
  <si>
    <t>https://twitter.com/mohamma06566587/status/1204980255129296896</t>
  </si>
  <si>
    <t>AayedSaad</t>
  </si>
  <si>
    <t>تداول أسهم ارامكو في السوق السعودي "تداول" تعتبر اضافه لإنجازات ولي العهد محمد بن سلمان وهالشيء يتوافق مع رؤيته 2030 وشركة أرامكو السعوديه وبعد طرح شركة ارامكو لأسهمها سجلت رقم تاريخي ما صار مثله في التاريخ بقيمة 96 مليار !! #نجاح_اكتتاب_ارامكو #ولي_العهد</t>
  </si>
  <si>
    <t>https://twitter.com/AayedSaad/status/1204979621655171073</t>
  </si>
  <si>
    <t>علينا الإيمان بالقدرات الوطنية في مقابل الاستشارات الأجنبية.. وعلينا الثقة بالوطن والمواطن. مقال: "دروس من اكتتاب #أرامكو" http://www.al-jazirah.com/w/1556</t>
  </si>
  <si>
    <t>https://twitter.com/al_jazirah/status/1204979186764591105</t>
  </si>
  <si>
    <t>Ro0odi4</t>
  </si>
  <si>
    <t xml:space="preserve">#نجاح_اكتتاب_ارامكو تتوقعون ترتفع اكثر ولا تنزل </t>
  </si>
  <si>
    <t>https://twitter.com/Ro0odi4/status/1204978742856171523</t>
  </si>
  <si>
    <t>roooukia100</t>
  </si>
  <si>
    <t>اللهم اكشف ضرّ كل مصاب ومبتلى واشف كل مريض يارب العالمين . #عاقبوا_شركات_التبغ #عبدالعزيز_بن_سعود #نجاح_اكتتاب_ارامكو</t>
  </si>
  <si>
    <t>https://twitter.com/roooukia100/status/1204978284032909312</t>
  </si>
  <si>
    <t>xdan_ee</t>
  </si>
  <si>
    <t xml:space="preserve">#نجاح_اكتتاب_ارامكو #السعودية_العظمى فـوَ ق هآم السُّحب يَ آغلى بلد "~. </t>
  </si>
  <si>
    <t>https://twitter.com/xdan_ee/status/1204977840892104705</t>
  </si>
  <si>
    <t>M_Aljahani</t>
  </si>
  <si>
    <t>الخميس الونيس #نجاح_اكتتاب_ارامكو</t>
  </si>
  <si>
    <t>https://twitter.com/M_Aljahani/status/1204977684020891648</t>
  </si>
  <si>
    <t>tQuranKareem</t>
  </si>
  <si>
    <t>وَٱلْعَصْرِ ﴿١﴾ إِنَّ ٱلْإِنسَٰنَ لَفِى خُسْرٍ ﴿٢﴾ إِلَّا ٱلَّذِينَ ءَامَنُوا۟ وَعَمِلُوا۟ ٱلصَّٰلِحَٰتِ وَتَوَاصَوْا۟ بِٱلْحَقِّ وَتَوَاصَوْا۟ بِٱلصَّبْرِ قال الشافعي : لو فكر الناس كلهم في هذه السورة لكفتهم. وبيان ذلك أن المراتب أربع، #صباح_الخميس #نجاح_اكتتاب_ارامكو</t>
  </si>
  <si>
    <t>https://twitter.com/tQuranKareem/status/1204976911081979905</t>
  </si>
  <si>
    <t>iA7md</t>
  </si>
  <si>
    <t>بإذن الله وحوله ان اليوم توصل قيمة أرامكو 2000 مليار #نجاح_اكتتاب_ارامكو</t>
  </si>
  <si>
    <t>https://twitter.com/iA7md/status/1204976827376242688</t>
  </si>
  <si>
    <t>Allah11Thekr</t>
  </si>
  <si>
    <t>#عبدالعزيز_بن_فهد #نجاح_اكتتاب_ارامكو #ذكر_الله_هو_الأجمل</t>
  </si>
  <si>
    <t>https://twitter.com/Allah11Thekr/status/1204976483925659648</t>
  </si>
  <si>
    <t>jmona_99</t>
  </si>
  <si>
    <t>#نجاح_اكتتاب_ارامكو اللهم إن كان لنا مكان في جنتك فثبتنا حتى نلقاك وإن غير ذلك فاهدنا ثم اهدنا ثم اهدنا وطهر قلوبنا وردنا إليك ردا جميلٱ وارحمنا برحمتك ⠀</t>
  </si>
  <si>
    <t>https://twitter.com/jmona_99/status/1204976189577793537</t>
  </si>
  <si>
    <t>Majed_althagaf</t>
  </si>
  <si>
    <t xml:space="preserve">سيتذكر التاريخ من وعد وأنجز #اكتتاب_أرامكو </t>
  </si>
  <si>
    <t>https://twitter.com/Majed_althagaf/status/1204976021054918656</t>
  </si>
  <si>
    <t>AljuhaniBassem</t>
  </si>
  <si>
    <t xml:space="preserve">خطط كثيرة جالسين نمشي عليها واغلب هذي الخطط جالسين نعيش نجاحاتها واكبر دليل وهو شي ضخم وكبير هو اكتتاب ارامكو اللي يعتبر اكبر اكتتاب في التاريخ اللي راهن على نجاحه محمد بن سلمان #نجاح_اكتتاب_ارامكو </t>
  </si>
  <si>
    <t>https://twitter.com/AljuhaniBassem/status/1204975527406252034</t>
  </si>
  <si>
    <t>3bdullah0506</t>
  </si>
  <si>
    <t xml:space="preserve">بعد تداول أرامكو #نجاح_اكتتاب_ارامكو </t>
  </si>
  <si>
    <t>https://twitter.com/3bdullah0506/status/1204975044134342656</t>
  </si>
  <si>
    <t>DrAliDAlanazi</t>
  </si>
  <si>
    <t xml:space="preserve">الجميع فخور بما انجزتموه في اكتتاب وتداول شركة ارامكو والدليل ارتفاع قيمتها امس بالحد الاقصى في سوق الاسهم السعودية. وفق الله سمو ولي العهد الامير محمد بن سلمان ووفقك الله وحفظك عونا وسندا له. </t>
  </si>
  <si>
    <t>https://twitter.com/DrAliDAlanazi/status/1204973956970766336</t>
  </si>
  <si>
    <t>today2030news</t>
  </si>
  <si>
    <t>المغردون يحتفون بـ #نجاح_اكتتاب_ارامكو .. ويشيدون برهان #ولي_العهد التنموي http://alriyadh.com/1792839</t>
  </si>
  <si>
    <t>https://twitter.com/today2030news/status/1204973243855261696</t>
  </si>
  <si>
    <t xml:space="preserve">#تقارير_الاقتصادية | أضخم شركة مدرجة في العالم بقيمة سوقية 1.88 تريليون دولار http://aleqt.com/2019/12/12/article_1728401.html #نجاح_اكتتاب_أرامكو </t>
  </si>
  <si>
    <t>https://twitter.com/today2030news/status/1204973098077970432</t>
  </si>
  <si>
    <t>Saud_k_g</t>
  </si>
  <si>
    <t xml:space="preserve">#نجاح_اكتتاب_ارامكو الله اللي عزنا ما لاحد منّه الله اللي عزنا ما لاحد منّه </t>
  </si>
  <si>
    <t>https://twitter.com/Saud_k_g/status/1204972629280641027</t>
  </si>
  <si>
    <t>3Alshkra</t>
  </si>
  <si>
    <t xml:space="preserve">ارامكو بعد دخولها سوق الاسهم وضعتنا في فترة تاريخيه وطرحها للاكتتاب ادخلتنا بشكل خاص هذا الشي اللي راح نحمد الله على هذي النعمه لان نجاحها شبه مضمون ، وهذا الشي كان متوقع من الامير محمد بن سلمان #نجاح_اكتتاب_ارامكو </t>
  </si>
  <si>
    <t>https://twitter.com/3Alshkra/status/1204972565279727617</t>
  </si>
  <si>
    <t>ad_207</t>
  </si>
  <si>
    <t>#نجاح_اكتتاب_ارامكو سؤال هل الخليجي يقدر يشتري ام فقط للسعوديين ؟</t>
  </si>
  <si>
    <t>https://twitter.com/ad_207/status/1204972426003648512</t>
  </si>
  <si>
    <t>Matlaq_almhailb</t>
  </si>
  <si>
    <t>JT513I1aAxu1YdK</t>
  </si>
  <si>
    <t>، يقصد رغم أن واقع الليرة، من جرف الدحديره. إلا أن هناك من أبناء جلدتنا يروجون لقوة الاقتصاد التركي بالشائعات، وهم أيضا من أبناء جلدتنا روجو ا بالشائعات ضد اكتتاب أرامكو عن طريق قروبات الواتس وغيرها بأن الاكتتاب حرام تاره وأنها سحب أموال بغير فائدة رغم قوة أرامكو وشرعية اكتتابها</t>
  </si>
  <si>
    <t>https://twitter.com/Matlaq_almhailb/status/1204972186089480197</t>
  </si>
  <si>
    <t>AlfozanS3od</t>
  </si>
  <si>
    <t xml:space="preserve">ارامكو احد اكبر الشركات في العالم بسمعتها وقوتها في السوق الرهان عليها ليس سهل لككن محمد بن سلمان لا يعرف المستحيل هو فقط يضع هدف امام عينه ويحققه #نجاح_اكتتاب_ارامكو </t>
  </si>
  <si>
    <t>https://twitter.com/AlfozanS3od/status/1204971974449123329</t>
  </si>
  <si>
    <t>الحمد لله هذا من فضل الله علينا والحمد لله على هذه الحكومة التي تعمل لرفعة الوطن المواطن وبإذن الله مع حكومتنا الرشيدة وطننا في ازدهار وعلو وسمو حتى عنان السماء #نجاح_اكتتاب_ارامكو</t>
  </si>
  <si>
    <t>https://twitter.com/iA7md/status/1204971898834182145</t>
  </si>
  <si>
    <t>turkialhizan</t>
  </si>
  <si>
    <t>#اكتتاب_أرامكو الناس مع الاكتتاب أربعة &amp;gt;مُكتتب/بارك الله له وجعلها بداية خير له &amp;gt;لم يكتتب لعدم توفر المال/عوضه الله خيراً وبارك له في القادم &amp;gt;لم يكتتب بسبب المشككين/درس قاسي يؤكد أنك مع وطنك أنت الرابح دائماً &amp;gt;لم يكتتب لأي سبب آخر/فرصة وذهبت بارك الله في القادم #تركي_الحيزان</t>
  </si>
  <si>
    <t>https://twitter.com/turkialhizan/status/1204971754382336006</t>
  </si>
  <si>
    <t xml:space="preserve">هكذا تحدث سمو الامير عبدالعزيز بن سلمان وزير الطاقة عن توقيت اكتتاب ارامكو، ومتى سوف يتم وبقرار من. فكان كل ماقاله في ذلك الوقت تحقق بالكامل. </t>
  </si>
  <si>
    <t>https://twitter.com/DrAliDAlanazi/status/1204970218466037760</t>
  </si>
  <si>
    <t xml:space="preserve">#نجاح_اكتتاب_ارامكو ولي العهد حريص على رفع الاقتصاد الداخلي وتطوير #السوق_السعودي الداخلي الذي بدوره سيرفع مستوى المملكة الاقتصادي للقمه </t>
  </si>
  <si>
    <t>https://twitter.com/FISALX0q1/status/1204969681033015297</t>
  </si>
  <si>
    <t>ahmeriaaa</t>
  </si>
  <si>
    <t>#صباح_الخميس #صباح_الخيرᅠ #عبدالعزيز_بن_فهد #القمر #نجاح_اكتتاب_ارامكو #مالك_عذر #ابتسامه #الاجواء_الحلوة #النفسيه_اليوم_يبيلها #الشتاء_يحتاج #الجو_يحتاج #أبها_الأن</t>
  </si>
  <si>
    <t>https://twitter.com/ahmeriaaa/status/1204968053571760128</t>
  </si>
  <si>
    <t>fzLfOfOPFvYEIEW</t>
  </si>
  <si>
    <t>https://twitter.com/fzLfOfOPFvYEIEW/status/1204967546648244224</t>
  </si>
  <si>
    <t>#نجاح_اكتتاب_ارامكو</t>
  </si>
  <si>
    <t>https://twitter.com/fzLfOfOPFvYEIEW/status/1204967226614390784</t>
  </si>
  <si>
    <t>ghazi1u</t>
  </si>
  <si>
    <t>شركة ارامكو شركة ضخمة وعند ادراج ارامكو في سوق الاسهم يعزز من نمو السوق وقوتة ، حديث سمو سيدي #محمد_بن_سلمان عن كبر الشركة ومن عهد العاهل المرحوم الملك عبدالعزيز في طرح سوق اسهم الشركة للشعب والاستفادة في دعم قطاعات اخرى #نجاح_اكتتاب_ارامكو</t>
  </si>
  <si>
    <t>https://twitter.com/ghazi1u/status/1204966590502068224</t>
  </si>
  <si>
    <t>ksaSaudicitizen</t>
  </si>
  <si>
    <t>على استعداد اني احلف يمين بان الذين حاولوا التشكيك في اكتتاب أرامكو هم اول من اكتتب وكان هدفهم الاول الاستحواذ على اكبر قدر من اسهم أرامكو والهدف الثاني هز ثقة الشعب المملكه في مصداقية اقتصاد المملكة</t>
  </si>
  <si>
    <t>https://twitter.com/ksaSaudicitizen/status/1204966350545965058</t>
  </si>
  <si>
    <t>awaw395901</t>
  </si>
  <si>
    <t>وضع المكتتبين في ارامكو اليوم #اكتتاب_أرامكو</t>
  </si>
  <si>
    <t>https://twitter.com/awaw395901/status/1204964708115079169</t>
  </si>
  <si>
    <t>UAE70232738</t>
  </si>
  <si>
    <t>قال رسول اللهﷺ : كلمتان خفيفتان على اللسان ثقيلتان في الميزان حبيبتان إلى الرحمن ، سبحان الله وبحمده - سبحان الله العظيم .. #الامارات #نجاح_اكتتاب_ارامكو #مكة</t>
  </si>
  <si>
    <t>https://twitter.com/UAE70232738/status/1204964563151704064</t>
  </si>
  <si>
    <t>qahtanis0f</t>
  </si>
  <si>
    <t xml:space="preserve">#نجاح_اكتتاب_ارامكو أرامكو تزيح الشركة الأمريكية أبل من صدارة أكبر الشركات قيمة؛ لتصبح أرامكو في صدارة شركات العالم </t>
  </si>
  <si>
    <t>https://twitter.com/qahtanis0f/status/1204964110036881408</t>
  </si>
  <si>
    <t>gameralnamas</t>
  </si>
  <si>
    <t>sootshomran</t>
  </si>
  <si>
    <t>#المخيم_الرصيدي #نجاح_اكتتاب_ارامكو #مالك_عذر</t>
  </si>
  <si>
    <t>https://twitter.com/gameralnamas/status/1204964058765676556</t>
  </si>
  <si>
    <t>RJ_JR_2020</t>
  </si>
  <si>
    <t xml:space="preserve">القناص هو الذي يكتم انفاسه ... لينهي أنفاسك ... #رًٍــجًٍـــلًٍَٴمـًٍـوًٍُجًًًٍٍوًٍع #نجاح_اكتتاب_ارامكو </t>
  </si>
  <si>
    <t>https://twitter.com/RJ_JR_2020/status/1204962873019117568</t>
  </si>
  <si>
    <t>mubasher_info</t>
  </si>
  <si>
    <t xml:space="preserve">في أولى أيام تداولاتها #أرامكو #السعودية الأغلى في العالم @Saudi_Aramco التفاصيل: http://bit.ly/2PeXV4l #نجاح_اكتتاب_ارامكو #تداول_ارامكو #سهم_ارامكو </t>
  </si>
  <si>
    <t>https://twitter.com/mubasher_info/status/1204962299058040833</t>
  </si>
  <si>
    <t>mubasher</t>
  </si>
  <si>
    <t>https://twitter.com/mubasher/status/1204962261544165377</t>
  </si>
  <si>
    <t>I_ema7</t>
  </si>
  <si>
    <t>broo_66</t>
  </si>
  <si>
    <t>والله فاتني اكتتاب ارامكو واحس ندمت عندك اسهم ثانية نحوّل عليها؟</t>
  </si>
  <si>
    <t>https://twitter.com/I_ema7/status/1204961579655213057</t>
  </si>
  <si>
    <t xml:space="preserve">إقبال الأفراد والشركات على اكتتاب "أرامكو" يُعلي من تداول أسهمها بأسواق المال </t>
  </si>
  <si>
    <t>https://twitter.com/SabqN/status/1204961319784525829</t>
  </si>
  <si>
    <t>WaleedAlshmmari</t>
  </si>
  <si>
    <t>في الصوره (٨) اسماء ماهي؟ .. .. .. #طراق_المقبرة #وعد_العساف #لن_تخذلك_الحياه_اذا #مقاطعه_المنتجات_الاماراتيه #خالد_احبك_ارضى_عني #مالك_عذر #الدخان_الجديد_مغشوش19 #طراق_الموسم #المخيم_الرصيدي #نجاح_اكتتاب_ارامكو #عبدالعزيز_بن_سعود #عبدالعزيز_بن_فهد #كل_ما_لمحتك_قلت</t>
  </si>
  <si>
    <t>https://twitter.com/WaleedAlshmmari/status/1204961071091585024</t>
  </si>
  <si>
    <t>mmm_mk1</t>
  </si>
  <si>
    <t>ولي العهد أثناء لقائه مع آنتوني جوشوا بطل العالم للوزن الثقيل للملاكمة بعد فوزه بالنزال في ميدان ##نجاح_اكتتاب_ارامكو #مالك_عذر</t>
  </si>
  <si>
    <t>https://twitter.com/mmm_mk1/status/1204960779411296256</t>
  </si>
  <si>
    <t>ehsan__24</t>
  </si>
  <si>
    <t xml:space="preserve">اتذكر كيف الجزيرة كانت شغالة تقارير يومية ووثائقيات عن ما يسمونه (كذبة قيمة ارامكو)، وان ولي العهد يحلم احلام وردية و و و و، الان وبعد الطرح م اشوف لهم اي خبر عن قيمة الشركة اللي بكرة بيوصل 2 تريليون دولار زي ماصرح وانه اكبر اكتتاب في تاريخ الكوكب واغلى شركة مدرجة في العالم </t>
  </si>
  <si>
    <t>https://twitter.com/ehsan__24/status/1204959602984521728</t>
  </si>
  <si>
    <t xml:space="preserve">بالفيديو.. "العرفج": اكتتاب أرامكو جعل السعودية في واجهة الاقتصاد العالمي </t>
  </si>
  <si>
    <t>https://twitter.com/SabqN/status/1204959086288232450</t>
  </si>
  <si>
    <t>#صحيفة_اليوم | #الاقتصاد_اليوم نجاح #اكتتاب_أرامكو.. #رؤية #ولي_العهد تتحقق بعد 3 سنوات http://bit.ly/2RT8iwr</t>
  </si>
  <si>
    <t>https://twitter.com/alyaum/status/1204959054973390848</t>
  </si>
  <si>
    <t>Kyqiela</t>
  </si>
  <si>
    <t xml:space="preserve">اتعب وانا اقول اكتتاب ارامكو فكره ذكيه جدًا </t>
  </si>
  <si>
    <t>https://twitter.com/Kyqiela/status/1204958864766050310</t>
  </si>
  <si>
    <t>Saudi4ever2030</t>
  </si>
  <si>
    <t>Abdulazizalnaim</t>
  </si>
  <si>
    <t>في موظف بنك يقول كان عندنا عميل كل يوم يخوف العالم و العملاء من اكتتاب ارامكو .. و في اول يوم افتتح الاكتتاب اول واحد اكتتب هو ..</t>
  </si>
  <si>
    <t>https://twitter.com/Saudi4ever2030/status/1204957648526958592</t>
  </si>
  <si>
    <t>jobsaud</t>
  </si>
  <si>
    <t>أعلنت الشركة السعودية للكهرباء عن توفر وظائف شاغرة عبر موقعه الإلكتروني (بوابة التوظيف)، للعمل بالشركة بمدينة الرياض، بالمسميات التالية (محلل تدريب، محلل تطوير أعمال)، لحملة دربجة البكالوريوس موعد التقديم متاح بدأ من الموافق 09 ديسمبر 2019م. #نجاح_اكتتاب_ارامكو #وعد_العساف</t>
  </si>
  <si>
    <t>https://twitter.com/jobsaud/status/1204956636365889536</t>
  </si>
  <si>
    <t>zvj9tVxfynI1PL1</t>
  </si>
  <si>
    <t>Abo_saad800</t>
  </si>
  <si>
    <t>بما انه حدث عالمي نسميها سنة اكتتاب ارامكو كحدث عالمي وإنت خلك على مستواك وكثر من الدخان وعلمني بعدها شخبار الضغط.</t>
  </si>
  <si>
    <t>https://twitter.com/zvj9tVxfynI1PL1/status/1204956311240237059</t>
  </si>
  <si>
    <t>AlreemK_64</t>
  </si>
  <si>
    <t>#نجاح_اكتتاب_ارامكو اسم المملكة يحلق في سماء النجاح بفضل الله ثم رؤية المملكة ٢٠٣٠ لعرابها الامير محمد بن سلمان</t>
  </si>
  <si>
    <t>https://twitter.com/AlreemK_64/status/1204953199289012225</t>
  </si>
  <si>
    <t>5AM_K</t>
  </si>
  <si>
    <t>360_Tales</t>
  </si>
  <si>
    <t xml:space="preserve">منذ عهد الملك عبدالعزيز وطرح شركة النفط العملاقة #أرامكو هاجس، لخدمة أبناء السعودية، اليوم تحقق الحلم مع رؤية المجدد #محمد_بن_سلمان #نجاح_اكتتاب_ارامكو </t>
  </si>
  <si>
    <t>https://twitter.com/5AM_K/status/1204952443777368069</t>
  </si>
  <si>
    <t xml:space="preserve">#أرامكو .. من الحلم إلى قرع الجرس. #تداول_أرامكو #نجاح_اكتتاب_ارامكو </t>
  </si>
  <si>
    <t>https://twitter.com/360_Tales/status/1204951923855626241</t>
  </si>
  <si>
    <t xml:space="preserve">أول تعليق من «بلومبرغ» على إدراج أسهم أرامكو في سوق الأسهم السعودية http://twasul.info/1467630 #تداول_ارامكو #سوق_الأسهم #السعودية #نجاح_اكتتاب_ارامكو </t>
  </si>
  <si>
    <t>https://twitter.com/twasulnews/status/1204951505251504129</t>
  </si>
  <si>
    <t>loli1778</t>
  </si>
  <si>
    <t xml:space="preserve">بدأ طرح ارامكو امس الساعه ١٠:٣٠ صباحاً في السوق السعودي بارتفاع عشره بالميه بدايه خير لجميع المكتتبين. الان البيع والشراء متاح بشكل طبيعي عليها والاقبال يبدو بانه تاريخي من البدايه. #نجاح_اكتتاب_ارامكو </t>
  </si>
  <si>
    <t>https://twitter.com/loli1778/status/1204950898021195776</t>
  </si>
  <si>
    <t>i5eHPnBIsJsI3pw</t>
  </si>
  <si>
    <t>لو كانت #ارامكو شركة تركيه لشاهدت الأخونج يهللون ويكبرون ويقولون أن هذا نصر للإسلام والمسلمين على اليهود ومن لم يكتتب فليراجع إسلامه #سهم_أرامكو #نجاح_اكتتاب_ارامكو</t>
  </si>
  <si>
    <t>https://twitter.com/i5eHPnBIsJsI3pw/status/1204950790227537923</t>
  </si>
  <si>
    <t>mhmdalshmre18</t>
  </si>
  <si>
    <t>#نجاح_اكتتاب_ارامكو الاقبال على ارمكوا غير مستغرب وقالها #ولي_العهد انها بتوصل 2 تلريون</t>
  </si>
  <si>
    <t>https://twitter.com/mhmdalshmre18/status/1204949943930232832</t>
  </si>
  <si>
    <t>khaldalghmez1</t>
  </si>
  <si>
    <t>#نجاح_اكتتاب_ارامكو اكتتاب ارمكوا جاء بعد عمل #ولي_العهد على اتمام طرحك للسوق المالي</t>
  </si>
  <si>
    <t>https://twitter.com/khaldalghmez1/status/1204949153932931072</t>
  </si>
  <si>
    <t>mhmdalmtlq1</t>
  </si>
  <si>
    <t>#نجاح_اكتتاب_ارامكو خير مثال لنا جميع ارمكوا وهي تمثال اقتصاد السعودية ورؤية #ولي_العهد</t>
  </si>
  <si>
    <t>https://twitter.com/mhmdalmtlq1/status/1204948475802193920</t>
  </si>
  <si>
    <t>tarqal3leane</t>
  </si>
  <si>
    <t>#نجاح_اكتتاب_ارامكو السوق المالي السعودية قوي الان بسبب دعم ارمكوا وهذا تاكيد على فكر #ولي_العهد المالي</t>
  </si>
  <si>
    <t>https://twitter.com/tarqal3leane/status/1204947696299184128</t>
  </si>
  <si>
    <t>fawaz22992</t>
  </si>
  <si>
    <t xml:space="preserve">جانب من حديث سابق لسمو ولي العهد يتحدث فيه عن اسباب طرح أرامكو حيث اكد بقاء الشركة في السعودية وبيع جزء منها لتحفيز قطاعات أخرى مهمة ستسهم في تنويع مصادر الدخل وزيادة الوظائف وارتفاع الإيرادات. نجاح اكتتاب ارامكو هو خطوة لمزيد من النجاحات ان شاء الله. </t>
  </si>
  <si>
    <t>https://twitter.com/fawaz22992/status/1204947615110090753</t>
  </si>
  <si>
    <t>doroby_com</t>
  </si>
  <si>
    <t xml:space="preserve">بالصبر تحصل على النجاح #نجاح_اكتتاب_ارامكو </t>
  </si>
  <si>
    <t>https://twitter.com/doroby_com/status/1204947289099440130</t>
  </si>
  <si>
    <t>mnsoralsoelm</t>
  </si>
  <si>
    <t>#نجاح_اكتتاب_ارامكو استمرار قوي في الفكر الاستثماري للاقتصادي السعودي شكرا #ولي_العهد</t>
  </si>
  <si>
    <t>https://twitter.com/mnsoralsoelm/status/1204946956461760512</t>
  </si>
  <si>
    <t>msa3dalslem</t>
  </si>
  <si>
    <t>#نجاح_اكتتاب_ارامكو لايخفى على احد اهتمام #ولي_العهد بملف ارمكوا والحرص على نجاح الاكتتاب</t>
  </si>
  <si>
    <t>https://twitter.com/msa3dalslem/status/1204946175964647425</t>
  </si>
  <si>
    <t>salhal3rene1</t>
  </si>
  <si>
    <t>#نجاح_اكتتاب_ارامكو قيمة ارمكوا وصلت 2 تلريون و#ولي_العهد ذكر ابنها سوف تصل لهذه القيمه</t>
  </si>
  <si>
    <t>https://twitter.com/salhal3rene1/status/1204945381412483072</t>
  </si>
  <si>
    <t>trkealahzaze</t>
  </si>
  <si>
    <t>#نجاح_اكتتاب_ارامكو #ولي_العهد حريص على استثمار كل فرصة لنا كالسعوديين</t>
  </si>
  <si>
    <t>https://twitter.com/trkealahzaze/status/1204943861824544770</t>
  </si>
  <si>
    <t>JwU7dfhelfcQ9I2</t>
  </si>
  <si>
    <t>جبل من عدم الثقة "يعرقل صفقة التجارة المؤقتة بين الولايات المتحدة والصين #مقاطعه_المنتجات_الاماراتيه #نجاح_اكتتاب_ارامكو #الأزمة_المالية_العالمية</t>
  </si>
  <si>
    <t>https://twitter.com/JwU7dfhelfcQ9I2/status/1204943492260270085</t>
  </si>
  <si>
    <t>fahdalshbl</t>
  </si>
  <si>
    <t>#نجاح_اكتتاب_ارامكو يعجبني فكر #ولي_العهد في الملفات الاقتصادية للدولة</t>
  </si>
  <si>
    <t>https://twitter.com/fahdalshbl/status/1204943110322708481</t>
  </si>
  <si>
    <t>alhnoof236</t>
  </si>
  <si>
    <t>سمو ولي العهد يصرح قبل ٣اعوام واليوم الوعد يتحقق بعبورنا إحدى محطات رؤيه السعوديه 2030بنجاح باهر وقوي وهي نجاح اكتتاب أرامكو يحق لنا الفخر بهذا الإنجاز كأكبر اكتتاب في التاريخ والذي سيسير بِنَا عبر قطار الرؤية إلى مراكز متقدمة على مستوى العالم . https://twitter.com/rajeh_90/status/981262730089979905</t>
  </si>
  <si>
    <t>https://twitter.com/alhnoof236/status/1204942983377891329</t>
  </si>
  <si>
    <t>rashdalnaef</t>
  </si>
  <si>
    <t>#نجاح_اكتتاب_ارامكو #ولي_العهد يراهن دام على متانة الشركات السعودية وقوتها</t>
  </si>
  <si>
    <t>https://twitter.com/rashdalnaef/status/1204942352789454848</t>
  </si>
  <si>
    <t>AlshameKmal</t>
  </si>
  <si>
    <t>#نجاح_اكتتاب_ارامكو اقتصادنا قوي وكل سعودي يثق فيه و#ولي_العهد فتح لنا افاق للمسقبل</t>
  </si>
  <si>
    <t>https://twitter.com/AlshameKmal/status/1204940099995217921</t>
  </si>
  <si>
    <t>3dnanAlbkr</t>
  </si>
  <si>
    <t>#نجاح_اكتتاب_ارامكو الاقتصاد السعودي جبار #ولي_العهد قاله في 2030 ان ارمكوا اقوى شركات العالم</t>
  </si>
  <si>
    <t>https://twitter.com/3dnanAlbkr/status/1204939368475090945</t>
  </si>
  <si>
    <t>xariam95</t>
  </si>
  <si>
    <t>#نجاح_اكتتاب_ارامكو @icch_2 قربت ادعس عليك بفلوسي</t>
  </si>
  <si>
    <t>https://twitter.com/xariam95/status/1204938681263349762</t>
  </si>
  <si>
    <t>AAlsbahan</t>
  </si>
  <si>
    <t>#نجاح_اكتتاب_ارامكو الان العالم كله نحو ارمكوا ولك رؤس الاموال و#ولي_العهد حريص على تقوية المال السعودية</t>
  </si>
  <si>
    <t>https://twitter.com/AAlsbahan/status/1204937100015091712</t>
  </si>
  <si>
    <t>halm090</t>
  </si>
  <si>
    <t>الى اللحين وانا اندب حظي جاء اكتتاب ارامكو وانا مطفره #أرامكو</t>
  </si>
  <si>
    <t>https://twitter.com/halm090/status/1204936693045956609</t>
  </si>
  <si>
    <t>Fahdah97_</t>
  </si>
  <si>
    <t>انجازات السعودية في "شهر" : ١-اكتتاب ارامكو وتداوله .. وارتفاع القيمة السوقية لشركة أرامكو بـ 180 مليار دولار خلال الدقيقة الأولى من التداول، وأرامكو تحل مكان آبل الأميركية كأكبر الشركات المدرجة في العالم. ٢-الفوز بعضوية المجلس التنفيذي لليونسكو ٣-الفوز بعضوية لجنةالتراث العالمي</t>
  </si>
  <si>
    <t>https://twitter.com/Fahdah97_/status/1204936634095067136</t>
  </si>
  <si>
    <t>NAlshnefe</t>
  </si>
  <si>
    <t>#نجاح_اكتتاب_ارامكو بالتاكيد هناك متابعة من #ولي_العهد لطرح ارمكو واليوم الجميع شاهد الاقبال عليها</t>
  </si>
  <si>
    <t>https://twitter.com/NAlshnefe/status/1204936364925636609</t>
  </si>
  <si>
    <t>Ahza3Alhbeb</t>
  </si>
  <si>
    <t>#نجاح_اكتتاب_ارامكو قوة اقتصادنا لايمكن الاستهانه بها ابدا و#ولي_العهد يصنع فرص استثمارية عالمية</t>
  </si>
  <si>
    <t>https://twitter.com/Ahza3Alhbeb/status/1204935600740163589</t>
  </si>
  <si>
    <t>turrook734</t>
  </si>
  <si>
    <t>انجاز وطني جديد نفتخر ونفاخر فيه #نجاح_اكتتاب_ارامكو</t>
  </si>
  <si>
    <t>https://twitter.com/turrook734/status/1204934788903297024</t>
  </si>
  <si>
    <t>hamed_d31</t>
  </si>
  <si>
    <t>شفنا السوم حديث الكل وكان ردع لكل مشكك حيث دخوله الاضخم عالمياً وارتفاعه بقدر ١٠٪ يعني مؤشر ايجابي لكل مساهم #نجاح_اكتتاب_ارامكو</t>
  </si>
  <si>
    <t>https://twitter.com/hamed_d31/status/1204934135216783360</t>
  </si>
  <si>
    <t>alskhor</t>
  </si>
  <si>
    <t>#نجاح_اكتتاب_ارامكو دعم #ولي_العهد واضح في ملف ارمكوا وخصوصا انه من ملف رؤية 2030</t>
  </si>
  <si>
    <t>https://twitter.com/alskhor/status/1204934082985156610</t>
  </si>
  <si>
    <t>MajidAlmas1</t>
  </si>
  <si>
    <t>F_H_D19</t>
  </si>
  <si>
    <t xml:space="preserve">و لا زال الوطن يتقدم و لا عزاء للحاقدين #اكتتاب_أرامكو </t>
  </si>
  <si>
    <t>https://twitter.com/MajidAlmas1/status/1204933868412899329</t>
  </si>
  <si>
    <t>Al3skrMahnd</t>
  </si>
  <si>
    <t>#نجاح_اكتتاب_ارامكو #ولي_العهد دعم ملف اكتتاب ارمكو واليوم كلنا شفنا هذا النجاح</t>
  </si>
  <si>
    <t>https://twitter.com/Al3skrMahnd/status/1204933323824472064</t>
  </si>
  <si>
    <t>mohamdalhbdan</t>
  </si>
  <si>
    <t>هذا اليوم تاريخي في بداء تداول ⁧ارامكو والارتفاع الحاصل بدايه خير باذن الله #نجاح_اكتتاب_ارامكو</t>
  </si>
  <si>
    <t>https://twitter.com/mohamdalhbdan/status/1204933101924814848</t>
  </si>
  <si>
    <t>#نجاح_اكتتاب_ارامكو #ديما_صادق #وعد_العساف #السد_هينجين_سبورت #الاهلي #اثاث #</t>
  </si>
  <si>
    <t>https://twitter.com/mahmoud58952363/status/1204932600009236481</t>
  </si>
  <si>
    <t>alilibero1</t>
  </si>
  <si>
    <t>motbg7</t>
  </si>
  <si>
    <t>بعاكم اسهم وكياس الزبالة اشرف من يلي باع بلاده اميركم كلب كوشنر باع القدس وباع قطر وهلق باع النفط ويقلكن اسهم هاد اكتتاب با بجم ارامكو صارت شركة مساهمة يلي يملك الأسهم هو صاحبها يعني البير عندكم عطاكم اوراق واخد النبع يلي اله قيمة بس شو احكي بجم لو ما كنتم جهال ما حكم صايع بلادكم</t>
  </si>
  <si>
    <t>https://twitter.com/alilibero1/status/1204932564378628097</t>
  </si>
  <si>
    <t>mo3tzsrif</t>
  </si>
  <si>
    <t>تداول ارامكو في اول يوم على النسبه القصوى 35.20 وطلبات تتجاوز 180 مليون سهم سيستمر الطلب على اعلى نسبه لايام قادمه باذن الله #نجاح_اكتتاب_ارامكو</t>
  </si>
  <si>
    <t>https://twitter.com/mo3tzsrif/status/1204932175822499840</t>
  </si>
  <si>
    <t>mohammed_thnaia</t>
  </si>
  <si>
    <t>جميعنا نفخر بـ#ولي_العهد وما يقدمه لأقتصادنا والقفتزات العظيمة التي يحصل عليها بقيادته. #نجاح_اكتتاب_ارامكو</t>
  </si>
  <si>
    <t>https://twitter.com/mohammed_thnaia/status/1204931900499988480</t>
  </si>
  <si>
    <t>AldehanFesl</t>
  </si>
  <si>
    <t>#نجاح_اكتتاب_ارامكو نجاح كبير انا في ارمكوا وشكرا لاتكفى #ولي_العهد</t>
  </si>
  <si>
    <t>https://twitter.com/AldehanFesl/status/1204931811601715201</t>
  </si>
  <si>
    <t>c1b_pq</t>
  </si>
  <si>
    <t xml:space="preserve">#レインボーシックスシージ #レインボーシックスシージフレンド募集 #FPS女子 #R6S自己紹介カード #نجاح_اكتتاب_ارامكو </t>
  </si>
  <si>
    <t>#FPS #R6S</t>
  </si>
  <si>
    <t>https://twitter.com/c1b_pq/status/1204931345765453824</t>
  </si>
  <si>
    <t>m3ahSraf</t>
  </si>
  <si>
    <t>ارامكو العملاقة ترد اليوم على كل من شكك فيها وترتفع مع بداية التداول بـ 10٪ الاكتتاب في ⁧#ارامكو⁩ خطوة جدا رائعه وفرصه ذهبيه جدا هنيئاً لكل من اكتتب فيها #نجاح_اكتتاب_ارامكو</t>
  </si>
  <si>
    <t>https://twitter.com/m3ahSraf/status/1204931174092754944</t>
  </si>
  <si>
    <t>najji_i</t>
  </si>
  <si>
    <t>شكراً #ولي_العهد الامير محمد بن سلمان قائد الرؤية على جعلك ندخل التاريخ بكل اكتساح وعظمة . #نجاح_اكتتاب_ارامكو</t>
  </si>
  <si>
    <t>https://twitter.com/najji_i/status/1204931129373085697</t>
  </si>
  <si>
    <t>siixll6</t>
  </si>
  <si>
    <t>يارب اسألك أن تحقق لي ما أتمناه وترزقني أضعاف ما أتمنى ، اللهم أجعلني ممن تفاءل بخيرك فأكرمته ومن توكل عليك فأسعدته . #نجاح_اكتتاب_ارامكو</t>
  </si>
  <si>
    <t>https://twitter.com/siixll6/status/1204930727034445830</t>
  </si>
  <si>
    <t>rami_j88</t>
  </si>
  <si>
    <t>قبل أربع سنوات اعلن #ولي_العهد الامير محمد بن سلمان عن طرح ارامكو وفي اول يوم تداول دخلت التاريخ من اوسع ابوابه. #نجاح_اكتتاب_ارامكو</t>
  </si>
  <si>
    <t>https://twitter.com/rami_j88/status/1204930372238237703</t>
  </si>
  <si>
    <t>AlsmriDhom</t>
  </si>
  <si>
    <t>انجاز سعودي جديد يسجل لقوة الاقتصاد السعودي ومن نجاح إلى نجاح باذن الله #نجاح_اكتتاب_ارامكو</t>
  </si>
  <si>
    <t>https://twitter.com/AlsmriDhom/status/1204930296526909441</t>
  </si>
  <si>
    <t>mohammedna2ser</t>
  </si>
  <si>
    <t>#نجاح_اكتتاب_ارامكو ملف ارمكوا لو لا الله ثم #ولي_العهد لم ينجح هذا النجاح</t>
  </si>
  <si>
    <t>https://twitter.com/mohammedna2ser/status/1204929539568209920</t>
  </si>
  <si>
    <t>sultanalharti2</t>
  </si>
  <si>
    <t>أرامكو تاخذ مكان آبل الأميركية بعد تصدرها قائمة اكبر الشركات المدرجة في العالم .. #نجاح_اكتتاب_ارامكو</t>
  </si>
  <si>
    <t>https://twitter.com/sultanalharti2/status/1204929299100446720</t>
  </si>
  <si>
    <t>aayoub_11</t>
  </si>
  <si>
    <t>ارقام عظيمة تحققها ارامكو بعد الأكتتاب وقفزات اقتصادية سعودية عظيمة بقيادة #ولي_العهد . #نجاح_اكتتاب_ارامكو</t>
  </si>
  <si>
    <t>https://twitter.com/aayoub_11/status/1204929089200623616</t>
  </si>
  <si>
    <t>a28bif7aDWeddsV</t>
  </si>
  <si>
    <t>#وعد_العساف #مقاطعة_الباعة_اليمنيين #نجاح_اكتتاب_ارامكو #الدخان_الجديد_مغشوش19 #الرياض_تدريس_خصوصي</t>
  </si>
  <si>
    <t>https://twitter.com/a28bif7aDWeddsV/status/1204928257801490432</t>
  </si>
  <si>
    <t>sulamnalqsmol</t>
  </si>
  <si>
    <t>١.٨٨ مليار قيمة ارامكو ، بكره باذن الله توصل لقيمتها الحقيقية اللي ذكرها سمو الامير محمد بن سلمان ٢ مليار #نجاح_اكتتاب_ارامكو</t>
  </si>
  <si>
    <t>https://twitter.com/sulamnalqsmol/status/1204928220136722432</t>
  </si>
  <si>
    <t>saeed_98r</t>
  </si>
  <si>
    <t>#نجاح_اكتتاب_ارامكو اقتصادنا ليس سهل ابدا وارمكوا خير مثال وفكر #ولي_العهد استثماري</t>
  </si>
  <si>
    <t>https://twitter.com/saeed_98r/status/1204928034874232832</t>
  </si>
  <si>
    <t>waleed_ksa33</t>
  </si>
  <si>
    <t>واحده من اكبر انجازاته والقادم اجمل بإذن الله بقيادة العراب #ولي_العهد . #نجاح_اكتتاب_ارامكو</t>
  </si>
  <si>
    <t>https://twitter.com/waleed_ksa33/status/1204927551258411009</t>
  </si>
  <si>
    <t>saudi5stars</t>
  </si>
  <si>
    <t>#نجاح_اكتتاب_ارامكو ألجم المشككين بهذا الإنجاز العظيم الذي ستنعكس فوائده على كافة شرائح المجتمع. نبارك للوطن قيادة وحكومة وشعبا ومن تقدم إلى تقدم بتوفيق الله.</t>
  </si>
  <si>
    <t>https://twitter.com/saudi5stars/status/1204926874054512640</t>
  </si>
  <si>
    <t>rash9dnasser</t>
  </si>
  <si>
    <t>اليوم وبكل فخر قاعدين نحقق جزء من حلم #ولي_العهد وحلمنا جميعاً في التطور الأقتصادي والحمدلله على هذا النجاح الباهر. #نجاح_اكتتاب_ارامكو</t>
  </si>
  <si>
    <t>https://twitter.com/rash9dnasser/status/1204926841523462144</t>
  </si>
  <si>
    <t>omar_majed21</t>
  </si>
  <si>
    <t>اجعل علاقتك مع الناس كأوراق الشجر من يبقى يُثمر ومن يسقط لا يعود #نجاح_اكتتاب_ارامكو</t>
  </si>
  <si>
    <t>https://twitter.com/omar_majed21/status/1204926527848235010</t>
  </si>
  <si>
    <t>Fayz2242</t>
  </si>
  <si>
    <t>قول و فعل هذا هو سيدي #ولي_العهد من نجاح الى نجاح والتاريخ سيشهد #نجاح_اكتتاب_ارامكو</t>
  </si>
  <si>
    <t>https://twitter.com/Fayz2242/status/1204926056504942597</t>
  </si>
  <si>
    <t>shaafie31</t>
  </si>
  <si>
    <t>#نجاح_اكتتاب_ارامكو اكتتاب ارمكوا بيزيد تصنيف السعودية عالما اقتصاديا هذي افكار #ولي_العهد</t>
  </si>
  <si>
    <t>https://twitter.com/shaafie31/status/1204925773687263234</t>
  </si>
  <si>
    <t>matyray</t>
  </si>
  <si>
    <t>I'm inviting you to join Tap 2 Earn, a site that lets you earn money with social media. I just earned $269.00 and you can too! Sign up today for a $25 bonus! https://share.tap2earn.co/AlaaeldinMaty #رضوى_الشربيني #كأس_العالم_للأندية #نجاح_اكتتاب_ارامكو</t>
  </si>
  <si>
    <t>https://twitter.com/matyray/status/1204925395730096128</t>
  </si>
  <si>
    <t>sm7aaann</t>
  </si>
  <si>
    <t>#نجاح_اكتتاب_ارامكو ابدا لايمكن الفوز على ارمكوا العملاقة و#ولي_العهد طرح فكرة اكتتابها</t>
  </si>
  <si>
    <t>https://twitter.com/sm7aaann/status/1204925020365107200</t>
  </si>
  <si>
    <t>ahamd_392</t>
  </si>
  <si>
    <t>كلنا فخر بسمو #ولي_العهد الأمير محمد بن سلمان في تحقيق أملنا وطموحنا جميعاً. #نجاح_اكتتاب_ارامكو</t>
  </si>
  <si>
    <t>https://twitter.com/ahamd_392/status/1204924788415848448</t>
  </si>
  <si>
    <t>نبارك للوطن نجاح اكتتاب أرامكو الخير بالطريق اللهم زد وبارك</t>
  </si>
  <si>
    <t>https://twitter.com/saudi5stars/status/1204924593108111360</t>
  </si>
  <si>
    <t>Abdulaziz3_1</t>
  </si>
  <si>
    <t>لا يوجد في الحياة عقاب اشد من ان تحب شخصا ليس من حقك ان تحبه #نجاح_اكتتاب_ارامكو</t>
  </si>
  <si>
    <t>https://twitter.com/Abdulaziz3_1/status/1204924302698721281</t>
  </si>
  <si>
    <t>888_1980</t>
  </si>
  <si>
    <t xml:space="preserve">#نجاح_اكتتاب_ارامكو وضع المكتتبين في ارامكو اليوم </t>
  </si>
  <si>
    <t>https://twitter.com/888_1980/status/1204924299242594304</t>
  </si>
  <si>
    <t>fadi45abdullah</t>
  </si>
  <si>
    <t>#نجاح_اكتتاب_ارامكو السوق المالي السعودي قوي الان بدعم #ولي_العهد</t>
  </si>
  <si>
    <t>https://twitter.com/fadi45abdullah/status/1204924268724785152</t>
  </si>
  <si>
    <t>nasser11khalead</t>
  </si>
  <si>
    <t>#نجاح_اكتتاب_ارامكو نجاحات مستمرة في الملفات الاقتصادية بدعم #ولي_العهد</t>
  </si>
  <si>
    <t>https://twitter.com/nasser11khalead/status/1204923501234274310</t>
  </si>
  <si>
    <t>frj_54</t>
  </si>
  <si>
    <t>اصبح السوق السعودي من اقوى 10 بورصات في العالم بقيادة #ولي_العهد وبإذن الله سوف نكون الأول والأضخم عالمياً وهذا النجاح العظيم البداية. #نجاح_اكتتاب_ارامكو</t>
  </si>
  <si>
    <t>https://twitter.com/frj_54/status/1204922813007699969</t>
  </si>
  <si>
    <t>abdohakban</t>
  </si>
  <si>
    <t>#نجاح_اكتتاب_ارامكو لايمكن تجاوز فكر #ولي_العهد الاقتصادي وتقديره لقيمة ارمكوا</t>
  </si>
  <si>
    <t>https://twitter.com/abdohakban/status/1204922753717096453</t>
  </si>
  <si>
    <t>saad47nasser</t>
  </si>
  <si>
    <t>#نجاح_اكتتاب_ارامكو #ولي_العهد يدير الملفات الاقتصادية بكل كفاءة وارمكوا خير مثال</t>
  </si>
  <si>
    <t>https://twitter.com/saad47nasser/status/1204922003121160192</t>
  </si>
  <si>
    <t>PrinceMisogyny</t>
  </si>
  <si>
    <t>Lizzo Bad, Thug &amp; Future Good #BiggBoss13 #bokepterbaru #CAB2019 #CitizenshipAmmendmentBill2019 #earlsweatshirt #east #نجاح_اكتتاب_ارامكو #الدخان_الجديد_مغشوش19 #youtubeisoverparty #WednesdayWisdom #WellDoneAsim #thankyoukanye #몬스타엑스를_원호하는_몬베베 #Twitter #Follow</t>
  </si>
  <si>
    <t>#BiggBoss13 #bokepterbaru #CAB2019 #CitizenshipAmmendmentBill2019 #earlsweatshirt #east #youtubeisoverparty #WednesdayWisdom #WellDoneAsim #thankyoukanye #Twitter #Follow</t>
  </si>
  <si>
    <t>https://twitter.com/PrinceMisogyny/status/1204921320099778560</t>
  </si>
  <si>
    <t>yosssuf47f</t>
  </si>
  <si>
    <t>#نجاح_اكتتاب_ارامكو نجاح مبهر لارمكو وملفات اقتصادية كبر بقيادة #ولي_العهد</t>
  </si>
  <si>
    <t>https://twitter.com/yosssuf47f/status/1204921230228381697</t>
  </si>
  <si>
    <t>only_Dreem</t>
  </si>
  <si>
    <t>https://twitter.com/only_Dreem/status/1204920504282423298</t>
  </si>
  <si>
    <t>bandarali637</t>
  </si>
  <si>
    <t>#نجاح_اكتتاب_ارامكو متانة الاقتصاد السعودية تتجلى في رامكو واكتتابها كان بدعم #ولي_العهد</t>
  </si>
  <si>
    <t>https://twitter.com/bandarali637/status/1204920283313983490</t>
  </si>
  <si>
    <t>LiberalGuy88</t>
  </si>
  <si>
    <t>نشحد من دولة عندها كرامة احسن ما نشحد من بقرة حلبها ترامب وخلص حليبها وهلق الولد الصايع باع ارامكو ويضحك على امثالك يقللك اكتتاب والله كم سنة حتى الإبل ما تلاقوها متخلفين قال اكتتاب صارت شركة مساهمة يا يا اغبياء ما عدتم صحاب النفط جهال</t>
  </si>
  <si>
    <t>https://twitter.com/alilibero1/status/1204920009690095617</t>
  </si>
  <si>
    <t>basomah_2009</t>
  </si>
  <si>
    <t>"يشقى المرء برقة قلبه" #نجاح_اكتتاب_ارامكو</t>
  </si>
  <si>
    <t>https://twitter.com/basomah_2009/status/1204919515156549632</t>
  </si>
  <si>
    <t>ss_trop</t>
  </si>
  <si>
    <t>aG3ZV8RaBJt2FRQ</t>
  </si>
  <si>
    <t xml:space="preserve">#وعد_العساف #السد_هينجين_سبورت #نجاح_اكتتاب_ارامكو ساعدووووهااااا </t>
  </si>
  <si>
    <t>https://twitter.com/ss_trop/status/1204918469524897795</t>
  </si>
  <si>
    <t xml:space="preserve">«لم يحققوا شيئاً مما قالوا إنهم سيفعلونه».. فايننشال تايمز: اكتتاب أرامكو كشف ضعف الإصلاحات السعودية </t>
  </si>
  <si>
    <t>https://twitter.com/MediaCenterAA/status/1204918012811382784</t>
  </si>
  <si>
    <t>FT: هذا الاختبار القادم لابن سلمان بعد اكتتاب أرامكو https://arb.im/1229240 عبر @Arabi21News</t>
  </si>
  <si>
    <t>https://twitter.com/MediaCenterAA/status/1204917562632556544</t>
  </si>
  <si>
    <t>dawartt1</t>
  </si>
  <si>
    <t>https://twitter.com/dawartt1/status/1204916605240647681</t>
  </si>
  <si>
    <t>i_xha0</t>
  </si>
  <si>
    <t>_as2ll</t>
  </si>
  <si>
    <t xml:space="preserve">قريتها اكتتاب كله من ارامكو ماخذ عقلي </t>
  </si>
  <si>
    <t>https://twitter.com/i_xha0/status/1204916312314728453</t>
  </si>
  <si>
    <t>maymdek</t>
  </si>
  <si>
    <t>#القران_ #القران_الكريم #السعودية #الرياض #مكه #مكة_المكرمة #saudia #riyadh #mecca #quran #نجاح_اكتتاب_ارامكو #السد_هينجين_سبورت</t>
  </si>
  <si>
    <t>#saudia #riyadh #mecca #quran</t>
  </si>
  <si>
    <t>https://twitter.com/maymdek/status/1204916310448263169</t>
  </si>
  <si>
    <t>Ahmed054140</t>
  </si>
  <si>
    <t>https://twitter.com/Ahmed054140/status/1204915945476636684</t>
  </si>
  <si>
    <t>walaaodibat</t>
  </si>
  <si>
    <t>https://twitter.com/walaaodibat/status/1204915402796601354</t>
  </si>
  <si>
    <t>tesh_6a3</t>
  </si>
  <si>
    <t xml:space="preserve">#يالمحتزم_فينا_ #نجاح_اكتتاب_ارامكو </t>
  </si>
  <si>
    <t>https://twitter.com/tesh_6a3/status/1204913740384260098</t>
  </si>
  <si>
    <t>NeverGiveupM28</t>
  </si>
  <si>
    <t xml:space="preserve">We are proud of our the success of #Aramco #IPO it is the largest company in the world, thanks to our #CrownPrince #نجاح_اكتتاب_ارامكو </t>
  </si>
  <si>
    <t>#Aramco #IPO #CrownPrince</t>
  </si>
  <si>
    <t>https://twitter.com/NeverGiveupM28/status/1204912179381751811</t>
  </si>
  <si>
    <t>al3mr_1</t>
  </si>
  <si>
    <t xml:space="preserve">#نجاح_اكتتاب_ارامكو وضع الناس </t>
  </si>
  <si>
    <t>https://twitter.com/al3mr_1/status/1204912016906956806</t>
  </si>
  <si>
    <t>smaeiah30</t>
  </si>
  <si>
    <t>مع ان حسابي مفيد ونيتي حلوه عند فتحي للحساب الى اني لم اجد متابعات دايم الشيء المفيد مانروح له وبالمقابل ندعم ناس مالها اي فايدة بالمجتمع #نجاح_اكتتاب_ارامكو #ريتويت</t>
  </si>
  <si>
    <t>https://twitter.com/smaeiah30/status/1204910836231393282</t>
  </si>
  <si>
    <t>moon12376</t>
  </si>
  <si>
    <t xml:space="preserve">#ولي_العهد #نجاح_اكتتاب_ارامكو حققت المملكة إنجاز اقتصادي كبير بعد ادراج اسم #ارامكو في سوق الأسهم و هو فقط نسبة 1.5٪ من قيمة الشركة من حجمها العملاق و كان ذلك احد خطط سمو ولي العهد حفظه الله </t>
  </si>
  <si>
    <t>https://twitter.com/moon12376/status/1204910284793667585</t>
  </si>
  <si>
    <t>Organiclifeofc1</t>
  </si>
  <si>
    <t>http://Organiclifeofcbd.com #PSGGS #IMedici #Neymar #TheApprentice #RANIEL #TheLastJedi #CAVANI #BRUNITO #Atalanta #JOHNWICK #ABEMATIMES #NAPA #SANTANA #Bieber2020 #PSGGAL #jjabrams #HEMP #WednesdayWisdom #نجاح_اكتتاب_ارامكو</t>
  </si>
  <si>
    <t>#PSGGS #IMedici #Neymar #TheApprentice #RANIEL #TheLastJedi #CAVANI #BRUNITO #Atalanta #JOHNWICK #ABEMATIMES #NAPA #SANTANA #Bieber2020 #PSGGAL #jjabrams #HEMP #WednesdayWisdom</t>
  </si>
  <si>
    <t>https://twitter.com/Organiclifeofc1/status/1204909612635475968</t>
  </si>
  <si>
    <t>vlasta_mocharko</t>
  </si>
  <si>
    <t>We are proud of our the success of #Aramco #IPO it is the largest company in the world #نجاح_اكتتاب_ارامكو</t>
  </si>
  <si>
    <t>#Aramco #IPO</t>
  </si>
  <si>
    <t>https://twitter.com/vlasta_mocharko/status/1204909561242628096</t>
  </si>
  <si>
    <t>RanenTeam</t>
  </si>
  <si>
    <t>https://twitter.com/RanenTeam/status/1204909502857760768</t>
  </si>
  <si>
    <t>ftoony_77</t>
  </si>
  <si>
    <t>#وعد_العساف #مقاطعه_المنتجات_الاماراتيه #القمر #الدخان_الجديد_مغشوش19 #ونتروندرلاند #المخيم_الرصيدي #ام_زكي_بطلي_لقافه_وخلك_فريقك #السد_هينجين_سبورت #نجاح_اكتتاب_ارامكو #طراق_المقبرة #صرخه_شيخه</t>
  </si>
  <si>
    <t>https://twitter.com/ftoony_77/status/1204908714874081280</t>
  </si>
  <si>
    <t>abo2_ss</t>
  </si>
  <si>
    <t xml:space="preserve">اصبح السوق السعودي من اقوى 10 بورصات في العالم .. بدعم الامير الشاب الطموح ، #ولي_العهد #نجاح_اكتتاب_ارامكو </t>
  </si>
  <si>
    <t>https://twitter.com/abo2_ss/status/1204907904198959110</t>
  </si>
  <si>
    <t>#تقارير_الاقتصادية | أضخم شركة مدرجة في العالم بقيمة سوقية 1.88 تريليون دولار http://www.aleqt.com/2019/12/12/article_1728401.html #نجاح_اكتتاب_أرامكو #انفوجرافيك_الاقتصادية</t>
  </si>
  <si>
    <t>https://twitter.com/aleqtisadiah/status/1204907375335006208</t>
  </si>
  <si>
    <t>rami_almarzoug</t>
  </si>
  <si>
    <t xml:space="preserve">#نجاح_اكتتاب_ارامكو #AramcoIPO حنا معك من مسار إلى مسار </t>
  </si>
  <si>
    <t>#AramcoIPO</t>
  </si>
  <si>
    <t>https://twitter.com/rami_almarzoug/status/1204907167326887936</t>
  </si>
  <si>
    <t>#تقارير_الاقتصادية | 12 % الوزن المرجح لـ«أرامكو» في مؤشر سوق «تاسي» http://www.aleqt.com/2019/12/11/article_1728186.html #اكتتاب_أرامكو #انفوجرافيك_الاقتصادية</t>
  </si>
  <si>
    <t>https://twitter.com/aleqtisadiah/status/1204906491528073217</t>
  </si>
  <si>
    <t>برؤية ولي العهد .. «أرامكو» أكبر شركة مدرجة في العالم http://www.aleqt.com/2019/12/12/article_1728396.html #نجاح_اكتتاب_أرامكو #انفوجرافيك_الاقتصادية</t>
  </si>
  <si>
    <t>https://twitter.com/aleqtisadiah/status/1204905566566404096</t>
  </si>
  <si>
    <t>MohNourah</t>
  </si>
  <si>
    <t>اهلا بالشركاء #نجاح_اكتتاب_ارامكو #AramcoIPO</t>
  </si>
  <si>
    <t>https://twitter.com/MohNourah/status/1204905151133310977</t>
  </si>
  <si>
    <t>adalomari</t>
  </si>
  <si>
    <t>حسبنا الله على كل مرجفٍ قد تسبب في تخويف الناس وحرمانهم من خير #اكتتاب_ارامكو قلناها ونكررها : إذا سلك الإخونجُّ وأذنابُهم طريقاً فخالفوه، ليس في السياسة فحسب بل حتى في المجالات الشرعية والاجتماعية والتعليمية والاقتصادية. ومن يكن الغرابُ له دليلاً يمرُّ به على جيَفِ الكلابِ</t>
  </si>
  <si>
    <t>https://twitter.com/adalomari/status/1204903970998833153</t>
  </si>
  <si>
    <t>QBeebaa</t>
  </si>
  <si>
    <t>#ترند_العالمي #ترند_الوطن #ترند_العاصمه #ترندينغ #تداول_الاسهم_في_شركه_ارامكو #ترند_ارامكو #وعد_العساف #نجاح_اكتتاب_ارامكو #يا_امير_الرياض_حراج_النظيم #كأس_العالم_للأندية #أخبار_الوئام #ونتروندرلاند #السد_هينجين_سبورت</t>
  </si>
  <si>
    <t>https://twitter.com/QBeebaa/status/1204903670564999168</t>
  </si>
  <si>
    <t>omarfouad66</t>
  </si>
  <si>
    <t>اكتتاب #أرامكو كان اكتتاب تاريخي يوم الاول على تداول سهم ارامكو كان يوم تاريخي واذا نكمل بتاريخ ارامكو هي اكبر اكتتاب IPO بتاريخ</t>
  </si>
  <si>
    <t>https://twitter.com/omarfouad66/status/1204903148256681984</t>
  </si>
  <si>
    <t xml:space="preserve">يحق لنا أن نفخر بعراب رؤيتنا #محمد_بن_سلمان الذي جعل أكبر شركة في العالم مطروحة للتداول هي شركة أرامكو السعودية .. هذا وفقط ما تم طرحه هو 1.5٪ من أسهم الشركة ... 1.88 مليار تريليون القيمة السوقية للشركة اليوم . عزائي لمن صدقوا رسائل الواتس (: #نجاح_اكتتاب_ارامكو </t>
  </si>
  <si>
    <t>https://twitter.com/dalal_sa21/status/1204903113498529795</t>
  </si>
  <si>
    <t>hnanalsaid70</t>
  </si>
  <si>
    <t>انا برا الكوكب عرفت عن اكتتاب ارامكو بنفس اليوم اللي خلصو فيه .</t>
  </si>
  <si>
    <t>https://twitter.com/hnanalsaid70/status/1204902909433057284</t>
  </si>
  <si>
    <t>sharaf14200</t>
  </si>
  <si>
    <t xml:space="preserve">بعد #نجاح_اكتتاب_ارامكو اصبحت رسميا اكبر شركه في العالم من حيث القيمة السوقيه 1- أرامكو السعودية 1.88 تريليون$2- آبل الأميركية 1.21 تريليون$3- مايكروسوفت الأميركية 1.15 تريليون$حفظ الله سمو سيدي #ولي_العهد يوم قال </t>
  </si>
  <si>
    <t>https://twitter.com/sharaf14200/status/1204901783837069313</t>
  </si>
  <si>
    <t>rn55z</t>
  </si>
  <si>
    <t>#نجاح_اكتتاب_ارامكو #ونتروندرلاند #السد_هينجين_سبورت #يا_امير_الرياض_حراج_النظيم #القمر #كأس_العالم_للأندية #خالد_احبك_ارضى_عني #مالك_عذر</t>
  </si>
  <si>
    <t>https://twitter.com/rn55z/status/1204901311201849346</t>
  </si>
  <si>
    <t>abdullhomar_93</t>
  </si>
  <si>
    <t xml:space="preserve">الاكتتاب في ارامكو تعتبر استثمار جيد للمستقبل وفكر فيها كويس .. شركة نفطية كبيرة وقوية الي ما اكتتب يعتبر ضيع فرصة عمره #اكتتاب_ارامكو </t>
  </si>
  <si>
    <t>https://twitter.com/abdullhomar_93/status/1204900991688200192</t>
  </si>
  <si>
    <t>suliman_alsalem</t>
  </si>
  <si>
    <t xml:space="preserve">هذا هو السعودي و ما عُرف عنه من طموح كبير و قوة عزيمة يستمدُّها من قيادته الرشيدة . #ارامكو @Saudi_Aramco اضخم اكتتاب عام عالمي . ( و امَّا ما ينفع الناس فيمكث في الارض ) </t>
  </si>
  <si>
    <t>https://twitter.com/suliman_alsalem/status/1204900990048251905</t>
  </si>
  <si>
    <t>samsam167</t>
  </si>
  <si>
    <t>#نجاح_اكتتاب_ارامكو طرح ١.٥ ٪ من اسهم ارامكو خطوة عبقرية لا من جانبها الاقتصادي ولا حتى الاجتماعي ، بودّي يكتمل العقد بطرح ١ ٪ من ارامكو السنه القادمة في السوق السعودي للمواطنين وهكذا السنين القادمة ... أجلطهم ابو سلمان الينك ذيب</t>
  </si>
  <si>
    <t>https://twitter.com/samsam167/status/1204900832870895616</t>
  </si>
  <si>
    <t>A_100_200</t>
  </si>
  <si>
    <t xml:space="preserve">#نجاح_اكتتاب_ارامكو #نبض_الرياض قصيده عن العزابيه والشتاء .. </t>
  </si>
  <si>
    <t>https://twitter.com/A_100_200/status/1204900182128840704</t>
  </si>
  <si>
    <t>nelbkaili</t>
  </si>
  <si>
    <t xml:space="preserve">"لم يحققوا شيئاً مما قالوا إنهم سيفعلونه".. فايننشال تايمز: اكتتاب أرامكو كشف ضعف الإصلاحات السعودية </t>
  </si>
  <si>
    <t>https://twitter.com/nelbkaili/status/1204899646465806341</t>
  </si>
  <si>
    <t>vmnbf765</t>
  </si>
  <si>
    <t xml:space="preserve">وفعلاَ حصل وصار انه اكبر اكتتاب حتى انه تجاوز شركة أبل الأمريكية ! يعتبر هذا شي مو سهل ابداً ابداً . #اكتتاب_ارامكو </t>
  </si>
  <si>
    <t>https://twitter.com/vmnbf765/status/1204899445218955264</t>
  </si>
  <si>
    <t xml:space="preserve"> مـﻧـــ الخاصــ هل فيه اكتتاب في ارامكو مرا ثانيه ولا لا ؟؟؟ومتى يفتح اذا فيه ؟ وجزاكم الله خير</t>
  </si>
  <si>
    <t>https://twitter.com/ask_almadina/status/1204898835732017155</t>
  </si>
  <si>
    <t>rrccv1</t>
  </si>
  <si>
    <t xml:space="preserve">#القمر #انقذوا_اسما #نجاح_اكتتاب_ارامكو </t>
  </si>
  <si>
    <t>https://twitter.com/rrccv1/status/1204897437023907841</t>
  </si>
  <si>
    <t>RakanAlmosaad</t>
  </si>
  <si>
    <t xml:space="preserve">#نجاح_اكتتاب_ارامكو له عدة معطيات بالغة الأهمية انتظرها العالم له قيمة ومكتسبات ستمنح السعودية فرصًا كبرى لفتح مجالات استثمارية مستقبلًا وكهدية ذهبية للمواطنين لامتلاكهم حصة من امبراطورية تدر الثروات على بلدهم وتمد العالم بالطاقة وحصتهم ستتوارثها أجيالهم </t>
  </si>
  <si>
    <t>https://twitter.com/RakanAlmosaad/status/1204897092168224768</t>
  </si>
  <si>
    <t>rm_bbe</t>
  </si>
  <si>
    <t xml:space="preserve"> مطعم كراج -- تبوك -- . فاتحين للفجر يعني ما لك عذر #نجاح_اكتتاب_ارامكو </t>
  </si>
  <si>
    <t>https://twitter.com/rm_bbe/status/1204896810046763008</t>
  </si>
  <si>
    <t xml:space="preserve"> لا جديد.. محمد بن سلمان إذا قال فعل .. في الماضي والآن ومستقبلًا بعون الله..هو اكتتاب لأرامكو.. واكتئاب لمن شكك حسدًا أو حقدًا في مصداقية طرح أرامكو وقيمتها</t>
  </si>
  <si>
    <t>https://twitter.com/abdulrahman/status/1204896721001746434</t>
  </si>
  <si>
    <t>mustsfa_ameen</t>
  </si>
  <si>
    <t xml:space="preserve">الجميع يتحدث بس انت غير لوتقول الكلمة نكتبها سطر #ولي_العهد_الأمير_محمد_بن_سلمان #اكتتاب_ارامكو </t>
  </si>
  <si>
    <t>https://twitter.com/mustsfa_ameen/status/1204896709320593410</t>
  </si>
  <si>
    <t>vovzii</t>
  </si>
  <si>
    <t xml:space="preserve">"قادمان من جحيمين مختلفين كلما ضحك أحدهما نبتت في قلب الآخر جنة." #ونتروندرلاند #نجاح_اكتتاب_ارامكو </t>
  </si>
  <si>
    <t>https://twitter.com/vovzii/status/1204896670871412736</t>
  </si>
  <si>
    <t>Munafyh7</t>
  </si>
  <si>
    <t>https://twitter.com/Munafyh7/status/1204896448921448448</t>
  </si>
  <si>
    <t>100Rams</t>
  </si>
  <si>
    <t>i9mov</t>
  </si>
  <si>
    <t xml:space="preserve"> #نجاح_اكتتاب_ارامكو </t>
  </si>
  <si>
    <t>https://twitter.com/100Rams/status/1204896386753409026</t>
  </si>
  <si>
    <t>altanomy</t>
  </si>
  <si>
    <t xml:space="preserve">#صباح_الخير #نجاح_اكتتاب_ارامكو صباح الخير إذا مر المكان </t>
  </si>
  <si>
    <t>https://twitter.com/altanomy/status/1204895805175484417</t>
  </si>
  <si>
    <t>Al7asanii</t>
  </si>
  <si>
    <t xml:space="preserve">#النصر_التعاون للتذكير فقط والنصيحة ان شفت اي سياره على اليمين واقفه ولو كانت بها حريم ! هد السرعه الى ١٠٠ ك اقصد بالي اقوله في المقطع وآخر المقطع لحاله سالفه !"نظام غاتسو ياعيني #اكتتاب_أرامكو </t>
  </si>
  <si>
    <t>https://twitter.com/Al7asanii/status/1204894834332491776</t>
  </si>
  <si>
    <t>abdulsalam2233</t>
  </si>
  <si>
    <t xml:space="preserve">ماشاء الله اكتتاب وتداول ارامكو اعاد الروح من جديد للسوق </t>
  </si>
  <si>
    <t>https://twitter.com/abdulsalam2233/status/1204893903406678018</t>
  </si>
  <si>
    <t>Sahabat_Aml</t>
  </si>
  <si>
    <t>OSCARPAINTS</t>
  </si>
  <si>
    <t xml:space="preserve">#ونتروندرلاند #عبدالعزيز_بن_فهد #وعد_العساف #نجاح_اكتتاب_ارامكو </t>
  </si>
  <si>
    <t>https://twitter.com/Sahabat_Aml/status/1204893725668851716</t>
  </si>
  <si>
    <t>H_USS20</t>
  </si>
  <si>
    <t>أرامكو بـ ٥٪ فقط بدأت مشوارها بالمركز الأول عالميًا كأكبر شركة مُدرجة في ساعات فقط و أزاحت أكبر شركات العالم، تذكرت تصريح الأمير الوليد بن طلال حينما قال السعودية كانت في سبات عميق ومع ذلك لها مكانة دولية و ثقل، فما بالك لو استيقظت ! #سهم_أرامكو #نجاح_اكتتاب_ارامكو</t>
  </si>
  <si>
    <t>https://twitter.com/H_USS20/status/1204893073756622849</t>
  </si>
  <si>
    <t>mhfwh</t>
  </si>
  <si>
    <t>#وعد_العساف #bokepterbaru #OREOforSanta #طراق_المقبرة #النصر_التعاون #INDvWI #ونتروندرلاند #الدخان_الجديد_مغشوش19 #RishabhPant #نجاح_اكتتاب_ارامكو #VoteLabourOnThursday #سهم_أرامكو #بري_شي_بيخري</t>
  </si>
  <si>
    <t>#bokepterbaru #OREOforSanta #INDvWI #RishabhPant #VoteLabourOnThursday</t>
  </si>
  <si>
    <t>https://twitter.com/mhfwh/status/1204893069130260483</t>
  </si>
  <si>
    <t>RenatoFraga12</t>
  </si>
  <si>
    <t>@lucas_lira quero seguidores #slinky #nala #dogdoano #menota #meucuminhasregras #paratodos #DeadbyDaylight #نجاح_اكتتاب_ارامكو @pauljaquin @CarlosBolsonaro @Tatawerneck @jose_simao</t>
  </si>
  <si>
    <t>#slinky #nala #dogdoano #menota #meucuminhasregras #paratodos #DeadbyDaylight</t>
  </si>
  <si>
    <t>https://twitter.com/RenatoFraga12/status/1204892345050812421</t>
  </si>
  <si>
    <t>SS53591108</t>
  </si>
  <si>
    <t>مابعرف لذقة #نجاح_اكتتاب_ارامكو</t>
  </si>
  <si>
    <t>https://twitter.com/SS53591108/status/1204891357854257155</t>
  </si>
  <si>
    <t>Nouf__AlQahtani</t>
  </si>
  <si>
    <t xml:space="preserve">#MBS #السعودية_العظمى #inspiration #Saudi #نجاح_اكتتاب_ارامكو </t>
  </si>
  <si>
    <t>#MBS #inspiration #Saudi</t>
  </si>
  <si>
    <t>https://twitter.com/Nouf__AlQahtani/status/1204891191554330624</t>
  </si>
  <si>
    <t>juaid1</t>
  </si>
  <si>
    <t>AzizbagBag</t>
  </si>
  <si>
    <t>سمو ولي العهد حفظه الله يكشف إلى ماذا سوف يتم توجيه مبالغ #اكتتاب_أرامكو الخير والتطور قادم لهذا البلد الطيّب</t>
  </si>
  <si>
    <t>https://twitter.com/juaid1/status/1204891161678225409</t>
  </si>
  <si>
    <t>BritishCats_tr</t>
  </si>
  <si>
    <t xml:space="preserve"> #britishlonghair #britishorthair #cutecat #kittylove #CatsOfTwitter #catsofinstagram #instacat #catstagram #instacat #وعد_العساف #FNS歌謡祭2019第2夜 #نجاح_اكتتاب_ارامكو #worldofanimals #cutecat #meowmeow #katzen #Cat #CatsOnTwitter</t>
  </si>
  <si>
    <t>#britishlonghair #britishorthair #cutecat #kittylove #CatsOfTwitter #catsofinstagram #instacat #catstagram #instacat #FNS #worldofanimals #cutecat #meowmeow #katzen #Cat #CatsOnTwitter</t>
  </si>
  <si>
    <t>https://twitter.com/BritishCats_tr/status/1204890923731243008</t>
  </si>
  <si>
    <t xml:space="preserve">مسكين من صدق المرجفين والحاسدين وشلة الاخونجية امثال الموقوف الزامل وغيره عن اكتتاب ارامكو ، اليوم شركة #أرامكو السعودية أكبر شركة في العالم بقيمة وصلت إلى 1.88 تريليون دولار بعدما ازاحة شركة آبل وحلت محلها . </t>
  </si>
  <si>
    <t>https://twitter.com/kho12ao/status/1204890417638100997</t>
  </si>
  <si>
    <t>gaytoonpot</t>
  </si>
  <si>
    <t>#verifyhollyنجاح_اكتتاب_ارامكو</t>
  </si>
  <si>
    <t>#verifyholly</t>
  </si>
  <si>
    <t>https://twitter.com/gaytoonpot/status/1204890271940534272</t>
  </si>
  <si>
    <t>mohamed_abdu123</t>
  </si>
  <si>
    <t>رحت كبري الجامعة عشان اشكي همي وافضفض لقيت عيال الجامعة كلهم نفس حركتي #نجاح_اكتتاب_ارامكو</t>
  </si>
  <si>
    <t>https://twitter.com/mohamed_abdu123/status/1204889816283930625</t>
  </si>
  <si>
    <t>Agoinm</t>
  </si>
  <si>
    <t xml:space="preserve">#سهم_أرامكو #نجاح_اكتتاب_ارامكو </t>
  </si>
  <si>
    <t>https://twitter.com/Agoinm/status/1204889168968605696</t>
  </si>
  <si>
    <t>GoatandWatch</t>
  </si>
  <si>
    <t>inkburger</t>
  </si>
  <si>
    <t>https://twitter.com/GoatandWatch/status/1204888615534440449</t>
  </si>
  <si>
    <t>33oo33oo</t>
  </si>
  <si>
    <t>#وعد_العساف #نجاح_اكتتاب_ارامكو #الدخان_الجديد_مغشوش19 #خالد_احبك_ارضى_عني #كأس_العالم_للأندية #طراق_المقبرة #السد_هينجين_سبورت #بري_شي_بيخري #</t>
  </si>
  <si>
    <t>https://twitter.com/33oo33oo/status/1204888542196965377</t>
  </si>
  <si>
    <t>Ram99f</t>
  </si>
  <si>
    <t xml:space="preserve">#نجاح_اكتتاب_ارامكو بس بقولكم اني اكتتبت وماندمت </t>
  </si>
  <si>
    <t>https://twitter.com/Ram99f/status/1204888065895997440</t>
  </si>
  <si>
    <t>ssm1408</t>
  </si>
  <si>
    <t>#شخبار_الضغط١٨ الاخبار الجميلة قاعدة تحل علينا من كل حدب وصوب .. -نجاح اكتتاب ارامكو التاريخي -تركيب لمبات حديقة صباح السالم -#السعودية لن تشارك في مؤتمر دعم #لبنان ١١ ديسمبر يوم عظيم ياسادة .</t>
  </si>
  <si>
    <t>https://twitter.com/ssm1408/status/1204887630007156738</t>
  </si>
  <si>
    <t>مستقبل الاجيال ... #نجاح_اكتتاب_ارامكو</t>
  </si>
  <si>
    <t>https://twitter.com/3525_ali/status/1204887569697296386</t>
  </si>
  <si>
    <t>VlDMjJWfQ7l7rJ8</t>
  </si>
  <si>
    <t>#احمد_عبدالله_العصفور #صدقه_جاريه #قرآن_كريم #نجاح_اكتتاب_ارامكو #اجر_لي_ولكم</t>
  </si>
  <si>
    <t>https://twitter.com/VlDMjJWfQ7l7rJ8/status/1204887055869906945</t>
  </si>
  <si>
    <t>xmngho</t>
  </si>
  <si>
    <t>#bokepterbaru Papu Gómez#وعد_العساف #OREOforSanta #FNS歌謡祭 #ShopbackXLazada1212 #INDvWI #ونتروندرلاند #FNS歌謡祭2019第2夜 Jorge Lanata #RishabhPant #نجاح_اكتتاب_ارامكو #VoteLabourOnThursday #PostalVotes #VoteConservativesActually #PSGGS #بري_شي_بيخري</t>
  </si>
  <si>
    <t>#bokepterbaru #OREOforSanta #FNS #ShopbackXLazada1212 #INDvWI #FNS #RishabhPant #VoteLabourOnThursday #PostalVotes #VoteConservativesActually #PSGGS</t>
  </si>
  <si>
    <t>https://twitter.com/xmngho/status/1204886979726450694</t>
  </si>
  <si>
    <t>BeautyGuide_me</t>
  </si>
  <si>
    <t>ايش رايكم؟ #وعد_العساف #ونتروندرلاند #الدخان_الجديد_مغشوش19 #نجاح_اكتتاب_ارامكو #سهم_أرامكو #فساتين #شي_ان #جولي_شيك #موضة #موضة #احلام #ذا_فويس</t>
  </si>
  <si>
    <t>https://twitter.com/BeautyGuide_me/status/1204886817415290880</t>
  </si>
  <si>
    <t>iiamhamzah</t>
  </si>
  <si>
    <t>#اكتتاب_أرامكو فكرة وحلم وطموح سيدي #ولي_العهد الملهم "طاقه ايجابيه تعم ارجاء الوطن" ودمرت الكثير من الحواجز و العواقب والحاسدين الذين حاولوا كثير احباط الاكتتاب و احباط عزيمة وطموح السعوديين لكن ارمكوا ب ٢٪ فقط تهزم اعظم شركات العالم و تزيحها عن عرشها</t>
  </si>
  <si>
    <t>https://twitter.com/iiamhamzah/status/1204886546740105217</t>
  </si>
  <si>
    <t>sul6</t>
  </si>
  <si>
    <t>هل تعلم عزيزي المواطن ان إقفال أرامكو يوم الغد بنسبة عشره في المئة تجعل قيمتها السوقية و في دقائق 2 ترليون و 67 مليار دولار، و هو التسعيره المناسبه للشركة التي شكك فيها المحللون العالميون #نجاح_اكتتاب_ارامكو</t>
  </si>
  <si>
    <t>https://twitter.com/sul6/status/1204885987689672704</t>
  </si>
  <si>
    <t>kro0ome_8</t>
  </si>
  <si>
    <t>إضحكي لي دام هالليله شتا والله إن ضحكات وجهك دافيّه ! #نجاح_اكتتاب_ارامكو</t>
  </si>
  <si>
    <t>https://twitter.com/kro0ome_8/status/1204885261940908038</t>
  </si>
  <si>
    <t>ladycarepluss</t>
  </si>
  <si>
    <t>اللهم انفع بها البلاد والمواطنين #نجاح_اكتتاب_أرامكو</t>
  </si>
  <si>
    <t>https://twitter.com/ladycarepluss/status/1204885214528495616</t>
  </si>
  <si>
    <t xml:space="preserve">من العاصمة الاسبانية #مدريد وزير الطاقة الأمير عبد العزيز بن سلمان لـ"رويترز" : . "إنه يوم عظيم للمملكة وللقيادة السعودية والشعب السعودي وهو يوم رد الاعتبار والبرهان. وهو يوم النصر لـ #أرامكو". . . #نجاح_اكتتاب_ارامكو </t>
  </si>
  <si>
    <t>https://twitter.com/s_hm2030/status/1204885209906339842</t>
  </si>
  <si>
    <t>binfehran</t>
  </si>
  <si>
    <t>https://twitter.com/binfehran/status/1204885203266756608</t>
  </si>
  <si>
    <t>wQmxAmnramfBx5l</t>
  </si>
  <si>
    <t>#نجاح_اكتتاب_ارامكو : إننا إذ نبارك باسمنا ، واسم كافة الإنسانيين في العالم ، هذا النجاح ، نعتبره عنوان عربيا ، قادر على المحاكاة الدولية ، في ظل الأزمات العالمية ، المتعددة والمتنوعة ، بوركت جهودكم وإلى الأمام دائمآ ...!! خادم الإنسانية http://mynewraed.blogspot.com</t>
  </si>
  <si>
    <t>https://twitter.com/wQmxAmnramfBx5l/status/1204883014741876738</t>
  </si>
  <si>
    <t>abdullahmrei</t>
  </si>
  <si>
    <t xml:space="preserve">#آية #نجاح_اكتتاب_ارامكو </t>
  </si>
  <si>
    <t>https://twitter.com/abdullahmrei/status/1204882241056378881</t>
  </si>
  <si>
    <t>tzutitties</t>
  </si>
  <si>
    <t>#JerseyCity #نجاح_اكتتاب_ارامكو #StarWars #AlwaysWithBTS #Christmas #BuenosDiasATodos #bokepterbaru #200Video</t>
  </si>
  <si>
    <t>#JerseyCity #StarWars #AlwaysWithBTS #Christmas #BuenosDiasATodos #bokepterbaru #200Video</t>
  </si>
  <si>
    <t>https://twitter.com/tzutitties/status/1204882213357133826</t>
  </si>
  <si>
    <t>rothana1234</t>
  </si>
  <si>
    <t>معلومات اكتتاب شركة أرامكو السعودية https://www.baj.com.sa/ar-sa/Personal-Banking/ipo-saudiaramco-faq</t>
  </si>
  <si>
    <t>https://twitter.com/rothana1234/status/1204881660954775557</t>
  </si>
  <si>
    <t>ilil3s</t>
  </si>
  <si>
    <t xml:space="preserve">بعد ماقفل اكتتاب ارامكو وافق القائد يناقشني ويعلمني شسوا كل ذا عشان مادخل عالم الاسهم واكسر روسهم ادري </t>
  </si>
  <si>
    <t>https://twitter.com/ilil3s/status/1204881315750916100</t>
  </si>
  <si>
    <t>mohammd22319683</t>
  </si>
  <si>
    <t>#وعد_العسْاف #عاقبوا_شرْكات_التبغ #الدخان_الجدْيد_مغشوش19 #السد_هينجْين_سبورت #كاس_العْالم_للانديه #مميزات_البنَت_السعوديه #نجاح_اكتتُاب_ارامكو #مقاطعه_المنتجْات_الاماراتيه #عبدالعزيز_بْن_فهد #الزمالك_سمسْره_عمولات #القمْر</t>
  </si>
  <si>
    <t>https://twitter.com/mohammd22319683/status/1204881075689938944</t>
  </si>
  <si>
    <t>FT: هذا الاختبار القادم لـ #ابن_سلمان بعد اكتتاب #أرامكو</t>
  </si>
  <si>
    <t>https://twitter.com/Arabi21News/status/1204881040092925953</t>
  </si>
  <si>
    <t>Ali_A_506</t>
  </si>
  <si>
    <t xml:space="preserve">اكتتاب #ارامكو منكح </t>
  </si>
  <si>
    <t>https://twitter.com/Ali_A_506/status/1204880960665378817</t>
  </si>
  <si>
    <t>memy_366</t>
  </si>
  <si>
    <t>https://twitter.com/memy_366/status/1204880883385286656</t>
  </si>
  <si>
    <t xml:space="preserve">من المؤتمر الصحفي لاجتماع اوبك الاخير . حاربوا اكتتاب ارامكو بكل الطرق .. فكان فكان رد الاعتبار بحجم شعب هذه البلاد يتبع .. </t>
  </si>
  <si>
    <t>https://twitter.com/fhdmas/status/1204880655068401668</t>
  </si>
  <si>
    <t>fahadkalotaibi</t>
  </si>
  <si>
    <t>المرور ينافس ارامكو بالدخل .. لو يطرح اكتتاب مابقي احد مايكتتب فيه ..</t>
  </si>
  <si>
    <t>https://twitter.com/fahadkalotaibi/status/1204880418903875586</t>
  </si>
  <si>
    <t>lo_gh091</t>
  </si>
  <si>
    <t>ماعاد اتحمس اسمع رايك بعد اكتتاب ارامكو</t>
  </si>
  <si>
    <t>https://twitter.com/lo_gh091/status/1204880216373563395</t>
  </si>
  <si>
    <t>ieee500</t>
  </si>
  <si>
    <t>يبتليك الله على قد احتمالك والنهاية نفسها .. قبر ولحد احترم حزنك وخلّه لك لحالك لا تشارك في أحاسيسك احد .. #اكتتاب_ارامكو #نايف_الجزاع</t>
  </si>
  <si>
    <t>https://twitter.com/ieee500/status/1204879442721615872</t>
  </si>
  <si>
    <t>m2__2mi</t>
  </si>
  <si>
    <t>ماوصلتني رسالة عن المحفظة من بنك سامبا ؟ وعجزت اسجل دخول في الموقع #نجاح_اكتتاب_ارامكو</t>
  </si>
  <si>
    <t>https://twitter.com/m2__2mi/status/1204879047051923456</t>
  </si>
  <si>
    <t>3badi995</t>
  </si>
  <si>
    <t xml:space="preserve">#نجاح_اكتتاب_ارامكو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الحمد لله </t>
  </si>
  <si>
    <t>https://twitter.com/3badi995/status/1204878233667350528</t>
  </si>
  <si>
    <t>foXn7yJiFUl3ZXF</t>
  </si>
  <si>
    <t>#نجاح_اكتتاب_ارامكو اهلاً بالضيف الجديد الذي يتهمه عادل #المعجل بعدم دفع مستحقات الشركة من مشروع كاسبرك ...وعدم دفع مستحقات الشركة مع الشركة الكوريه .. @Saudi_Aramco</t>
  </si>
  <si>
    <t>https://twitter.com/foXn7yJiFUl3ZXF/status/1204877824143822849</t>
  </si>
  <si>
    <t>a7a7123123</t>
  </si>
  <si>
    <t>سلام عليكم اسهمي في ارامكو موجوده في المحظه والتطبيق عندي في الراجحي لايوجد اكتتاب</t>
  </si>
  <si>
    <t>https://twitter.com/a7a7123123/status/1204877378339651585</t>
  </si>
  <si>
    <t>alba11aa11</t>
  </si>
  <si>
    <t xml:space="preserve">#نجاح_اكتتاب_ارامكو قراءة سورة الملك قبل النوم . </t>
  </si>
  <si>
    <t>https://twitter.com/alba11aa11/status/1204877238254084101</t>
  </si>
  <si>
    <t>abntsjeen</t>
  </si>
  <si>
    <t xml:space="preserve">#نجاح_اكتتاب_ارامكو تكفون ياأهل الخير تكفون ياأهل المساعدات تكفون ياأهل المواقف تكفون ياأهل الكرم والطيب تكفون ياأهل القلوب الرحيمة اجمعوني بوالدي ولموا شملنا الله يحرمكم على النار انتم ذرع أبي الأيمن لان ليس له احد بعد الله سواكم </t>
  </si>
  <si>
    <t>https://twitter.com/abntsjeen/status/1204875935671037954</t>
  </si>
  <si>
    <t>Goreti_99</t>
  </si>
  <si>
    <t>وها قد بدأت في الاموبالات يا الله كم هو شعور جميل ومريح ...#نجاح_اكتتاب_ارامكو</t>
  </si>
  <si>
    <t>https://twitter.com/Goreti_99/status/1204875534536183809</t>
  </si>
  <si>
    <t>EmyForever11</t>
  </si>
  <si>
    <t xml:space="preserve">الو هيت #نجاح_اكتتاب_ارامكو </t>
  </si>
  <si>
    <t>https://twitter.com/EmyForever11/status/1204874090210877448</t>
  </si>
  <si>
    <t>MutazAlqahtani</t>
  </si>
  <si>
    <t>https://twitter.com/MutazAlqahtani/status/1204872786952540160</t>
  </si>
  <si>
    <t>almufarrij2020</t>
  </si>
  <si>
    <t>وشرايكم بالمنتج الجديد!!؟ مصباح اديسون #الكلاسيكي النادر #وعد_العساف #نجاح_اكتتاب_ارامكو</t>
  </si>
  <si>
    <t>https://twitter.com/almufarrij2020/status/1204872693360803841</t>
  </si>
  <si>
    <t>N_S6600</t>
  </si>
  <si>
    <t>* سيد الإستغفار : اللهم أنت ربي لا إله إلا أنت خلقتني وأنا عبدك وأنا على عهدك ووعدك ما استطعت أعوذ بك من شر ما صنعت أبوء لك بنعمتك علي وأبوء لك بذنبي فاغفر لي ، فإنه لا يغفر الذنوب إلا أنت " #نجاح_اكتتاب_ارامكو</t>
  </si>
  <si>
    <t>https://twitter.com/N_S6600/status/1204872494089412608</t>
  </si>
  <si>
    <t>_4jjii</t>
  </si>
  <si>
    <t>لحظة مايصير تعيدون إكتتاب أرامكو من جديد ؟ ماكان عندي فلوس والصراحة كنت إمعة قالوا مافي فايدة وصدقت ، لاتخلوني فقيرة لحالي تكفون</t>
  </si>
  <si>
    <t>https://twitter.com/_4jjii/status/1204871968564137989</t>
  </si>
  <si>
    <t>الرميان: اكتتاب أرامكو يحقق 96 مليار ريال - #اكتتاب_أرامكو #ياسر_الرميان #صحيفة_البلاد https://is.gd/tCUc0T</t>
  </si>
  <si>
    <t>https://twitter.com/albiladdaily/status/1204871392329469952</t>
  </si>
  <si>
    <t>shanshny3</t>
  </si>
  <si>
    <t>@loolo7727 #نجاح_اكتتاب_ارامكو متابعة Dexc7@_ تم (مسموح التكرار) #مميزات_البنت_السعوديه</t>
  </si>
  <si>
    <t>https://twitter.com/shanshny3/status/1204870319388930048</t>
  </si>
  <si>
    <t>AAMMOO990</t>
  </si>
  <si>
    <t>الان على قناة bein 1 برنامج فخم عن الزعيم العالمي #نجاح_اكتتاب_ارامكو</t>
  </si>
  <si>
    <t>https://twitter.com/AAMMOO990/status/1204869960360693762</t>
  </si>
  <si>
    <t>0ya0rab</t>
  </si>
  <si>
    <t>السلام عليكم ورحمه الله وبركاته احد يقدر يساعدنا بكوبون شراء مواد غذائية من العثيم تكفون #الأجواء_الجميلة #نجاح_اكتتاب_ارامكو #السعوديه_ذهب_والماس</t>
  </si>
  <si>
    <t>https://twitter.com/0ya0rab/status/1204869861417066497</t>
  </si>
  <si>
    <t xml:space="preserve">مبارك للمكتتبين فكلهم رابحين. أفتتاح سهم #أرامكو على النسبة القصوى (35.2)ريال واقفاله عليها ... هذه التغريدة أخر تغريدة يتم الحديث بها عن مايخص #اكتتاب_ارامكو وبالإمكان الإطلاع على كافة التغريدات المتعلقة بالإكتتاب ونشرة الإصدار الخاصة بالشركة من خلال الضغط على هذه التغريدة. </t>
  </si>
  <si>
    <t>https://twitter.com/sabah_alturki/status/1204869614104195074</t>
  </si>
  <si>
    <t>OKAZ_online</t>
  </si>
  <si>
    <t>«تداول» تاسع أكبر سوق مالية في العالم #عكاظ #نجاح_اكتتاب_ارامكو @tadawul</t>
  </si>
  <si>
    <t>https://twitter.com/OKAZ_online/status/1204869253159116801</t>
  </si>
  <si>
    <t>NawHrbi</t>
  </si>
  <si>
    <t>جالس في جلسة كلهم يتكلمون عن اكتتاب أرامكو والأسهم وانا فاتح فمي ماني فاهم شيء</t>
  </si>
  <si>
    <t>https://twitter.com/NawHrbi/status/1204869224264601600</t>
  </si>
  <si>
    <t>FutureBeter</t>
  </si>
  <si>
    <t xml:space="preserve">#نجاح_اكتتاب_ارامكو مواطن كبير السن وعليه دين ويحتاج مساعدتكم لسداد فاتورة رقم 192453550 بمبلغ ٧٨٦٧ ريال المتبقي ٧٣٤٣ ريال فساهموا بتفريج كربته واحتسبوا الأجر فكم من صدقة دَفعت عن صاحبها أبوابا من البلايا لا يعلمها إلا الله وكم من صدقة رحم الله بها معذبا وفرّج بها الكروب </t>
  </si>
  <si>
    <t>https://twitter.com/FutureBeter/status/1204868939836248064</t>
  </si>
  <si>
    <t xml:space="preserve">فيديو.. العرفج عن اكتتاب أرامكو: محمد بن سلمان وعد فأوفى </t>
  </si>
  <si>
    <t>https://twitter.com/almowatennet/status/1204868122341257216</t>
  </si>
  <si>
    <t>asda500</t>
  </si>
  <si>
    <t>#نجاح_اكتتاب_ارامكو بفضل الله ثم بحكمة ولاتنا وكل من له علاقة بهذا النجاح. ولا عزاء لكل حاقد ينبح من داخل وخارج #السعودية_العظمى</t>
  </si>
  <si>
    <t>https://twitter.com/asda500/status/1204868097745784832</t>
  </si>
  <si>
    <t>abds_gh</t>
  </si>
  <si>
    <t xml:space="preserve">ضربةٌ جديده بحق كل المشككين بالطرح ارتفعت اصواتهم للتقليل من قدرة الاقتصاد السعودي ومدى قوته .. واليوم نرى الاخبار تتصاعد والأعين تتجه لصانعة القرار .. السعودية .. #نجاح_اكتتاب_ارامكو </t>
  </si>
  <si>
    <t>https://twitter.com/abds_gh/status/1204867687983337472</t>
  </si>
  <si>
    <t>إقبال الأفراد والشركات على اكتتاب “أرامكو” يُعلي من تداول أسهمها https://albony.net/%d8%a5%d9%82%d8%a8%d8%a7%d9%84-%d8%a7%d9%84%d8%a3%d9%81%d8%b1%d8%a7%d8%af-%d9%88%d8%a7%d9%84%d8%b4%d8%b1%d9%83%d8%a7%d8%aa-%d8%b9%d9%84%d9%89-%d8%a7%d9%83%d8%aa%d8%aa%d8%a7%d8%a8-%d8%a3%d8%b1%d8%a7/</t>
  </si>
  <si>
    <t>https://twitter.com/albonynet/status/1204867012952051712</t>
  </si>
  <si>
    <t>GJ6276dUIwA72io</t>
  </si>
  <si>
    <t>#سناب #نجاح_اكتتاب_ارامكو #يوم_القوات_المسلحة</t>
  </si>
  <si>
    <t>https://twitter.com/GJ6276dUIwA72io/status/1204867007851778048</t>
  </si>
  <si>
    <t xml:space="preserve">#نجاح_اكتتاب_ارامكو طشَّرهم وقزَّمهم ديناصور ال"تي ركس" السعودي </t>
  </si>
  <si>
    <t>https://twitter.com/anywherenear/status/1204866628485341189</t>
  </si>
  <si>
    <t>rayan_jd3</t>
  </si>
  <si>
    <t>#اكتتاب_أرامكو هو صفعة لكل حاقد على هذا البلد خصوصا بعد هجمات سبتمبر الأخيرة. #نجاح_اكتتاب_ارامكو</t>
  </si>
  <si>
    <t>https://twitter.com/rayan_jd3/status/1204866583363031040</t>
  </si>
  <si>
    <t>nddddddddo</t>
  </si>
  <si>
    <t>أهدني إلى النّور يا الله، وانبت بقلبي زهوراً من سلام #نجاح_اكتتاب_ارامكو #مساء_الخير</t>
  </si>
  <si>
    <t>https://twitter.com/nddddddddo/status/1204866554040651777</t>
  </si>
  <si>
    <t>mbs_sama</t>
  </si>
  <si>
    <t>MBS_MBSKSA</t>
  </si>
  <si>
    <t xml:space="preserve">بفضل الله ثم جهود #ولي_العهد ارامكو بأكتتابها صارت اكبر اكتتاب مر على التاريخ .. </t>
  </si>
  <si>
    <t>https://twitter.com/mbs_sama/status/1204866083934617603</t>
  </si>
  <si>
    <t>WaylPlus</t>
  </si>
  <si>
    <t xml:space="preserve">ودي اشوف وجيه اللي كانو متشائمين من اكتتاب ارامكو </t>
  </si>
  <si>
    <t>https://twitter.com/WaylPlus/status/1204865966536085505</t>
  </si>
  <si>
    <t>SGhaamdi</t>
  </si>
  <si>
    <t xml:space="preserve">Couldn’t be more proud . #اكتتاب_أرامكو #أرامكو </t>
  </si>
  <si>
    <t>https://twitter.com/SGhaamdi/status/1204865702710202368</t>
  </si>
  <si>
    <t>MusicHouseKSA</t>
  </si>
  <si>
    <t xml:space="preserve">Music House | بيت الموسيقى - Bad Guy by Billie Eilish. #MusicLessonsInRiyadh #RiyadhSeason #riyadhmusic #ونتروندرلاند #نجاح_اكتتاب_ارامكو #تداول_ارامكو </t>
  </si>
  <si>
    <t>#MusicLessonsInRiyadh #RiyadhSeason #riyadhmusic</t>
  </si>
  <si>
    <t>https://twitter.com/MusicHouseKSA/status/1204865514071302149</t>
  </si>
  <si>
    <t>optimistics_1</t>
  </si>
  <si>
    <t xml:space="preserve">Boys do you miss me? Some of his actions proved right whether it was action against these black coat goons. #lawyers #LahorePICAttack #PICunderattack #نجاح_اكتتاب_ارامكو </t>
  </si>
  <si>
    <t>#lawyers #LahorePICAttack #PICunderattack</t>
  </si>
  <si>
    <t>https://twitter.com/optimistics_1/status/1204865509306576897</t>
  </si>
  <si>
    <t>saad_mogren</t>
  </si>
  <si>
    <t xml:space="preserve">#نجاح_اكتتاب_ارامكو من سرق اموالنا في سوق الأسهم 2006 </t>
  </si>
  <si>
    <t>https://twitter.com/saad_mogren/status/1204865490755227651</t>
  </si>
  <si>
    <t>QlD5n22aBU0pHXK</t>
  </si>
  <si>
    <t>#مميزات_البنت_السعوديه #النصر_التعاون #النصر_التعاون #ام_زكي_بطلي_لقافه_وخلك_فريقك #القمر #صرخه_شيخه #المسافر_يزيدك_اميال #وعد_العساف #الدخان_الجديد_مغشوش19 #سهم_أرامكو #نجاح_اكتتاب_ارامكو #ونتروندرلاند #خالد_احبك_ارضى_عني #ام_زكي_بطلي_لقافه_وخلك_فريقك #السد_هينجين_سبورت</t>
  </si>
  <si>
    <t>https://twitter.com/QlD5n22aBU0pHXK/status/1204864934074601479</t>
  </si>
  <si>
    <t>aliiix901</t>
  </si>
  <si>
    <t xml:space="preserve">#اكتتاب_ارمكو وضع المكتتبين في ارامكو اليوم </t>
  </si>
  <si>
    <t>https://twitter.com/aliiix901/status/1204864925044269057</t>
  </si>
  <si>
    <t>khh___111</t>
  </si>
  <si>
    <t xml:space="preserve">#نجاح_اكتتاب_ارامكو اطالب بمناظرة تلفزيونية مع البوردغان بعد حشر الخرفان </t>
  </si>
  <si>
    <t>https://twitter.com/khh___111/status/1204864901660979201</t>
  </si>
  <si>
    <t xml:space="preserve">تعرّف على أبرز الشركات والصناديق الاستثمارية التي تراجعت عن المشاركة في اكتتاب ارامكو </t>
  </si>
  <si>
    <t>https://twitter.com/saudibus222/status/1204864875983450118</t>
  </si>
  <si>
    <t>ShaneaNaif</t>
  </si>
  <si>
    <t>https://twitter.com/ShaneaNaif/status/1204864688292605954</t>
  </si>
  <si>
    <t>aafdgioi</t>
  </si>
  <si>
    <t>shn3aar</t>
  </si>
  <si>
    <t>ماعندك ولا سهم ، وصاجنا من الصبح ماعندك سيرة الا اكتتاب ارامكو ؟</t>
  </si>
  <si>
    <t>https://twitter.com/aafdgioi/status/1204864678184333314</t>
  </si>
  <si>
    <t>husna_alkhair</t>
  </si>
  <si>
    <t>#نجاح_اكتتاب_ارامكو الاردن رح نعمل توزيع ملابس على الأطفال الايتام بدنا نأمن ٣٠طفل بملابس شتوية ⚘اشتروا الملابس وسلموهم للاطفال مباشرة ⚘ مين يحب يساهم معنا بهذا الأجر الكبير #جمعية_حسنى_الخير_الخيري حسابنا لدى البنك الإسلامي الاردني ١٩٠٢٨٩١ للتواصل ٠٧٩٥٤٩٥٠٤٦</t>
  </si>
  <si>
    <t>https://twitter.com/husna_alkhair/status/1204864401888677890</t>
  </si>
  <si>
    <t>alrz8an</t>
  </si>
  <si>
    <t>أضخم اكتتاب في العالم هو #اكتتاب_أرامكو وشهد نجاح كبير #نجاح_اكتتاب_ارامكو</t>
  </si>
  <si>
    <t>https://twitter.com/alrz8an/status/1204864141774729216</t>
  </si>
  <si>
    <t>tvnilat</t>
  </si>
  <si>
    <t>مغردون يحتفون بنجاح اكتتاب أرامكو.. ويشيدون برهان ولي العهد التنموي http://alriyadh.com/1792839 عبر @alRiyadh</t>
  </si>
  <si>
    <t>https://twitter.com/tvnilat/status/1204863906541449221</t>
  </si>
  <si>
    <t>ahmadomariy</t>
  </si>
  <si>
    <t>وصل سهم أرامكو بالحد الأقصى إلى (10%) في الدقائق الأولى من مزاد الافتتاح عند 35.2 ريال، وهو ما يرفع تقييم الشركة إلى 1.88 تريليون دولار. #نجاح_اكتتاب_ارامكو</t>
  </si>
  <si>
    <t>https://twitter.com/ahmadomariy/status/1204863842184056832</t>
  </si>
  <si>
    <t>salm_ahmmd</t>
  </si>
  <si>
    <t xml:space="preserve">Check out Sephora https://go.arabclicks.com/SH6CP عررررض لايفوووت من سيفورا #سيفورا #مساء_الخير #تداول_ارامكو #الانضباط_المدرسى #الرياض #السعوديه_ذهب_والماس #السد #خصومات #عروض #كوبونات #نجاح_اكتتاب_ارامكو </t>
  </si>
  <si>
    <t>https://twitter.com/salm_ahmmd/status/1204863413832339458</t>
  </si>
  <si>
    <t>alkhayyal05</t>
  </si>
  <si>
    <t>صحيفة عاجل/ بالفيديو.. ماذا قال الأمير محمد بن سلمان عن طرح أرامكو قبل 3 سنوات؟ #نجاح_اكتتاب_ارامكو - عبر تطبيق نبض @NabdApp</t>
  </si>
  <si>
    <t>https://twitter.com/alkhayyal05/status/1204862985983926273</t>
  </si>
  <si>
    <t>Chargez42</t>
  </si>
  <si>
    <t>saadalfagih</t>
  </si>
  <si>
    <t>شرايك بنجاح اكتتاب أرامكو؟ وعدم صحة كل تحليلاتك عن الموضوع؟</t>
  </si>
  <si>
    <t>https://twitter.com/Chargez42/status/1204862854144417798</t>
  </si>
  <si>
    <t>إقبال الأفراد والشركات على اكتتاب "أرامكو" يُعلي من تداول أسهمها بأسواق المال https://mobile.sabq.org/zHGkSm كتب : حامد العلي #اكتتاب_ارامكو</t>
  </si>
  <si>
    <t>https://twitter.com/HAlali2012/status/1204862547305881600</t>
  </si>
  <si>
    <t>EHKOMOCOP2030</t>
  </si>
  <si>
    <t>. . شركة أرامكو تصبح الآن أكبر شركة مدرجة في أسواق الأسهم على مستوى العالم مع بدء تداول أسهمها قبل قليل. . . . #نجاح_اكتتاب_ارامكو</t>
  </si>
  <si>
    <t>https://twitter.com/EHKOMOCOP2030/status/1204862400173936641</t>
  </si>
  <si>
    <t>TheArabHash</t>
  </si>
  <si>
    <t xml:space="preserve">بعد تداول أسهم أرامكو.. #بلومبرغ: السوق المالي السعودي سيصبح تاسع أكبر سوق مالي في العالم، وستبلغ القيمة السوقية له 2.2 تريليون دولار. #اكتتاب_ارامكو #تداول_ارامكو </t>
  </si>
  <si>
    <t>https://twitter.com/TheArabHash/status/1204862210801094659</t>
  </si>
  <si>
    <t>قبل قُرابة أربع سنوات .. أعلن ولي العهد الأمير محمد بن سلمان للعالم عن طرح شركة أرامكو للاكتتاب بكل ثقة .. ولكن راهن البعض على فشل ذلك .. واليوم تتداول وسائل الإعلام العالمية بإعجاب كيف تحول الحلم إلى حقيقة ونجح اكتتاب أرامكو . . #سهم_أرامكو</t>
  </si>
  <si>
    <t>https://twitter.com/EHKOMOCOP2030/status/1204862130526310401</t>
  </si>
  <si>
    <t>raghad_155</t>
  </si>
  <si>
    <t xml:space="preserve">#اكتتاب_ارامكو بيعولي بشتري </t>
  </si>
  <si>
    <t>https://twitter.com/raghad_155/status/1204861749037539334</t>
  </si>
  <si>
    <t>إقبال الأفراد والشركات على اكتتاب #أرامكو يُعلي من تداول أسهمها بأسواق المال. https://sabq.org/zHGkSm</t>
  </si>
  <si>
    <t>https://twitter.com/sabqorg/status/1204861696201936898</t>
  </si>
  <si>
    <t>Ali87358159</t>
  </si>
  <si>
    <t xml:space="preserve">#نجاح_اكتتاب_ارامكو ناجح بعيون من استطاع الاكتتاب اما موقوف الخدمات فليس له غير النظر وزيادة القهر المفروض قبل الاكتتاب معالجة الأوضاع ليتمكن الجميع من الاستفادة من خيرات الوطن أين المشكلة لو تم رفع الحظر عن المعسرين لحين الانتهاء من الاكتتاب والبيع لتمكن الكثير من السداد </t>
  </si>
  <si>
    <t>https://twitter.com/Ali87358159/status/1204861565272498176</t>
  </si>
  <si>
    <t>ahlawwymgnoon</t>
  </si>
  <si>
    <t>الله يعوض عليكم #نجاح_اكتتاب_ارامكو</t>
  </si>
  <si>
    <t>https://twitter.com/ahlawwymgnoon/status/1204861506615152646</t>
  </si>
  <si>
    <t>Design76585895</t>
  </si>
  <si>
    <t xml:space="preserve">#المسافر_يزيدك_اميال #النصر_التعاون #نجاح_اكتتاب_ارامكو #تداول_ارامكو </t>
  </si>
  <si>
    <t>https://twitter.com/Design76585895/status/1204861386888753152</t>
  </si>
  <si>
    <t>Am93835266</t>
  </si>
  <si>
    <t>klam3ljr7</t>
  </si>
  <si>
    <t>https://twitter.com/Am93835266/status/1204861011792187399</t>
  </si>
  <si>
    <t>drzawba</t>
  </si>
  <si>
    <t xml:space="preserve">الحكومة تخدع المواطنين وتبيع لهم أنابيب الغاز مملوءة بالمياه #السيسي #نجاح_اكتتاب_ارامكو </t>
  </si>
  <si>
    <t>https://twitter.com/drzawba/status/1204860907517558785</t>
  </si>
  <si>
    <t>zoza_oba</t>
  </si>
  <si>
    <t xml:space="preserve">بع بع بع اكتتاب ناجح ولله الحمد #ولي_العهد #نجاح_اكتتاب_ارامكو </t>
  </si>
  <si>
    <t>https://twitter.com/zoza_oba/status/1204860643096104961</t>
  </si>
  <si>
    <t>mnerah3290</t>
  </si>
  <si>
    <t xml:space="preserve">راح علينا اكتتاب ارامكو موشرات السوق اليوم توضح ارامكو قادمه بقوهه ٤٠ ريال لسهم في الاسبوعين الجايات </t>
  </si>
  <si>
    <t>https://twitter.com/mnerah3290/status/1204860629531742209</t>
  </si>
  <si>
    <t>bintalwatan2017</t>
  </si>
  <si>
    <t>Manafa_co</t>
  </si>
  <si>
    <t>https://twitter.com/bintalwatan2017/status/1204859978298863616</t>
  </si>
  <si>
    <t>skzwthlove</t>
  </si>
  <si>
    <t xml:space="preserve">#WednesdayMotivation #TIMEPersonoftheYear2019 #WednesdayWisdom #CitizenshipAmmendmentBill2019 #GucciPerformerKAI #OREOforSanta #bokepterbaru #CAB2019 #تداول_ارامكو #IndiaSupportsCAB #Lazada1212 #بري_شي_بيخري #Lawyers #نجاح_اكتتاب_ارامكو </t>
  </si>
  <si>
    <t>#WednesdayMotivation #TIMEPersonoftheYear2019 #WednesdayWisdom #CitizenshipAmmendmentBill2019 #GucciPerformerKAI #OREOforSanta #bokepterbaru #CAB2019 #IndiaSupportsCAB #Lazada1212 #Lawyers</t>
  </si>
  <si>
    <t>https://twitter.com/skzwthlove/status/1204859156466978818</t>
  </si>
  <si>
    <t xml:space="preserve"> *فوائد العسل الطبيعي من فوريفر:* محلّي وبديل مثالي وطبيعي للسكر يزيد مستويات الطاقة بالجسم ويرفع المناعة . يساعد في عملية الهضم . وله فائدة عظيمة في المحافظة على صحة الشعر والجلد. يعمل العسل على تفتيح مسام البشرة وإزالة الأتربة والشوائب وقتل البكتريا #نجاح_اكتتاب_ارامكو </t>
  </si>
  <si>
    <t>https://twitter.com/EmyForever11/status/1204859149416304645</t>
  </si>
  <si>
    <t>7boona_net</t>
  </si>
  <si>
    <t>بالفيديو.. "العرفج": اكتتاب #أرامكو جعل #السعودية في واجهة الاقتصاد العالمي.</t>
  </si>
  <si>
    <t>https://twitter.com/7boona_net/status/1204859141493338113</t>
  </si>
  <si>
    <t>jawahir_96</t>
  </si>
  <si>
    <t>كفو شركتي أثمر فيك التعب #نجاح_اكتتاب_ارامكو</t>
  </si>
  <si>
    <t>https://twitter.com/jawahir_96/status/1204858736684257280</t>
  </si>
  <si>
    <t>Hager69405124</t>
  </si>
  <si>
    <t xml:space="preserve"> معاانا وبسس تبغى تخسس تريد أخووي يرجع جسمك رشيق بتقدملك شركة _*فوريفر*_ الامركية مجموعة *كلين الاقتصادية* تنزل الوزن خلال أسبوعين فقط تخفي الكرش وتحرق دهون الجسم المتراكمة #نجاح_اكتتاب_ارامكو </t>
  </si>
  <si>
    <t>https://twitter.com/Hager69405124/status/1204858695999524865</t>
  </si>
  <si>
    <t>fatom_best</t>
  </si>
  <si>
    <t xml:space="preserve">#نجاح_اكتتاب_ارامكو تدرون ليه نجح عشان اكتتبت </t>
  </si>
  <si>
    <t>https://twitter.com/fatom_best/status/1204858597815062528</t>
  </si>
  <si>
    <t>_turkeyinfo</t>
  </si>
  <si>
    <t>الترجمة التركية ل هاري بوتر - السلام عليكم هاري - و عليكم السلام هاجرد #نجاح_اكتتاب_ارامكو #تركيا</t>
  </si>
  <si>
    <t>https://twitter.com/_turkeyinfo/status/1204858559541985281</t>
  </si>
  <si>
    <t xml:space="preserve">مساعد رئيس تحرير صحيفة الاقتصادية الإعلامي محمد البيشي: #أرامكو لا تزال لم تكشف عن كل مفاجآتها و 17 ديسمبر سيكشف مفاجآت أكثر لمستقبل الشركة في السوق المالية السعودية. #نجاح_اكتتاب_ارامكو </t>
  </si>
  <si>
    <t>https://twitter.com/t333tm/status/1204858341874421761</t>
  </si>
  <si>
    <t>aiaaa37</t>
  </si>
  <si>
    <t>https://twitter.com/aiaaa37/status/1204857861291024389</t>
  </si>
  <si>
    <t>1iqaa</t>
  </si>
  <si>
    <t>5vixi</t>
  </si>
  <si>
    <t>شفتي اكتتاب ارامكو نجح؟</t>
  </si>
  <si>
    <t>https://twitter.com/1iqaa/status/1204857857881116675</t>
  </si>
  <si>
    <t>mzmzvideo</t>
  </si>
  <si>
    <t>بالفيديو.. "العرفج": اكتتاب أرامكو جعل السعودية في واجهة الاقتصاد العالمي https://is.gd/WH2WKa</t>
  </si>
  <si>
    <t>https://twitter.com/mzmzvideo/status/1204857754629943298</t>
  </si>
  <si>
    <t>aa_dd0</t>
  </si>
  <si>
    <t>أصبحنا نُمكن ونتّمكن #اكتتاب_ارامكوا #سهم_أرامكو @SaudiVision2030</t>
  </si>
  <si>
    <t>https://twitter.com/aa_dd0/status/1204857732274282497</t>
  </si>
  <si>
    <t>4oecz</t>
  </si>
  <si>
    <t>#تداول_ارامكو #نجاح_اكتتاب_ارامكو #ونتروندرلاند #الدخان_الجديد_مغشوش19 #GucciPerformerKAI #خالد_احبك_ارضى_عني #سهم_أرامكو #المسافر_يزيدك_اميال #عاقبوا_شركات_التبغ #بري_شي_بيخري #Lawyers #bokepterbaru #النصر_التعاون #أرامكو #رحم_الله_حزام_بن_خالد</t>
  </si>
  <si>
    <t>#GucciPerformerKAI #Lawyers #bokepterbaru</t>
  </si>
  <si>
    <t>https://twitter.com/4oecz/status/1204857725877981184</t>
  </si>
  <si>
    <t>pgEtbuUPWtieRYI</t>
  </si>
  <si>
    <t>s_abady</t>
  </si>
  <si>
    <t>انا ماعم هذي اول حاجه انت تكلمت عن اكتتاب أرامكو تقول اكتتبتوا وهو حرام رديت عليك. الي طرح هذا الاكتتاب حكومتنا الرشيده كيف تقول الاكتتاب حرام؟ وأثبت ان الاكتتاب هذا حرام</t>
  </si>
  <si>
    <t>https://twitter.com/pgEtbuUPWtieRYI/status/1204857507015004161</t>
  </si>
  <si>
    <t>enSFsOWHxrtZzCL</t>
  </si>
  <si>
    <t xml:space="preserve">#القمر #نجاح_اكتتاب_ارامكو *مجموعة الدوالى* *للقضاء على انسداد* *الشرايين والجلطات والدوالى بطريقة طبيعية* *و بصورة نهائيا* *وبدون اى عمليات جراحية مرهقة ومكلفه* </t>
  </si>
  <si>
    <t>https://twitter.com/enSFsOWHxrtZzCL/status/1204857224386023425</t>
  </si>
  <si>
    <t>الملايين المصروفة على الدعايات المضادة للإكتتاب وحملات التشكيك ومقالات التشويه بالصحف اﻷجنبية كلــــــــــــها راحت "طعام جحاش". يوم سيدي سمو ولي العهد يتنبأ بكونه "أكبر إكتتاب على وجه الكرة اﻷرضية" قبل ٣ سنوات طقطقوا عليها واليوم الرؤية غدت حقيقة، طقتهم على روسهم. #أرامكو</t>
  </si>
  <si>
    <t>https://twitter.com/anywherenear/status/1204856884303454214</t>
  </si>
  <si>
    <t>roseylemo</t>
  </si>
  <si>
    <t>ali0507433476</t>
  </si>
  <si>
    <t>#نجاح_اكتتاب_ارامكو #الدخان_الجديد_مغشوش19 #المسافر_يزيدك_اميال</t>
  </si>
  <si>
    <t>https://twitter.com/roseylemo/status/1204856648084459520</t>
  </si>
  <si>
    <t>1_436_</t>
  </si>
  <si>
    <t>اللهم إني أسألك من الخير كله عاجله وآجله ماعلمت منه ومالم أعلم وأعوذ بك من الشر كله عاجله وآجله ماعلمت منه ومالم أعلم #نجاح_اكتتاب_ارامكو</t>
  </si>
  <si>
    <t>https://twitter.com/1_436_/status/1204856087155007490</t>
  </si>
  <si>
    <t xml:space="preserve">«أرامكو» تضع «تداول» السعودية في مصاف أكبر 10 بورصات عالمية https://ajel.sa/nX4wNv/ #نجاح_اكتتاب_ارامكو </t>
  </si>
  <si>
    <t>https://twitter.com/ajlnews/status/1204855406360698880</t>
  </si>
  <si>
    <t>hussamhuwaimel</t>
  </si>
  <si>
    <t>لو قرأت كلامي بهدوء، لوجدت اني ذكرت من حرّم بدون علم، مثل من حرّف فتوى الفوزان وعلّق عليها على انها رأيه في اكتتاب أرامكو.. ولم أعمم على كل من حرم اكتتاب أرامكو كما ذكرت!</t>
  </si>
  <si>
    <t>https://twitter.com/Mufarre7/status/1204855357153120256</t>
  </si>
  <si>
    <t>saifcod0</t>
  </si>
  <si>
    <t>الحمد لله #نجاح_اكتتاب_ارامكو</t>
  </si>
  <si>
    <t>https://twitter.com/saifcod0/status/1204854798404616192</t>
  </si>
  <si>
    <t>Azkar910</t>
  </si>
  <si>
    <t>لا اله الا أنت سبحانك أني كنت من الظالمين . #نجاح_اكتتاب_ارامكو</t>
  </si>
  <si>
    <t>https://twitter.com/Azkar910/status/1204854677625548800</t>
  </si>
  <si>
    <t>ib_r55</t>
  </si>
  <si>
    <t>#نجاح_اكتتاب_ارامكو #غازي_المطيري #كأس_العالم_للأندية (أسْتَغْفِــرُ اللهَ) (أسْتَغْفِــرُ اللهَ) (أسْتَغْفِــرُ اللهَ) (أسْتَغْفِــرُ اللهَ) (أسْتَغْفِــرُ اللهَ) (أسْتَغْفِــرُ اللهَ)</t>
  </si>
  <si>
    <t>https://twitter.com/ib_r55/status/1204854624865411073</t>
  </si>
  <si>
    <t xml:space="preserve">مساعد رئيس تحرير صحيفة الاقتصادية @albishi الإعلامي محمد البيشي: #أرامكو لا تزال لم تكشف عن كل مفاجآتها و 17 ديسمبر سيكشف مفاجآت أكثر لمستقبل الشركة في السوق المالية السعودية. #صهيلنا #نجاح_اكتتاب_ارامكو </t>
  </si>
  <si>
    <t>https://twitter.com/SaheelKSA/status/1204854510700703745</t>
  </si>
  <si>
    <t>0_abdulaz1z</t>
  </si>
  <si>
    <t xml:space="preserve">عزنا وفخرنا #نجاح_اكتتاب_أرامكو </t>
  </si>
  <si>
    <t>https://twitter.com/0_abdulaz1z/status/1204854471882428417</t>
  </si>
  <si>
    <t>Salnesf</t>
  </si>
  <si>
    <t xml:space="preserve">الف مبروك للمملكة العربية السعودية ولقيادتها الحكيمة و ل القائمين علي شركة أرامكو علي تربعها علي عرش اكبر شركة بالعالم وتحقيق اكبر اكتتاب بالعالم قبيل رئاسة المملكة مؤتمر اكبر 20 اقتصاد بالعالم (G20) وتغطية الاكتتاب 5مرات وارتفاع سعر السهم في يومه الاول ب 10% وتوقع بالمزيد </t>
  </si>
  <si>
    <t>https://twitter.com/Salnesf/status/1204854354320220160</t>
  </si>
  <si>
    <t>datesbasket_</t>
  </si>
  <si>
    <t>#سهم_أرامكو #نجاح_اكتتاب_ارامكو #سلة_التمور</t>
  </si>
  <si>
    <t>https://twitter.com/datesbasket_/status/1204854256169365505</t>
  </si>
  <si>
    <t>realJennaTolls</t>
  </si>
  <si>
    <t>who wants to by my noods? #OREOforSanta #TIMEPersonoftheYear2019 #CitizenshipAmmendmentBill2019 #CAB2019 #Lawyers #بري_شي_بيخري #WednesdayThoughts #نجاح_اكتتاب_ارامكو #TIMEPOY #GretaThunberg #COP25 #10yearsofdanandphil #90dayfiancebeforethe90days</t>
  </si>
  <si>
    <t>#OREOforSanta #TIMEPersonoftheYear2019 #CitizenshipAmmendmentBill2019 #CAB2019 #Lawyers #WednesdayThoughts #TIMEPOY #GretaThunberg #COP25 #10yearsofdanandphil #90dayfiancebeforethe90days</t>
  </si>
  <si>
    <t>https://twitter.com/realJennaTolls/status/1204853711060779008</t>
  </si>
  <si>
    <t>alaotaibisagr</t>
  </si>
  <si>
    <t>#نجاح_اكتتاب_ارامكو عن أبي عَبْدِ الرَّحْمن عَبْدِ اللَّهِ بن عُمرَ بن الخطَّاب رضي الله عنهما عن النَّبيِّ صَلّى اللهُ عَلَيْهِ وسَلَّم قال: «إِنَّ الله عزَّ وجَلَّ يقْبَلُ توْبة العبْدِ مَالَم يُغرْغرِ» رواه الترمذي وقال: حديث حسنٌ .</t>
  </si>
  <si>
    <t>https://twitter.com/alaotaibisagr/status/1204853186265305088</t>
  </si>
  <si>
    <t>Nsraltamimi</t>
  </si>
  <si>
    <t>#نجاح_اكتتاب_ارامكو ما ود #أرامكو_السعودية تعلن اعادة الاكتتاب مره ثانيه #حسافة</t>
  </si>
  <si>
    <t>https://twitter.com/Nsraltamimi/status/1204852879548436480</t>
  </si>
  <si>
    <t>faisal__p2</t>
  </si>
  <si>
    <t>https://twitter.com/faisal__p2/status/1204852823034347520</t>
  </si>
  <si>
    <t>#نجاح_اكتتاب_ارامكو عَنْ أبي هُريْرةَ رضي الله عنه قال : قال رسول الله صَلّى اللهُ عَلَيْهِ وسَلَّم : « مَنْ تاب قَبْلَ أَنْ تطلُعَ الشَّمْسُ مِنْ مغْرِبِهَا تَابَ الله علَيْه » رواه مسلم .</t>
  </si>
  <si>
    <t>https://twitter.com/alaotaibisagr/status/1204852711176507393</t>
  </si>
  <si>
    <t>sarahalhakee</t>
  </si>
  <si>
    <t>https://twitter.com/sarahalhakee/status/1204852631681851393</t>
  </si>
  <si>
    <t>KSA</t>
  </si>
  <si>
    <t xml:space="preserve">بعد تداول أسهم أرامكو.. بلومبرغ: السوق المالي السعودي سيصبح تاسع أكبر سوق مالي في العالم، وستبلغ القيمة السوقية له 2.2 تريليون دولار. : #اكتتاب_ارامكو </t>
  </si>
  <si>
    <t>https://twitter.com/KSA/status/1204852602741100545</t>
  </si>
  <si>
    <t>msmakni</t>
  </si>
  <si>
    <t xml:space="preserve"> الهدف ان نتخلص من اقتصاد يعتمد بشكل كبير على النفط، وتفعيل البدائل المختلفة من (الإيرادات غير النفطية) أيضاً الاستثمار من خلال موقع المملكة الاستراتيجي في السياحة والثقافة وغيرها. وصناعة الموارد البشرية المتميزة من أبناء الوطن. #نجاح_اكتتاب_ارامكو #سهم_أرامكو</t>
  </si>
  <si>
    <t>https://twitter.com/msmakni/status/1204852533451210752</t>
  </si>
  <si>
    <t xml:space="preserve"> يسألني البعض عن الرؤية 2030 كيف ستصنع اقتصاد مزدهر ولماذا؟ وفقاً لبرامج الرؤية والمعطيات والرغبة الملموسة للوطن (قادة وشعب) فنحن نقف أمام (الحلم السعودي). المملكة العربية السعودية قررت أن تصنع المستحيل وان تسخر الجهود لتحقيق (اقتصاد مزدهر) #سهم_أرامكو #نجاح_اكتتاب_ارامكو</t>
  </si>
  <si>
    <t>https://twitter.com/msmakni/status/1204852529055633409</t>
  </si>
  <si>
    <t>مغردون يحتفون بنجاح اكتتاب أرامكو.. ويشيدون برهان ولي العهد التنموي http://j.mp/2qMwqFM</t>
  </si>
  <si>
    <t>https://twitter.com/saudi_enews/status/1204852352072728576</t>
  </si>
  <si>
    <t>asas1198980</t>
  </si>
  <si>
    <t>#نجاح_اكتتاب_ارامكو #ونتروندرلاند #الدخان_الجديد_مغشوش19 https://twitter.com/asas1198980/status/1204480369896181760?s=19</t>
  </si>
  <si>
    <t>https://twitter.com/Sahabat_Aml/status/1204852274922741760</t>
  </si>
  <si>
    <t>بالفيديو.. "العرفج": اكتتاب #أرامكو جعل #السعودية في واجهة الاقتصاد العالمي. https://sabq.org/cr8h6t</t>
  </si>
  <si>
    <t>https://twitter.com/sabqorg/status/1204851987185049607</t>
  </si>
  <si>
    <t>abuturki560560</t>
  </si>
  <si>
    <t>https://twitter.com/abuturki560560/status/1204851900107149312</t>
  </si>
  <si>
    <t xml:space="preserve">وزير المالية: سيطرة السعوديين على ثلث مبيعات أسهم «أرامكو» أمر إيجابي https://ajel.sa/pZrXKy/ #نجاح_اكتتاب_ارامكو </t>
  </si>
  <si>
    <t>https://twitter.com/ajlnews/status/1204851344462319616</t>
  </si>
  <si>
    <t>DollarsBusiness</t>
  </si>
  <si>
    <t>R66__6</t>
  </si>
  <si>
    <t>#نجاح_اكتتاب_ارامكو ندعوكم عبر تطبيق التليجرام . ( سوق 1 ) المجموعه التجاريه العقاريه هنا للدخول https://t.me/joinchat/Kck1nU8341whExJj9BwvNg ( سوق 2 ) المجموعه العامه هنا للدخول https://t.me/joinchat/Kck1nRF8QLL9IpUnsADU7A قناة خاصه بالوظائف المتنوعه للجنسين هنا للدخول https://t.me/Kalid00000</t>
  </si>
  <si>
    <t>https://twitter.com/DollarsBusiness/status/1204850924071661568</t>
  </si>
  <si>
    <t>segayh</t>
  </si>
  <si>
    <t>قّل لي ماذا أصنع في حياةٍ؛ ليس فيها أنت؟ #جدة_الأن #نجاح_اكتتاب_ارامكو #أرامكو</t>
  </si>
  <si>
    <t>https://twitter.com/segayh/status/1204850672614686726</t>
  </si>
  <si>
    <t>AbdallahEladaw7</t>
  </si>
  <si>
    <t>https://1minplz.blogspot.com/2019/12/Braka-in-home.html #نجاح_اكتتاب_ارامكو #تجمع_المدخنين_السعوديين62 #الاهلي #فايلر #رمضان_صبحي #وليد_سليمان #ازارو #وادي_دجلة #الدوري_الممتاز</t>
  </si>
  <si>
    <t>https://twitter.com/AbdallahEladaw7/status/1204850542595457024</t>
  </si>
  <si>
    <t>yhail1</t>
  </si>
  <si>
    <t>مغردون يحتفون بنجاح اكتتاب أرامكو.. ويشيدون برهان ولي العهد التنموي http://yhail.net/?ls=30405</t>
  </si>
  <si>
    <t>https://twitter.com/yhail1/status/1204850378384248832</t>
  </si>
  <si>
    <t>fds321</t>
  </si>
  <si>
    <t>#الوتر #سهم_أرامكو #نجاح_اكتتاب_ارامكو #الهلال_الترجي_مونديال_العالم #الهلال #حسبى_الله_ونعم_الوكيل #شخبار_الضغط١٨</t>
  </si>
  <si>
    <t>https://twitter.com/fds321/status/1204849831056986114</t>
  </si>
  <si>
    <t>Danaasul</t>
  </si>
  <si>
    <t>- نجاح اكتتاب ارامكو التاريخي - تركيب ليتات حديقة صباح السالم - السعودية تسحب على مؤتمر دعم لبنان -فوز الريال باذن الله ١١ ديسمبر يوم عظيم ياسادة</t>
  </si>
  <si>
    <t>https://twitter.com/Danaasul/status/1204849619521409027</t>
  </si>
  <si>
    <t>Hgvs0M2Bjm7siYp</t>
  </si>
  <si>
    <t xml:space="preserve">بالنسبه عن اكتتاب ارامكو ممنوع منعا باتا </t>
  </si>
  <si>
    <t>https://twitter.com/Hgvs0M2Bjm7siYp/status/1204848828861571072</t>
  </si>
  <si>
    <t>raed_hr2</t>
  </si>
  <si>
    <t xml:space="preserve">"الكتاب الجيد يدفعك إلى إعادة النظر فيه، أما الكتاب العظيم فيدفعك إلى إعادة النظر في روحك" ريتشارد فلاناغان #سهم_أرامكو #نجاح_اكتتاب_ارامكو </t>
  </si>
  <si>
    <t>https://twitter.com/raed_hr2/status/1204848352497676289</t>
  </si>
  <si>
    <t>AlRiyadh</t>
  </si>
  <si>
    <t>المغردون يحتفون بـ #نجاح_اكتتاب_ارامكو .. ويشيدون برهان #ولي_العهد التنموي http://www.alriyadh.com/1792839</t>
  </si>
  <si>
    <t>https://twitter.com/AlRiyadh/status/1204848226324619265</t>
  </si>
  <si>
    <t>ارامكو تدخل سوق الأسهم السعودية بأكبر عملية اكتتاب في العالم https://www.3rab2020.com/74668/%d8%a7%d8%b1%d8%a7%d9%85%d9%83%d9%88-%d8%aa%d8%af%d8%ae%d9%84-%d8%b3%d9%88%d9%82-%d8%a7%d9%84%d8%a3%d8%b3%d9%87%d9%85-%d8%a7%d9%84%d8%b3%d8%b9%d9%88%d8%af%d9%8a%d8%a9-%d8%a8%d8%a3%d9%83%d8%a8%d8%b1/</t>
  </si>
  <si>
    <t>https://twitter.com/3rab2020/status/1204848026772217856</t>
  </si>
  <si>
    <t>Noor1Wessam</t>
  </si>
  <si>
    <t>نصيحة للي ناوي يبيع اسهمه اترك في المحفظة لو سهم واحد على الاقل عشان لا تنتفي عنك صفة شريك اكبر شركة نفط في العالم #نجاح_اكتتاب_ارامكو</t>
  </si>
  <si>
    <t>https://twitter.com/Noor1Wessam/status/1204847934761848832</t>
  </si>
  <si>
    <t>Khalid3Ma</t>
  </si>
  <si>
    <t xml:space="preserve">ههههههه ماشفت شي كنّا مرتاحين قبل اكتتاب أرامكو منهم الله يرزقهم قسم بالله اليوم يكلمني شخص من خارج المملكة أبيع أرامكو والا انتظر صرت مستشار مالي لعدة أشخاص </t>
  </si>
  <si>
    <t>https://twitter.com/Khalid3Ma/status/1204847819833708544</t>
  </si>
  <si>
    <t>1Vs7r</t>
  </si>
  <si>
    <t>#نجاح_اكتتاب_ارامكو قروب تلجرام خاص بكباتن سائق جني تعم الفايده بين الكباتن https://t.me/joinchat/AAAAAEkPu0BKzeGtdOBbcA</t>
  </si>
  <si>
    <t>https://twitter.com/1Vs7r/status/1204847814716665858</t>
  </si>
  <si>
    <t xml:space="preserve">حتى تصل الى النجاح فأنت تحتاج الى... #نجاح_اكتتاب_ارامكو </t>
  </si>
  <si>
    <t>https://twitter.com/raed_hr2/status/1204847724190982146</t>
  </si>
  <si>
    <t>enaks2</t>
  </si>
  <si>
    <t>#نجاح_اكتتاب_ارامكو #محمد_بن_سلمان</t>
  </si>
  <si>
    <t>https://twitter.com/enaks2/status/1204847695304839171</t>
  </si>
  <si>
    <t xml:space="preserve">بالنسبه عن اكتتاب ارامكو قلنا لكم لا اكثر الكلام عندكم كلهم اعاده </t>
  </si>
  <si>
    <t>https://twitter.com/Hgvs0M2Bjm7siYp/status/1204847691789979649</t>
  </si>
  <si>
    <t>Bader_almoqbeel</t>
  </si>
  <si>
    <t xml:space="preserve">متخيل ذيبان اللي أخذ له ١٠٪؜ من أول يوم وهو اللي كان يتفلسف على العالم قبل اسبوعين بالوتس وبكل مكان إن الاكتتاب مب مفيد وإنه سرقة وفيه شيء غريب #نجاح_اكتتاب_أرامكو </t>
  </si>
  <si>
    <t>https://twitter.com/Bader_almoqbeel/status/1204847399988011008</t>
  </si>
  <si>
    <t>u9p1foXXmV0JZjw</t>
  </si>
  <si>
    <t xml:space="preserve">#الدخان_الجديد_مغشوش19 #نجاح_اكتتاب_ارامكو* هل يئست من معاناتك مع مشكلة العقم تبحث عن حل جذري* * تقدم لكل فوريفر مجموعتها الجديدة* * مجموعة علاج عقم الرجال * * اغتنم الفرصة واقتني المجموعة الآن وحقق حلمك بالابوه * *للحجز او الاستفسار اترك رسالتك على الخاص </t>
  </si>
  <si>
    <t>https://twitter.com/u9p1foXXmV0JZjw/status/1204847237488136197</t>
  </si>
  <si>
    <t>اكتتاب أرامكو جعل السعودية في واجهة الاقتصاد https://albony.net/%d8%a7%d9%83%d8%aa%d8%aa%d8%a7%d8%a8-%d8%a3%d8%b1%d8%a7%d9%85%d9%83%d9%88-%d8%ac%d8%b9%d9%84-%d8%a7%d9%84%d8%b3%d8%b9%d9%88%d8%af%d9%8a%d8%a9-%d9%81%d9%8a-%d9%88%d8%a7%d8%ac%d9%87%d8%a9-%d8%a7%d9%84/</t>
  </si>
  <si>
    <t>https://twitter.com/albonynet/status/1204847173009125376</t>
  </si>
  <si>
    <t>i__ve</t>
  </si>
  <si>
    <t>مشتركة في اكتتاب ارامكو ومدري شسالفه كل ما ادخل تويتر اقرأ انه ربحنا وانه فيه بيع وين مبسطين انتم خذوني ببيع، صدق شنسوي ذحين انا اعطيتهم فلوسي وخلاص مادريت إنه نقعد نبيع اوك من يشتري طيب</t>
  </si>
  <si>
    <t>https://twitter.com/i__ve/status/1204846390297399296</t>
  </si>
  <si>
    <t>caricatir</t>
  </si>
  <si>
    <t xml:space="preserve">عرش الصدارة في الأسواق العالمية . #نجاح_اكتتاب_ارامكو </t>
  </si>
  <si>
    <t>https://twitter.com/caricatir/status/1204845934766690304</t>
  </si>
  <si>
    <t>alain_Infograph</t>
  </si>
  <si>
    <t xml:space="preserve">بالـ #إنفوجرافيك | أسهم #أرامكو تتصدر عرش أكبر الشركات المدرجة بالعالم #نجاح_اكتتاب_ارامكو #تداول_ارامكو </t>
  </si>
  <si>
    <t>https://twitter.com/alain_Infograph/status/1204845809839140867</t>
  </si>
  <si>
    <t>CoachAmalJamal</t>
  </si>
  <si>
    <t>"يُؤْتِي الْحِكْمَةَ مَن يَشَاءُ ۚ وَمَن يُؤْتَ الْحِكْمَةَ فَقَدْ أُوتِيَ خَيْرًا كَثِيرًا ۗ وَمَا يَذَّكَّرُ إِلَّا أُولُو الْأَلْبَابِ" فهل أنت حكيم و تستطيع ان تطور من حكمتك ؟ في الثريد القادم سأناقش هذا الموضوع .. #نجاح_اكتتاب_ارامكو #الأجواء_الجميلة #ونتروندرلاند</t>
  </si>
  <si>
    <t>https://twitter.com/CoachAmalJamal/status/1204845779661283329</t>
  </si>
  <si>
    <t>awatef73taha</t>
  </si>
  <si>
    <t xml:space="preserve">عندما يكون هناك ثقة في نجاح الرهان... #نجاح_اكتتاب_ارامكو </t>
  </si>
  <si>
    <t>https://twitter.com/awatef73taha/status/1204845559875604480</t>
  </si>
  <si>
    <t>#نجاح_اكتتاب_ارامكو ما الجدوى من نشر رأي عام مُضلل؟</t>
  </si>
  <si>
    <t>https://twitter.com/MarzoqMashan_/status/1204845541353574400</t>
  </si>
  <si>
    <t>ايش الهدف من هذا #الثريد .. ١- اعتقد #اكتتاب_أرامكو ادخل الكثير لسوق #الاسهم ، وهذي فرصة انك تتبع هذه الطريقة ٢- بما اننا في نهاية سنة ٢٠١٩ فاعتقد من المهم انك تضع هدف مالي لك للمستقبل ٣- كثير من الطلاب او الطالبات ما يعرف قد ايش ممكن يجيب ارباح من مكافأة الجامعة !!</t>
  </si>
  <si>
    <t>https://twitter.com/Turkialkhallagi/status/1204845387758161921</t>
  </si>
  <si>
    <t>bahjawork</t>
  </si>
  <si>
    <t>تصميم سيَر ذاتية بطاقات دعوة ثيمات للحفلات بأسعار تُناسب الجميع #نجاح_اكتتاب_ارامكو #جامعة_الأميرة_نورة #سهم_أرامكو</t>
  </si>
  <si>
    <t>https://twitter.com/bahjawork/status/1204844852120293382</t>
  </si>
  <si>
    <t xml:space="preserve">#نجاح_اكتتاب_ارامكو #انعن_ابو_تركيا_بقد_ابو_ايران وصلت ولا بعدها </t>
  </si>
  <si>
    <t>https://twitter.com/khh___111/status/1204844841865240577</t>
  </si>
  <si>
    <t>Aloha63511248</t>
  </si>
  <si>
    <t xml:space="preserve">يابناات اجوائها بالشتاء خيالية ضيفوها وماراح تندمون راحة نفسية وروقان يابنات #نجاح_اكتتاب_ارامكو </t>
  </si>
  <si>
    <t>https://twitter.com/Aloha63511248/status/1204844530941485057</t>
  </si>
  <si>
    <t xml:space="preserve">اليوم وبعد #تداول_ارامكو قفزت قيمة السوق السعودي ليكون في المركز السابع على مستوى العالم #نجاح_اكتتاب_ارامكو </t>
  </si>
  <si>
    <t>https://twitter.com/SaudiProject/status/1204844441216995330</t>
  </si>
  <si>
    <t>https://twitter.com/Aloha63511248/status/1204844425425432576</t>
  </si>
  <si>
    <t>tr_orchid</t>
  </si>
  <si>
    <t>أقدم لكم الخدمات التالية بأسعار مناسبة: كتابة مقالات إنقليزية وبحوث وترجمة وتدقيق ترجمة وتلخيص وتصميم. . #نجاح_اكتتاب_ارامكو #سهم_أرامكو #وعد_العساف</t>
  </si>
  <si>
    <t>https://twitter.com/tr_orchid/status/1204844339156967425</t>
  </si>
  <si>
    <t>iFahad_FR</t>
  </si>
  <si>
    <t>اجمل شيئين اليوم صاروا لي اليوم: ارباح اكتتاب #أرامكو_السعودية و جاتني رسالة جميلة وبشارة حلوه . . . #أرامكو</t>
  </si>
  <si>
    <t>https://twitter.com/iFahad_FR/status/1204844048558776320</t>
  </si>
  <si>
    <t>WhoExR</t>
  </si>
  <si>
    <t>F1556F</t>
  </si>
  <si>
    <t xml:space="preserve">في تاريخ البشريه فعلآ اكبر شركة بالعالم من ناحية القيمة السوقية اكتتاب ارامكو جعل سوقنا السعودي(تداول) من التاسع عالميآ الى السابع عالميآ ترا القفزة ذي المركزين تحتاج فترة طويلة وارامكو رفعتنا بليلة نزولها بالسوق </t>
  </si>
  <si>
    <t>https://twitter.com/WhoExR/status/1204843908456501248</t>
  </si>
  <si>
    <t>LondonSaudi</t>
  </si>
  <si>
    <t>azizCCI</t>
  </si>
  <si>
    <t xml:space="preserve">ليست التسهيلات المعروفة - بل منتج تمويلي خرجت به البنوك استثائيًا لأجل اكتتاب ارامكو ، في حال لم تبع أسهمك عند التداول ، سيقوم البنك بتفعيل تمويل جديد بأرباح ورسوم لتسديد تمويل اكتتاب أرامكو ، انظر الصور المرفقة كمثال لشروط تمويل اكتتاب أرامكو </t>
  </si>
  <si>
    <t>https://twitter.com/LondonSaudi/status/1204843421166383104</t>
  </si>
  <si>
    <t>wejdan0006</t>
  </si>
  <si>
    <t xml:space="preserve">#نجاح_اكتتاب_ارامكو. طيب يمدي اكتتب الحين </t>
  </si>
  <si>
    <t>https://twitter.com/wejdan0006/status/1204843274680360961</t>
  </si>
  <si>
    <t>Saadeo1984Saad</t>
  </si>
  <si>
    <t>هاي شنو الوزير شبي ترى راح اتخبل #نجاح_اكتتاب_ارامكو</t>
  </si>
  <si>
    <t>https://twitter.com/Saadeo1984Saad/status/1204843225602768896</t>
  </si>
  <si>
    <t>ThikraAlmajdeli</t>
  </si>
  <si>
    <t>bader_BAM</t>
  </si>
  <si>
    <t>شفتوا ماشاء الله خبراليوم #نجاح_اكتتاب_ارامكو صعد الإمتتاب إلى قيمة تقريبا 2ترليون وبذالك نافس شركة على بابا الصينيه برافوووو وأكبر شركه بالعالم تصل أسهمها بهذي القيمه #السعوديه اللهم بارك للمملكه وشعبها وملكها في كل خير</t>
  </si>
  <si>
    <t>https://twitter.com/ThikraAlmajdeli/status/1204843130803109892</t>
  </si>
  <si>
    <t>S20200A5</t>
  </si>
  <si>
    <t>sadaalmalaeb</t>
  </si>
  <si>
    <t>همتكم ياعالميين لاعبنا الكبير سلطان الغنام #النصر_التعاون #نجاح_اكتتاب_ارامكو #النصر</t>
  </si>
  <si>
    <t>https://twitter.com/S20200A5/status/1204842610281582592</t>
  </si>
  <si>
    <t>saad__n0</t>
  </si>
  <si>
    <t>بعد نجاح اكتتاب أرامكوا على كل من كان متأثراً بالشائعات السيئة التي ينشرها أعداء الوطن أن يأخذ من ذلك درساً فلا يأخذ الأخبار إلا من مصادرنا الاعلامية الرسمية لنقف صفاً واحداً مع قادتنا ودفاعاً عن وطننا #نجاح_اكتتاب_أرامكو</t>
  </si>
  <si>
    <t>https://twitter.com/saad__n0/status/1204842265853726722</t>
  </si>
  <si>
    <t>harby710</t>
  </si>
  <si>
    <t xml:space="preserve">طلع رقم 4 زوج المديره هههههه #اضحك #نجاح_اكتتاب_ارامكو </t>
  </si>
  <si>
    <t>https://twitter.com/harby710/status/1204842128427438081</t>
  </si>
  <si>
    <t>salnahi</t>
  </si>
  <si>
    <t>طويق..ماله مدى.. تخيلوا هذا الوطن.. تخيلوا طويق العظيم.. يمينه اللي أنجزت.. وخشمه اللي يرتفع.. صباح..صباح.. مشرق..للوطن من راسه اللي مايلين.. #نجاح_اكتتاب_ارامكو #محمد_بن_سلمان صح لسان شاعرها</t>
  </si>
  <si>
    <t>https://twitter.com/salnahi/status/1204842077693128704</t>
  </si>
  <si>
    <t>jiii8_</t>
  </si>
  <si>
    <t>#سهم_أرامكو #المسافر_يزيدك_اميال #نجاح_اكتتاب_ارامكو للتسويق والاعلانات نشر حسابات رفع تاق ترند مشاهدات مليونيه حملات اعلانيه تسويق منتجات تصويت تويتر تويتر @y3_y5</t>
  </si>
  <si>
    <t>https://twitter.com/jiii8_/status/1204842073884635136</t>
  </si>
  <si>
    <t>2_pqq</t>
  </si>
  <si>
    <t>coode_2013</t>
  </si>
  <si>
    <t>شروطة فلوس ... حساب بنكي وبس لكن خلاص انتهى اكتتاب ارامكو مافيه انتظري اكتتابات اخرى مثل مستشفى الحبيب بيطرح اكتتاب مره ممتاز</t>
  </si>
  <si>
    <t>https://twitter.com/2_pqq/status/1204841696112128000</t>
  </si>
  <si>
    <t xml:space="preserve">اضافة إلى نجاح #اكتتاب_أرامكو وتسجيله كأكبر اكتتاب في التاريخ .. فقد أصبح سوق الاسهم السعودي في مصاف أضخم 10 أسواق عالمية، متجاوزًا قيمة أسواق الأسهم لدول عظمى أخرى مثل كندا وألمانيا والهند. #السعودية .. عز وفخر </t>
  </si>
  <si>
    <t>https://twitter.com/alasmari/status/1204841391676907520</t>
  </si>
  <si>
    <t>9- الخلاصة رغم محاولات الأعضاء رغم محاولات المحبطين نجح اكتتاب ارامكو نجاح تاريخي محطما كافة الأرقام القياسية لكل اكتتابات شركات العالم الكبرى. وسلامتكم</t>
  </si>
  <si>
    <t>https://twitter.com/Abualfawarss123/status/1204841314703069184</t>
  </si>
  <si>
    <t>munira14003</t>
  </si>
  <si>
    <t xml:space="preserve">#نجاح_اكتتاب_ارامكو هذا وماجاهم الا أربعه في الميه </t>
  </si>
  <si>
    <t>https://twitter.com/munira14003/status/1204841269639483397</t>
  </si>
  <si>
    <t>00qiby0q3qZB9H1</t>
  </si>
  <si>
    <t>https://twitter.com/00qiby0q3qZB9H1/status/1204841243894829056</t>
  </si>
  <si>
    <t>jiawa55588</t>
  </si>
  <si>
    <t xml:space="preserve">وضع المكتتبين في ارامكو اليوم #نجاح_اكتتاب_ارامكو </t>
  </si>
  <si>
    <t>https://twitter.com/jiawa55588/status/1204841195903574021</t>
  </si>
  <si>
    <t>Eula_xo</t>
  </si>
  <si>
    <t>ياليت تنتبهون على براميل النفط حقتي انا و الوالد #نجاح_اكتتاب_ارامكو</t>
  </si>
  <si>
    <t>https://twitter.com/Eula_xo/status/1204841155629850624</t>
  </si>
  <si>
    <t>Real_Andrea_NG</t>
  </si>
  <si>
    <t xml:space="preserve">عروض نسناس نار تخفيضات هائلة عندهم غير كود خصم يتيح لك خصم 20% كود MK91 #نجاح_اكتتاب_ارامكو </t>
  </si>
  <si>
    <t>https://twitter.com/Real_Andrea_NG/status/1204840973160910848</t>
  </si>
  <si>
    <t>as11ah_sarah</t>
  </si>
  <si>
    <t xml:space="preserve">" كل الأشياء سيكون مصيرها ذكريات ذات يوم .. فاجعلوها جميلة " #بوح_عن_حبك_الان #نجاح_اكتتاب_ارامكو </t>
  </si>
  <si>
    <t>https://twitter.com/as11ah_sarah/status/1204840847570874368</t>
  </si>
  <si>
    <t>8- اليوم ولله الحمد والمنة تم إدراج السهم وتسعيره بارتفاع 10% في أول دقيقة من الإدارج بالسوق . من اكتتب 1500سهم الحد الأعلى حقق ربح قرابة 5000 ريال في مدة اقل من شهر وهذا رقم ربحي جيد بفترة بسيطة. والسهم متوقع له ارتفاعات أكبر من ذلك مستقبلا #نجاح_اكتتاب_ارامكو</t>
  </si>
  <si>
    <t>https://twitter.com/Abualfawarss123/status/1204840711276974082</t>
  </si>
  <si>
    <t>bobo0192</t>
  </si>
  <si>
    <t xml:space="preserve">#دعم_حميدوههٓ #المسافر_يزيدك_اميال #نجاح_اكتتاب_ارامكو البشر ليسوا بحاجة للنصح دائماً .. فأحياناً كل ما يحتاجونه هو يد تمسك بهم ، وأذن تستمع لهم ، وقلب يستوعبهم . </t>
  </si>
  <si>
    <t>https://twitter.com/bobo0192/status/1204840656230899712</t>
  </si>
  <si>
    <t>5water_012</t>
  </si>
  <si>
    <t>#نجاح_اكتتاب_ارامكو التداول الثاني بعد كم ؟</t>
  </si>
  <si>
    <t>https://twitter.com/5water_012/status/1204840465314598912</t>
  </si>
  <si>
    <t>RMF_2030</t>
  </si>
  <si>
    <t xml:space="preserve">قبل ٣ أعوام سمو ولي العهد يصرح واليوم الوعد يتحقق بعبورنا إحدى محطات #رؤية_السعودية_2030 بنجاح باهر وقوي وهي #نجاح_اكتتاب_ارامكو يحق لنا الفخر بهذا الإنجاز كأكبر اكتتاب في التاريخ والذي سيسير بِنَا عبر قطار الرؤية إلى مراكز متقدمة على مستوى العالم . </t>
  </si>
  <si>
    <t>https://twitter.com/RMF_2030/status/1204840430313062400</t>
  </si>
  <si>
    <t>RealZaynLovers</t>
  </si>
  <si>
    <t xml:space="preserve">NOon �� نونها �� استغل الفرصه الصفراء�� كوبون خصم ١٠٪ اضافي لمشترياتك�� خصمك عندك استفد منه بسرعه�� ��كوبون خصم نون AC2448 الخصومات الصفراء 70%����‍ �� والتوصيل مجاني �� #نجاح_اكتتاب_ارامكو </t>
  </si>
  <si>
    <t>https://twitter.com/RealZaynLovers/status/1204840305016610817</t>
  </si>
  <si>
    <t>KsaSeeri</t>
  </si>
  <si>
    <t xml:space="preserve">من #نجاح_اكتتاب_ارامكو انك كسبت ١٠٪ من رأس مالك والطلب ع السهم كبير.. يعني ابشر بالعشرات </t>
  </si>
  <si>
    <t>https://twitter.com/KsaSeeri/status/1204840274729537537</t>
  </si>
  <si>
    <t>Hossam_Betawi</t>
  </si>
  <si>
    <t xml:space="preserve">#الاردن #نجاح_اكتتاب_ارامكو </t>
  </si>
  <si>
    <t>https://twitter.com/Hossam_Betawi/status/1204840230618124288</t>
  </si>
  <si>
    <t>#نجاح_اكتتاب_ارامكو التداول **</t>
  </si>
  <si>
    <t>https://twitter.com/5water_012/status/1204840204026228739</t>
  </si>
  <si>
    <t>raf42880140</t>
  </si>
  <si>
    <t>#لانه_حق #الانضباط_المدرسى #المسافر_يزيدك_اميال #حقوق_المرأة #قطار_الحرمين #أرامكو #النصر_التعاون #نجاح_اكتتاب_ارامكو #ونتروندرلاند</t>
  </si>
  <si>
    <t>https://twitter.com/raf42880140/status/1204840170413015041</t>
  </si>
  <si>
    <t>#نجاح_اكتتاب_ارامكو الاكتااب التاني إامتى</t>
  </si>
  <si>
    <t>https://twitter.com/5water_012/status/1204840125466841091</t>
  </si>
  <si>
    <t>ha7777777an</t>
  </si>
  <si>
    <t>لن يتحرر العالم من الغش والفساد والطغيان الا حين استبدال البترول بالطاقه النظيفة..!! #الدخان_الجديد_مغشوش19 #نجاح_اكتتاب_ارامكو #أرامكو</t>
  </si>
  <si>
    <t>https://twitter.com/ha7777777an/status/1204840101139890177</t>
  </si>
  <si>
    <t>saudite1</t>
  </si>
  <si>
    <t>#نجاح_اكتتاب_ارامكو As per #vision2030 requirement, #Aramco_IPO is delivered. Outcome . Thank you #MBS !</t>
  </si>
  <si>
    <t>#vision2030 #Aramco_IPO #MBS</t>
  </si>
  <si>
    <t>https://twitter.com/saudite1/status/1204840089718870018</t>
  </si>
  <si>
    <t>saadoon19790527</t>
  </si>
  <si>
    <t>NabiYuecel</t>
  </si>
  <si>
    <t>#bokepterbaru #CitizenshipAmmendmentBill2019 #نجاح_اكتتاب_ارامكو #سهم_أرامكو #الهلال_الترجي_مونديال_العالم #TIMEPersonoftheYear2019 #tramp #erdogannotwelcome #Kurds #Kurdistan #suria</t>
  </si>
  <si>
    <t>#bokepterbaru #CitizenshipAmmendmentBill2019 #TIMEPersonoftheYear2019 #tramp #erdogannotwelcome #Kurds #Kurdistan #suria</t>
  </si>
  <si>
    <t>https://twitter.com/saadoon19790527/status/1204840064838057984</t>
  </si>
  <si>
    <t>almahrahh1</t>
  </si>
  <si>
    <t xml:space="preserve">#سهم_أرامكو #نجاح_اكتتاب_ارامكو #أرامكو </t>
  </si>
  <si>
    <t>https://twitter.com/almahrahh1/status/1204839933409669120</t>
  </si>
  <si>
    <t>Onlyjase</t>
  </si>
  <si>
    <t>هذا الموضوع يجب ان يصل لولي العهد السعودي الامير محمد بن سلمان حينما اعطى الفرصة للذين اكتتاب في اسهم أرامكو و طرحها في البورصة ليستفيد الجميع وليس هناك شروط تعجيزية ولكن للاسف لقد حدث عندنا في البحرين هناك شرط لمن يريد الاكتتاب فالحد الأدنى هو خمسين الف دينار بحريني عندي دليل.</t>
  </si>
  <si>
    <t>https://twitter.com/Onlyjase/status/1204839817177190400</t>
  </si>
  <si>
    <t>m_olto</t>
  </si>
  <si>
    <t>#نجاح_اكتتاب_ارامكو كيف اشتري اسهم بعد التداول</t>
  </si>
  <si>
    <t>https://twitter.com/m_olto/status/1204839743990706177</t>
  </si>
  <si>
    <t>7- أما أكثر ما روجوا له هو : ٥-ان اكتتاب ارامكو فاشل وأن ليس عليه إقبال فكانت النتائج صادمة لهم إذ جمع الاكتتاب 466 مليار ريال وحقق رقم تاريخي ك أكبر اكتتاب بالعالم وأكبر قيمة سوقية متجاوز القيمة السوقية ل ابل وتكون ارامكو صاحبة الرقم الأكبر بالعالم #نجاح_اكتتاب_ارامكو</t>
  </si>
  <si>
    <t>https://twitter.com/Abualfawarss123/status/1204839675128688642</t>
  </si>
  <si>
    <t>ensan45</t>
  </si>
  <si>
    <t>#نجاح_اكتتاب_ارامكو كيف أنقل ملكية الأسهم من محفظتي لمحفظة شخص آخر</t>
  </si>
  <si>
    <t>https://twitter.com/ensan45/status/1204839240166780928</t>
  </si>
  <si>
    <t>hanan_alhrbi18</t>
  </si>
  <si>
    <t>أتوقع أفضل شيء صار لنا كسعودين خلال السنة ذي إكتتاب أرامكو .</t>
  </si>
  <si>
    <t>https://twitter.com/hanan_alhrbi18/status/1204839125326675974</t>
  </si>
  <si>
    <t>abdullah_j_j</t>
  </si>
  <si>
    <t>ابارك للوطن و العالم اجمع هذا الانجاز مهم في الاقتصاد العالمي، والذي بدوره يرفع المؤشر السعودي الى ثامن مؤشر على مستوى العالم. سارعي للمجد والعلياء #اكتتاب_أرامكو</t>
  </si>
  <si>
    <t>https://twitter.com/abdullah_j_j/status/1204839043810430977</t>
  </si>
  <si>
    <t>6-أيضا ٣- روجوا أن كل من يكتتب سوف لن يستطيع أن يستطيع أن يبيع أسهمه إلا بعد سنة وقمت بالرد عليهم وكشفت كذبهم هاهي واليوم تم إدراج السهم وباستطاعة أي مكتتب بيع أسهمه ٤-روجوا أن اكتتاب ارامكو حرام وربا وجاءت الرد بالجواز من مفتي عام المملكة #نجاح_اكتتاب_ارامكو</t>
  </si>
  <si>
    <t>https://twitter.com/Abualfawarss123/status/1204838753396809729</t>
  </si>
  <si>
    <t>GulfViews</t>
  </si>
  <si>
    <t xml:space="preserve">فايننشال تايمز: مشروع ابن سلمان بحاجة إلى مزيد من التدقيق، "خاصة بعد أن عانت شركة أرامكو في كسب مساندة الأجانب لتحصيل 25.6 مليار دولار أمريكي، مقابل بيع جزء من أسهم عملاق النفط في العالم #اكتتاب_أرامكو </t>
  </si>
  <si>
    <t>https://twitter.com/GulfViews/status/1204838729845739520</t>
  </si>
  <si>
    <t>yasser3twi</t>
  </si>
  <si>
    <t>#نجاح_اكتتاب_ارامكو أحد يشرحلي معنى سهم استثماري ولو انتظرنا اكثر بيرتفع السهم ولو ارتفع بيكون صعب الشراء ومحد يشتري، انا فاهم ولا اخربط؟</t>
  </si>
  <si>
    <t>https://twitter.com/yasser3twi/status/1204838300177108993</t>
  </si>
  <si>
    <t>albishi</t>
  </si>
  <si>
    <t xml:space="preserve">انضمام #تداول إلى"إم إس سي آي" و"فوتسي راسل" يجعل من 1650 مستثمرًا أجنبيًا مؤهلًا مسجلين في "تداول"، وهو رقم مرشح للزيادة بعد نجاح إدراج #أرامكو الضخم متأهبين لاقتطاع حصتهم من هذه الجوهرة العملاقة بالمناسبة البورصة السعودية اليوم تجاوزت بورصتي الهند وتورنتو #نجاح_اكتتاب_ارامكو </t>
  </si>
  <si>
    <t>https://twitter.com/albishi/status/1204838027354357762</t>
  </si>
  <si>
    <t>5- بعض ما تم الترويج له من المحبطين: ١-روجوا أن كل من يكتتب سوف يخسر كون عدد الأسهم كبير ولن يحقق أي مكتتب أي ربح بل بعضهم اجزم ان من يكتتب سوف يخسر أمواله وهذا كلام غير صحيح ٢-روجوا أن كل من يكتتب سوف لن يحصل على حساب المواطن وهذا كلام غير صحيح #نجاح_اكتتاب_ارامكو</t>
  </si>
  <si>
    <t>https://twitter.com/Abualfawarss123/status/1204837953664700417</t>
  </si>
  <si>
    <t>nnoon_123</t>
  </si>
  <si>
    <t>انتبهو على برميلي لايجيه شيء #نجاح_اكتتاب_ارامكو</t>
  </si>
  <si>
    <t>https://twitter.com/nnoon_123/status/1204837941962563587</t>
  </si>
  <si>
    <t>msuliman78</t>
  </si>
  <si>
    <t>دليل على ان اقتصاد المملكة قوي ومتين ولله الحمد #نجاح_اكتتاب_ارامكو</t>
  </si>
  <si>
    <t>https://twitter.com/msuliman78/status/1204837559894982658</t>
  </si>
  <si>
    <t>22_roza</t>
  </si>
  <si>
    <t>ٱنـِْ♡̨̐ـِْا بعت الاسهم وماجاني ايداع كيف كذا #نجاح_اكتتاب_ارامكو</t>
  </si>
  <si>
    <t>https://twitter.com/22_roza/status/1204837445243736065</t>
  </si>
  <si>
    <t>love89qqq</t>
  </si>
  <si>
    <t>#نجاح_اكتتاب_ارامكو الحمد لله يارب أصير غنية وأسافر</t>
  </si>
  <si>
    <t>https://twitter.com/love89qqq/status/1204837344374902785</t>
  </si>
  <si>
    <t>dr_karahan_3</t>
  </si>
  <si>
    <t xml:space="preserve">تواصل معنا لتكن انت قصة نجاحنا التاليه وتعرف على احدث تقنيات زراعه الشعر وزراعه اللحيه والشارب وضمان افضل النتائج الدكتور الاخصائي علي كاراهان النجاح عنوان تركيا إسطنبول السياحه العلاجيه #عاقبوا_شركات_التبغ #نجاح_اكتتاب_ارامكو </t>
  </si>
  <si>
    <t>https://twitter.com/dr_karahan_3/status/1204837243178881026</t>
  </si>
  <si>
    <t>4- بعد أن تم الإعلان عن الطرح الأول للاكتتاب 1.5% بالمملكة من هنا انتشرت اشاعات واكاذيب بعضها من المحبطين كل ذلك للتخريب وأن لا يكتتب أحد. والحمد لله كنت لهم بالمرصاد وكشفت زيف ما يدعون . وسوف اعيد ما روجوا له من اكاذيب . #نجاح_اكتتاب_ارامكو</t>
  </si>
  <si>
    <t>https://twitter.com/Abualfawarss123/status/1204837234467360771</t>
  </si>
  <si>
    <t>SalehM30</t>
  </si>
  <si>
    <t xml:space="preserve">قليل جدا ونادر من لم يساهم في اكتتاب أرامكو ، ولكن الشريحة الكبرى من المجتمع السعودي ليس لدية السيولة الكافية ليفووت هذة الفرصة . </t>
  </si>
  <si>
    <t>https://twitter.com/SalehM30/status/1204836968187777031</t>
  </si>
  <si>
    <t>3zeez181</t>
  </si>
  <si>
    <t>##نجاح_اكتتاب_ارامكو #القمة_الخليجية_ال40</t>
  </si>
  <si>
    <t>https://twitter.com/3zeez181/status/1204836911107497986</t>
  </si>
  <si>
    <t>carizzma798</t>
  </si>
  <si>
    <t xml:space="preserve">خيرًا أظنُّ وأنت تجزي نيتي.. يا عالمًا بالجهرِ والنياتِ . #نجاح_اكتتاب_ارامكو </t>
  </si>
  <si>
    <t>https://twitter.com/carizzma798/status/1204836681926561793</t>
  </si>
  <si>
    <t>yazin66</t>
  </si>
  <si>
    <t xml:space="preserve">#أرامكو #اكتتاب_أرامكو #نجاح_اكتتاب_ارامكو . شريك ارامكوا يمسي عليكم بالخير </t>
  </si>
  <si>
    <t>https://twitter.com/yazin66/status/1204836677358964737</t>
  </si>
  <si>
    <t>mohdabaroom</t>
  </si>
  <si>
    <t xml:space="preserve">قالها ولي العهد: طرح أرامكو للاكتتاب العام سيكون الأكبر في التاريخ.. ومع بدء التداول أرامكو تصل قيمتها السوقية 1.88 تريليون دولار، لتصبح أكبر شركة مدرجة في العالم.. يوم تاريخي. هنيئا لبلادنا بهذا الرجل التاريخي، الذي يفي بكل وعوده.. ⁧#نجاح_اكتتاب_ارامكو </t>
  </si>
  <si>
    <t>https://twitter.com/mohdabaroom/status/1204836633121607681</t>
  </si>
  <si>
    <t>Hoosh112</t>
  </si>
  <si>
    <t>كويتي ويتكلم عن السعودية زمن حط بالك أنت وغيركك ي أمعهه دول خليجكم كله مايتأخذون قرار ألا (بأذن الرياض ) تشوف نهاية الازمة ي أخونجي من هي السعودية #اكتتاب_أرامكو #قطار_الحرمين #@Kuwaity__7r @kuwaiitiq8 @KUWTIYA</t>
  </si>
  <si>
    <t>https://twitter.com/Hoosh112/status/1204836509712625669</t>
  </si>
  <si>
    <t>3- اصبح الاعداء يروجون أن لن يكون هناك اكتتاب ارامكو تعرفون ليش؟ كي يضربوا مصداقية المملكة أمام العالم أنها أعلنت عن اكتتاب ارامكو وبعد ذلك لغته كل هذا من أجل ضرب المصداقية . بعد ذلك روجوا إلى إشاعة أن خطة طرح اكتتاب ارامكو هي من شركة ماكينزي وهذا غير صحيح #نجاح_اكتتاب_ارامكو</t>
  </si>
  <si>
    <t>https://twitter.com/Abualfawarss123/status/1204836378900652034</t>
  </si>
  <si>
    <t>sous40</t>
  </si>
  <si>
    <t xml:space="preserve">ثقتنا فيك مالها حدود يا مهندس رؤيتنا . ولي العهد هو الداعم الاكبر و مخطط اكتتاب ارامكو و المحصلة .. اكبر تداول مر في تاريخ البشرية صورة من غير تحية لكل حاقد و حاسد شكك في هذي الخطوة #شكرا_محمد_بن_سلمان #نجاح_اكتتاب_ارامكو </t>
  </si>
  <si>
    <t>https://twitter.com/sous40/status/1204836117742264321</t>
  </si>
  <si>
    <t>sattamtuwaijri_</t>
  </si>
  <si>
    <t>من عز الى عز يامملكتنا الغالية في ازدهار وتطور إلى المزيد والمزيد في ظل القيادة الحكيمة والشعب الوفي #قطار_الحرمين #نجاح_اكتتاب_ارامكو</t>
  </si>
  <si>
    <t>https://twitter.com/sattamtuwaijri_/status/1204836085605568512</t>
  </si>
  <si>
    <t>alaqeel3833</t>
  </si>
  <si>
    <t xml:space="preserve">ضيف الله يسلم عليك ويقول عليان قاعد يعد ارباحه #تداول_ارامكو #نجاح_اكتتاب_ارامكو </t>
  </si>
  <si>
    <t>https://twitter.com/alaqeel3833/status/1204835625599471617</t>
  </si>
  <si>
    <t>aqar_m3</t>
  </si>
  <si>
    <t>#نجاح_اكتتاب_ارامكو #حديد_سابك الطريقه ال سي</t>
  </si>
  <si>
    <t>https://twitter.com/aqar_m3/status/1204835624135667712</t>
  </si>
  <si>
    <t>https://twitter.com/sous40/status/1204835581924139008</t>
  </si>
  <si>
    <t>Fdaaja211</t>
  </si>
  <si>
    <t>#نجاح_اكتتاب_ارامكو سوف نطلق حملة "كساء يتيم "من ضمن حملتنا الشتوية للاطفال الأيتام والعائلات الاشد فقرا. سنقوم بتأمين ٥٠ طفل يتيم لكسوة الشتاء؛حيث تتضمن: جاكيت حذاء طاقية لفحة الحملة لن تنجح إلا بتبرعات اهل الخير والإحسان. ننتظر مساهمتكم معنا للتواصل:0795495046</t>
  </si>
  <si>
    <t>https://twitter.com/Fdaaja211/status/1204835471727235074</t>
  </si>
  <si>
    <t xml:space="preserve">Thank you for being with us For delivering every single promise U made #نجاح_اكتتاب_ارامكو </t>
  </si>
  <si>
    <t>https://twitter.com/sous40/status/1204835453402337280</t>
  </si>
  <si>
    <t>mmaseee1</t>
  </si>
  <si>
    <t>https://twitter.com/mmaseee1/status/1204835393360867335</t>
  </si>
  <si>
    <t>aberr_hz34</t>
  </si>
  <si>
    <t>econabdullah</t>
  </si>
  <si>
    <t>والله من يوم دخلو قروب بااشتراك مع مصري يشرح لهم اكتتاب ارامكو وانا غاسله يدي من ذي العقول</t>
  </si>
  <si>
    <t>https://twitter.com/aberr_hz34/status/1204835245004070912</t>
  </si>
  <si>
    <t>DOSI_ABU_ESAM</t>
  </si>
  <si>
    <t xml:space="preserve">#رويه_سيدي_ولي_العهد_تنجح #رويه_ولي_العهد_تنجح رؤية ولي العهد تنجح.. "أرامكو" تتربع على عرش أكبر اكتتاب في العالم ادراج اسهم أرامكو نتيجةرؤية ثاقبة ودراسة مستفيضةوتأكيد على نجاح رؤية سيدي ولي العهد بعدم اعتمادالدولة على النفط كمصدررئيسي للدخل .. </t>
  </si>
  <si>
    <t>https://twitter.com/DOSI_ABU_ESAM/status/1204835014820728832</t>
  </si>
  <si>
    <t>halshelali4</t>
  </si>
  <si>
    <t xml:space="preserve">#فائدة #نجاح_اكتتاب_ارامكو </t>
  </si>
  <si>
    <t>https://twitter.com/halshelali4/status/1204835002128748545</t>
  </si>
  <si>
    <t xml:space="preserve"> وضع المكتتبين #اكتتاب_أرامكو </t>
  </si>
  <si>
    <t>https://twitter.com/eO3M21Qc5Qf3a7D/status/1204834943714639872</t>
  </si>
  <si>
    <t>2- حاول المحبطين ومعهم أعداء الوطن التركيز بنشر معلومات كاذبة أن طرح اكتتاب ارامكو سوف يتم بيع النفط والغاز تحت الأرض وأن ذلك سوف يفقد الدولةوالشركةتحكمها وعندماتصدينا لهم بكشف مايدعون أن النفط والغاز تحت الأرض ليس ملك ارامكو بل ملك الدولة ذهبوا إلى إشاعة أخرى #نجاح_اكتتاب_ارامكو</t>
  </si>
  <si>
    <t>https://twitter.com/Abualfawarss123/status/1204834837330321415</t>
  </si>
  <si>
    <t>roar_rrrrr</t>
  </si>
  <si>
    <t>When Your In Church #CitizenshipAmmendmentBill2019 #Lahore #نجاح_اكتتاب_ارامكو #Memes #GretaThunberg #WednesdayMotivation #Lazada1212 #IndiaSupportsCAB #بري_شي_بيخري #music #hiphop #Lawyers</t>
  </si>
  <si>
    <t>#CitizenshipAmmendmentBill2019 #Lahore #Memes #GretaThunberg #WednesdayMotivation #Lazada1212 #IndiaSupportsCAB #music #hiphop #Lawyers</t>
  </si>
  <si>
    <t>https://twitter.com/roar_rrrrr/status/1204834799510310912</t>
  </si>
  <si>
    <t xml:space="preserve">#نجاح_اكتتاب_ارامكو ارامكو تتصدر شركات العالم في القيمة السوقية </t>
  </si>
  <si>
    <t>https://twitter.com/sultanaaljoufi/status/1204834628718215179</t>
  </si>
  <si>
    <t>nnkk151</t>
  </si>
  <si>
    <t>https://twitter.com/nnkk151/status/1204834559784828929</t>
  </si>
  <si>
    <t>3boood_ss</t>
  </si>
  <si>
    <t xml:space="preserve">#نجاح_اكتتاب_ارامكو كثر كلمه سمعتها اليوم بعد تداول ارامكو كلمة غبنه </t>
  </si>
  <si>
    <t>https://twitter.com/3boood_ss/status/1204834273129222144</t>
  </si>
  <si>
    <t>diaaeldin_ali</t>
  </si>
  <si>
    <t>https://twitter.com/diaaeldin_ali/status/1204834124625780737</t>
  </si>
  <si>
    <t>Hetar_ander</t>
  </si>
  <si>
    <t>https://twitter.com/Hetar_ander/status/1204834049916837893</t>
  </si>
  <si>
    <t xml:space="preserve">نجاح تاريخي لاكتتاب #أرامكو .. نظرة ثاقبة لولي العهد http://www.aleqt.com/2019/12/11/article_1728281.html #نجاح_اكتتاب_أرامكو </t>
  </si>
  <si>
    <t>https://twitter.com/aleqtisadiah/status/1204834029771612162</t>
  </si>
  <si>
    <t>afrah__noo</t>
  </si>
  <si>
    <t xml:space="preserve">#ونتروندرلاند #نجاح_اكتتاب_ارامكو </t>
  </si>
  <si>
    <t>https://twitter.com/afrah__noo/status/1204833771146616832</t>
  </si>
  <si>
    <t>https://twitter.com/jawal_watani/status/1204833648698105858</t>
  </si>
  <si>
    <t>53_rasha</t>
  </si>
  <si>
    <t>#نجاح_اكتتاب_ارامكو مين جالس يجمع اسهم من الحين ! &amp;lt; جالسة اتعلم من تجاربكم بعد 6 شهور اقدم ان شاء الله وقتها عندي شغل :)</t>
  </si>
  <si>
    <t>https://twitter.com/53_rasha/status/1204833629098119169</t>
  </si>
  <si>
    <t>Abdulla7_19</t>
  </si>
  <si>
    <t xml:space="preserve">﴿ قَد أُوتيِتَ سُؤلكَ يامُوسَى ﴾ ياربّ كقولك لموسى قُل لما في قلبي” . #نجاح_اكتتاب_ارامكو </t>
  </si>
  <si>
    <t>https://twitter.com/Abdulla7_19/status/1204833528632020993</t>
  </si>
  <si>
    <t>Apieceofart4</t>
  </si>
  <si>
    <t xml:space="preserve">#نجاح_اكتتاب_ارامكو نصمم ننفذ دبوس معدني عالي الجودة ل المؤتمرات و الاجتماعات و الشركات و المؤسسات و غيره .. من اعمالنا </t>
  </si>
  <si>
    <t>https://twitter.com/Apieceofart4/status/1204833513838653440</t>
  </si>
  <si>
    <t>1- على مدار أكثر من عامين حاول أعداء الوطن نشر تقارير كاذبة واشاعات مغرضة وتقارير عن افشال طرح اكتتاب ارامكو عبر تركيز كبير وواضح يهدف إلى افشال رؤية السعودية ٢٠٣٠ والتي اكتتاب ارامكو أحد أهم أهدافها .ولكنهم فشلوا فشل تلو فشل وخاب مخططهم #نجاح_اكتتاب_ارامكو</t>
  </si>
  <si>
    <t>https://twitter.com/Abualfawarss123/status/1204833361036009474</t>
  </si>
  <si>
    <t>abdulaziz1th</t>
  </si>
  <si>
    <t xml:space="preserve">#نجاح_اكتتاب_أرامكو رغم حملات أعداء الوطن . </t>
  </si>
  <si>
    <t>https://twitter.com/abdulaziz1th/status/1204833138389798914</t>
  </si>
  <si>
    <t>#نجاح_اكتتاب_ارامكو ما لي خلق أضحـك</t>
  </si>
  <si>
    <t>https://twitter.com/Mishari_al3nazi/status/1204833137353723906</t>
  </si>
  <si>
    <t>m_hajer39</t>
  </si>
  <si>
    <t xml:space="preserve">(من قراء الأحساء ) • (جَنَّاتُ عَدْنٍ يَدْخُلُونَهَا...) • سورة الرعد كاملة | بصوت القارئ: أنس بوسحة الرابط http://youtu.be/xeIIPdJQWg4 #النصر_التعاون #نجاح_اكتتاب_ارامكو </t>
  </si>
  <si>
    <t>https://twitter.com/m_hajer39/status/1204832983959711744</t>
  </si>
  <si>
    <t>JumanaLt</t>
  </si>
  <si>
    <t xml:space="preserve">#نجاح_اكتتاب_ارامكو السلام عليكم أبيع مراصيع الصحن ب ٥٠ موجود بسكر وسمن وموجود بالعسل </t>
  </si>
  <si>
    <t>https://twitter.com/JumanaLt/status/1204832746956296192</t>
  </si>
  <si>
    <t>88R_____</t>
  </si>
  <si>
    <t xml:space="preserve">#نجاح_اكتتاب_ارامكو أما ليتني اكتتبت بس قلت اول اشوف اللي حولي اذا ضبط حضهم اكتتبت عاد لا تنسوني </t>
  </si>
  <si>
    <t>https://twitter.com/88R_____/status/1204832461068406784</t>
  </si>
  <si>
    <t>Z6MMGplVeREE8xe</t>
  </si>
  <si>
    <t>#نجاح_اكتتاب_ارامكو #محلل_الكشته Great content for follow-up : تويتر : ⁦@aboshtwei⁩ السناب : ⁦http://snapchat.com/add/adosary44⁩ ⁦@D3m_aboshtwei⁩</t>
  </si>
  <si>
    <t>https://twitter.com/Z6MMGplVeREE8xe/status/1204832239432941568</t>
  </si>
  <si>
    <t>https://twitter.com/diaaeldin_ali/status/1204832232470384640</t>
  </si>
  <si>
    <t>alishrea0</t>
  </si>
  <si>
    <t xml:space="preserve">اكتتاب ارامكو ما قدرنا نكتتب و حساب المواطن قطعوه بدون ما يراعون نفسيتي كذا فجأه </t>
  </si>
  <si>
    <t>https://twitter.com/alishrea0/status/1204832105798262784</t>
  </si>
  <si>
    <t>akhbarcom4</t>
  </si>
  <si>
    <t>#برنامج_أخباركم ترند اليوم: #نجاح_اكتتاب_ارامكو لمزيد من التغريدات : https://youtu.be/AfAQW5HzNUU</t>
  </si>
  <si>
    <t>https://twitter.com/akhbarcom4/status/1204832046918623232</t>
  </si>
  <si>
    <t>love3_princess</t>
  </si>
  <si>
    <t xml:space="preserve">#نجاح_اكتتاب_ارامكو كان الرد العمل ولغة الأرقام كما قال "الأمير محمد بن سلمان" وها نحن نعيش انجاز عظيم في تاريخ المملكة الاقتصادي </t>
  </si>
  <si>
    <t>https://twitter.com/love3_princess/status/1204832038131556352</t>
  </si>
  <si>
    <t>kkalidi70</t>
  </si>
  <si>
    <t>#سهم_أرامكو #تداول_ارامكو #نجاح_اكتتاب_ارامكو #الهلال_الترجي_مونديال_العالم #النصر_التعاون #الهلال #الميزانيه_العامه_للدوله #عاجل #القصيم #الرياض #السعودية #الكويت #القمة_الخليجية40 #الرائد</t>
  </si>
  <si>
    <t>https://twitter.com/kkalidi70/status/1204831829217415169</t>
  </si>
  <si>
    <t>6wgYmwRvb8CpQnJ</t>
  </si>
  <si>
    <t xml:space="preserve">#نجاح_اكتتاب_ارامكو سخيف كمدرسة اقامت اجتماع للأباء وجميع الطلاب ايتام </t>
  </si>
  <si>
    <t>https://twitter.com/6wgYmwRvb8CpQnJ/status/1204831708345982984</t>
  </si>
  <si>
    <t>xbe__0</t>
  </si>
  <si>
    <t xml:space="preserve">الحمدلله يعني بحقق حلمي واصير غنية ب2020 #نجاح_اكتتاب_ارامكو </t>
  </si>
  <si>
    <t>https://twitter.com/xbe__0/status/1204831698267070464</t>
  </si>
  <si>
    <t>J_for_Junaid</t>
  </si>
  <si>
    <t xml:space="preserve">#نجاح_اكتتاب_ارامكو راشد الماجد Christmas جامعه البحرين It is most difficult to make people laugh, and easiest to make them cry: Haseeb Khan says </t>
  </si>
  <si>
    <t>https://twitter.com/J_for_Junaid/status/1204831143268364294</t>
  </si>
  <si>
    <t xml:space="preserve">نجاحات فاقت التوقعات مع بداية التداول على سهم «أرامكو» https://ajel.sa/MZWbFc/ #نجاح_اكتتاب_ارامكو </t>
  </si>
  <si>
    <t>https://twitter.com/ajlnews/status/1204831055812943873</t>
  </si>
  <si>
    <t>AmaanAlvi360</t>
  </si>
  <si>
    <t>#first #bokepterbaru #CitizenshipAmmendmentBill2019 #FNS歌謡祭 #greve11decembre #تداول_ارامكو #RajyaSabha #نجاح_اكتتاب_ارامكو #ونتروندرلاند #Lazada1212 #Lawyers #VoteCorbyn #بري_شي_بيخري #東方神起 #RishabhPant #TIMEPersonoftheYear2019 @ChrisEvans @RobertDowneyJr @Marvel #IronMan</t>
  </si>
  <si>
    <t>#first #bokepterbaru #CitizenshipAmmendmentBill2019 #FNS #greve11decembre #RajyaSabha #Lazada1212 #Lawyers #VoteCorbyn #RishabhPant #TIMEPersonoftheYear2019 #IronMan</t>
  </si>
  <si>
    <t>https://twitter.com/AmaanAlvi360/status/1204830924241866753</t>
  </si>
  <si>
    <t>KeMo80511155</t>
  </si>
  <si>
    <t>شاهد مسابقة الفلفل الحار ( الناس دي مش بشر زيينا ) https://youtu.be/dtwojVpCdPs #نجاح_اكتتاب_ارامكو</t>
  </si>
  <si>
    <t>https://twitter.com/KeMo80511155/status/1204830816817340419</t>
  </si>
  <si>
    <t>tooooott9000</t>
  </si>
  <si>
    <t>https://twitter.com/tooooott9000/status/1204830715596152832</t>
  </si>
  <si>
    <t>joyvilen</t>
  </si>
  <si>
    <t>الله لنا حنا اللي ما عندنا فلوس نكتتب بس عندنا نفس تكتئب #نجاح_اكتتاب_ارامكو</t>
  </si>
  <si>
    <t>https://twitter.com/joyvilen/status/1204830643974221827</t>
  </si>
  <si>
    <t>RHMN_H</t>
  </si>
  <si>
    <t>' ارامكو طُرحت وقيمتها تجاوزت 1800 مليار دولار #نجاح_اكتتاب_ارامكو #سهم_أرامكو</t>
  </si>
  <si>
    <t>https://twitter.com/RHMN_H/status/1204830605541855239</t>
  </si>
  <si>
    <t>alzelzal_</t>
  </si>
  <si>
    <t xml:space="preserve">#نجاح_اكتتاب_ارامكو مبروك يالسعودية </t>
  </si>
  <si>
    <t>https://twitter.com/alzelzal_/status/1204830476734738432</t>
  </si>
  <si>
    <t>Rona_HA</t>
  </si>
  <si>
    <t>#نجاح_اكتتاب_ارامكو طيب ذحين الي اكتتب ايش حيطلع له من ذا النجاح ؟</t>
  </si>
  <si>
    <t>https://twitter.com/Rona_HA/status/1204830435261472768</t>
  </si>
  <si>
    <t>2viili</t>
  </si>
  <si>
    <t>وظائف شاغرة - أخصائي تسويق ومبيعات(للجنسين)- الرياض، القصيم - أخصائية موارد بشرية- أبها - مستشار/ة قانوني/ة- الرياض - موظفات استقبال- الرياض #نجاح_اكتتاب_ارامكو #وعد_العساف</t>
  </si>
  <si>
    <t>https://twitter.com/2viili/status/1204829835153072129</t>
  </si>
  <si>
    <t>olrvira</t>
  </si>
  <si>
    <t>اكبر ضحكه في تاريخ المملكه اكتتاب ارامكو</t>
  </si>
  <si>
    <t>https://twitter.com/olrvira/status/1204829469908905985</t>
  </si>
  <si>
    <t>TomiFati</t>
  </si>
  <si>
    <t>#نجاح_اكتتاب_ارامكو صدق محمد بن سلمان وكذب المرجفون وعد من عام 2016 واليوم يتحقق الوعد كأكبر اكتتاب في التاريخ وأكبر شركة مدرجة عالميًا ، هذا كل ماتحتاجه القمة قائد طموح وشعب واثق ومن نجاح لنجاح #يابلادي_واصلي والله معاكِ</t>
  </si>
  <si>
    <t>https://twitter.com/TomiFati/status/1204829418226626560</t>
  </si>
  <si>
    <t>uQ5nwFGnowjgAtF</t>
  </si>
  <si>
    <t xml:space="preserve"> تعالو لا تترددو واسمعوني بعد اليوم هتلبسوا كل إلي نفسكم فيه هتخسروا الدهون والترهلات مع كلين9 مافي شي مستحيل غير هيك مراقبه مني خطوه بخطوه لتوصلوا للوزن المثالي فقط ب 21يوم للطلب راسلوني خاص #نجاح_اكتتاب_ارامكو </t>
  </si>
  <si>
    <t>https://twitter.com/uQ5nwFGnowjgAtF/status/1204829406197407746</t>
  </si>
  <si>
    <t>#bokepterbaru #CitizenshipAmmendmentBill2019 #FNS歌謡祭 #greve11decembre #تداول_ارامكو #RajyaSabha #نجاح_اكتتاب_ارامكو #ونتروندرلاند #Lazada1212 #Lawyers #VoteCorbyn #zayn #music #avengers</t>
  </si>
  <si>
    <t>#bokepterbaru #CitizenshipAmmendmentBill2019 #FNS #greve11decembre #RajyaSabha #Lazada1212 #Lawyers #VoteCorbyn #zayn #music #avengers</t>
  </si>
  <si>
    <t>https://twitter.com/AmaanAlvi360/status/1204829273531584514</t>
  </si>
  <si>
    <t xml:space="preserve">وضع @BGhimad #اكتتاب_أرامكو </t>
  </si>
  <si>
    <t>https://twitter.com/love3_princess/status/1204829149459832832</t>
  </si>
  <si>
    <t>Alm3ily</t>
  </si>
  <si>
    <t>MuhanadBinSaeed</t>
  </si>
  <si>
    <t>بالعافيه يا صديقي افكر اسوي كوفي اطرحه للاكتتاب العام محد احسن من احد #نجاح_اكتتاب_ارامكو</t>
  </si>
  <si>
    <t>https://twitter.com/Alm3ily/status/1204829134360371202</t>
  </si>
  <si>
    <t>om_abdullah1230</t>
  </si>
  <si>
    <t>#اكتتاب_ارامكو طفل بعمر 8سنوات مقعد لا يستطيع المشي يحتاج لعلاج طبيعي مكثف عشان يقدر يمشي الدفع لنفس المركز وتقدرو تسألو عنو عندهم اتمنى منكم مساعدتو والله انو محتاج للعلاج ومحتاجين يجي اليوم اللي يوقف على رجولو ساعدوه تكفى لو برتويت وتقدر تتأكد من صحة الكلام من نفس المركز</t>
  </si>
  <si>
    <t>https://twitter.com/om_abdullah1230/status/1204829013606318083</t>
  </si>
  <si>
    <t>لحظة بدء اكتتاب سهم #أرامكو في السوق العالمية #اندبندنت_عربية_تغنيك</t>
  </si>
  <si>
    <t>https://twitter.com/IndyArabia/status/1204828889924689920</t>
  </si>
  <si>
    <t>aam_almansour</t>
  </si>
  <si>
    <t xml:space="preserve">#أرامكو .. الوعد يتحقق http://www.aleqt.com/2019/12/11/article_1728276.html #نجاح_اكتتاب_أرامكو </t>
  </si>
  <si>
    <t>https://twitter.com/aam_almansour/status/1204828469949059073</t>
  </si>
  <si>
    <t>monasafwan</t>
  </si>
  <si>
    <t>هل تجاوزت السعودية أزمة ارامكو بعد ضربها،بنجاح اكتتاب ارامكو اليوم كما الخطة الاقتصادية لولي العهد قبل 3 سنوات نجاح اكتتاب ارامكو يحولها إلى أعلى الشركات قيمة في العالم،وهو اغلى اكتتاب في تاريخ البشرية حتى الان، ويسهم برفد الاقتصاد السعودي. وهو أمر لم يكن متوقعا بعد ضرب ارمكو</t>
  </si>
  <si>
    <t>https://twitter.com/monasafwan/status/1204828169246822401</t>
  </si>
  <si>
    <t xml:space="preserve">FT: هذا الاختبار القادم لابن سلمان بعد اكتتاب أرامكو </t>
  </si>
  <si>
    <t>https://twitter.com/Arabi21News/status/1204828083401850880</t>
  </si>
  <si>
    <t>worod05500</t>
  </si>
  <si>
    <t>تعال إلى الطاعة بشوق، وأقبل إليها برغبة، وتذكّر قول موسى وهو في طريقه للقاء ربه: " وَعَجِلْتُ إِلَيْكَ رَبِّ لِتَرْضَىٰ"، بادر بادر، وأبشر برضوان الله #نجاح_اكتتاب_ارامكو</t>
  </si>
  <si>
    <t>https://twitter.com/worod05500/status/1204827983690829825</t>
  </si>
  <si>
    <t>s_m_alasaker</t>
  </si>
  <si>
    <t xml:space="preserve">ثقته بإقتصاد وطنه ثقته بقدرات شعبه جعلته يقول بكل ثقه "لاتـصـدقـوني ! انـظـروا إلـى الأرقــام" واليوم نشاهد ثقة سيدي سمو #ولي_العهد بـ #نجاح_اكتتاب_ارامكو السعودية </t>
  </si>
  <si>
    <t>https://twitter.com/s_m_alasaker/status/1204827525958053889</t>
  </si>
  <si>
    <t xml:space="preserve">كيف بدد بعد نظر ولي العهد مخاوف الاقتصاديين من طرح أرامكو؟ https://ajel.sa/28ykvw/ #نجاح_اكتتاب_ارامكو </t>
  </si>
  <si>
    <t>https://twitter.com/ajlnews/status/1204827437063901250</t>
  </si>
  <si>
    <t>talalkuveyt</t>
  </si>
  <si>
    <t xml:space="preserve">#بري_شي_بيخري #carsamba #naimsinemalarda #muegeanli #محمد_صلاح #نجاح_اكتتاب_ارامكو #bizdevarız #السيسى #سمير_جعجع_صهيوني #اسقاط_القروض_لليوم_371 #الكويت Hadi bakalım tercümanlık eden </t>
  </si>
  <si>
    <t>#carsamba #naimsinemalarda #muegeanli #bizdevar</t>
  </si>
  <si>
    <t>https://twitter.com/talalkuveyt/status/1204827248169291781</t>
  </si>
  <si>
    <t>AS5SA50</t>
  </si>
  <si>
    <t xml:space="preserve">#نجاح_اكتتاب_ارامكو تكفون حلالنا لايرووووح </t>
  </si>
  <si>
    <t>https://twitter.com/AS5SA50/status/1204827026483503104</t>
  </si>
  <si>
    <t>br3dalaan</t>
  </si>
  <si>
    <t xml:space="preserve">#نجاح_اكتتاب_ارامكو يامُحبين النبي صلوا عليه ... اللهم إرزقنا رؤيته ، وشفاعته ، وصحبته في الفردوس الاعلى من الجنه.. اللهم صل وسلم وبارك على نبينا محمد اللهم صل وسلم وبارك على نبينا محمد اللهم صل وسلم وبارك على نبينا محمد </t>
  </si>
  <si>
    <t>https://twitter.com/br3dalaan/status/1204827017612582913</t>
  </si>
  <si>
    <t>EngSaIman</t>
  </si>
  <si>
    <t>JpiMrftz</t>
  </si>
  <si>
    <t xml:space="preserve">بورصة السعودية : اكتتاب اغلى شركة في العالم ارامكو بورصة قطر : اكتتاب شركة بلدنا للألبان </t>
  </si>
  <si>
    <t>https://twitter.com/EngSaIman/status/1204826960247115776</t>
  </si>
  <si>
    <t>mooh_02</t>
  </si>
  <si>
    <t>#نجاح_اكتتاب_ارامكو هذه بداية نجاح الحكومة بشركتي .. ولسى أي مشروع راح يدخلون معي فيه راح ينجح ان شاء الله .. اللهم لك الحمد هذا بفضل ربي</t>
  </si>
  <si>
    <t>https://twitter.com/mooh_02/status/1204826912192974848</t>
  </si>
  <si>
    <t>Prrincc</t>
  </si>
  <si>
    <t>#نجاح_اكتتاب_ارامكو 3 مليون مكتتب سعودي فقط .. 30 مليون سعودي لم يكتتب ؟؟ ما السبب وراء عدم اكتتاب هالشريحة الكبيره ؟</t>
  </si>
  <si>
    <t>https://twitter.com/Prrincc/status/1204826745377116160</t>
  </si>
  <si>
    <t>YIIUIIl</t>
  </si>
  <si>
    <t>تخيل إني اكتب بكل هذا الود وانا في منتصف نقاش عائلي واشوف حفل إكتتاب ارامكو ههههههههه يالطيف الطف</t>
  </si>
  <si>
    <t>https://twitter.com/YIIUIIl/status/1204826643912630273</t>
  </si>
  <si>
    <t>fancyvisiongma1</t>
  </si>
  <si>
    <t>#نجاح_اكتتاب_ارامكو الحياة ليست قصة وإنما هي أرقام ورسوم بيانية... شكرا لكل هذا النجاح الملهم سيدي #محمد_بن_سلمان</t>
  </si>
  <si>
    <t>https://twitter.com/fancyvisiongma1/status/1204826545023569920</t>
  </si>
  <si>
    <t xml:space="preserve">رؤية ولي العهد تتحقق بحذافيرها بعد ثلاث سنوات من إعلانها https://ajel.sa/Qpwz28/ #نجاح_اكتتاب_ارامكو </t>
  </si>
  <si>
    <t>https://twitter.com/ajlnews/status/1204826521732616194</t>
  </si>
  <si>
    <t>milaf89</t>
  </si>
  <si>
    <t>#نجاح_اكتتاب_ارامكو كل واحد كم حصل في سهمه ؟</t>
  </si>
  <si>
    <t>https://twitter.com/milaf89/status/1204826430942720001</t>
  </si>
  <si>
    <t>AwnAlghamdi</t>
  </si>
  <si>
    <t>علاوة على العديد من العوائد الإقتصادية مثل تحفيز القطاعات غير النفطية، وتحسين دخل المواطن، فقد إرتفع تصنيف السعودية في أسواق البورصة العالمية ٣٧٠٪ بعد إدراج #أرامكو ليصبح في المرتبة السابعة عالمياً. وهذه أحد النتائج التي تنبأ بها سمو سيدي ولي العهد حفظه الله. #اكتتاب_أرامكو</t>
  </si>
  <si>
    <t>https://twitter.com/AwnAlghamdi/status/1204826027131908102</t>
  </si>
  <si>
    <t>abooob1133</t>
  </si>
  <si>
    <t>https://twitter.com/abooob1133/status/1204825983762780165</t>
  </si>
  <si>
    <t>musalli9</t>
  </si>
  <si>
    <t xml:space="preserve">كانت ارامكو بالنسبة لنا عملاقا غامضا في مجال الطاقة، ولا نعرف عن تفاصيله المالية شيئا. اليوم..استيقظ العالم على أكبر شركة في الكرة الأرضية قيمة سوقية، لها قوائمها المالية المعلنة، يملك فيها المواطن حصة، وتركض نحو خطط طموحة ومتفائلة لا مستحيل أمام قمة طويق #نجاح_اكتتاب_ارامكو </t>
  </si>
  <si>
    <t>https://twitter.com/musalli9/status/1204825824744083457</t>
  </si>
  <si>
    <t>#نجاح_اكتتاب_ارامكو ارامكو تتصدر شركات العالم في القيمة السوقية https://twitter.com/JawalWatani/status/1204816935806001152/photo/1 #نجران</t>
  </si>
  <si>
    <t>https://twitter.com/najran_today/status/1204825790090792961</t>
  </si>
  <si>
    <t>RealElham_</t>
  </si>
  <si>
    <t>الحمدلله بداية حلوه #نجاح_اكتتاب_ارامكو</t>
  </si>
  <si>
    <t>https://twitter.com/RealElham_/status/1204825700349435905</t>
  </si>
  <si>
    <t>sdf25093919</t>
  </si>
  <si>
    <t>عزيزي العميل، انتهى اكتتاب شركة أرامكو للأفراد يوم الخميس 28-11-2019 . تحياتي</t>
  </si>
  <si>
    <t>https://twitter.com/AlAhliNCB/status/1204825678883041280</t>
  </si>
  <si>
    <t>C9n73GxL06E1CA9</t>
  </si>
  <si>
    <t xml:space="preserve">يحسبني لاهي عنه وانا ملتهي به #نجاح_اكتتاب_ارامكو </t>
  </si>
  <si>
    <t>https://twitter.com/C9n73GxL06E1CA9/status/1204825485450063877</t>
  </si>
  <si>
    <t>ASPOfficial_</t>
  </si>
  <si>
    <t>https://twitter.com/ASPOfficial_/status/1204825469633343491</t>
  </si>
  <si>
    <t>tasi19781978</t>
  </si>
  <si>
    <t>#نجاح_اكتتاب_ارامكو فيه سهم على البال قريب من ارتداد اللي يجاوب صح ويكون اللي في بالي راح اعمل رتويت</t>
  </si>
  <si>
    <t>https://twitter.com/tasi19781978/status/1204825388922347521</t>
  </si>
  <si>
    <t>Medok40004</t>
  </si>
  <si>
    <t>JoaanBinHamad</t>
  </si>
  <si>
    <t>عزيزي المملكه تستجدى المصالحه . ليس حبا في قطر بل من أجل توسط قطر لدى إيران للضغط على ذراعها في اليمن للرضوخ للمفاوضات التى تحفظ ماء وجهه المملكة نجاح اكتتاب أرامكو مرتبط بالتهدئة مع ذراع إيران باليمن الفزعه ل أعاده إعمار اليمن ودفع جزء من التعويضات . باختصار الشغله شغله دراهم</t>
  </si>
  <si>
    <t>https://twitter.com/Medok40004/status/1204825325454188548</t>
  </si>
  <si>
    <t>اكتتاب #أرامكو السعودية يعادل قيمة أكبر 8 عمليات اكتتاب مجتمعة في دول مجلس التعاون الخليجي #نجاح_اكتتاب_أرامكو</t>
  </si>
  <si>
    <t>https://twitter.com/aleqtisadiah/status/1204825159502303233</t>
  </si>
  <si>
    <t>رغم أن سعر سهم #أرامكو سيخضع لقوى العرض والطلب في السوق السعودية، إلا أن الشركة العملاقة واثقة في استراتيجيتها وتركيزها على تحقيق نتائج إيجابية للمساهمين على المدى الطويل #نجاح_اكتتاب_أرامكو</t>
  </si>
  <si>
    <t>https://twitter.com/aleqtisadiah/status/1204825157438713861</t>
  </si>
  <si>
    <t>hawi_54</t>
  </si>
  <si>
    <t>https://twitter.com/hawi_54/status/1204825122319847424</t>
  </si>
  <si>
    <t>halah_um</t>
  </si>
  <si>
    <t>FahadAlishe</t>
  </si>
  <si>
    <t>تم #نجاح_اكتتاب_ارامكو رب لاتردني خايبه</t>
  </si>
  <si>
    <t>https://twitter.com/halah_um/status/1204824562447331329</t>
  </si>
  <si>
    <t xml:space="preserve">حنا محتفلين بأكبر انجاز تاريخي اكتتاب ارامكو الكويتين محتفلين بلمبات حديقة سالم الصباح هههههههههههههههههههههههههههههههههههههههههههههههههههههه </t>
  </si>
  <si>
    <t>https://twitter.com/Goo14111/status/1204824561247756288</t>
  </si>
  <si>
    <t>YaserAlfadi</t>
  </si>
  <si>
    <t>﴿ إذ يقول لصاحبه ﻻ تحزن ﴾ وما فائدة الصحبة إن لم يخفف إحدهما حمل الحياة عن اﻵخرإن لم يكن أحدهما بلسما شافيا على قلب اﻵخر ؟ #نجاح_اكتتاب_ارامكو</t>
  </si>
  <si>
    <t>https://twitter.com/YaserAlfadi/status/1204824347417989120</t>
  </si>
  <si>
    <t>nmf8882</t>
  </si>
  <si>
    <t xml:space="preserve">الظاهر حنا العائله الوحيده الي ساحبه على إكتتاب أرامكو فعلاً فغار وبنقعد طول عمرنا فغار </t>
  </si>
  <si>
    <t>https://twitter.com/nmf8882/status/1204824200889942017</t>
  </si>
  <si>
    <t>AA201800457075</t>
  </si>
  <si>
    <t>#اكتتاب_أرامكو وخاب ظن الشامتين والحاقدين والحاسدين على السعودية العظمى " تُؤْتِي الْمُلْكَ مَن تَشَاءُ وَتَنزِعُ الْمُلْكَ مِمَّن تَشَاءُ وَتُعِزُّ مَن تَشَاءُ وَتذِلُّ مَن تَشَاءُ ۖ بِيَدِكَ الْخَيْرُ ۖ إِنَّكَ عَلَىٰ كُلِّ شَيْءٍ قَدِيرٌ " #نفديك_ياوطن_الاعلاميه</t>
  </si>
  <si>
    <t>https://twitter.com/AA201800457075/status/1204824031012278272</t>
  </si>
  <si>
    <t>abes997</t>
  </si>
  <si>
    <t>ياحظ الي اكتتب في اكتتاب ارامكو صار رتش مان .</t>
  </si>
  <si>
    <t>https://twitter.com/abes997/status/1204823744990056448</t>
  </si>
  <si>
    <t>SalemQor</t>
  </si>
  <si>
    <t>مبروك #نجاح_اكتتاب_أرامكو</t>
  </si>
  <si>
    <t>https://twitter.com/SalemQor/status/1204823733753597952</t>
  </si>
  <si>
    <t>fatma1234567841</t>
  </si>
  <si>
    <t xml:space="preserve">التعليق يقتل #نجاح_اكتتاب_ارامكو </t>
  </si>
  <si>
    <t>https://twitter.com/fatma1234567841/status/1204823530208149504</t>
  </si>
  <si>
    <t xml:space="preserve">بالـ #إنفوجرافيك | #أرامكو تصبح أكبر شركة مدرجة في العالم بقيمة 1.88 تريليون دولار #نجاح_اكتتاب_ارامكو #تداول_ارامكو </t>
  </si>
  <si>
    <t>https://twitter.com/alain_Infograph/status/1204823328978022402</t>
  </si>
  <si>
    <t>aletihadae</t>
  </si>
  <si>
    <t>50 مليون طلب اكتتاب فردي في "أرامكو" بـ49 مليار ريال للتفاصيل: https://eti.ae/2YBKrCs #مصدرك_الأول</t>
  </si>
  <si>
    <t>https://twitter.com/aletihadae/status/1204823159314243584</t>
  </si>
  <si>
    <t>ال سعود منكر يجب تغيروة #نجاح_اكتتاب_ارامكو</t>
  </si>
  <si>
    <t>https://twitter.com/6wgYmwRvb8CpQnJ/status/1204823055228456960</t>
  </si>
  <si>
    <t>aljuhani_s1</t>
  </si>
  <si>
    <t>#نجاح_اكتتاب_ارامكو اهم نجاح لهذا الأدراج هي خروج السيوله من البنوك لأيدي المواطنين حتى وأن كان المتبقي بأيديهم بعد حسم الديون والفوائد بسيط . إلا أن هذا يعتبر مكسب . كما أن هناك نجاح وعد به ولى العهد ونجح اصبح المواطن شريك في أهم مصدر للدخل . بارك الله للوطن والمواطن</t>
  </si>
  <si>
    <t>https://twitter.com/aljuhani_s1/status/1204823023947321355</t>
  </si>
  <si>
    <t>MDALRABIAH</t>
  </si>
  <si>
    <t xml:space="preserve">نجح اكبر اكتتاب بالعالم بفضل الله ثم الشركة العظيمة( أرامكو ) وثقة المستثمرين . largest ipo in the world . من الاشياء الإيجابية التي سوف تحدث للسوق السعودي : انه راح يكون من اكبر عشر اسواق عالمية من ناحية القيمة السوقية ( تاسع اكبر سوق بالعالم ) . </t>
  </si>
  <si>
    <t>https://twitter.com/MDALRABIAH/status/1204822836503822338</t>
  </si>
  <si>
    <t>a_albander</t>
  </si>
  <si>
    <t xml:space="preserve">سعوا، شككوا، حاربوا، قادوا الحملات لتشويه طرح أرامكوا فكان العمل ولغة الأرقام هي الرد عليهم كما علمنا "الأمير محمد بن سلمان" وها نحن نعيش يوم عظيم لإنجاز جديد في تاريخ المملكة الاقتصادي #نجاح_اكتتاب_ارامكو </t>
  </si>
  <si>
    <t>https://twitter.com/a_albander/status/1204822810725638145</t>
  </si>
  <si>
    <t>Raedzak</t>
  </si>
  <si>
    <t>https://twitter.com/Raedzak/status/1204822647407808519</t>
  </si>
  <si>
    <t>fn_q1</t>
  </si>
  <si>
    <t>الحمدلله #نجاح_اكتتاب_ارامكو</t>
  </si>
  <si>
    <t>https://twitter.com/fn_q1/status/1204822639795200000</t>
  </si>
  <si>
    <t>Malek56655281</t>
  </si>
  <si>
    <t>#تداول_ارامكو #تتجوز_عن_حب_ولاصالونات #مميزات_البنت_السعوديه #موسوعه_السلم #اربعه_الاف_طبيب_اسنان_عاطل #يا_امير_الرياض_حراج_النظيم #تداول_الاسهم_في_شركه_ارامكو #اكتتاب_أرامكو #السعودية_البحرين #السعودية_البحرين #كويتيات</t>
  </si>
  <si>
    <t>https://twitter.com/Malek56655281/status/1204822506739261440</t>
  </si>
  <si>
    <t>12f008c4377b47a</t>
  </si>
  <si>
    <t>بمناسبة نجاح طرح اكتتاب أرامكو السعودية ارفع أسمى التهاني والتبريكات لمقام خادم الحرمين الشريفين حفظه الله ثم تهنيئة خاصة لعراب رؤية المملكة 2030 سمو سيدي ولي العهد الأمير محمد بن سلمان حفظه الله الذي طوع المستحيل لتتجاوز قيمة أرامكو السعودية غدا بإذن الله 2 ترليون دولار.</t>
  </si>
  <si>
    <t>https://twitter.com/12f008c4377b47a/status/1204822489844649987</t>
  </si>
  <si>
    <t xml:space="preserve">المشهد التاريخي لنجاح اكتتاب #أرامكو أكبر طرح في العالم، نقلة نوعية تعزز دعائم اقتصاد المملكة وتؤكد الرؤية الثاقبة لولي العهد الأمير محمد بن سلمان لمستقبل الاقتصاد بشكل عام، وأرامكو على وجه الخصوص. #نجاح_اكتتاب_أرامكو </t>
  </si>
  <si>
    <t>https://twitter.com/aleqtisadiah/status/1204822478226411520</t>
  </si>
  <si>
    <t>121_hazza</t>
  </si>
  <si>
    <t xml:space="preserve">#نجاح_اكتتاب_ارامكو. اليوم ارامكو تتربع على عرش الشركات العالميه ومتعددت الجنسيه والمحضوض من تملك اسهم بهذه الشركه شكرا لمن يفكر بصناعه اقتصاد قوى معتمد على مصادر متعدده شكرا لجهود من ساهم </t>
  </si>
  <si>
    <t>https://twitter.com/121_hazza/status/1204822238907830272</t>
  </si>
  <si>
    <t>icx7l</t>
  </si>
  <si>
    <t xml:space="preserve">#نجاح_اكتتاب_ارامكو So proud of my country. Achieving what others can’t </t>
  </si>
  <si>
    <t>https://twitter.com/icx7l/status/1204822141188874240</t>
  </si>
  <si>
    <t>mhmmdco</t>
  </si>
  <si>
    <t>Alhamli_70</t>
  </si>
  <si>
    <t>ناس تطرح شركة بترول وناس تطرح شركة بقر #اكتتاب_أرامكو #اكتتاب_بلدنا</t>
  </si>
  <si>
    <t>https://twitter.com/mhmmdco/status/1204822102194311169</t>
  </si>
  <si>
    <t>#تداول_ارامكو #تتجوز_عن_حب_ولاصالونات #مميزات_البنت_السعوديه #موسوعه_السلم #اربعه_الاف_طبيب_اسنان_عاطل #يا_امير_الرياض_حراج_النظيم #تداول_الاسهم_في_شركه_ارامكو #اكتتاب_أرامكو #سعوديات_نطالب_اسقاط_ولايه_الزواج #سعوديه #كويتيات #كويتية #الرياض_الان</t>
  </si>
  <si>
    <t>https://twitter.com/Malek56655281/status/1204822039116361730</t>
  </si>
  <si>
    <t>albiladpress</t>
  </si>
  <si>
    <t>البورصة السعودية: أرامكو تصبح أكبر شركة مدرجة في العالم http://www.albiladpress.com/news/2019/4076/finance/613776.html #نجاح_اكتتاب_ارامكو</t>
  </si>
  <si>
    <t>https://twitter.com/albiladpress/status/1204821991779385351</t>
  </si>
  <si>
    <t>تنفيذ 15% فقط من طلبات شراء سهم أرامكو باليوم الأول http://www.albiladpress.com/news/2019/4076/finance/613845.html #نجاح_اكتتاب_ارامكو</t>
  </si>
  <si>
    <t>https://twitter.com/albiladpress/status/1204821967892811776</t>
  </si>
  <si>
    <t>Fuadm0hd</t>
  </si>
  <si>
    <t>best14_</t>
  </si>
  <si>
    <t xml:space="preserve">كلكم ردودكم مجرد استماله للراي تر تقدر تاخذ اجوبة كل هالاسئلة مع الايام والكلام بالله في وحده باول مكالمة لزوج المستقبل واول اسئلة تهمها هي اكتتاب ارامكو؟ </t>
  </si>
  <si>
    <t>https://twitter.com/Fuadm0hd/status/1204821922334363649</t>
  </si>
  <si>
    <t>obaili</t>
  </si>
  <si>
    <t>اللهم لك الحمد اللهم أجعلها باب خير على الوطن #نجاح_اكتتاب_ارامكو</t>
  </si>
  <si>
    <t>https://twitter.com/obaili/status/1204821861210697728</t>
  </si>
  <si>
    <t>mobilx_eg</t>
  </si>
  <si>
    <t>إطلاق Realme True Wireless Earbuds في 17 ديسمبر https://mobilx-eg.blogspot.com/2019/12/realme-true-wireless-earbuds-17.html #نجاح_اكتتاب_ارامكو</t>
  </si>
  <si>
    <t>https://twitter.com/mobilx_eg/status/1204821697699946496</t>
  </si>
  <si>
    <t xml:space="preserve">#إعلان سكن عمال شمال #الرياض حي العارض. الخدمات: - 70 غرفة + 50 دورة مياه. - 10 مطابخ - مستودع - ورشة سيارات - مسجد - بقالة - 5 بوابات المساحة 7000 م على أربعة شوارع. يمكن استخدام المكان (شيب لبيع الماء) للتواصل والاستفسار: 0505474064 #السعودية #نجاح_اكتتاب_ارامكو </t>
  </si>
  <si>
    <t>https://twitter.com/twasulnews/status/1204821672240599041</t>
  </si>
  <si>
    <t xml:space="preserve">#تداول_ارامكو #تتجوز_عن_حب_ولاصالونات #مميزات_البنت_السعوديه #موسوعه_السلم #اربعه_الاف_طبيب_اسنان_عاطل #يا_امير_الرياض_حراج_النظيم #تداول_الاسهم_في_شركه_ارامكو #اكتتاب_أرامكو </t>
  </si>
  <si>
    <t>https://twitter.com/Malek56655281/status/1204821598257197057</t>
  </si>
  <si>
    <t>m_m_s_9</t>
  </si>
  <si>
    <t xml:space="preserve">#نجاح_اكتتاب_ارامكو #AramcoIPO شركة ارامكو السعودية تزيح شركة أپل من مكانها وتصبح أكبر شركة في العالم بقيمة تبلغ ١.٨٨ تريليون دولار. </t>
  </si>
  <si>
    <t>https://twitter.com/m_m_s_9/status/1204821470775513090</t>
  </si>
  <si>
    <t>https://twitter.com/Malek56655281/status/1204821225618493442</t>
  </si>
  <si>
    <t>JojoStarss</t>
  </si>
  <si>
    <t>rawan_t7</t>
  </si>
  <si>
    <t xml:space="preserve">عندي اكتتاب ب أرامكو مو فاضيه الحين </t>
  </si>
  <si>
    <t>https://twitter.com/JojoStarss/status/1204821057405935616</t>
  </si>
  <si>
    <t>https://twitter.com/Malek56655281/status/1204821041719205888</t>
  </si>
  <si>
    <t>kiiinetic</t>
  </si>
  <si>
    <t>يعني اطلع من الجامعة؟ #نجاح_اكتتاب_ارامكو</t>
  </si>
  <si>
    <t>https://twitter.com/kiiinetic/status/1204820958005145603</t>
  </si>
  <si>
    <t>alzer_salim</t>
  </si>
  <si>
    <t>اصدقائي ( المستحمرين) اللي اشغلتونا بالواتس الاكتتاب نكبه وهج عنه وحالتكم يرثى لها ،، بحكم اني احد ملاك اكبر شركة ( بالعالم ) ابشرو والله كل ويك اند بعشر ربطات تبن بس لاتزعجوننا وتتندمون بالواتس الحين #نجاح_اكتتاب_ارامكو</t>
  </si>
  <si>
    <t>https://twitter.com/alzer_salim/status/1204820788756566016</t>
  </si>
  <si>
    <t>013Qaswarah</t>
  </si>
  <si>
    <t>MUHAMAD_ALFAYEZ</t>
  </si>
  <si>
    <t>عذرهم الحالي انه زحمه اكتتاب ارامكو</t>
  </si>
  <si>
    <t>https://twitter.com/013Qaswarah/status/1204820700420354048</t>
  </si>
  <si>
    <t>Lord_bless_her</t>
  </si>
  <si>
    <t>#نجاح_اكتتاب_ارامكو ياالمقاريد تراالعبرة بالخواتيم طيروا بالعجاج عسى ربي يسهّلها عليكم #الدخان_الجديد_مغشوش19</t>
  </si>
  <si>
    <t>https://twitter.com/Lord_bless_her/status/1204820670531719168</t>
  </si>
  <si>
    <t>homadifoghi</t>
  </si>
  <si>
    <t>minyarrrr</t>
  </si>
  <si>
    <t>خلهم يسبو .. اليوم ارامكو طرحت 1 % من اسهمها وسجلت اكبر اكتتاب في تاريخ الكرة الأرضية و ازاحة شركة آبل مع فارق تاريخي</t>
  </si>
  <si>
    <t>https://twitter.com/homadifoghi/status/1204820621651333120</t>
  </si>
  <si>
    <t>saudiwomnthinki</t>
  </si>
  <si>
    <t>AlManfi9</t>
  </si>
  <si>
    <t>الله يفرج له كل مجتهد له أجراجتهاده وإن أخطأ. وأجد انتهاءطرح و #نجاح_اكتتاب_ارامكو مناسبةملائمة لإطلاق سراح سجناء #اكتتاب_أرامكو مثله ومثل #جميل_فارسي وغيرهم ممن لم يعد رأيهم مؤثربانتهاءالاكتتاب وكان يكفي أصلاحظرهم إعلاميا وإقامةجبرية*لويخشى منهم فلاذنب لعيالهم بسجنهم @KingSalman</t>
  </si>
  <si>
    <t>https://twitter.com/saudiwomnthinki/status/1204820489966931969</t>
  </si>
  <si>
    <t>Qa_Ibrahim</t>
  </si>
  <si>
    <t>#نجاح_اكتتاب_ارامكو هو رد على كل من راهن على فشل الاكتتاب فيها سابقاً.</t>
  </si>
  <si>
    <t>https://twitter.com/Qa_Ibrahim/status/1204820311696453632</t>
  </si>
  <si>
    <t>انا اتسال نجح اكتتاب أرامكو بكل المقايس لاكن القيمه الاسميه لم تحدد علما انع 3.33 ريال للسهم</t>
  </si>
  <si>
    <t>https://twitter.com/saeed_hosan/status/1204820157538934788</t>
  </si>
  <si>
    <t>saad_1_8</t>
  </si>
  <si>
    <t xml:space="preserve">#نجاح_اكتتاب_ارامكو حي منهو خاطب العليا وجاذب للحيود أبلج غير الملامح .. به من "معزّي" جلد ٰ تنقص الدنيا وابو سلمان من زود لـ زود لين حطم خانة الارقام واوجد له عدد </t>
  </si>
  <si>
    <t>https://twitter.com/saad_1_8/status/1204820097786888193</t>
  </si>
  <si>
    <t>youwelcomy</t>
  </si>
  <si>
    <t>يعني صرنا تجار ولا باقي #نجاح_اكتتاب_ارامكو</t>
  </si>
  <si>
    <t>https://twitter.com/youwelcomy/status/1204819998419456000</t>
  </si>
  <si>
    <t>hafrikhbariya</t>
  </si>
  <si>
    <t xml:space="preserve">وكالة "بلومبرغ" العالمية: ادراج أسهم شركة "أرامكو" السعودية في السوق المالية السعودية "تداول" سيجعل من السوق السعودي تاسع أكبر سوق مالية في العالم حيث ستبلغ القيمة السوقية 2.2 تريليون دولار (8.25 تريليون ريال). #نجاح_اكتتاب_ارامكو </t>
  </si>
  <si>
    <t>https://twitter.com/hafrikhbariya/status/1204819890592456709</t>
  </si>
  <si>
    <t>BS6AM</t>
  </si>
  <si>
    <t>vvvvvvviiippppp</t>
  </si>
  <si>
    <t xml:space="preserve">هات الفتوى اللي حرمت اكتتاب ارامكو طيب؟ ولا تنتظر البيضه تفقس يمكن يطلع فيها ساعة رولكس؟! </t>
  </si>
  <si>
    <t>https://twitter.com/BS6AM/status/1204819821206163456</t>
  </si>
  <si>
    <t>ksatrvl</t>
  </si>
  <si>
    <t>القيمة السوقية الحالية لشركة أرامكو أعلى من القيمة السوقية لأكبر عشر شركات نفطية بالعالم ،وتعادل القيمة السوقية لأكبر شركتين أبل وأمازون هذه أرقام حقيقية وليست نوع من التلميع #نجاح_اكتتاب_ارامكو</t>
  </si>
  <si>
    <t>https://twitter.com/ksatrvl/status/1204819772392792064</t>
  </si>
  <si>
    <t>#ياهلا_بالعرفج جرس #أرامكو يقرع .. معلنا تاريخا جديدا.. #العرفج يحكي قصة أكبر اكتتاب في تاريخ الاقتصاد السعودي والعالمي ويؤكد: #محمد_بن_سلمان وعد فأوفى. @Arfaj1 #نجاح_اكتتاب_ارامكو #توقع_حركه_سهم_ارامكو_بالتداول</t>
  </si>
  <si>
    <t>https://twitter.com/YaHalaShow/status/1204819676511002625</t>
  </si>
  <si>
    <t>msbazei</t>
  </si>
  <si>
    <t>ما أتوقع يكون إكتتاب أرامكو مثل إكتتاب بنك البلاد هذاك الوقت كانت الناس عندها كاش والحين الناس عندها ديون وفقر</t>
  </si>
  <si>
    <t>https://twitter.com/msbazei/status/1204819584802578432</t>
  </si>
  <si>
    <t>https://twitter.com/Malek56655281/status/1204819357156757505</t>
  </si>
  <si>
    <t>quin2007</t>
  </si>
  <si>
    <t xml:space="preserve">#اكتتاب_أرامكو سيسجل أحفادي بأنني من المساهمين في شركة أرامكو مبروك للوطن هذا الإنجاز الإقتصادي همة نحو القمة </t>
  </si>
  <si>
    <t>https://twitter.com/quin2007/status/1204819214219055107</t>
  </si>
  <si>
    <t>arabic_post</t>
  </si>
  <si>
    <t>https://twitter.com/arabic_post/status/1204819145675739136</t>
  </si>
  <si>
    <t>https://twitter.com/Malek56655281/status/1204819082614362112</t>
  </si>
  <si>
    <t>3bo92d</t>
  </si>
  <si>
    <t>ان شاء الله دور #اوربك ومجموعه النفط العمانيه قريبا بعد الدمج #نجاح_اكتتاب_ارامكو</t>
  </si>
  <si>
    <t>https://twitter.com/3bo92d/status/1204819030533689345</t>
  </si>
  <si>
    <t>https://twitter.com/Malek56655281/status/1204818457855967234</t>
  </si>
  <si>
    <t>aaaaalmalk33333</t>
  </si>
  <si>
    <t>qwz60</t>
  </si>
  <si>
    <t>مبروك علينا اكتتاب أرامكو.. مبروك علينا إفتتاحه وإقفاله على النسبة العليا.. مبروك علينا تصدر قيمة الشركة على مستوى العالم.. مبروك علينا تفاعل السوق السعودي مع مولوده العملاق.. مبروك علينا ولا عزاء للوجوه الشائهة الذين صار أصحابها يجرون (ذيول) الخيبة يابو ذيل!!.</t>
  </si>
  <si>
    <t>https://twitter.com/aaaaalmalk33333/status/1204818384673751040</t>
  </si>
  <si>
    <t>bantagir</t>
  </si>
  <si>
    <t>#نجاح_اكتتاب_ارامكو. انا اكتتبت بعشره اسهم تنصحوني ابيع او لا ؟؟ للي عندهم خبره بالاسهم</t>
  </si>
  <si>
    <t>https://twitter.com/bantagir/status/1204818319171346432</t>
  </si>
  <si>
    <t>https://twitter.com/BankAlbilad/status/1204818262577557505</t>
  </si>
  <si>
    <t>TGsh4fH4P6jdLWB</t>
  </si>
  <si>
    <t>بحسب توقيت الحنين الأن تشرين ابتداء.* @alajoury_t @d3m_Alajoury_t #عبدالله_العجوري https://twitter.com/awm478/status/1198957966411649029/video/1 #نجاح_اكتتاب_ارامكو</t>
  </si>
  <si>
    <t>https://twitter.com/TGsh4fH4P6jdLWB/status/1204817837371596807</t>
  </si>
  <si>
    <t>elegantlady_77</t>
  </si>
  <si>
    <t xml:space="preserve">سهم أرامكو ليس مجرد إكتتاب قد ماهو رهان رابح على مستقبل مرتبط بثقتنا في هذا الوطن </t>
  </si>
  <si>
    <t>https://twitter.com/elegantlady_77/status/1204817795806089217</t>
  </si>
  <si>
    <t xml:space="preserve">تحليل.. إدراج سهم #أرامكو الحصان الرابح للسوق السعودي http://bit.ly/2Eapl4J التفاصيل: http://bit.ly/38qqlzI #نجاح_اكتتاب_ارامكو #تداول_ارامكو #سهم_ارامكو </t>
  </si>
  <si>
    <t>https://twitter.com/mubasher_info/status/1204817725991923713</t>
  </si>
  <si>
    <t>Naif_Alharbi42</t>
  </si>
  <si>
    <t xml:space="preserve">حين تسمح لشخص بأن يأخذ دورك فهذا يعني أنك تعطيه دورك وتبدأ من جديد، لا أن تقدمه على الآخرين الذين خلفك ولم تستأذنهم! #نجاح_اكتتاب_ارامكو </t>
  </si>
  <si>
    <t>https://twitter.com/Naif_Alharbi42/status/1204817723622133762</t>
  </si>
  <si>
    <t>https://twitter.com/mubasher/status/1204817686347300865</t>
  </si>
  <si>
    <t>car_clean266</t>
  </si>
  <si>
    <t xml:space="preserve">شركة تلميع سيارات بالرياض افضل شركة تلميع سيارات بالرياض افضل تطبيق غسيل سيارات بالرياض اسعار شركة تلميع سيارات بالرياض شركة غسيل سيارات بالبخار افضل غسيل سيارات متنقل بالرياض تلميع داخلى و خارجى للسيارات #شركة_تلميع #نجاح_اكتتاب_ارامكو </t>
  </si>
  <si>
    <t>https://twitter.com/car_clean266/status/1204817657133973504</t>
  </si>
  <si>
    <t>AhmedOs77749032</t>
  </si>
  <si>
    <t>مبروك لإخواننا في السعودية #نجاح_اكتتاب_ارامكو</t>
  </si>
  <si>
    <t>https://twitter.com/AhmedOs77749032/status/1204817543195697155</t>
  </si>
  <si>
    <t>shryfhabdullah</t>
  </si>
  <si>
    <t xml:space="preserve">#نجاح_اكتتاب_ارامكو رجل مخلص محب لبلده لن يخذله الله </t>
  </si>
  <si>
    <t>https://twitter.com/shryfhabdullah/status/1204817200613396480</t>
  </si>
  <si>
    <t>TamimiHloo</t>
  </si>
  <si>
    <t>ماشاءالله ربي يزيد ويبارك خساره ماساهمت فيها #نجاح_اكتتاب_ارامكو</t>
  </si>
  <si>
    <t>https://twitter.com/TamimiHloo/status/1204817069662969862</t>
  </si>
  <si>
    <t>Consultan2030</t>
  </si>
  <si>
    <t>#تداول_ارامكو #ونتروندرلاند #النصر_التعاون #المسافر_يزيدك_اميال #الهلال_الترجي_مونديال_العالم #بريدة #خالد_احبك_ارضى_عني #سهم_أرامكو #تداول_الاسهم_في_شركه_ارامكو #أرامكو_السعودية #تاسي #نجاح_اكتتاب_ارامكو #الصمت_يحلو_اذا #الانضباط_المدرسى #الأجواء_الجميلة #محلل_الكشته</t>
  </si>
  <si>
    <t>https://twitter.com/Consultan2030/status/1204816983021240321</t>
  </si>
  <si>
    <t>HertzMagzine</t>
  </si>
  <si>
    <t>ارامكو تتربع ع عرش اكبر شركات العالم لم تتخطها ابل ولا مايكرسوفت تنجح ف طرح 1.5٪ من قيمة الشركة ف البورصة وتخطت اكبر اكتتاب ف التاريخ ويرجع ل على بابا #نجاح_اكتتاب_ارامكو</t>
  </si>
  <si>
    <t>https://twitter.com/HertzMagzine/status/1204816631425314816</t>
  </si>
  <si>
    <t>T5aiman</t>
  </si>
  <si>
    <t>أرامكو كنز ثمين وسهم قوي ماشاء الله اللي ما أكتتب في #أرامكو خايف من الخسارة في أسواق المال رغم إستبعاد الخساره ولكن فيما لو تمت ارحم من آلم متابعة الربح وانت لاتملك سهم و غير مشارك في الإكتتاب لو ..لو ...لو ....ياليتني ...ياليتني #نجاح_اكتتاب_ارامكو</t>
  </si>
  <si>
    <t>https://twitter.com/T5aiman/status/1204816626857762817</t>
  </si>
  <si>
    <t>ahmed_moe9</t>
  </si>
  <si>
    <t>لكل شخص حرية الرأي والتفكير وليس شرطا أن يكون من يعارض #اكتتاب_أرامكو على خطأ و من يشجعه يكون على صواب</t>
  </si>
  <si>
    <t>https://twitter.com/ahmed_moe9/status/1204816422389587976</t>
  </si>
  <si>
    <t>KHK</t>
  </si>
  <si>
    <t xml:space="preserve">السعوديه :اكتتاب ارامكو قطر: اكتتاب بلدنا للالبان </t>
  </si>
  <si>
    <t>https://twitter.com/EngSaIman/status/1204816203409178624</t>
  </si>
  <si>
    <t>_wajdx</t>
  </si>
  <si>
    <t xml:space="preserve">#نجاح_اكتتاب_ارامكو الحمدلله اني اكتتبت </t>
  </si>
  <si>
    <t>https://twitter.com/_wajdx/status/1204815986777632768</t>
  </si>
  <si>
    <t>ReemAlbeshr</t>
  </si>
  <si>
    <t>top_old5</t>
  </si>
  <si>
    <t xml:space="preserve">وضعي مع العالم بعد اكتتاب أرامكو </t>
  </si>
  <si>
    <t>https://twitter.com/ReemAlbeshr/status/1204815704098299907</t>
  </si>
  <si>
    <t>mhq323_falcon</t>
  </si>
  <si>
    <t>صحيفة عاجل/ مؤشرات غير مسبوقة للاقتصاد الوطني بفضل رؤية ولي العهد الثاقبة ل«أرامكو» #نجاح_اكتتاب_ارامكو - عبر تطبيق نبض @NabdApp</t>
  </si>
  <si>
    <t>https://twitter.com/mhq323_falcon/status/1204815517724430337</t>
  </si>
  <si>
    <t>HiaryIbrahem</t>
  </si>
  <si>
    <t xml:space="preserve">باعوها باعوها #نجاح_اكتتاب_ارامكو </t>
  </si>
  <si>
    <t>https://twitter.com/HiaryIbrahem/status/1204815409586884610</t>
  </si>
  <si>
    <t>GcdAvz0c8FyPV94</t>
  </si>
  <si>
    <t xml:space="preserve">هكذا تم أغتيال حلم الأفراد ذوي الدخل المحدود والمكتتبين بالحد الدنا في ثاني أكبر الشركات في العالم و أضخم اكتتاب في تاريخ وطني الغالي ٪ نعم تم أغتيالها يوم ولادتها ( أرامكو السعودية) في سوق الأسهم [بتحديد نسبت التداول ب10٪+-] سعر السهم ٣٢ ﷼ اكتتابي والبيع ٣٥،٢٠ ﷼المكسب ٣،٢٠ ﷼ </t>
  </si>
  <si>
    <t>https://twitter.com/GcdAvz0c8FyPV94/status/1204815373113184256</t>
  </si>
  <si>
    <t xml:space="preserve">مؤشرات غير مسبوقة للاقتصاد الوطني بفضل رؤية ولي العهد الثاقبة لـ«أرامكو» https://ajel.sa/p8zfxV/ #نجاح_اكتتاب_ارامكو </t>
  </si>
  <si>
    <t>https://twitter.com/ajlnews/status/1204815187276173313</t>
  </si>
  <si>
    <t>omi_saadoni</t>
  </si>
  <si>
    <t>#نجاح_اكتتاب_ارامكو @talalalenazi_9</t>
  </si>
  <si>
    <t>https://twitter.com/omi_saadoni/status/1204814925434109952</t>
  </si>
  <si>
    <t>https://twitter.com/Consultan2030/status/1204814369525305346</t>
  </si>
  <si>
    <t>hanan11281</t>
  </si>
  <si>
    <t>اصلاً عادي لن اندم #نجاح_اكتتاب_ارامكو</t>
  </si>
  <si>
    <t>https://twitter.com/hanan11281/status/1204814284884185089</t>
  </si>
  <si>
    <t>Alkharashif</t>
  </si>
  <si>
    <t xml:space="preserve">تفوق القيمة السوقية لارامكو عالميا هو بفضل الله ثم بفضل وجهود قادة وابناء الوطن السابقين والحاليين واستكملها هذا الرجل الشجاع بهذا القرار التاريخي الذي سوف يخلد ضمن تاريخ نجاحات المملكة ولا عزاء للحاقدين والمشككين #شكرا_محمد_بن_سلمان #نجاح_اكتتاب_ارامكو </t>
  </si>
  <si>
    <t>https://twitter.com/Alkharashif/status/1204813910756462592</t>
  </si>
  <si>
    <t>NassersaudSa</t>
  </si>
  <si>
    <t xml:space="preserve">جدا فخورين فيك يابو سلمان #نجاح_اكتتاب_ارامكو </t>
  </si>
  <si>
    <t>https://twitter.com/NassersaudSa/status/1204813458618892288</t>
  </si>
  <si>
    <t xml:space="preserve">#نجاح_اكتتاب_ارامكو رتويت يا اهل الخير امي بحاجة للعناية وادوية وعلاجات وعملية مكلفة اعيل في طفلين وامي وابي وربنا يلي بيعلم بالحال الي جعلني اطلبكم اني بحاجة للصدقة ٨ الاف ريال </t>
  </si>
  <si>
    <t>https://twitter.com/omi_saadoni/status/1204813358094061568</t>
  </si>
  <si>
    <t>انطلاقة #أرامكو المذهلة ترفع أسهم السعودية.. وصعود معظم البورصات الخليجية #إرم_نيوز #نجاح_اكتتاب_ارامكو #Aramco</t>
  </si>
  <si>
    <t>#Aramco</t>
  </si>
  <si>
    <t>https://twitter.com/EremNews/status/1204813325546246146</t>
  </si>
  <si>
    <t>reeqalnahl1</t>
  </si>
  <si>
    <t>#فروع_ريق_النحل هذه فروعنا بالمملكة تواصل معنا ولدينا شحن مع شركة DHL العالمية لجميع مناطق المملكة فقط 45 ريال لكل 4 كيلو واي كيلو إضافي يضاف 30 ريال ولجميع دول العالم 150 ريال حتى 2 كيلو واي كيلو إضافي يضاف100 ريال #اكتتاب_أرامكو</t>
  </si>
  <si>
    <t>https://twitter.com/reeqalnahl1/status/1204813129282195456</t>
  </si>
  <si>
    <t>sport_dubai</t>
  </si>
  <si>
    <t>MacLaren or Ferrari For booking what'sapp now +97155-2978046 +971504242979 #Dubai #City #كأسالعالمللأندية #الهلال #قطارالحرمين #مساءالخير #تداولارامكو #زعيمتويتر #يحدثالان #اكتتابأرامكو #FantaMango #ufc #WednesdayWisdom #دبي #تصويري</t>
  </si>
  <si>
    <t>#Dubai #City #FantaMango #ufc #WednesdayWisdom</t>
  </si>
  <si>
    <t>https://twitter.com/sport_dubai/status/1204813078203969543</t>
  </si>
  <si>
    <t>#نجاح_اكتتاب_ارامكو القاعدة هي: أيّ شيء تقوله حكومتنا فهو كذِب ما لَم يثبُت العكس.</t>
  </si>
  <si>
    <t>https://twitter.com/MarzoqMashan_/status/1204812677073252352</t>
  </si>
  <si>
    <t>AAjVcUYWZNL2yvJ</t>
  </si>
  <si>
    <t xml:space="preserve">★ ★ ★ ★ ★ *مجموعه علاج الصدفيه من فوريفر* *مجموعه رائعه للقضاء علي الصدفيه للأبد* *من مواد طبيعيه 100%..* *بدووون اي آثار جانبيه* .. *الطلب والاستفسار علي الخاص* #نجاح_اكتتاب_ارامكو </t>
  </si>
  <si>
    <t>https://twitter.com/AAjVcUYWZNL2yvJ/status/1204812436861333505</t>
  </si>
  <si>
    <t>Mistro378</t>
  </si>
  <si>
    <t xml:space="preserve">#نجاح_اكتتاب_ارامكو ماشاء الله تبارك الله، في أول يوم تداول لأسهم ارامكو تغير ترتيب الشركات والبورصات العالمية </t>
  </si>
  <si>
    <t>https://twitter.com/Mistro378/status/1204812378644385797</t>
  </si>
  <si>
    <t>vLsnqdS3yMp5npr</t>
  </si>
  <si>
    <t>https://twitter.com/vLsnqdS3yMp5npr/status/1204812211719475206</t>
  </si>
  <si>
    <t>ah_albarqe</t>
  </si>
  <si>
    <t xml:space="preserve">#نجاح_اكتتاب_ارامكو وضع المكتتبين في أرامكو هههههههههههههههههههههههههههههههههههههههههههه. </t>
  </si>
  <si>
    <t>https://twitter.com/ah_albarqe/status/1204812133600505856</t>
  </si>
  <si>
    <t>Esnxz</t>
  </si>
  <si>
    <t>اللهم لك الحمد، أسعدتني هذه البداية، تبشر بالخير إن شاء الله، وإضافة لذلك أسعدني خبر إهداء أرامكو 235 سهم لموظفيها المكتتبين، اللهم لك الحمد دائماً وأبداً. #نجاح_اكتتاب_ارامكو</t>
  </si>
  <si>
    <t>https://twitter.com/Esnxz/status/1204812011474960384</t>
  </si>
  <si>
    <t>i4hbVG1nTIniEKi</t>
  </si>
  <si>
    <t>https://twitter.com/i4hbVG1nTIniEKi/status/1204811903144464384</t>
  </si>
  <si>
    <t>NaifBatarfi</t>
  </si>
  <si>
    <t xml:space="preserve">نحمدالله على #نجاح_اكتتاب_ارامكو وبإذن الله مزيد من الخير للمساهمين فيها </t>
  </si>
  <si>
    <t>https://twitter.com/NaifBatarfi/status/1204811858030530564</t>
  </si>
  <si>
    <t>https://twitter.com/twasulnews/status/1204811834504515584</t>
  </si>
  <si>
    <t>omarafarok1997</t>
  </si>
  <si>
    <t>#نجاح_اكتتاب_ارامكو الأثر الرجعي لاكتتاب أرامكو سيظهر أثره السلبي حتماً .. لابد من دراسة اقتصادية حقيقية في ظل الاوضاع السياسية المتغيرة تظهر مدى استقرار الاقتصاد السعودي بعد إعلان نجاح اكتتاب أرامكو، وما الاثر الرجعي الحتمي الذي سيظهر مستقبلاً ..</t>
  </si>
  <si>
    <t>https://twitter.com/omarafarok1997/status/1204811511195226112</t>
  </si>
  <si>
    <t>البرنامج النووي السعودي يخيف أمريكا https://youtu.be/YCU51FhdSJE #العشوائي #نجاح_اكتتاب_ارامكو</t>
  </si>
  <si>
    <t>https://twitter.com/Fi6SMicgeFAftsB/status/1204811406912229376</t>
  </si>
  <si>
    <t>#اربعه_الاف_طبيب_اسنان_عاطل الأثر الرجعي لاكتتاب أرامكو سيظهر أثره السلبي حتماً .. لابد من دراسة اقتصادية حقيقية في ظل الاوضاع السياسية المتغيرة تظهر مدى استقرار الاقتصاد السعودي بعد إعلان نجاح اكتتاب أرامكو، وما الاثر الرجعي الحتمي الذي سيظهر مستقبلاً ..</t>
  </si>
  <si>
    <t>https://twitter.com/omarafarok1997/status/1204811383629590529</t>
  </si>
  <si>
    <t>noooooona_995</t>
  </si>
  <si>
    <t>#السعوديه_ذهب_والماس قال الجنيد رحمه الله: (الحياء رؤية الآلاء ورؤية التقصير فيتولد بينهما حالة تسمى الحياء, وحقيقته خلق يبعث على ترك القبائح وبمنع من التفريط في حق صاحب الحق ) . #نجاح_اكتتاب_ارامكو</t>
  </si>
  <si>
    <t>https://twitter.com/noooooona_995/status/1204811283763269632</t>
  </si>
  <si>
    <t>MosaHaqwi</t>
  </si>
  <si>
    <t xml:space="preserve"> #نجاح_اكتتاب_ارامكو Market value. Apple: $1190 billion Microsoft: $1150 billion Alphabet: $926 billion Amazon: $862 billion Facebook: $572 billion Berkshire Hathaway: $541 billion Exxon Mobil: $292 billion Chevron: $222 billion Saudi Aramco: $1880 billion </t>
  </si>
  <si>
    <t>https://twitter.com/MosaHaqwi/status/1204811176586162179</t>
  </si>
  <si>
    <t>AhmedBoca</t>
  </si>
  <si>
    <t>Casio Men’s Black Dial Resin Band Watch – GA100-1A1, Quartz – Eshtry Store Offers http://bit.ly/2RHW3lX #مميزات_البنت_السعوديه #مرهب_البقمي #اربعه_الاف_طبيب_اسنان_عاطل #ونتروندرلاند #موسوعه_السلم #نجاح_اكتتاب_ارامكو #النصر_التعاون</t>
  </si>
  <si>
    <t>https://twitter.com/AhmedBoca/status/1204811027721981952</t>
  </si>
  <si>
    <t>AReqeiey</t>
  </si>
  <si>
    <t>متى يوصل السهم في اكتتاب أرامكو إلى ٥٠٠ ريال انا جالس انتظر ممكن يوصل</t>
  </si>
  <si>
    <t>https://twitter.com/AReqeiey/status/1204810883555381249</t>
  </si>
  <si>
    <t>sirgof2</t>
  </si>
  <si>
    <t xml:space="preserve">اسهم ارامكو من الاسهم المختلطه #نجاح_اكتتاب_ارامكو </t>
  </si>
  <si>
    <t>https://twitter.com/sirgof2/status/1204810693133963264</t>
  </si>
  <si>
    <t>LEEDINGFREELANC</t>
  </si>
  <si>
    <t>Revamp &amp; Tailor your CV Now! • Latest Design Trends • Resume / CV / Cover Letter • Best &amp; Professional Description • Editing &amp; Proofreading • High Quality Resolution #نجاح_اكتتاب_ارامكو #مميزات_البنت_السعوديه Email leedingfreelancers@gmail.com</t>
  </si>
  <si>
    <t>https://twitter.com/LEEDINGFREELANC/status/1204810650503004160</t>
  </si>
  <si>
    <t>TRENDNETWORK_kw</t>
  </si>
  <si>
    <t>مذيعة العربية تطالب بإجازة بعد تغطية لـ #اكتتاب_أرامكو من البداية وحتى إدراجها</t>
  </si>
  <si>
    <t>https://twitter.com/TRENDNETWORK_kw/status/1204810575869595651</t>
  </si>
  <si>
    <t>بمباركة كبيرهم #أبو_منشار...و انتاج المخابرات السعودية... #نجاح_اكتتاب_ارامكو</t>
  </si>
  <si>
    <t>https://twitter.com/DCubbVoCQKxfS7v/status/1204810419816271872</t>
  </si>
  <si>
    <t>Need Business Identity? • Membership Loyalty Card • Book &amp; Album Covers • Layout Packaging Design • Photoshop Editing • Fillable editable PDF form • YouTube Thumbnail mockup #نجاح_اكتتاب_ارامكو #مميزات_البنت_السعوديه leedingfreelancers@gmail.com</t>
  </si>
  <si>
    <t>https://twitter.com/LEEDINGFREELANC/status/1204810384751939584</t>
  </si>
  <si>
    <t>hatim19877</t>
  </si>
  <si>
    <t>#نجاح_اكتتاب_ارامكو 57 work 10 https://youtu.be/v_B7RSrdWBA via @YouTube</t>
  </si>
  <si>
    <t>https://twitter.com/hatim19877/status/1204810127527858178</t>
  </si>
  <si>
    <t>#نجاح_اكتتاب_ارامكو ty work 10 https://youtu.be/v_B7RSrdWBA via @YouTube</t>
  </si>
  <si>
    <t>https://twitter.com/hatim19877/status/1204810063279472647</t>
  </si>
  <si>
    <t>Make it professional with charts • Bar Chart • Pie Chart • Column Chart • Spider Chart • Sequence Chart • Smart art • Graph • Diagram • Drawing • Infographic #نجاح_اكتتاب_ارامكو #مميزات_البنت_السعوديه Email leedingfreelancers@gmail.com</t>
  </si>
  <si>
    <t>https://twitter.com/LEEDINGFREELANC/status/1204809812447354886</t>
  </si>
  <si>
    <t>TheTopVideo</t>
  </si>
  <si>
    <t xml:space="preserve">أرامكو السعودية تُزيح شركة أبل الأمريكية عن مركزها الأول كأعلى قيمة سوقية في سوق الأسهم، لتؤكد نجاح توجيهات سمو #ولي_العهد ورؤيته قبل 3 سنوات ⁧#نجاح_اكتتاب_ارامكو #تداول_ارامكو </t>
  </si>
  <si>
    <t>https://twitter.com/TheTopVideo/status/1204809346481360896</t>
  </si>
  <si>
    <t>___ram22</t>
  </si>
  <si>
    <t>#نجاح_اكتتاب_ارامكو لا اله الا انت سُبحانك اني كنت من الظالمين .</t>
  </si>
  <si>
    <t>https://twitter.com/___ram22/status/1204809244350013441</t>
  </si>
  <si>
    <t>omlayan2021</t>
  </si>
  <si>
    <t>https://twitter.com/omlayan2021/status/1204809242697449479</t>
  </si>
  <si>
    <t>Need Programming language, Development &amp; Implementation? ● HTML ● CSS ● C++ ● JAVASCRIPT ● MATLAB ● PHP ● PYTHON ● SWIFT ● JAVA ● ARDUINO #نجاح_اكتتاب_ارامكو #مميزات_البنت_السعوديه Email: leedingfreelancers@gmail.com</t>
  </si>
  <si>
    <t>https://twitter.com/LEEDINGFREELANC/status/1204809029697933313</t>
  </si>
  <si>
    <t>saudi_citizen89</t>
  </si>
  <si>
    <t>شنّ سلق عزمي ومرتزقة الخنزيرة حملة قذرة قوامها الحقد والحسد على أرامكو خلال اكتتابها بغرض التأثير على اكتتابها وتنفير الناس ،، فماذا يقول كلاب عزمي بعد إدراجها كأكبر شركة في العالم متقدمة على شركة أبل . #نجاح_اكتتاب_ارامكو #أرامكو</t>
  </si>
  <si>
    <t>https://twitter.com/saudi_citizen89/status/1204808928175042560</t>
  </si>
  <si>
    <t>harajjnow</t>
  </si>
  <si>
    <t xml:space="preserve">دعم مشروع شباب سعوديين للتطبيق حراج الان إعرض منتجاتك و قم ببيعها في حراج الان بدون أي عمولة، واستخدامه سهل تحميل تطبيق بالايفون https://apps.apple.com/us/app/%D8%AD%D8%B1%D8%A7%D8%AC-%D8%A7%D9%84%D8%A7%D9%86/id1183889579 تحميل تطبيق جلاكس https://play.google.com/store/apps/details?id=com.flynax.harajnow #نجاح_اكتتاب_ارامكو </t>
  </si>
  <si>
    <t>https://twitter.com/harajjnow/status/1204808902514237440</t>
  </si>
  <si>
    <t>#نجاح_اكتتاب_ارامكو work 10 https://youtu.be/v_B7RSrdWBA via @YouTube</t>
  </si>
  <si>
    <t>https://twitter.com/hatim19877/status/1204808808100487168</t>
  </si>
  <si>
    <t>a7md_ee</t>
  </si>
  <si>
    <t xml:space="preserve">#نجاح_اكتتاب_ارامكو هو من نجاح قائدنا </t>
  </si>
  <si>
    <t>https://twitter.com/a7md_ee/status/1204808789540638720</t>
  </si>
  <si>
    <t>Get best Tutoring Services for: • SAT &amp; PSAT Preparation • GRE Preparation • ACT Preparation • TOEFL Preparation • GMAT Preparation • Entrance Test for Colleges &amp; University #نجاح_اكتتاب_ارامكو #مميزات_البنت_السعوديه leedingfreelancers@gmail.com</t>
  </si>
  <si>
    <t>https://twitter.com/LEEDINGFREELANC/status/1204808612205355009</t>
  </si>
  <si>
    <t>rand_vids</t>
  </si>
  <si>
    <t xml:space="preserve">#مميزات_البنت_السعوديه #مرهب_البقمي #موسوعه_السلم #ونتروندرلاند #نجاح_اكتتاب_ارامكو </t>
  </si>
  <si>
    <t>https://twitter.com/rand_vids/status/1204808590370000896</t>
  </si>
  <si>
    <t>legoo1989</t>
  </si>
  <si>
    <t>ربنا يستر عليكي يا سعودية ..ده اللي كانو عايزينه عشان يشتروا من دمكوا #نجاح_اكتتاب_ارامكو</t>
  </si>
  <si>
    <t>https://twitter.com/legoo1989/status/1204808346781573122</t>
  </si>
  <si>
    <t>Alassafi85</t>
  </si>
  <si>
    <t xml:space="preserve">من حفل #إدراج_أرامكو مع التحية .. المهم؛ أن نفتخر بأن أحلامنا وأمنياتنا تتحقق #تداول #نجاح_اكتتاب_أرامكو </t>
  </si>
  <si>
    <t>https://twitter.com/Alassafi85/status/1204808208386269185</t>
  </si>
  <si>
    <t>alsajwani1</t>
  </si>
  <si>
    <t>هل انت من نوع تنتظر الوظيفة https://youtu.be/O2oE7OYnqd8 #نجاح_اكتتاب_ارامكو</t>
  </si>
  <si>
    <t>https://twitter.com/alsajwani1/status/1204808198567403523</t>
  </si>
  <si>
    <t>almesryoonnews</t>
  </si>
  <si>
    <t xml:space="preserve">بالفيديو.. الملك سلمان يُبكي نشطاء «تويتر» بوصيته http://almesryoon.com/story/1277302 #نجاح_اكتتاب_ارامكو </t>
  </si>
  <si>
    <t>https://twitter.com/almesryoonnews/status/1204808190677925888</t>
  </si>
  <si>
    <t>YawmiyatiMag</t>
  </si>
  <si>
    <t>قامت الفنانة كندة علوش بنشر صورة عبر انستقرام والصورة تجمعها مع زوجها الفنان عمرو يوسف وابنتها حياة ونالت إعجاب رواد مواقع التواصل الإجتماعي كثيراً خاصةً وأن كندة نادراً ما تنشر صوراً لإبنتها! @KindaAlloush #يومياتي #نجاح_اكتتاب_ارامكو #yawmiyati</t>
  </si>
  <si>
    <t>#yawmiyati</t>
  </si>
  <si>
    <t>https://twitter.com/YawmiyatiMag/status/1204808156909637640</t>
  </si>
  <si>
    <t>zozo_1457</t>
  </si>
  <si>
    <t>d3m_raid</t>
  </si>
  <si>
    <t>قناة شاعر يكتب ويتغنّى بأشعاره بصوته الشجيّ فولو ثم استمتاع لا حدّ له @raid_shmr0 http://youtube.com/channel/UCBcMP… #عهد_وحور_تكفون_ابوي #اكتتاب_أرامكو</t>
  </si>
  <si>
    <t>https://twitter.com/zozo_1457/status/1204807941754433536</t>
  </si>
  <si>
    <t>Miss_Alroqi</t>
  </si>
  <si>
    <t>https://twitter.com/Miss_Alroqi/status/1204807844605972482</t>
  </si>
  <si>
    <t>Only_Meeeeeeeee</t>
  </si>
  <si>
    <t>الاشخاص الذين اكتتبوا بمبالغ فوق ٥٠ الف حققوا مكاسب السواد الاعظم اكتتب بمبالغ اقل و حتى الان الرابحون قليل جدا جدا وهذا شيء لا يليق بأكبر اكتتاب بالتاريخ ! . اصحاب رؤوس الاموال سيربحون في ارامكو او بدون ارامكو. كلامي اقصد به المكتتبين من (الطبقة الكادحة) المساكين</t>
  </si>
  <si>
    <t>https://twitter.com/reality448/status/1204807603865436160</t>
  </si>
  <si>
    <t>son 3 #TIMEPersonoftheYear2019 #Curry #WednesdayWisdom #FNS歌謡祭2019第2夜 #CitizenshipAmmendmentBill2019 #PRODUCE101JAPAN #VoteCorbyn #اكتتاب_أرامكو #بريدة https://twitter.com/sxfetypinn/status/1197160581591130112/video/1</t>
  </si>
  <si>
    <t>#TIMEPersonoftheYear2019 #Curry #WednesdayWisdom #FNS #CitizenshipAmmendmentBill2019 #PRODUCE101JAPAN #VoteCorbyn</t>
  </si>
  <si>
    <t>https://twitter.com/safetyliar/status/1204807601709551616</t>
  </si>
  <si>
    <t>Rabaeh_AlDosari</t>
  </si>
  <si>
    <t xml:space="preserve">#نجاح_اكتتاب_ارامكو سجل يا تاريخ 11 /12/2019 م 14/04/1441 هـ </t>
  </si>
  <si>
    <t>https://twitter.com/Rabaeh_AlDosari/status/1204807589172785153</t>
  </si>
  <si>
    <t>SAAD61109792</t>
  </si>
  <si>
    <t>abdelbariatwan</t>
  </si>
  <si>
    <t>في إنجاز جديد للوطن.. قيمة شركة #أرامكو السوقية تقفز لـ 1.88 تريليون دولار لتتخطى بذلك قيمة شركة (آبل) وتصبح الشركة الأكبر في العالم من حيث القيمة السوقية . . . #شكرا_محمد_بن_سلمان #نجاح_اكتتاب_ارامكو .</t>
  </si>
  <si>
    <t>https://twitter.com/SAAD61109792/status/1204807422121873408</t>
  </si>
  <si>
    <t>m7mdalhammami</t>
  </si>
  <si>
    <t xml:space="preserve">#نجاح_اكتتاب_ارامكو ومن نجاح إلى نجاح بإذن الله وكل عدو للنجاح حتماً سيفشل ... </t>
  </si>
  <si>
    <t>https://twitter.com/m7mdalhammami/status/1204807349308968960</t>
  </si>
  <si>
    <t>C9qchZVsAMFwBa4</t>
  </si>
  <si>
    <t>https://twitter.com/C9qchZVsAMFwBa4/status/1204807302123081729</t>
  </si>
  <si>
    <t>saleh_h33</t>
  </si>
  <si>
    <t xml:space="preserve">لوعد يوفي بالوعد #اكتتاب_أرامكو </t>
  </si>
  <si>
    <t>https://twitter.com/saleh_h33/status/1204807285899505664</t>
  </si>
  <si>
    <t>iceo0o</t>
  </si>
  <si>
    <t>١٪ من أرامكو في الأسهم يعتبر اكبر اكتتاب في التاريخ ارامكو اغلى شركة في العالم بدون منازع</t>
  </si>
  <si>
    <t>https://twitter.com/EngSaIman/status/1204807221143576577</t>
  </si>
  <si>
    <t>TopSaudiNews2</t>
  </si>
  <si>
    <t>عندما تحدّث، تحوّلت أقواله إلى أفعال.. "ارامكو" - بعد حديث ولي العهد عنها قبل أعوام - طُرِح جزء من أسهمها اليوم فتربعت على عرش شركات العالم ⁧#نجاح_اكتتاب_ارامكو pic.twitter.com/unamoy677a</t>
  </si>
  <si>
    <t>https://twitter.com/TopSaudiNews2/status/1204807129435119623</t>
  </si>
  <si>
    <t>hussain5013</t>
  </si>
  <si>
    <t xml:space="preserve">#نجاح_اكتتاب_ارامكو اشكو الى الله ثم اليكم وقد تغلبت في الحياة بين لين وقسوة حتى أصبحت مثقل بالديون وانا خارج بلادي السعودية ولا استطيع العودة لها وانا هنا عالق في الامارات لا اعرف مصيري واطلب من الله ثم من اهل الخير المساعدة 971504873314+ </t>
  </si>
  <si>
    <t>https://twitter.com/hussain5013/status/1204807026821541891</t>
  </si>
  <si>
    <t>i3ilk</t>
  </si>
  <si>
    <t xml:space="preserve">بفضل الله ثم جهود #ولي_العهد ارامكو بأكتتابها صارت اكبر اكتتاب مر على التاريخ #نجاح_اكتتاب_ارامكو هو من نجاح قائدنا </t>
  </si>
  <si>
    <t>https://twitter.com/i3ilk/status/1204806842678992896</t>
  </si>
  <si>
    <t>Need help? Electrical Engineering Mechanical Engineering Industrial Engineering Architectural Engineering Electronics English Writing Matlab Homework Assignment Projects Tasks #نجاح_اكتتاب_ارامكو #مميزات_البنت_السعوديه leedingfreelancers@gmail.com</t>
  </si>
  <si>
    <t>https://twitter.com/LEEDINGFREELANC/status/1204806611031621632</t>
  </si>
  <si>
    <t>pero vamos a hacer q este llegue a 2k #FNS歌謡祭2019第2夜 #بريدة #اكتتاب_أرامكو https://twitter.com/sxfetypinn/status/1197160581591130112/video/1</t>
  </si>
  <si>
    <t>#FNS</t>
  </si>
  <si>
    <t>https://twitter.com/safetyliar/status/1204806573287231488</t>
  </si>
  <si>
    <t>حسیب خان: میں 6 سال کا تھا جب پہلی بار اپنے ماموں کی شادی پائے ناچا . تب سے اب تک ناچ رہا ہو http://youtu.be/rNlpw6Sd34Q #موسوعه_السلم #نجاح_اكتتاب_ارامكو الوحدة #CitizenshipAmmendmentBill2019 #IndiaSupportsCAB #Lahore #WednesdayWisdom #CABseBharatBachao #1SmartTVBrand</t>
  </si>
  <si>
    <t>#CitizenshipAmmendmentBill2019 #IndiaSupportsCAB #Lahore #WednesdayWisdom #CABseBharatBachao #1SmartTVBrand</t>
  </si>
  <si>
    <t>https://twitter.com/J_for_Junaid/status/1204806342462132225</t>
  </si>
  <si>
    <t>King_Pattaya_</t>
  </si>
  <si>
    <t>يرزقكم الله من واسع فضله ديرة طيبه وشعب اطيب #نجاح_اكتتاب_ارامكو</t>
  </si>
  <si>
    <t>https://twitter.com/King_Pattaya_/status/1204806252804468736</t>
  </si>
  <si>
    <t>sami_albatta7</t>
  </si>
  <si>
    <t>https://twitter.com/sami_albatta7/status/1204806247658209281</t>
  </si>
  <si>
    <t>12afaf34</t>
  </si>
  <si>
    <t>#نجاح_اكتتاب_ارامكو حسابات الشاعر فيصل دخيل الله تويتر : @S_alkssr الإنستغرام http://instagram.com/s_alkssr سناب شات http://snapchat.com/add/s_alkssr اليوتيوب فيصل دخيل الله الدعم الرسمي @d3m_alkssr</t>
  </si>
  <si>
    <t>https://twitter.com/12afaf34/status/1204806070641799168</t>
  </si>
  <si>
    <t>Hashim64442398</t>
  </si>
  <si>
    <t>https://twitter.com/Hashim64442398/status/1204805999284097024</t>
  </si>
  <si>
    <t>umhesah</t>
  </si>
  <si>
    <t>حربيه بكر من مكه امها حضريه جامعيه قسم E العمر ٣٠ شكلها اصغر من عمرها بيضا ، شعر طويل يغطي الظهر الطول ١٥٨ الوزن ٥٨ طلبها اعزب موظف غير متشدد ولا معقد مرح يخاف الله ويصلي وسمعته كويسه #ونتروندرلاند #نجاح_اكتتاب_ارامكو #مميزات_البنت_السعوديه</t>
  </si>
  <si>
    <t>https://twitter.com/umhesah/status/1204805877842219014</t>
  </si>
  <si>
    <t>BiN_DoSaR</t>
  </si>
  <si>
    <t xml:space="preserve">في وقت مبكر من هذا اليوم قُرع هذا الجرس .. فسقطت شركات وارتفعت شركات وعساك من تفاع إلى ارتقاع يا ارامكو #نجاح_اكتتاب_ارامكو </t>
  </si>
  <si>
    <t>https://twitter.com/BiN_DoSaR/status/1204805657582538752</t>
  </si>
  <si>
    <t>ass5478</t>
  </si>
  <si>
    <t xml:space="preserve">#تتجوز_عن_حب_ولاصالونات #اكتتاب_أرامكو </t>
  </si>
  <si>
    <t>https://twitter.com/ass5478/status/1204805500069711872</t>
  </si>
  <si>
    <t>_MentallyLost__</t>
  </si>
  <si>
    <t>الصخرة قالها السعودية العظمى #نجاح_اكتتاب_ارامكو</t>
  </si>
  <si>
    <t>https://twitter.com/_MentallyLost__/status/1204805348017750020</t>
  </si>
  <si>
    <t>fawaed1440</t>
  </si>
  <si>
    <t>((وَقُل رَّبِّ اغْفِرْ وَارْحَمْ وَأَنتَ خَيْرُ الرَّاحِمِينَ)) هذا إرشاد من الله إلى هذا الدعاء ،فالغفر إذا أطلق معناه محو الذنب و ستره عن الناس ، والرحمة معناها: أن يسدده و يوفقه في الأقوال و الأفعال #نجاح_اكتتاب_ارامكو</t>
  </si>
  <si>
    <t>https://twitter.com/fawaed1440/status/1204805215603564545</t>
  </si>
  <si>
    <t>abdullah19749</t>
  </si>
  <si>
    <t>بالتوفيق للمكتتبين.. #نجاح_اكتتاب_ارامكو</t>
  </si>
  <si>
    <t>https://twitter.com/abdullah19749/status/1204805119352672256</t>
  </si>
  <si>
    <t>#اكتتاب_ارامكو لك ( قـدر ) لو يـنـطرح مثل أسهـم أرامكو أمـوال قـارون ماتـشريه لو تكتـتـب</t>
  </si>
  <si>
    <t>https://twitter.com/C9qchZVsAMFwBa4/status/1204805045243596801</t>
  </si>
  <si>
    <t xml:space="preserve">بلغوا السلوقي أن #ارامكو طُرحت وأن قيمتها السوقيه 1،88 تريليون دولار وتربعت على عرش أغلى شركات العالم وازاحة أبل من مكانها #تداول_ارامكو #نجاح_اكتتاب_ارامكو </t>
  </si>
  <si>
    <t>https://twitter.com/F_H_D19/status/1204804921549295617</t>
  </si>
  <si>
    <t>حسیب خان: میں 6 سال کا تھا جب پہلی بار اپنے ماموں کی شادی پائے ناچا . تب سے اب تک ناچ رہا ہو http://youtu.be/rNlpw6Sd34Q #موسوعه_السلم #نجاح_اكتتاب_ارامكو الوحدة</t>
  </si>
  <si>
    <t>https://twitter.com/ASPOfficial_/status/1204804894638694401</t>
  </si>
  <si>
    <t>0_q90</t>
  </si>
  <si>
    <t>عرض مؤقت شوز ب١٠٠ شوزين ب١٥٠ ريال فقط حياكم بحسابي https://instagram.com/0_q90?igshid=qulit8ea2tbq لطفاً انشروه #نجاح_اكتتاب_ارامكو</t>
  </si>
  <si>
    <t>https://twitter.com/0_q90/status/1204804490685288449</t>
  </si>
  <si>
    <t>alHattlan</t>
  </si>
  <si>
    <t>#السعودية تحث الخطى بكل ثقة نحو المستقبل. #اكتتاب_ارامكو</t>
  </si>
  <si>
    <t>https://twitter.com/alHattlan/status/1204804003311304705</t>
  </si>
  <si>
    <t>rrrede</t>
  </si>
  <si>
    <t>#نجاح_اكتتاب_ارامكو يس وربي مستانسه مره على المكسب انتظر المزيدددد</t>
  </si>
  <si>
    <t>https://twitter.com/rrrede/status/1204803994209656832</t>
  </si>
  <si>
    <t>Bankbecky5</t>
  </si>
  <si>
    <t xml:space="preserve">#motivationquotes #اكتتاب_أرامكو </t>
  </si>
  <si>
    <t>#motivationquotes</t>
  </si>
  <si>
    <t>https://twitter.com/Bankbecky5/status/1204803974546776064</t>
  </si>
  <si>
    <t>ALKHAMERY_YEMEN</t>
  </si>
  <si>
    <t>ابلغوهم أننا ماضون في درب الجهاد وليقصفوا وليجمعوا وليحشدوا من كل واد لن ننثني أو ننحني أنا لنا رب العباد لن ننهزم أو نركع مهما طغيتم في البلاد انا اسود في المعارك لا نرتضي عيش الرقاد الدعاء للمجاهدين بالنصر والتمكين #اكتتاب_أرامكو</t>
  </si>
  <si>
    <t>https://twitter.com/ALKHAMERY_YEMEN/status/1204803958344208385</t>
  </si>
  <si>
    <t>geev00051569</t>
  </si>
  <si>
    <t>المبدع والشاعر صاحب الشخصيه اللطيفه : :@s_alkssr #فيصل_دخيل_الله @d3m_alkssr #نجاح_اكتتاب_ارامكو</t>
  </si>
  <si>
    <t>https://twitter.com/geev00051569/status/1204803811673591808</t>
  </si>
  <si>
    <t>re47re</t>
  </si>
  <si>
    <t>#بريدة #اكتتاب_أرامكو #دوري_الامير_محمد_بن_سلمان #خالد_احبك_ارضى_عني</t>
  </si>
  <si>
    <t>https://twitter.com/re47re/status/1204803779486507011</t>
  </si>
  <si>
    <t>A_mesawa</t>
  </si>
  <si>
    <t xml:space="preserve">الحمدلله ،كان يوم من بدايته يبشر بالخير،والفائدة للناس اللي راح تستثمر على المدى البعيد راح يطلعو بمطلوب وزيادة، الجميل في الموضوع أنه في فئة كبيرة من قبل أيام الأكتتاب كانت تفتي كثير متخصص وغير متخصص،و الواقع بعد نتائج اليوم عطتهم ١-٠. #نجاح_اكتتاب_ارامكو </t>
  </si>
  <si>
    <t>https://twitter.com/A_mesawa/status/1204803687912267777</t>
  </si>
  <si>
    <t xml:space="preserve">من شفته لابس البشت الرجال متغير من بعد اكتتاب ارامكو فما عاد اخذ برأيه </t>
  </si>
  <si>
    <t>https://twitter.com/vip9tasi/status/1204803053611823104</t>
  </si>
  <si>
    <t>carsoug</t>
  </si>
  <si>
    <t>للبيع سيارة دودج نيون ستاندرد موديل 2017 السعر : 37,000 ريال للمزيد عن تفاصيل السيارة http://bit.ly/2qknYNI #نجاح_اكتتاب_ارامكو</t>
  </si>
  <si>
    <t>https://twitter.com/carsoug/status/1204803026172686338</t>
  </si>
  <si>
    <t>77_anwer</t>
  </si>
  <si>
    <t>https://twitter.com/77_anwer/status/1204802989615177728</t>
  </si>
  <si>
    <t>to_on7</t>
  </si>
  <si>
    <t>تصويت لـعمر خريبين . #بريدة #اكتتاب_أرامكو #الهلال#العالمي#كاس_العالم</t>
  </si>
  <si>
    <t>https://twitter.com/to_on7/status/1204802801651585026</t>
  </si>
  <si>
    <t>fx7203</t>
  </si>
  <si>
    <t>#اكتتاب_أرامكو يا ذا القمـــر يا اللـي سطــع نوره.. Follow// ⁦@khalidhamid77⁩ ⁦https://youtu.be/ROyjg2IJqlE⁩</t>
  </si>
  <si>
    <t>https://twitter.com/fx7203/status/1204802770039115778</t>
  </si>
  <si>
    <t>alaskarfahad</t>
  </si>
  <si>
    <t>xfms88</t>
  </si>
  <si>
    <t xml:space="preserve">يارجال كل اللي شككو في اكتتاب ارامكو هم اول ناس اكتتبو </t>
  </si>
  <si>
    <t>https://twitter.com/alaskarfahad/status/1204802749524774913</t>
  </si>
  <si>
    <t>LDOOO</t>
  </si>
  <si>
    <t>#سهم_ارامكو #نجاااح_اكتتاب_ارامكو إستفادة الشعب السعودي من الطرح الأولى ورفع مستوى تقييم الشركة قبل طرحها بالأسواق العالمية وطرح ٣ بالمية المتبقية من نسبة الطرح المقررة المكتتب السعودي سيكسب بإذن الله أضعاف رأس ماله لأنه عند طرح بقية الأسهم بالأسواق العالمية سيكون السعر عالي جدا</t>
  </si>
  <si>
    <t>https://twitter.com/LDOOO/status/1204802677965803520</t>
  </si>
  <si>
    <t>AlMalWeb</t>
  </si>
  <si>
    <t xml:space="preserve"> عاجل | صعود سهم #أرامكو 10% غدا يرفع تقييمها لأكثر من 2 تريليون دولار http://bit.ly/35crpFp #نجاح_اكتتاب_أرامكو </t>
  </si>
  <si>
    <t>https://twitter.com/AlMalWeb/status/1204802522684116992</t>
  </si>
  <si>
    <t xml:space="preserve">ومع ارتفاع قيمة أرامكو السوقية لـ1.88 تريليون دولار تكون قد تخطت قيمة شركة آبل السوقية وتصبح الشركة الأكبر في العالم من حيث القيمة السوقية. #نجاح_اكتتاب_ارامكو </t>
  </si>
  <si>
    <t>https://twitter.com/akhbar/status/1204802418883600384</t>
  </si>
  <si>
    <t>nadiatamer5</t>
  </si>
  <si>
    <t>#ياسمين_صبري #زعيم_تويتر #نجاح_اكتتاب_ارامكو #كهربا #محمد_سامي #مي_عمر</t>
  </si>
  <si>
    <t>https://twitter.com/nadiatamer5/status/1204802313409441792</t>
  </si>
  <si>
    <t>amnn334</t>
  </si>
  <si>
    <t>الإنسان الذي يتكبر ويتغطرس ويظلم بل أحيانًا خصيم لله بالتأكيد هو يجهل تماماً وزنه الحقيقي في هذا الكون. (أَوَلَمْ يَرَ الْإِنْسَانُ أَنَّا خَلَقْنَاهُ مِنْ نُطْفَةٍ فَإِذَا هُوَ خَصِيمٌ مُبِينٌ) #الانضباط_المدرسى #اكتتاب_أرامكو</t>
  </si>
  <si>
    <t>https://twitter.com/amnn334/status/1204802064972439552</t>
  </si>
  <si>
    <t>uItfrmis</t>
  </si>
  <si>
    <t xml:space="preserve">#نجاح_اكتتاب_ارامكو oof </t>
  </si>
  <si>
    <t>https://twitter.com/uItfrmis/status/1204802056898433026</t>
  </si>
  <si>
    <t>amal__qa</t>
  </si>
  <si>
    <t xml:space="preserve">هذا المقطع "سبب اعتقال" #جميل_فارسي، وهو يترجى المسؤلين ويعبر عن رفضه خصخصة أو بيع آرامكو السعودية وخطورة تسليم مقدرات الشعب للمستثمر الأجنبي #نجاح_اكتتاب_ارامكو </t>
  </si>
  <si>
    <t>https://twitter.com/amal__qa/status/1204801816610914304</t>
  </si>
  <si>
    <t>insideksa1</t>
  </si>
  <si>
    <t>https://insideksa.com/advert/oush-boutique-50off/ #نجاح_اكتتاب_ارامكو #مميزات_البنت_السعوديه #الدخان_الجديد_مغشوش19 #سهم_ارامكو #ونتروندرلاند #تتجوز_عن_حب_ولاصالونات #قطار_الحرمين #Aramco #الانضباط_المدرسي #النصر_التعاون #الهلال_الترجي_مونديال_العالم #محلل_الكشته #عهد_وحور_تكفون_ابوي #تداول_ارامكو</t>
  </si>
  <si>
    <t>https://twitter.com/insideksa1/status/1204801754883350529</t>
  </si>
  <si>
    <t xml:space="preserve">عندما صرح الأمير محمد بن سلمان بمشروع طرح أرامكو بعام 2016م لاقى صدى واسعًا بين تفاؤل وقلق وإرجاف؛ فتوكل على ربه مستعينًا بأبناء وطنه رغم حملات التشويش والتحريض لإفشال خططه، حتى تحقق #نجاح_اكتتاب_ارامكو وهو أهم ركائز رؤية المملكة 2030 في حدث هز العالم نفخر بقادتنا ووطننا وشعبنا </t>
  </si>
  <si>
    <t>https://twitter.com/Umar_AlEssa/status/1204801659035103234</t>
  </si>
  <si>
    <t>MonaAlwadani</t>
  </si>
  <si>
    <t xml:space="preserve">وضع اللي ما اكتتبو #نجاح_اكتتاب_ارامكو </t>
  </si>
  <si>
    <t>https://twitter.com/MonaAlwadani/status/1204801629222002688</t>
  </si>
  <si>
    <t>#اكتتاب_أرامكو #بريدة #IULovePoemInManila #FNS歌謡祭2019第2夜</t>
  </si>
  <si>
    <t>#IULovePoemInManila #FNS</t>
  </si>
  <si>
    <t>https://twitter.com/safetyliar/status/1204801590483456005</t>
  </si>
  <si>
    <t>#نجاح_اكتتاب_ارامكو كاستثمار طويل الأجل الدولة تستهدف أن يكون السوق السعودي من أكبر الأسواق العالمية كقيمة سوقيه وقوة الأسواق العالمية تعكسها قيمة الشركات المدرجة فيها..رؤية ولي العهد هدفها أن يصل قيمة السوق المالي السعودي فوق ٥ ترليون دولار بسبب سعر سهم أرامكو بالسوق مستقبلا</t>
  </si>
  <si>
    <t>https://twitter.com/LDOOO/status/1204801510892281856</t>
  </si>
  <si>
    <t>thamer5012</t>
  </si>
  <si>
    <t xml:space="preserve">#نجاح_اكتتاب_ارامكو اللي مااكتتبو في ارامكو </t>
  </si>
  <si>
    <t>https://twitter.com/thamer5012/status/1204801408781996036</t>
  </si>
  <si>
    <t>a_alshb</t>
  </si>
  <si>
    <t>dw_Sulta5</t>
  </si>
  <si>
    <t>بغض النظر عن صحة ما جاء في الريبورت إلا ان وقفة الوليد مع وطنه و حسن تدبير ولي العهد للصالح العام تنبئكم كيف بقت هذه الاسرة طوال قرون وستبقى . انهم يتجاوزون كل الخلافات الشخصية لاجل شيء واحد فقط هو ( #السعودية_العظمى ) #اكتتاب_أرامكو</t>
  </si>
  <si>
    <t>https://twitter.com/a_alshb/status/1204801245870997504</t>
  </si>
  <si>
    <t>aldaynona</t>
  </si>
  <si>
    <t>#نجاح_اكتتاب_ارامكو معرض الدينونة للتحف واللوحات والديكورات الداخليه الفخمة وايضا يوجد تفصيل على حسب الطلب الرياض شارع العليا العام مقابل مدارس نجد الاهلية للتواصل واتس 201144999955+ للتواصل واتس 966545400544+ https://www.instagram.com/aldaynona</t>
  </si>
  <si>
    <t>https://twitter.com/aldaynona/status/1204801179705839620</t>
  </si>
  <si>
    <t>Falmukhaileb</t>
  </si>
  <si>
    <t xml:space="preserve">#اكتتاب_أرامكو وضع المكتتبين اليوم </t>
  </si>
  <si>
    <t>https://twitter.com/Falmukhaileb/status/1204801160210796546</t>
  </si>
  <si>
    <t>R__wiin</t>
  </si>
  <si>
    <t>#نجاح_اكتتاب_ارامكو يمدينا نشارك ؟</t>
  </si>
  <si>
    <t>https://twitter.com/R__wiin/status/1204801101020704768</t>
  </si>
  <si>
    <t>0o0Royal</t>
  </si>
  <si>
    <t>https://twitter.com/0o0Royal/status/1204800929914085376</t>
  </si>
  <si>
    <t>mixxy_nyc</t>
  </si>
  <si>
    <t>Roddyricch speaks on juicewrld passing on the breakfast club https://youtu.be/KylsVV7YhW0 via @YouTube #depression #IULovePoemInManila #bokepterbaru #Curry #اكتتاب_أرامكو #خالد_احبك_ارضى_عني #PRODUCE101JAPAN #IUinManila #amwriting #Lawyers #بري_شي_بيخري #VoteCorbyn #amwriting</t>
  </si>
  <si>
    <t>#depression #IULovePoemInManila #bokepterbaru #Curry #PRODUCE101JAPAN #IUinManila #amwriting #Lawyers #VoteCorbyn #amwriting</t>
  </si>
  <si>
    <t>https://twitter.com/mixxy_nyc/status/1204800747268956160</t>
  </si>
  <si>
    <t>FPUxOtG42G1AqsE</t>
  </si>
  <si>
    <t>شركة أرامكو من قبل الاكتتاب هي أكبر شركة بالعالم والسبب بسيط انها تنتج تقريبا ٩ ملايين برميل نفط يوميا يعني نفط السعودية ليس للسعوديين حق به بعد اليوم الا ٣٢ مليار تمثل ٥٪ والباقي ربما لشركات أجنبية ستتحكم بالوطن بعد سنتين سنرى ما الفائدة على المواطن من بيعها #نجاح_اكتتاب_ارامكو</t>
  </si>
  <si>
    <t>https://twitter.com/FPUxOtG42G1AqsE/status/1204800722568667138</t>
  </si>
  <si>
    <t>#اكتتاب_ارامكو #سهم_ارامكو كيف ابيع اسهم ارامكو من بنك الراجحي ومتى ؟؟!!! من الرابط هذا https://youtu.be/ZX4vE_dMroE</t>
  </si>
  <si>
    <t>https://twitter.com/ze1_ze1/status/1204800709968977924</t>
  </si>
  <si>
    <t>MixxyNyc</t>
  </si>
  <si>
    <t>https://twitter.com/MixxyNyc/status/1204800705984434178</t>
  </si>
  <si>
    <t>skzangelss</t>
  </si>
  <si>
    <t xml:space="preserve">le dieron rt estoy tentada #اكتتاب_أرامكو </t>
  </si>
  <si>
    <t>https://twitter.com/safetyliar/status/1204800671045828610</t>
  </si>
  <si>
    <t>hwazn</t>
  </si>
  <si>
    <t>ودخلت #أرامكو السوق بعدما استكملت أكبر #اكتتاب عام في التاريخ، قامت فيه الشركة ببيع 1,5% من أسهمها بقيمة 25,6 مليار دولار. وطرحت في وقت لاحق بيع نحو 0,25% إضافية، لتصل قيمة ما قد تجنيه من عملية البيع إلى 29,44 مليار دولار.</t>
  </si>
  <si>
    <t>https://twitter.com/hwazn/status/1204800604549332993</t>
  </si>
  <si>
    <t>ana_m8dr</t>
  </si>
  <si>
    <t>⁧#كود⁩ كوبون خصم نسناس AC258 #نجاح_اكتتاب_ارامكو</t>
  </si>
  <si>
    <t>https://twitter.com/ana_m8dr/status/1204800584651550724</t>
  </si>
  <si>
    <t>Qo31fLzzYu1vTVp</t>
  </si>
  <si>
    <t xml:space="preserve">للطلب والاستفسار راسلني علي الخاص #نجاح_اكتتاب_ارامكو </t>
  </si>
  <si>
    <t>https://twitter.com/Qo31fLzzYu1vTVp/status/1204800504452321280</t>
  </si>
  <si>
    <t>MrConTroOoL</t>
  </si>
  <si>
    <t xml:space="preserve">المكتتبين في ارامكو اليوم #ارامكو #اكتتاب_أرامكو </t>
  </si>
  <si>
    <t>https://twitter.com/MrConTroOoL/status/1204800499645636609</t>
  </si>
  <si>
    <t>vi8let</t>
  </si>
  <si>
    <t>https://twitter.com/vi8let/status/1204800316740386816</t>
  </si>
  <si>
    <t xml:space="preserve">ودخلت #أرامكو السوق بعدما استكملت أكبر #اكتتاب عام في التاريخ، قامت فيه الشركة ببيع 1,5% من أسهمها بقيمة 25,6 مليار دولار. وطرحت في وقت لاحق بيع نحو 0,25% إضافية، لتصل قيمة ما قد تجنيه من عملية البيع إلى 29,44 مليار دولار. </t>
  </si>
  <si>
    <t>https://twitter.com/akhbar/status/1204800288567246848</t>
  </si>
  <si>
    <t>hsom67</t>
  </si>
  <si>
    <t xml:space="preserve">يوم كبير من أيام السعودية الكبيرة بأفعالها بتربع ارامكو على عرش الشركات في العالم. الشرق الأوسط موعود بمستقبل يرسمه السعوديين برؤية الفذ محمد بن سلمان #نجاح_اكتتاب_ارامكو </t>
  </si>
  <si>
    <t>https://twitter.com/hsom67/status/1204800229222039553</t>
  </si>
  <si>
    <t>#سهم_ارامكو ها ي اخوان اللي اكتتبوا في ارامكو بشروا كم ارباحكم ؟! (وضعكم الان مثل قطيع من الابقار تحلبكم ارامكو وتستفيد من فلوسكم بدون اي فائدة لكم !) #نجاح_اكتتاب_ارامكو #اكتتاب_أرامكو</t>
  </si>
  <si>
    <t>https://twitter.com/reality448/status/1204800007959973888</t>
  </si>
  <si>
    <t xml:space="preserve">ويعزّز اكتتاب أرامكو موقع السوق المالية السعودية المحلية “تداول”، التي أصبحت من بين أكبر 10 أسواق عالمية. وقد ارتفع مؤشر السوق بنسبة 0,83% في اليوم الأول من تداول أسهم أرامكو. </t>
  </si>
  <si>
    <t>https://twitter.com/akhbar/status/1204799979589709825</t>
  </si>
  <si>
    <t>_ALSHUNAIFI</t>
  </si>
  <si>
    <t>#نجاح_اكتتاب_ارامكو فيه محلل إقتصادي سعودي أو شخص واحد من اللي حاطين صح أمام أسمائهم أو صحيفة أو قناة في #السعودية تقدر تقول عكس هذا الكلام نقول لحكومتنا الرشيدة وظفوا أفضل المحللين وبنفس الوقت اسمحوا للبقية بحرية الرأي والحوار ليقتنع المواطن بعد سماع جميع الأطراف وليس بالتطبيل</t>
  </si>
  <si>
    <t>https://twitter.com/_ALSHUNAIFI/status/1204799958727176198</t>
  </si>
  <si>
    <t>__iighu</t>
  </si>
  <si>
    <t xml:space="preserve">تفاءلت اكثر صراحه بعد اول خطوة صارت #نجاح_اكتتاب_ارامكو </t>
  </si>
  <si>
    <t>https://twitter.com/__iighu/status/1204799923226628096</t>
  </si>
  <si>
    <t>Ameen7ameem</t>
  </si>
  <si>
    <t>#نجاح_اكتتاب_ارامكو #دندنة_امين https://youtu.be/HuM27Al32jQ</t>
  </si>
  <si>
    <t>https://twitter.com/Ameen7ameem/status/1204799913177034753</t>
  </si>
  <si>
    <t>NA__HA2</t>
  </si>
  <si>
    <t>اللهم وفق وسهل هذه الأيام اللهم اجعل نهاية كل جهد وتعب فرح وسعادة و درجات عالية يارب العالمين . #الاختبارات #اكتتاب_أرامكو #دوري_الامير_محمد_بن_سلمان</t>
  </si>
  <si>
    <t>https://twitter.com/NA__HA2/status/1204799895858745348</t>
  </si>
  <si>
    <t>wlledz</t>
  </si>
  <si>
    <t xml:space="preserve">#نجاح_اكتتاب_ارامكو وضع اللي ما اكتتبو في ارامكو </t>
  </si>
  <si>
    <t>https://twitter.com/wlledz/status/1204799893405159424</t>
  </si>
  <si>
    <t xml:space="preserve">#نجاح_اكتتاب_ارامكو تابع الحديث جيدا السعودية تتفوق </t>
  </si>
  <si>
    <t>https://twitter.com/khh___111/status/1204799876258811907</t>
  </si>
  <si>
    <t>AlSuby</t>
  </si>
  <si>
    <t>Joe_HAWA1</t>
  </si>
  <si>
    <t xml:space="preserve">#اكتتاب_أرامكو #نجاح_اكتتاب_ارامكو </t>
  </si>
  <si>
    <t>https://twitter.com/AlSuby/status/1204799820315140096</t>
  </si>
  <si>
    <t>al78e8hmurrh</t>
  </si>
  <si>
    <t>لم توَفّق بتحليلك حول عدم طرح الشركة للإكتتاب وإلى هنا والأمر لا إشكال فيه فليس كل تحليل يُصيب ، إنما المُشكلة كانت في ماهيّة الموضوع وحساسيته وتبعات ذلك من تأثير على من لديه رغبة بالإكتتاب وتثبيطه ، فبعض التحليلات من الجيد إقتصار طرحها على الخواص. #نجاح_اكتتاب_ارامكو @jassser15</t>
  </si>
  <si>
    <t>https://twitter.com/al78e8hmurrh/status/1204799738123620353</t>
  </si>
  <si>
    <t xml:space="preserve">متى توزيع الأرباح #نجاح_اكتتاب_ارامكو </t>
  </si>
  <si>
    <t>https://twitter.com/77_anwer/status/1204799554304061446</t>
  </si>
  <si>
    <t>AlRahden</t>
  </si>
  <si>
    <t>إلا الجلديات والأصواف لا تغامر فيها #الانضباط_المدرسي #اكتتاب_أرامكو #بريدة #خالد_احبك_ارضى_عني #دوري_الامير_محمد_بن_سلمان #محلل_الكشته #ونتروندرلاند #تجمع_العاطلين_السعوديين62 #الدخان_الجديد_مغشوش19 #مميزات_البنت_السعوديه #النصر_التعاون</t>
  </si>
  <si>
    <t>https://twitter.com/AlRahden/status/1204799523018678272</t>
  </si>
  <si>
    <t>hakemah9</t>
  </si>
  <si>
    <t xml:space="preserve">#اكتتاب_أرامكو لم يكن لدينا أدنى شك بنجاحه والسبب بسيط جدا ،،،، نثق بسمو الأمير محمد بن سلمان ونثق بأقوى شركة في العالم #ارامكو_السعوديه </t>
  </si>
  <si>
    <t>https://twitter.com/hakemah9/status/1204799510209335296</t>
  </si>
  <si>
    <t>u4Tzud9vmyqAb50</t>
  </si>
  <si>
    <t xml:space="preserve">#نجاح_اكتتاب_ارامكو شفافية.. رؤية.. وضوح مكسب اليوم جهد الامس #شكرا_محمد_بن_سلمان . راعي العز والفخر وألهمه يجعل الحلم دايم حقيقه يمناه بالخير دايم ثقيله وطموح الفخر والشموخ عديده انت والملك عز والله انك شبيهه </t>
  </si>
  <si>
    <t>https://twitter.com/u4Tzud9vmyqAb50/status/1204799483697082368</t>
  </si>
  <si>
    <t>f1900a1326</t>
  </si>
  <si>
    <t>#نجاح_اكتتاب_ارامكو اغلق سهم ارامكو على النسبه القصوى في اول يوم تداول عند ٣٥.٢٠ غدآ الخميس النسبه القصوى ٣٨.٧٠ نسأل الله التوفيق للجميع</t>
  </si>
  <si>
    <t>https://twitter.com/f1900a1326/status/1204799394207453184</t>
  </si>
  <si>
    <t>sl_mmn</t>
  </si>
  <si>
    <t>راحت على اللي صدقو اشاعات الواتس #نجاح_اكتتاب_ارامكو</t>
  </si>
  <si>
    <t>https://twitter.com/sl_mmn/status/1204799340348346368</t>
  </si>
  <si>
    <t>Fatima_bn</t>
  </si>
  <si>
    <t>https://twitter.com/AlSuby/status/1204799302528372737</t>
  </si>
  <si>
    <t>c9i19</t>
  </si>
  <si>
    <t>يشباب كيف اشوف اسهمي بالاهلي ماعندي محفظه #نجاح_اكتتاب_ارامكو</t>
  </si>
  <si>
    <t>https://twitter.com/c9i19/status/1204799278343970817</t>
  </si>
  <si>
    <t>w11_e</t>
  </si>
  <si>
    <t xml:space="preserve">#نجاح_اكتتاب_ارامكو راح علييييييي </t>
  </si>
  <si>
    <t>https://twitter.com/w11_e/status/1204799267786940420</t>
  </si>
  <si>
    <t>https://twitter.com/Joe_HAWA1/status/1204799238615502849</t>
  </si>
  <si>
    <t>E9Ci11zXhSelXLl</t>
  </si>
  <si>
    <t xml:space="preserve">#نجاح_اكتتاب_ارامكو حتى الكذب ما ينفعكم....... </t>
  </si>
  <si>
    <t>https://twitter.com/E9Ci11zXhSelXLl/status/1204799221758648320</t>
  </si>
  <si>
    <t>MSNArabia</t>
  </si>
  <si>
    <t>#وزير_المالية يوضح كيف سينعكس #اكتتاب_أرامكو على الاقتصاد السعودي #نجاح_اكتتاب_ارامكو https://aka.ms/AA6rp55</t>
  </si>
  <si>
    <t>https://twitter.com/MSNArabia/status/1204799204612280322</t>
  </si>
  <si>
    <t>mdsn2013</t>
  </si>
  <si>
    <t xml:space="preserve">#اربعه_الاف_طبيب_اسنان_عاطل لو كان هدفك أن تصبح مسوق الكتروني محترف، فهذا يدل على أنك شخص واعي ومدرك لما يحدث حولك من تغير في عالم التسويق، وهذا يعني أيضاً أنك في المكان الصحيح. من جميع الدول تواصل واتساب 00966561372085 #نجاح_اكتتاب_ارامكو </t>
  </si>
  <si>
    <t>https://twitter.com/mdsn2013/status/1204799161515696128</t>
  </si>
  <si>
    <t>Marwahoq</t>
  </si>
  <si>
    <t xml:space="preserve">الحمدلله اني شريكه #نجاح_اكتتاب_ارامكو </t>
  </si>
  <si>
    <t>https://twitter.com/Marwahoq/status/1204799091747835906</t>
  </si>
  <si>
    <t>8vlHzasMEhpxbsm</t>
  </si>
  <si>
    <t xml:space="preserve">أسأل الله العلي العظيم أن يسعده سعادة يتعجب منها أهل السموات والأرض ويفرج عنه كرب الدنيا والآخرة من يستطيع مساعدتي في سداد فاتورة ولو بريال واحد فقط او ريتويت المبلغ 23,878 رقم فاتورة 1920587180 #سهم_ارامكو #نجاح_اكتتاب_ارامكو </t>
  </si>
  <si>
    <t>https://twitter.com/8vlHzasMEhpxbsm/status/1204799081157144576</t>
  </si>
  <si>
    <t>i_Shahd3</t>
  </si>
  <si>
    <t>علمونا الحين شنسوي نبيع و لا نشتري #سهم_ارامكو #نجاح_اكتتاب_ارامكو</t>
  </si>
  <si>
    <t>https://twitter.com/i_Shahd3/status/1204799012571881472</t>
  </si>
  <si>
    <t>RahafDoss1</t>
  </si>
  <si>
    <t xml:space="preserve">#نجاح_اكتتاب_ارامكو الحمدلله تطمنت على ثروتي الحين </t>
  </si>
  <si>
    <t>https://twitter.com/RahafDoss1/status/1204799001914204161</t>
  </si>
  <si>
    <t>NDufar</t>
  </si>
  <si>
    <t>ما افهم في هذه الأشياء بس فرحتكم تفرحنا ي السعوديين عسى الخيرات تتوالى عليكم يوما بعد يوم #نجاح_اكتتاب_ارامكو</t>
  </si>
  <si>
    <t>https://twitter.com/NDufar/status/1204798937842012160</t>
  </si>
  <si>
    <t>kawe900</t>
  </si>
  <si>
    <t>d3ani001</t>
  </si>
  <si>
    <t>الشعب السعودي لبى تطلعات أمير الشباب وساهم بفاعلية في اكتتاب أرامكو وهذا ليس بمستغرب منهم فلا عزاء للمرجفين والخونة ..</t>
  </si>
  <si>
    <t>https://twitter.com/kawe900/status/1204798778026446848</t>
  </si>
  <si>
    <t>a1_reemm</t>
  </si>
  <si>
    <t>ها الصوره اخذت قلبي #اكتتاب_أرامكو #ولي_العهد_الامير_محمد_بن_سلمان</t>
  </si>
  <si>
    <t>https://twitter.com/a1_reemm/status/1204798724393840641</t>
  </si>
  <si>
    <t>issahamza25</t>
  </si>
  <si>
    <t>#بريدة #خالد_احبك_ارضى_عني #اكتتاب_أرامكو #قطار_الحرمين #الوان_دهانات_اوسكار</t>
  </si>
  <si>
    <t>https://twitter.com/issahamza25/status/1204798669767217153</t>
  </si>
  <si>
    <t>F00asl</t>
  </si>
  <si>
    <t>ابتسم للحياة فما هي حياتنا إلا ساعات بسيطة و لا تحمل لها هم طالما هناك رب العالمين #اكتتاب_أرامكو</t>
  </si>
  <si>
    <t>https://twitter.com/F00asl/status/1204798668420866048</t>
  </si>
  <si>
    <t>KaskinMohammed</t>
  </si>
  <si>
    <t>خصومات جبارة بأرخص الاسعار علي جميع الخطوط في العالم ملاحظة / يوجد لدينا حجز فنادق باسعار مميزة خصم يصل الي 40و50% واتسب / 00972567131534 #اكتتاب_أرامكو</t>
  </si>
  <si>
    <t>https://twitter.com/KaskinMohammed/status/1204798636334469120</t>
  </si>
  <si>
    <t>sma33_kk</t>
  </si>
  <si>
    <t>https://twitter.com/sma33_kk/status/1204798542306594817</t>
  </si>
  <si>
    <t>potocoxino</t>
  </si>
  <si>
    <t>#نجاح_اكتتاب_ارامكو #FNSサインほしい</t>
  </si>
  <si>
    <t>https://twitter.com/potocoxino/status/1204798365365686274</t>
  </si>
  <si>
    <t>mitoorerealest1</t>
  </si>
  <si>
    <t>Era Towers Bahrain .. Luxury apartments for sale For details : 0097336963369 #اكتتاب_أرامكو #bokepterbaru #IULovePoemInManila #PICunderattack #دوري_الامير_محمد_بن_سلمان #السعودية_البحرين #الكويت #الرياض #الامارات @Deertybhr @emaardubai @HashKSA @b4bhcom @HHShkMohd @TheArabHash</t>
  </si>
  <si>
    <t>#bokepterbaru #IULovePoemInManila #PICunderattack</t>
  </si>
  <si>
    <t>https://twitter.com/mitoorerealest1/status/1204798359854288904</t>
  </si>
  <si>
    <t>الف مبروك للوطن و لارامكو و للمستفيدين و المستثمرين ولا عزاء لاعداء النجاح #نجاح_اكتتاب_ارامكو</t>
  </si>
  <si>
    <t>https://twitter.com/sul6/status/1204798317697404929</t>
  </si>
  <si>
    <t>Juhaieeem</t>
  </si>
  <si>
    <t xml:space="preserve">ما بين ١١ ديسمبر في السعودية و١١ ديسمبر في قطر، دلالة ورمزية تخلقها ظروف الواقع والمنطق والحقائق. السعودية دولة من العيار الثقيل جدًا، وعبثًا تحاول قطر أن تكون ندًا مُشاغبًا لها. مفارقة تفرضها لغة الأرقام والاقتصاد وليس لغة الأيديولوجيا والمراهقة السياسية. #نجاح_اكتتاب_ارامكو </t>
  </si>
  <si>
    <t>https://twitter.com/Juhaieeem/status/1204798258616393728</t>
  </si>
  <si>
    <t>Mr_Mazin99</t>
  </si>
  <si>
    <t>مبروك للمملكة والأمة العربية هذا الإنجاز الغير مسبوق #نجاح_اكتتاب_ارامكو</t>
  </si>
  <si>
    <t>https://twitter.com/Mr_Mazin99/status/1204798200290381824</t>
  </si>
  <si>
    <t>mon15161</t>
  </si>
  <si>
    <t xml:space="preserve">#نجاح_اكتتاب_ارامكو شسالفه طيب انا مكتتبه وين حلالي </t>
  </si>
  <si>
    <t>https://twitter.com/mon15161/status/1204798200122662913</t>
  </si>
  <si>
    <t>nmr_enz11</t>
  </si>
  <si>
    <t>الأثر الرجعي لاكتتاب أرامكو سيظهر أثره السلبي حتماً .. لابد من دراسة اقتصادية حقيقية في ظل الاوضاع السياسية المتغيرة تظهر مدى استقرار الاقتصاد السعودي بعد إعلان نجاح اكتتاب أرامكو، وما الاثر الرجعي الحتمي الذي سيظهر مستقبلاً ..</t>
  </si>
  <si>
    <t>https://twitter.com/omarafarok1997/status/1204798196511326208</t>
  </si>
  <si>
    <t xml:space="preserve">#نجاح_اكتتاب_ارامكو توضيح أرامكو تزيح أبل وتتصدر قائمة الشركات العالمية في السوق بما يقارب ٢ تريليون </t>
  </si>
  <si>
    <t>https://twitter.com/khh___111/status/1204798107067854852</t>
  </si>
  <si>
    <t>ramiali71332745</t>
  </si>
  <si>
    <t xml:space="preserve">https://www.facebook.com/رامي-الجمالة-Ramy-ali-106021974169960/?referrer=whatsapp #نجاح_اكتتاب_ارامكو </t>
  </si>
  <si>
    <t>https://twitter.com/ramiali71332745/status/1204798096221376512</t>
  </si>
  <si>
    <t>Anghamify2</t>
  </si>
  <si>
    <t xml:space="preserve"> Blue Jeans - Sofia Karlberg #الزمالك_سمسره_عمولات #الزمالك_سمسره_عمولات #نجاح_اكتتاب_ارامكو #نجاح_اكتتاب_ارامكو https://www.anghamify.com/song/29221099</t>
  </si>
  <si>
    <t>https://twitter.com/Anghamify2/status/1204798092442308610</t>
  </si>
  <si>
    <t>gog5711</t>
  </si>
  <si>
    <t>https://twitter.com/gog5711/status/1204798055788232705</t>
  </si>
  <si>
    <t>timas94</t>
  </si>
  <si>
    <t xml:space="preserve">اخوي مواعدني اذا ربح فيه بيعطيني نصيبي لانه اكتتب بأسمي فيارب تجيه ملايين #نجاح_اكتتاب_ارامكو </t>
  </si>
  <si>
    <t>https://twitter.com/timas94/status/1204797998569525248</t>
  </si>
  <si>
    <t xml:space="preserve">تسريب لسيارة كاديلاك اسكاليد 2021 للمزيد عن تفاصيل السيارات وأسعارها http://bit.ly/2lSpWCj #نجاح_اكتتاب_ارامكو </t>
  </si>
  <si>
    <t>https://twitter.com/carsoug/status/1204797992911290370</t>
  </si>
  <si>
    <t>أنا الفائز صدق توقعي واغلق على النسبة ٣٥.٢٠ يالله عطوني هديه واللي جاوب نفس اجابتي لكم فرصة ثانيه انا اقول بكرة الاغلاق ٣٨.٧٢ #اكتتاب_أرامكو #السوق_السعودي_تداول #تاسي_تداول وبكره نعلن اسم الفائز موفقين السوق وضعه تمام الدعم ٨٠٥٥ ايجابية بعد ٨١٩٠</t>
  </si>
  <si>
    <t>https://twitter.com/AABO_Nawaf/status/1204797834148618240</t>
  </si>
  <si>
    <t>Ghadah61292754</t>
  </si>
  <si>
    <t>اخلعوا الاقنعه جميعها فلم نعد في حاجة الى قناع يستر احزاننا وجروحنا ولنواجه العالم بوجهنا الحقيقي فقمة القوة ان تواجه الاشياء بوجهگ الحقيقي #خالد_احبك_ارضى_عني #اكتتاب_أرامكو #قطار_الحرمين</t>
  </si>
  <si>
    <t>https://twitter.com/Ghadah61292754/status/1204797832873627648</t>
  </si>
  <si>
    <t>nMFhvZCPFJeKNM7</t>
  </si>
  <si>
    <t>#نجاح_اكتتاب_ارامكو نجاح ابو 3 ريال</t>
  </si>
  <si>
    <t>https://twitter.com/nMFhvZCPFJeKNM7/status/1204797741785845760</t>
  </si>
  <si>
    <t>Beso1_</t>
  </si>
  <si>
    <t>#نريد_رفع_احتياج_الفيزيا5 #اكتتاب_أرامكو الرجاء الرجاء مراجعة دليل التخصصات ورفع هذا الظلم الواقع علينا والتناقض بالاولوية تعطى لبعض التخصصات ويحرم منها البعض الآخر@Badermasaker @moe_gov_sa @minister_moe_sa @SaudiMCS</t>
  </si>
  <si>
    <t>https://twitter.com/Beso1_/status/1204797734819172352</t>
  </si>
  <si>
    <t>wEw4YxA0I7MEOjm</t>
  </si>
  <si>
    <t xml:space="preserve">#نجاح_اكتتاب_ارامكو تبي تزود طاقتك وتعزز قدرتك الجنسية وتعالج سرعة القذف تبي حياة زوجية سعيدة الحل الاقوي لجميع مشاكل الضعف الجنسي وبداية حياة زوجية سعيدة للطلب تواصل خاص ‍ </t>
  </si>
  <si>
    <t>https://twitter.com/wEw4YxA0I7MEOjm/status/1204797721560924167</t>
  </si>
  <si>
    <t>N_MoeJ</t>
  </si>
  <si>
    <t>MohdBad_</t>
  </si>
  <si>
    <t>ياليل هوامير اكتتاب ارامكو اقصد غير النفط</t>
  </si>
  <si>
    <t>https://twitter.com/N_MoeJ/status/1204797650182266881</t>
  </si>
  <si>
    <t>NAFT_INFO</t>
  </si>
  <si>
    <t xml:space="preserve">رئيس مجلس إدارة #أرامكو #السعودية : اكتتاب الشركة سيعزز حوكمة أعمالها ويدعم استمرار انضباطها المالي </t>
  </si>
  <si>
    <t>https://twitter.com/NAFT_INFO/status/1204797638333349888</t>
  </si>
  <si>
    <t>fyyygb</t>
  </si>
  <si>
    <t>خصومات مميزة علي اسعار تذاكر السفر احصل علي خصم 50% علي الخطوط الآتية : الخطوط السعودية الخطوط التركية الطيران الامراتي طيران الاتحاد طيران بجايسوس طيران الخليج فلاي دبي الخطوط الكويتية طيران ناس للحجز والاستفسار / واتسب /00972567131534 #اكتتاب_أرامكو</t>
  </si>
  <si>
    <t>https://twitter.com/fyyygb/status/1204797631085654017</t>
  </si>
  <si>
    <t>Ali71103749</t>
  </si>
  <si>
    <t>كان الامل اني مع الوقت بنساك ياما نسيت امالي ولا نسيتك .. #بريدة #اكتتاب_أرامكو</t>
  </si>
  <si>
    <t>https://twitter.com/Ali71103749/status/1204797392656224257</t>
  </si>
  <si>
    <t>OnlyNory</t>
  </si>
  <si>
    <t xml:space="preserve">#نجاح_اكتتاب_ارامكو So proud </t>
  </si>
  <si>
    <t>https://twitter.com/OnlyNory/status/1204797330433757194</t>
  </si>
  <si>
    <t>the8ui</t>
  </si>
  <si>
    <t>iiAz__</t>
  </si>
  <si>
    <t>معليك اكتتاب ارامكو بيخلينا اغنييياء وننسى مكافئة الجامعه</t>
  </si>
  <si>
    <t>https://twitter.com/the8ui/status/1204797146102484994</t>
  </si>
  <si>
    <t>gxwnyIEbXkwUbxb</t>
  </si>
  <si>
    <t xml:space="preserve">يا شباب أفضل لعبة أسئلة رياضية لاختبار مدى زكائك فى كرة القدم عن طريق الأسئلة رابط التحميل https://com-elsayedsameh-lbsylkrlqdm.en.aptoide.com/?store_name=qtw14&amp;amp;app_id=49314318 #نجاح_اكتتاب_ارامكو </t>
  </si>
  <si>
    <t>https://twitter.com/gxwnyIEbXkwUbxb/status/1204797141643878400</t>
  </si>
  <si>
    <t>https://com-elsayedsameh-lbsylkrlqdm.en.aptoide.com/?store_name=qtw14&amp;amp;app_id=49314318 #نجاح_اكتتاب_ارامكو</t>
  </si>
  <si>
    <t>https://twitter.com/gxwnyIEbXkwUbxb/status/1204797140763107329</t>
  </si>
  <si>
    <t>robben91293138</t>
  </si>
  <si>
    <t>http://bit.do/More-detailsmore #PRODUCE101JAPAN #خالد_احبك_ارضى_عني #FNS歌謡祭2019第2夜 #wkhandbal #بريدة #bokepterbaru #MyHyV #IULovePoemInManila #VoteCorbyn #Lawyers #اكتتاب_أرامكو #JO1 #身長を晒す #AlaVaikunthapurramulooTeaser</t>
  </si>
  <si>
    <t>#PRODUCE101JAPAN #FNS #wkhandbal #bokepterbaru #MyHyV #IULovePoemInManila #VoteCorbyn #Lawyers #JO1 #AlaVaikunthapurramulooTeaser</t>
  </si>
  <si>
    <t>https://twitter.com/robben91293138/status/1204797112355098624</t>
  </si>
  <si>
    <t>Awad2030A</t>
  </si>
  <si>
    <t>انجاز يلي انجاز ... ونجاح، يعقبه نجاح...#محمد_بن_سلمان صانع التاريخ #نجاح_اكتتاب_ارامكو</t>
  </si>
  <si>
    <t>https://twitter.com/Awad2030A/status/1204797047498575873</t>
  </si>
  <si>
    <t>ARWA_GHAZII</t>
  </si>
  <si>
    <t xml:space="preserve">Sooo Prooooud #نجاح_اكتتاب_ارامكو </t>
  </si>
  <si>
    <t>https://twitter.com/ARWA_GHAZII/status/1204797016041312256</t>
  </si>
  <si>
    <t>___iajr</t>
  </si>
  <si>
    <t xml:space="preserve">فضل الصلاة على النبي ()*. #اكتتاب_أرامكو </t>
  </si>
  <si>
    <t>https://twitter.com/___iajr/status/1204796977323659266</t>
  </si>
  <si>
    <t>nadeemo9999</t>
  </si>
  <si>
    <t xml:space="preserve">سليلا سلمان يصنعان الدولة السعودية الرابعة. . #نجاح_اكتتاب_ارامكو </t>
  </si>
  <si>
    <t>https://twitter.com/nadeemo9999/status/1204796913737981958</t>
  </si>
  <si>
    <t>ncgarabic</t>
  </si>
  <si>
    <t>Christmas dinner preparations underway at our Liverpool school #كاس_العالم_للانديه, #شباب_الاهلي_الوحده, #مميزات_البنت_السعوديه, #نجاح_اكتتاب_ارامكو, #الاجواء_الجميله, #معاهد_لغة, #اللغة_الانكليزية, #مانشستر, #بريطانيا, #مبتعث, #الدراسة_في_الخارج</t>
  </si>
  <si>
    <t>https://twitter.com/ncgarabic/status/1204796615371964417</t>
  </si>
  <si>
    <t>Alnaseeb_1</t>
  </si>
  <si>
    <t xml:space="preserve">يا سلام على الطرب و الفن #اكتتاب_أرامكو </t>
  </si>
  <si>
    <t>https://twitter.com/Alnaseeb_1/status/1204796530521190400</t>
  </si>
  <si>
    <t>grz88</t>
  </si>
  <si>
    <t>أعجب مّمن يمر بضائقة أو أزمة تعترض عليه حياته... فتنغصها! ثم تذكره بالله وحسن الظنّ به، والتفاؤل وأن الرسول صلى الله عليه وسلم كان يعجبه الفأل الحسن... فيجيبك: نعم أعلم ذلك ونعم بالله... ولكن (صعبة)!! #مساء_الخير #اكتتاب_أرامكو</t>
  </si>
  <si>
    <t>https://twitter.com/grz88/status/1204796395582115840</t>
  </si>
  <si>
    <t>959Aljubeir</t>
  </si>
  <si>
    <t>#ارامكو تتربع على عرش "العالمية" #نجاح_اكتتاب_ارامكو #السعودية</t>
  </si>
  <si>
    <t>https://twitter.com/959Aljubeir/status/1204796379169771520</t>
  </si>
  <si>
    <t>#اكتتاب_أرامكو #نريد_رفع_احتياج_الفيزيا5 #خريجو_الفيزيا_وعجز_التوظيف 3سنوات واحتياج مخجل جدا للفيزياء للمرحلة الثانوية، اضافة الى عدم وجود احتياج للمرحلة المتوسطة لمدة عامين متتالين هذا يعني تكدس الخريجات وارتفاع نقاط التوظيف والواقع أن الاحتياج الفعلي لا يصرح به</t>
  </si>
  <si>
    <t>https://twitter.com/Beso1_/status/1204796300660813826</t>
  </si>
  <si>
    <t>AAlmiswidi</t>
  </si>
  <si>
    <t xml:space="preserve">#استشر_طبيبك #نوفا_العالمي_لطب_الاسنان #قطار_الحرمين #الانضباط_المدرسى #اكتتاب_أرامكو </t>
  </si>
  <si>
    <t>https://twitter.com/AAlmiswidi/status/1204796265701220359</t>
  </si>
  <si>
    <t>hdamaaa</t>
  </si>
  <si>
    <t>الحمدالله الحمدالله الحمدالله فخورة بهذا الإنجاز و فخورة من كوني سعودية #اكتتاب_أرامكو no words can describe how proud i am of my country, this is not only an achievement for aramco but an achievement for the people of saudi arabia #Aramco</t>
  </si>
  <si>
    <t>https://twitter.com/hdamaaa/status/1204796033416531970</t>
  </si>
  <si>
    <t>ghadakkk</t>
  </si>
  <si>
    <t xml:space="preserve">#نجاح_اكتتاب_ارامكو راحت علي انا وامثالي الفغارى </t>
  </si>
  <si>
    <t>https://twitter.com/ghadakkk/status/1204796025296375811</t>
  </si>
  <si>
    <t>wadha00631378</t>
  </si>
  <si>
    <t>والي ما سجلت و تبي فلوس شلون #نجاح_اكتتاب_ارامكو</t>
  </si>
  <si>
    <t>https://twitter.com/wadha00631378/status/1204795999325175810</t>
  </si>
  <si>
    <t>Anormalman6</t>
  </si>
  <si>
    <t xml:space="preserve">أكثر شيء ضحكني اليوم هههههههههههههههههه #اكبر_اكتتاب_في_التاريخ_ارامكو </t>
  </si>
  <si>
    <t>https://twitter.com/Anormalman6/status/1204795927749373952</t>
  </si>
  <si>
    <t>هذا من فضل ربي . #نجاح_اكتتاب_ارامكو</t>
  </si>
  <si>
    <t>https://twitter.com/al78e8hmurrh/status/1204795895700742144</t>
  </si>
  <si>
    <t>GovernorIAlOmar</t>
  </si>
  <si>
    <t xml:space="preserve">حدث تاريخي ومهم في المشهد الاقتصادي السعودي.. #نجاح_اكتتاب_ارامكو #تداول_ارامكو </t>
  </si>
  <si>
    <t>https://twitter.com/GovernorIAlOmar/status/1204795879636557824</t>
  </si>
  <si>
    <t>#اكتتاب_أرامكو #نريد_رفع_احتياج_الفيزيا5 للأسف الوزارة لا تخلق فرص وظيفية وفق التخصص و الاحتياج يبنى على تقارير خاطئة من الميدان فهناك من يقوم بتدريس تخصصات أخرى بالإضافة إلى تخصصه لسد العجز وما يتم رفعه للوزارة مبني على ذلك وأن التخصص مسدد وهنا السبب في عدم خلق وظائف</t>
  </si>
  <si>
    <t>https://twitter.com/Beso1_/status/1204795874775326725</t>
  </si>
  <si>
    <t>AALGOOZI</t>
  </si>
  <si>
    <t>7ds_24</t>
  </si>
  <si>
    <t>أتوقع عن اكتتاب أرامكو</t>
  </si>
  <si>
    <t>https://twitter.com/AALGOOZI/status/1204795825832022016</t>
  </si>
  <si>
    <t>Sa1Your</t>
  </si>
  <si>
    <t>https://twitter.com/Sa1Your/status/1204795775512915968</t>
  </si>
  <si>
    <t>aarreej1100</t>
  </si>
  <si>
    <t>مهما كانت الأزمات اصِبر فالمُعجزة تحدث فِي ثواني لا سنوات ربما اليوم ربما غداً ربم يوم مآ فھي إن ضآقت لابُـد ٲن تفرج وإن تعسرت لابُـد ٲن تتيسر وإن استصعبت لابد ٲن تستسھل وھذآ وعد ربي ” وبشر الصآبرين" .. #اكتتاب_أرامكو #النصر_التعاون #كاس_العالم_للانديه</t>
  </si>
  <si>
    <t>https://twitter.com/aarreej1100/status/1204795726154403840</t>
  </si>
  <si>
    <t>nasr25</t>
  </si>
  <si>
    <t xml:space="preserve">أي شيء يقف خلفه #ولي_العهد_الأمير_محمد_بن_سلمان سيكون ناجح بإذن الله. #نجاح_اكتتاب_ارامكو </t>
  </si>
  <si>
    <t>https://twitter.com/nasr25/status/1204795679274651654</t>
  </si>
  <si>
    <t>aobe21</t>
  </si>
  <si>
    <t>اقدر اشتري اسهم بكره ، اسهمي بعتها بالغلط #نجاح_اكتتاب_ارامكو</t>
  </si>
  <si>
    <t>https://twitter.com/aobe21/status/1204795560026365952</t>
  </si>
  <si>
    <t>sadan8n</t>
  </si>
  <si>
    <t xml:space="preserve">#نجاح_اكتتاب_ارامكو لايفووتك !! جبتلكم اقوى كود خصم ل نون - كود الخصم LMN446 - كود الخصم BN201 خصم الكود يعمل على جميع المنتجات مجموع خصم الاكواد يصل الى ٤٥٠ ريال </t>
  </si>
  <si>
    <t>https://twitter.com/sadan8n/status/1204795486571565056</t>
  </si>
  <si>
    <t>gra_yy</t>
  </si>
  <si>
    <t>تحتاج انفوجرافيك - فوتوشوب - ثيمات - فلاتر سناب - بحث - ملفات - عروض بوربوينت - تسجيل - متابعة - تحديث حافز - حجز تذاكر - طلبيات مواقع . خدمتك هنا @star__des #نجاح_اكتتاب_ارامكو</t>
  </si>
  <si>
    <t>https://twitter.com/gra_yy/status/1204795306010918915</t>
  </si>
  <si>
    <t>sul500</t>
  </si>
  <si>
    <t>ssfr_</t>
  </si>
  <si>
    <t>بيع ٥ ٪ اكتتاب مثل ارامكو</t>
  </si>
  <si>
    <t>https://twitter.com/sul500/status/1204795205729366020</t>
  </si>
  <si>
    <t>ahad_hfc10</t>
  </si>
  <si>
    <t xml:space="preserve">#نجاح_اكتتاب_ارامكو so proud </t>
  </si>
  <si>
    <t>https://twitter.com/ahad_hfc10/status/1204795197332361223</t>
  </si>
  <si>
    <t xml:space="preserve">#نجاح_اكتتاب_ارامكو #السعودية لا يفوتكم بس نرجع شوي لاكم سنة ونتذكر هالكلام وكمان الله يوفقكم مروا بطريقكم على محاولات الخوثيين واذناب البوردغان تعطيل التفوق السعودي </t>
  </si>
  <si>
    <t>https://twitter.com/khh___111/status/1204795166151913473</t>
  </si>
  <si>
    <t>Alharbe1414_</t>
  </si>
  <si>
    <t>#نجاح_اكتتاب_ارامكو #شكرا_محمد_بن_سلمان</t>
  </si>
  <si>
    <t>https://twitter.com/Alharbe1414_/status/1204795092084678656</t>
  </si>
  <si>
    <t xml:space="preserve">هذه أهم التعليقات حول #اكتتاب_أرامكو </t>
  </si>
  <si>
    <t>https://twitter.com/AlArabiya_Bn/status/1204794991706607616</t>
  </si>
  <si>
    <t>pN0rah</t>
  </si>
  <si>
    <t xml:space="preserve">#نجاح_اكتتاب_ارامكو الله يبارك للمكتبين بس الغبينه إني سمعت نصيحتهم و ما إكتتبت الله أكبر يالذمه المالية العالية و التكتيك الإقتصادي المدروس </t>
  </si>
  <si>
    <t>https://twitter.com/pN0rah/status/1204794975164227585</t>
  </si>
  <si>
    <t>Msksa84</t>
  </si>
  <si>
    <t xml:space="preserve">بفضل الله ثم جهود #ولي_العهد ارامكو بأكتتابها صارت اكبر اكتتاب مر على التاريخ #نجاح_اكتتاب_ارامكو هو من نجاح قائدنا حبيب الشعب أبوسلمان </t>
  </si>
  <si>
    <t>https://twitter.com/Msksa84/status/1204794874953908224</t>
  </si>
  <si>
    <t>_ksa_2030__MBS</t>
  </si>
  <si>
    <t xml:space="preserve">#نجاح_اكتتاب_ارامكو متقاعد تعثر في سداد وتوقفت خدماته وعليه امر سجن يطلب من الله ثم منكم مساعدته فتصدق وبادر لو بالقليل وكن سبب في تفريج كربته الله يكتب لكم الأجر 1940581802 أسال الله العلي العظيم أن يفرج هم كل من ساهم أو نشر ويرزقكم الفردوس الأعلى </t>
  </si>
  <si>
    <t>https://twitter.com/_ksa_2030__MBS/status/1204794707928342529</t>
  </si>
  <si>
    <t>DrMarketingx</t>
  </si>
  <si>
    <t>https://twitter.com/DrMarketingx/status/1204794598410899456</t>
  </si>
  <si>
    <t>ASASWW11</t>
  </si>
  <si>
    <t>من لا كتتب في شركةً تصدر الزيت لا عاد يوصي فـي عـروض الـتجـاره هــذي تـرها شـركةً جالـها صيـت ربـي خلقهـا ما تـعـرف خـسـاره #عبدالرحمن_مطير_المشرافي #نجاح_اكتتاب_ارامكو</t>
  </si>
  <si>
    <t>https://twitter.com/ASASWW11/status/1204794524976988160</t>
  </si>
  <si>
    <t>SaudiUn7</t>
  </si>
  <si>
    <t xml:space="preserve">#نجاح_اكتتاب_ارامكو كوبونات حصرية 2019 تعطيكم خصم كبير يصل الى 50% نووووون: BN201 ممزورلد: BK206 سبلاش : SP206 سنتر بوينت : FC336 8VN : فوغا كلوسيت </t>
  </si>
  <si>
    <t>https://twitter.com/SaudiUn7/status/1204794375563304961</t>
  </si>
  <si>
    <t>228Safar</t>
  </si>
  <si>
    <t>https://twitter.com/228Safar/status/1204794344869388293</t>
  </si>
  <si>
    <t>zain00alzain</t>
  </si>
  <si>
    <t>#نجاح_اكتتاب_ارامكو الواحد يدور رزقه بالحلال بتويتر وعيال النصب مو مخلينه بحاله ،،، ماكفاهم الفساد اللي بالاسواق لاحول ولا قوة الا بالله</t>
  </si>
  <si>
    <t>https://twitter.com/zain00alzain/status/1204794300367876098</t>
  </si>
  <si>
    <t>زواج مـبتعـث http://mmbt3th.com موقع زواج مخصص للطلاب المبتعثون عدد كبير جداً الاعضاء #ونتروندرلاند #اكتتاب_ارامكو #جامعه_الامام</t>
  </si>
  <si>
    <t>https://twitter.com/mmbtu3th/status/1204794280528764929</t>
  </si>
  <si>
    <t>AljaafariMo</t>
  </si>
  <si>
    <t>https://twitter.com/AljaafariMo/status/1204794261352386560</t>
  </si>
  <si>
    <t>Meme_alanazi27</t>
  </si>
  <si>
    <t>ليت الهوى مابه غرابيل وفراق وليت الهوى كله وصال وتلاقي ...... #مساء_الخير #اكتتاب_أرامكو</t>
  </si>
  <si>
    <t>https://twitter.com/Meme_alanazi27/status/1204794231933542402</t>
  </si>
  <si>
    <t xml:space="preserve">ارتفاع شبه جماعي لأسهم الطاقة #السعودية وتفاؤل بقيادة #أرامكو للسوق مستقبلا #نجاح_اكتتاب_ارامكو #تداول_ارامكو </t>
  </si>
  <si>
    <t>https://twitter.com/alain_4u/status/1204794218297745408</t>
  </si>
  <si>
    <t>_dhalma</t>
  </si>
  <si>
    <t>احتفلوا بصمت فهناك من يتألم #نجاح_اكتتاب_ارامكو</t>
  </si>
  <si>
    <t>https://twitter.com/_dhalma/status/1204794164522758144</t>
  </si>
  <si>
    <t>https://twitter.com/228Safar/status/1204794132255952896</t>
  </si>
  <si>
    <t>qazw109</t>
  </si>
  <si>
    <t>مدري ليش اول ما شفت المقطع تذكرت هذي الايه : قوله تعالى : ( وَإِذَا أَرَدْنَا أَن نُّهْلِكَ قَرْيَةً أَمَرْنَا مُتْرَفِيهَا فَفَسَقُواْ فِيهَا فَحَقَّ عَلَيْهَا الْقَوْلُ فَدَمَّرْنَاهَا تَدْمِيرًا ) الله يرحمنا برحمته #اكتتاب_أرامكو</t>
  </si>
  <si>
    <t>https://twitter.com/qazw109/status/1204794113138331649</t>
  </si>
  <si>
    <t>lesregard_com</t>
  </si>
  <si>
    <t>Eye-Catcher Opal Shape Sky Blue Topaz S925 Sterling Silver Women's Trendy Ring Black Friday Christmas Gift Valentine Day https://lesregard.com/products/eye-catcher-opal-shape-sky-blue-topaz-s925-sterling-silver-womens-trendy-ring-black-friday-christmas-gift-valentine-day #Lawyers #IULovePoemInManila #اكتتاب_أرامكو #Eskom #ChristmasIsComing #بري_شي_بيخري #VoteCorbyn #AlaVaikunthapurramulooTeaser</t>
  </si>
  <si>
    <t>#Lawyers #IULovePoemInManila #Eskom #ChristmasIsComing #VoteCorbyn #AlaVaikunthapurramulooTeaser</t>
  </si>
  <si>
    <t>https://twitter.com/lesregard_com/status/1204794100823863301</t>
  </si>
  <si>
    <t>nass460</t>
  </si>
  <si>
    <t>جمع بقايل وجهك اللي دمره اكتتاب وطرح ارامكو واقفاله اليوم بالنسبة العليا. الصراحه انت جعري ويعززون له جعر كمخ اجل فشل يا كمخه</t>
  </si>
  <si>
    <t>https://twitter.com/nass460/status/1204794004518440969</t>
  </si>
  <si>
    <t>fahadrs33</t>
  </si>
  <si>
    <t xml:space="preserve">نجاح أكتتاب أرامكو توسع أرامكو في مفاصل خطوط التجارة الحديثة . أهمية الموقع الجغرافي وتوظيفه </t>
  </si>
  <si>
    <t>https://twitter.com/fahadrs33/status/1204793974105559040</t>
  </si>
  <si>
    <t>Iix_iip2</t>
  </si>
  <si>
    <t xml:space="preserve">ها ها ها ها، وينكم ما نشوفكم !! https://twitter.com/AlArabiya_Brk/status/1204669459841060864?s=20 #نجاح_اكتتاب_ارامكو </t>
  </si>
  <si>
    <t>https://twitter.com/Iix_iip2/status/1204793866047676428</t>
  </si>
  <si>
    <t>bnbnn612</t>
  </si>
  <si>
    <t>#نجاح_اكتتاب_ارامكو كم تتوقعون بيوصل سعر السهم؟ (انا اتوقع بيوصل ٢٠٠ في اقل من شهر)</t>
  </si>
  <si>
    <t>https://twitter.com/bnbnn612/status/1204793860800561153</t>
  </si>
  <si>
    <t>https://twitter.com/228Safar/status/1204793852068016133</t>
  </si>
  <si>
    <t>afnan_alfuhed</t>
  </si>
  <si>
    <t>@LAMMMAH اخوي لماح بستفسر بالنسبة للي مااكتتبو فيه فرصة ثانية يكتتبو فيها ؟ ولا راحت عليهم اتكلم عن اكتتاب ارامكو</t>
  </si>
  <si>
    <t>https://twitter.com/afnan_alfuhed/status/1204793830844837890</t>
  </si>
  <si>
    <t>D_bsseqh</t>
  </si>
  <si>
    <t>ماننسى ان حلالي فيه بركه لولا الله ثم حلالي كان نقص الرقم خلونا واقعيين ولا نلعب على بعض #اكتتاب_أرامكو</t>
  </si>
  <si>
    <t>https://twitter.com/D_bsseqh/status/1204793446365573122</t>
  </si>
  <si>
    <t>reham49407885</t>
  </si>
  <si>
    <t>نجاح_اكتتاب_ارامكو الحين سوال اناا مكتتبه 10 اسهم وحاطه الفائض يجيني بس ماجاني شي ومككتتبه من بنك الانماء؟؟؟طبيعي الوضع ولا</t>
  </si>
  <si>
    <t>https://twitter.com/reham49407885/status/1204793423896678402</t>
  </si>
  <si>
    <t>#موسوعه_السلم #مميزات_البنت_السعوديه #نجاح_اكتتاب_ارامكو #يا_امير_الرياض_حراج_النظيم #اربعه_الاف_طبيب_اسنان_عاطل</t>
  </si>
  <si>
    <t>https://twitter.com/rand_vids/status/1204793392615567360</t>
  </si>
  <si>
    <t>M7MDAlmrri</t>
  </si>
  <si>
    <t>https://twitter.com/M7MDAlmrri/status/1204793385745362945</t>
  </si>
  <si>
    <t>zsh7126</t>
  </si>
  <si>
    <t>https://twitter.com/zsh7126/status/1204793336365821952</t>
  </si>
  <si>
    <t>Suliiwife1</t>
  </si>
  <si>
    <t xml:space="preserve">#نجاح_اكتتاب_ارامكو مبرووك </t>
  </si>
  <si>
    <t>https://twitter.com/Suliiwife1/status/1204793123668406275</t>
  </si>
  <si>
    <t>mnoorr46</t>
  </si>
  <si>
    <t>بسرررعه بكم بيع السهم الواحد ابوووي جالس يهاوشني انه مااعرفت #نجاح_اكتتاب_ارامكو</t>
  </si>
  <si>
    <t>https://twitter.com/mnoorr46/status/1204793019381305344</t>
  </si>
  <si>
    <t>mz5aled</t>
  </si>
  <si>
    <t>https://twitter.com/mz5aled/status/1204792968147808256</t>
  </si>
  <si>
    <t>للبيع سيارة شيفروليه كابتيفيا LTZموديل 2007 السعر : على السوم للمزيد عن تفاصيل السيارة http://bit.ly/2DrTn3v #نجاح_اكتتاب_ارامكو</t>
  </si>
  <si>
    <t>https://twitter.com/carsoug/status/1204792964771389440</t>
  </si>
  <si>
    <t>7ovt5lWtSmTvYEm</t>
  </si>
  <si>
    <t>#نجاح_اكتتاب_ارامكو نجاح جبار بفضل الله انشاء الله تكون اعلى في الايام القادمة</t>
  </si>
  <si>
    <t>https://twitter.com/7ovt5lWtSmTvYEm/status/1204792843396636675</t>
  </si>
  <si>
    <t>Aloof20165</t>
  </si>
  <si>
    <t>اللي عنده صورة شاشة لتغريدة من تغريدات المثبطين، أو مقطع فيديو، أو خبر، نزلوها هنا خل يشوفون أنفسهم والعالم يشوفونهم #نجاح_اكتتاب_ارامكو</t>
  </si>
  <si>
    <t>https://twitter.com/Aloof20165/status/1204792684596092928</t>
  </si>
  <si>
    <t>FaISaL_ShaMraNi</t>
  </si>
  <si>
    <t xml:space="preserve">هاااااااي تركي الشلهوب الامير محمد بن سلمان يسلم عليك ويقولك ارامكو مطروحه بالسوق وانا اسلم عليك واقلك كل تبن #اكتتاب_أرامكو #ارامكو </t>
  </si>
  <si>
    <t>https://twitter.com/FaISaL_ShaMraNi/status/1204792679755927553</t>
  </si>
  <si>
    <t>F3M330</t>
  </si>
  <si>
    <t>@AlRajhiBank شاركت باكتتاب ارامكو يوم الخميس الساعه6 والاحد تم ارجاع المبلغ لرصيدي لما سألت قالوا اكتتابك ملغي باي وجه حق تلغون الاكتتاب وترجعون فلوسي وتحرمونا من هذي الفرصه مين المسؤل عن هذا الشيء رغم انه عندي اثبات مرسلين لي انه تم الاكتتاب بطريقه صحيحه</t>
  </si>
  <si>
    <t>https://twitter.com/F3M330/status/1204792596222107648</t>
  </si>
  <si>
    <t>UBk2y</t>
  </si>
  <si>
    <t>#نجاح_اكتتاب_ارامكو يوسف البلوي للتسويق والاعلانات نشر حسابات رفع تاق ترند مشاهدات مليونيه حملات اعلانيه تسويق منتجات تصويت تويتر تويتر @y3_y5 سناب K760K</t>
  </si>
  <si>
    <t>https://twitter.com/UBk2y/status/1204792528592986112</t>
  </si>
  <si>
    <t>orbitzencuIt</t>
  </si>
  <si>
    <t>#FNS東方神起楽しみ #FNS歌謡祭 #東方神起 #LovePLT #VoteCorbyn #dogsatpollingstations #Lawyers #ALLOUTPOLITICS #Curry #اكتتاب_أرامكو #خالد_احبك_ارضى_عني #ゆと打って最初に出てきたのがお前の武器</t>
  </si>
  <si>
    <t>#FNS #FNS #LovePLT #VoteCorbyn #dogsatpollingstations #Lawyers #ALLOUTPOLITICS #Curry</t>
  </si>
  <si>
    <t>https://twitter.com/orbitzencuIt/status/1204792526353391620</t>
  </si>
  <si>
    <t>Yahie_gomai</t>
  </si>
  <si>
    <t>https://twitter.com/Yahie_gomai/status/1204792447546675202</t>
  </si>
  <si>
    <t>sm_0146</t>
  </si>
  <si>
    <t>الله عليككك يا امير الشبابب #نجاح_اكتتاب_ارامكو</t>
  </si>
  <si>
    <t>https://twitter.com/sm_0146/status/1204792385571631104</t>
  </si>
  <si>
    <t>ولد عمي يعمل في خريص ابي تنقلونه للرياض ، ياليت خلال هالاسبوع ولا بضطر اني ابيع جزء من اسهمي واشوف شركة ثانيه تقدر الشركاء #نجاح_اكتتاب_ارامكو</t>
  </si>
  <si>
    <t>https://twitter.com/IS3udD1/status/1204792347395014657</t>
  </si>
  <si>
    <t>https://twitter.com/AljaafariMo/status/1204792307305865216</t>
  </si>
  <si>
    <t>k_lk12</t>
  </si>
  <si>
    <t xml:space="preserve">#نجاح_اكتتاب_ارامكو ادعوا الله ان يديمهم لنا ويمدهم بالصحة ويبعدهم عن كل سوء </t>
  </si>
  <si>
    <t>https://twitter.com/k_lk12/status/1204792216973193218</t>
  </si>
  <si>
    <t>lojain1996ali</t>
  </si>
  <si>
    <t xml:space="preserve">#Lawyers #بريدة #اكتتاب_أرامكو مساء الورد والياسمين </t>
  </si>
  <si>
    <t>#Lawyers</t>
  </si>
  <si>
    <t>https://twitter.com/lojain1996ali/status/1204792044453011459</t>
  </si>
  <si>
    <t>xmst7_</t>
  </si>
  <si>
    <t xml:space="preserve"> … #كورة #ميسي #رونالدو #اكسبلور #شيلات #قاصيد #بوح #الامارات #اكتتاب_أرامكو #بريدة #خالد_احبك_ارضى_عني #تيك_توك #ضيم #ضحك #اغاني #فله #وناسه #امم #دوري_ابطال_اوروبا #بريدة</t>
  </si>
  <si>
    <t>https://twitter.com/xmst7_/status/1204791993106386944</t>
  </si>
  <si>
    <t>Sahalialghaythi</t>
  </si>
  <si>
    <t>#اكتتاب_أرامكو #حايل #قصيدة</t>
  </si>
  <si>
    <t>https://twitter.com/Sahalialghaythi/status/1204791956506894339</t>
  </si>
  <si>
    <t>SaadhasanY</t>
  </si>
  <si>
    <t xml:space="preserve">(آيتان آيات الله البينات) وقد أفرد القرآن الكريم سورة كاملة باسم “الرعد” ويجيك ذا الممصوخ يستهزي والله ماعاد فيها خير ذا الحياة اذا ماتحاسب ذا الشخص !!! لاحول ولا قوة الا بالله من دنيا تطلع كل يوم سفله جديد @kamnapp #اكتتاب_أرامكو </t>
  </si>
  <si>
    <t>https://twitter.com/SaadhasanY/status/1204791811027480578</t>
  </si>
  <si>
    <t>_q77q0</t>
  </si>
  <si>
    <t xml:space="preserve">أرامگو اليوم جسدت إنجاز وطن ومواقف شعب ورؤية قائد الحمدلله الشي الوحيد اللي دخلتو بحياتي وأنا متأگدة من نجاحه مليون في المية الحلم اليوم حقيقة الطرح الأگبر ع مستوى العالم وتجاوزها شرگات عالمية آبل وهواوي الصينية وغيرها ونقول للنجاح بقية #نجاح_اكتتاب_ارامكو #سهم_أرامكو </t>
  </si>
  <si>
    <t>https://twitter.com/_q77q0/status/1204791746766487558</t>
  </si>
  <si>
    <t>faisalmishref</t>
  </si>
  <si>
    <t xml:space="preserve">#اكتتاب_أرامكو #نجاح_اكتتاب_ارامكو #السعوديه تفرض نفسها.. </t>
  </si>
  <si>
    <t>https://twitter.com/faisalmishref/status/1204791743465631749</t>
  </si>
  <si>
    <t>amal37655198</t>
  </si>
  <si>
    <t>#نجاح_اكتتاب_ارامكوِ #ونتروندرلاندِ اناام ل6اطفال زوجى انسجن بسبب ديون تراكمت وانسجن بحكم تنفيذى واصبح المبلغ 62 الف ريال ساعدونى الله يخليكم مالى غيرالله ثم انتم ساعدو زوجى اطفالى قطعو قلبى حرمومن ابوهم ابوس اديكم ورجليكم ساهمو لو بريال او رتويت رقم السداد : 1910932339</t>
  </si>
  <si>
    <t>https://twitter.com/amal37655198/status/1204791742853189632</t>
  </si>
  <si>
    <t>EducationKl</t>
  </si>
  <si>
    <t>#موسوعه_السلم #مميزات_البنت_السعوديه #نجاح_اكتتاب_ارامكو #عروض_نهايه_السنه_فتنس_تايم #يا_امير_الرياض_حراج_النظيم</t>
  </si>
  <si>
    <t>https://twitter.com/EducationKl/status/1204791641841602561</t>
  </si>
  <si>
    <t>ArrajolM</t>
  </si>
  <si>
    <t xml:space="preserve"> “#أرامكو تزيح أبل وتتربع على عرش أكبر الشركات في القيمة السوقية بالعالم” #نجاح_اكتتاب_ارامكو #تداول_ارامكو </t>
  </si>
  <si>
    <t>https://twitter.com/ArrajolM/status/1204791633209942018</t>
  </si>
  <si>
    <t>DrMilan_</t>
  </si>
  <si>
    <t>شكراً ارامكو . #اكتتاب_أرامكو</t>
  </si>
  <si>
    <t>https://twitter.com/DrMilan_/status/1204791624582213632</t>
  </si>
  <si>
    <t>hommams</t>
  </si>
  <si>
    <t>#سهم_ارامكو #اكتتاب_أرامكو #كأس_الدرعية_للتنس</t>
  </si>
  <si>
    <t>https://twitter.com/hommams/status/1204791520827789312</t>
  </si>
  <si>
    <t>Mu1iron</t>
  </si>
  <si>
    <t>الي عنده خبره بالاسهم سويت امر شراء بمبلغ معيّن على حسب سعر السهم بالسوق اليوم وارسلت الامر لكن ماحصل شراء لين قفلو التداول احد يعرف السبب ؟ #نجاح_اكتتاب_ارامكو</t>
  </si>
  <si>
    <t>https://twitter.com/Mu1iron/status/1204791288681418754</t>
  </si>
  <si>
    <t>iUSOZOFysugVXzM</t>
  </si>
  <si>
    <t>#نجاح_اكتتاب_ارامكو الي اعرفه ان أردى شركة تكتتب فيها ب30 يتداول ب50 اما ارامكو تداول بارتفاع3اجل معناتها كان سعر الاكتتاب الحقيقي 15 بداية التداول يعطي اعلى سعر بعد شهر بينخفض واكتتاب الأفراد معروف يبي ربح التداول وراحت عليه لانه دفها اكتتاب بعد6اشهرتبيع خسران رسوم البيع فايدتك</t>
  </si>
  <si>
    <t>https://twitter.com/iUSOZOFysugVXzM/status/1204791263763013632</t>
  </si>
  <si>
    <t>m203020302030mm</t>
  </si>
  <si>
    <t>#نجاح_اكتتاب_ارامكو يمدينا نكتتب مره ثانيه !؟ #شيخة_البنات</t>
  </si>
  <si>
    <t>https://twitter.com/m203020302030mm/status/1204791242338578433</t>
  </si>
  <si>
    <t>abdulrohman939</t>
  </si>
  <si>
    <t xml:space="preserve">#نجاح_اكتتاب_ارامكو #تداول_ارامكو إذا كان دليلك الديك وداك الدمنه </t>
  </si>
  <si>
    <t>https://twitter.com/abdulrohman939/status/1204791207123140608</t>
  </si>
  <si>
    <t>saleh70777</t>
  </si>
  <si>
    <t>https://twitter.com/saleh70777/status/1204791194787700738</t>
  </si>
  <si>
    <t>mtt_1221</t>
  </si>
  <si>
    <t xml:space="preserve">#اكتتاب_أرامكو #الانضباط_المدرسى </t>
  </si>
  <si>
    <t>https://twitter.com/mtt_1221/status/1204791180967497730</t>
  </si>
  <si>
    <t>lamia899</t>
  </si>
  <si>
    <t>#نجاح_اكتتاب_ارامكو الحمدلله هذي بدايتي للثراء انتظروني</t>
  </si>
  <si>
    <t>https://twitter.com/lamia899/status/1204791131508281345</t>
  </si>
  <si>
    <t>طيب اللي بيكتتبو فيه فرصة ثانية شيء ؟؟ #نجاح_اكتتاب_ارامكو</t>
  </si>
  <si>
    <t>https://twitter.com/afnan_alfuhed/status/1204791057231294465</t>
  </si>
  <si>
    <t>a20xvz</t>
  </si>
  <si>
    <t>toffistyles</t>
  </si>
  <si>
    <t xml:space="preserve">رسالة لاي واحد شكك في اكتتاب ارامكو </t>
  </si>
  <si>
    <t>https://twitter.com/a20xvz/status/1204790914876608513</t>
  </si>
  <si>
    <t>Khaleejaldanah</t>
  </si>
  <si>
    <t xml:space="preserve">#نجاح_اكتتاب_أرامكو تريند المملكة </t>
  </si>
  <si>
    <t>https://twitter.com/Khaleejaldanah/status/1204790828729872384</t>
  </si>
  <si>
    <t>amonah8608</t>
  </si>
  <si>
    <t>#نجاح_اكتتاب_ارامكو اكتتبت بس باقي اتتررسم واصير فنانه ٢٠٢٠</t>
  </si>
  <si>
    <t>https://twitter.com/amonah8608/status/1204790689999007745</t>
  </si>
  <si>
    <t xml:space="preserve">خذلك اعتراف حقيقي عطني وطنجي واحد واثنين دحلانين بطقطق عليهم #تجمع_المدخنين_السعوديين62 #اكتتاب_أرامكو </t>
  </si>
  <si>
    <t>https://twitter.com/k______nz/status/1204790688044453888</t>
  </si>
  <si>
    <t>43jWwg7xYqn1deE</t>
  </si>
  <si>
    <t xml:space="preserve">سبحان الله والحمدلله ولا إله إلا الله •الله اكبر #سهم_ارامكو #نجاح_اكتتاب_ارامكو </t>
  </si>
  <si>
    <t>https://twitter.com/43jWwg7xYqn1deE/status/1204790555697451008</t>
  </si>
  <si>
    <t>V_NN44</t>
  </si>
  <si>
    <t>#اصالة #اكتتاب_أرامكو #Lawyers #مساء_الخير</t>
  </si>
  <si>
    <t>https://twitter.com/V_NN44/status/1204790521694244864</t>
  </si>
  <si>
    <t>nooosha60</t>
  </si>
  <si>
    <t xml:space="preserve">#نجاح_اكتتاب_ارامكو ‘ عادي تغششوني شوي وتعلموني كيف طريقة البيع لان مافيني حيل ادور الطريقه </t>
  </si>
  <si>
    <t>https://twitter.com/nooosha60/status/1204790477985374210</t>
  </si>
  <si>
    <t>AYYSHI_AHMED</t>
  </si>
  <si>
    <t xml:space="preserve">سوق الاسهم السعودي بنسبة 370٪ ليقفز للمركز السابع عالميًا بعد طرح اسهم ارامكو، متجاوزًا قيمة أسواق الأسهم الدول العظمى #نجاح_اكتتاب_ارامكو </t>
  </si>
  <si>
    <t>https://twitter.com/AYYSHI_AHMED/status/1204790471928827905</t>
  </si>
  <si>
    <t>wtar14</t>
  </si>
  <si>
    <t>#نجاح_اكتتاب_ارامكو بتاريخ26 / 10 / 201٧ ذكر ولي ولي العهد: أن قيمة أرامكو قد تتجاوز الترليوني دولار اليوم تم بدأ تداول اسهمها بقيمة قاربت ١.٨٨ ترليون دولار كأبر شركة مدرجة في العالم هنيئاً لحلم بات اليوم واقع والقادم أجمل</t>
  </si>
  <si>
    <t>https://twitter.com/wtar14/status/1204790457739468801</t>
  </si>
  <si>
    <t>814ND</t>
  </si>
  <si>
    <t>https://twitter.com/814ND/status/1204790413451644929</t>
  </si>
  <si>
    <t xml:space="preserve">الحمدلله، #سهم_ارامكو #نجاح_اكتتاب_ارامكو </t>
  </si>
  <si>
    <t>https://twitter.com/43jWwg7xYqn1deE/status/1204790324201164800</t>
  </si>
  <si>
    <t>kellan_anza</t>
  </si>
  <si>
    <t>أذهلني #الأمير_محمد_بن_سلمان حقيقة في فكرة اكتتاب آرامكو كانت تدور الشكوك حول فكرة بيع دولة لمقدراتها وثرواتها لكن بعد شرح ولي العهد عن سبب الاكتتاب أقتنعت ان هذا الرجل يحمل فكر اقتصادي ناجح ويقرن الأفعال بالأقوال ويسابق الوقت بعيد كل البعد عن التطبيل هذا الرجل يحقق قفزات كبيرة</t>
  </si>
  <si>
    <t>https://twitter.com/kellan_anza/status/1204790206945206275</t>
  </si>
  <si>
    <t xml:space="preserve">أبواق #النظام_القطري المأجورة . . فشلوا و انهزموا .. و أنتصرت #أرامكو_السعودية . . #نجاح_اكتتاب_ارامكو </t>
  </si>
  <si>
    <t>https://twitter.com/s_hm2030/status/1204790206639099906</t>
  </si>
  <si>
    <t xml:space="preserve"> Footprints - Sia #الزمالك_سمسره_عمولات #الزمالك_سمسره_عمولات #نجاح_اكتتاب_ارامكو #نجاح_اكتتاب_ارامكو https://www.anghamify.com/song/17481551</t>
  </si>
  <si>
    <t>https://twitter.com/Anghamify2/status/1204790184367329280</t>
  </si>
  <si>
    <t>فيديو | حسام الصالح لـ #الإخبارية: لكل من أرادوا إفشال اكتتاب أرامكو جاء الرد عليهم اليوم قاسي #أموال_ومسارات</t>
  </si>
  <si>
    <t>https://twitter.com/ekhbariya_eco/status/1204790098048561152</t>
  </si>
  <si>
    <t>njtlla</t>
  </si>
  <si>
    <t>يمدي نسجل ولا خلاص؟ #نجاح_اكتتاب_ارامكو</t>
  </si>
  <si>
    <t>https://twitter.com/njtlla/status/1204790080407265283</t>
  </si>
  <si>
    <t>p__2030</t>
  </si>
  <si>
    <t>انا اكتتبت لاكن ما ابغا ابيع ابغا اشتري كيف الطريقه وبكم السهم #نجاح_اكتتاب_ارامكو</t>
  </si>
  <si>
    <t>https://twitter.com/p__2030/status/1204790008734986240</t>
  </si>
  <si>
    <t>ami1iix</t>
  </si>
  <si>
    <t xml:space="preserve">RFDQ6LC كود خصم من نمشي يخصم لك 35% بشرط تكون طلبيتك الاولى واذا ماكانت الاولى سوي حساب جديد من ايميل مو شرط يكون صح وحطي رقم جوال ماعمرك طلبتي منه #نجاح_اكتتاب_ارامكو </t>
  </si>
  <si>
    <t>https://twitter.com/ami1iix/status/1204789975608377344</t>
  </si>
  <si>
    <t>madridiowen10</t>
  </si>
  <si>
    <t xml:space="preserve">رؤيتك لتطوير وإبداعه يجد معها الشعب ويثابر #نجاح_اكتتاب_ارامكو #MBS </t>
  </si>
  <si>
    <t>#MBS</t>
  </si>
  <si>
    <t>https://twitter.com/madridiowen10/status/1204789965458169860</t>
  </si>
  <si>
    <t>abdulla8899</t>
  </si>
  <si>
    <t xml:space="preserve">قبل يومين احتفل الوطن يميزانية الخير والنماء التي جاوزت نفقاتها (ترليون) ريال.. واليوم يحتفل الوطن بشركة أرامكو وهي تدشن تاريخاً جديداً وقيمتها تقترب من 8 ترليون ريال .. فشكراً لعراب الرؤية #محمد_بن_سلمان؛الذي راهن على #نجاح_اكتتاب_ارامكو في وقت كان البعض يُراهن على فشل ذلك. </t>
  </si>
  <si>
    <t>https://twitter.com/abdulla8899/status/1204789892779257857</t>
  </si>
  <si>
    <t>wondernada</t>
  </si>
  <si>
    <t>https://twitter.com/wondernada/status/1204789646057709568</t>
  </si>
  <si>
    <t>Neno_sa19</t>
  </si>
  <si>
    <t xml:space="preserve">#نجاح_اكتتاب_ارامكو Mood : </t>
  </si>
  <si>
    <t>https://twitter.com/Neno_sa19/status/1204789639720161283</t>
  </si>
  <si>
    <t>no_ix7</t>
  </si>
  <si>
    <t xml:space="preserve">#نجاح_اكتتاب_ارامكو هلا والله حبايبي .. </t>
  </si>
  <si>
    <t>https://twitter.com/no_ix7/status/1204789523051405313</t>
  </si>
  <si>
    <t>toffealmarshad</t>
  </si>
  <si>
    <t xml:space="preserve">#نجاح_اكتتاب_ارامكو الف مبروك لي ولجميع الشركاء في هذا النجاح العالمي </t>
  </si>
  <si>
    <t>https://twitter.com/toffealmarshad/status/1204789502834860036</t>
  </si>
  <si>
    <t>mishary_m4</t>
  </si>
  <si>
    <t>https://twitter.com/mishary_m4/status/1204789474896404480</t>
  </si>
  <si>
    <t>iiii_10ii</t>
  </si>
  <si>
    <t xml:space="preserve">#نجاح_اكتتاب_ارامكو وانا كنت مسوية ان عندي نظرة اقتصادية وما اكتتبت. </t>
  </si>
  <si>
    <t>https://twitter.com/iiii_10ii/status/1204789389634736129</t>
  </si>
  <si>
    <t>Bej_27</t>
  </si>
  <si>
    <t>#نجاح_اكتتاب_ارامكو كيف اعرف رقم المحفظة بالراجحي ؟</t>
  </si>
  <si>
    <t>https://twitter.com/Bej_27/status/1204789295556501504</t>
  </si>
  <si>
    <t>weld_aldooha</t>
  </si>
  <si>
    <t>فزعت قائدنا محمد بن سلمان ساعدونا ما اقدر اوصل ورطتنا ليه انا أم ل 6 اطفال زوجى مسجون وموقوف خدماتنا بسبب الديون الي تراكمت علينا المبلغ 62 الف ريال ساعدونى الله يخليكم مالى غيرالله وانتم ساهمو لو بريال او رتويت رقم الفاتورة: 1910932339 #موًسوعه_الًسلم #نجاح_اكتتًاب_ارًامكو</t>
  </si>
  <si>
    <t>https://twitter.com/weld_aldooha/status/1204789093374275585</t>
  </si>
  <si>
    <t>uio_1234</t>
  </si>
  <si>
    <t xml:space="preserve">مبروووك ارتفاع #سهم_ارامكو وان شاء الله الى الاعلى نهنئ القيادة والشعب على نجاح #اكتتاب_ارامكو و لله الحمد والمنه </t>
  </si>
  <si>
    <t>https://twitter.com/uio_1234/status/1204789010931040256</t>
  </si>
  <si>
    <t>jalalyw</t>
  </si>
  <si>
    <t>حسبما وردني من أحد المختصين بعضامن المحللين الإقتصاديين لم يبادروا بتشجيع المكتتبين لمضاعفة أستثماراتهم في أكتتاب أرامكو فلماذا؟ ربما لديهم علم بأن ذلك الإكتتاب سيكون ناجح بلا منازع ففضلوا الصمت كي يستحوذوا هم على نصيب الأسد؟ عموماً الله يرزق الجميع لكن المحللين ضع عليهم علامة؟</t>
  </si>
  <si>
    <t>https://twitter.com/jalalyw/status/1204788904144113665</t>
  </si>
  <si>
    <t>heroohisham23</t>
  </si>
  <si>
    <t>فزعت قائدنا محمد بن سلمان ساعدونا ما اقدر اوصل ورطتنا ليه انا أم ل 6 اطفال زوجى مسجون وموقوف خدماتنا بسبب الديون الي تراكمت علينا المبلغ 62 الف ريال ساعدونى الله يخليكم مالى غيرالله وانتم ساهمو لو بريال او رتويت رقم الفاتورة: 1910932339 #نجاحُ_اكُتتاب_ارامُكو #ونُتروندرلاُند</t>
  </si>
  <si>
    <t>https://twitter.com/heroohisham23/status/1204788839002378241</t>
  </si>
  <si>
    <t>Ga_Al1988</t>
  </si>
  <si>
    <t>#نجاح_اكتتاب_ارامكو ماشاءالله تستاهلون والله يهني كل واحد اشترك ويرزقه</t>
  </si>
  <si>
    <t>https://twitter.com/Ga_Al1988/status/1204788819989606401</t>
  </si>
  <si>
    <t>Ab2r_abdulaziz</t>
  </si>
  <si>
    <t xml:space="preserve">كنت مشغوله مره وقت الاكتتاب ممكن تعيدونه #نجاح_اكتتاب_ارامكو </t>
  </si>
  <si>
    <t>https://twitter.com/Ab2r_abdulaziz/status/1204788791602495500</t>
  </si>
  <si>
    <t>ruayda_2</t>
  </si>
  <si>
    <t>ياجماعه شسالفه معكم وحده مشاركه بالاسهم وهي ماتدبر شي فيها :) #نجاح_اكتتاب_ارامكو</t>
  </si>
  <si>
    <t>https://twitter.com/ruayda_2/status/1204788764008230914</t>
  </si>
  <si>
    <t>Am___9ir</t>
  </si>
  <si>
    <t xml:space="preserve"> حساب روووعه #Am___9ir تجد في كل شي جميل ماراح تندم #نجاح_اكتتاب_ارامكو</t>
  </si>
  <si>
    <t>#Am___9ir</t>
  </si>
  <si>
    <t>https://twitter.com/Am___9ir/status/1204788655119912962</t>
  </si>
  <si>
    <t>__all79</t>
  </si>
  <si>
    <t xml:space="preserve">#نجاح_اكتتاب_ارامكو ًاللهم يافرج الهم وكاشف الغم يسر آمر كل مديون اقضي دينه بفضلك وكرمك وجودك هذا رجل عليه امر حبس لسداد المبلغ و خسر وظيفته و ليس لديه دخل لكي يسدد المبلغ. فاتورة 1812469990 </t>
  </si>
  <si>
    <t>https://twitter.com/__all79/status/1204788637457682434</t>
  </si>
  <si>
    <t>AlKHWAITER</t>
  </si>
  <si>
    <t>فوات #اكتتاب_ارامكو عليك ماهو إلا درس، لعلك أن تستفيد منه وتمتنع عن ملاحقة ما ينشره الاخونج في #الواتسذب</t>
  </si>
  <si>
    <t>https://twitter.com/AlKHWAITER/status/1204788613436850176</t>
  </si>
  <si>
    <t xml:space="preserve">لو كان هدفك أن تصبح مسوق الكتروني محترف، فهذا يدل على أنك شخص واعي ومدرك لما يحدث حولك من تغير في عالم التسويق، وهذا يعني أيضاً أنك في المكان الصحيح. من جميع الدول تواصل واتساب 00966561372085 #نجاح_اكتتاب_ارامكو </t>
  </si>
  <si>
    <t>https://twitter.com/mdsn2013/status/1204788543668682752</t>
  </si>
  <si>
    <t>#نجاح_اكتتاب_ارامكو هو درس لمن لا يثق باقتصاد وطنه . سندعم هذا الحلم ما حيينا وواجب على كل مواطن دحر الشائعات والمرجفين وزيادة التفاؤل في كل مايخص اقتصاد الوطن . افرحوا وارقصوا وغنوا في وجيه الاعداء نحن نحتفل اليوم فرحاً بالمنجز الاقتصادي وفوقه ضمان ارباح #ارامكو</t>
  </si>
  <si>
    <t>https://twitter.com/ik313ik/status/1204788495736283137</t>
  </si>
  <si>
    <t>aliyu4lyf1</t>
  </si>
  <si>
    <t xml:space="preserve"> عـــلاج البواسـير بديل العملـيـة * تخلـص نهائيــآ من البواسـير الهوائية. والدموية والفطر الشرجي. واعراضهما المؤلمة. مع العلاج الافضل ذو الفعالية * اطلبها الان قبل فوات الاوان * التواصل ع الخاص #نًًٌُجًُاًٌحًُ_اًَكٌُتٌُتُاًبًُ_اًًُرًُاَُمًُكًُوًُ</t>
  </si>
  <si>
    <t>https://twitter.com/aliyu4lyf1/status/1204788466363633664</t>
  </si>
  <si>
    <t xml:space="preserve">سبحان الله وبحمده سبحان الله العظيم #سهم_ارامكو #نجاح_اكتتاب_ارامكو </t>
  </si>
  <si>
    <t>https://twitter.com/43jWwg7xYqn1deE/status/1204788464002240512</t>
  </si>
  <si>
    <t>shroug_20</t>
  </si>
  <si>
    <t xml:space="preserve">حنا جايين وبنحطم كل الأرقام #نجاح_اكتتاب_ارامكو </t>
  </si>
  <si>
    <t>https://twitter.com/shroug_20/status/1204788380585930752</t>
  </si>
  <si>
    <t>naserelkuwait99</t>
  </si>
  <si>
    <t xml:space="preserve">#نجاح_اكتتاب_ارامكو قبل يومين احتفل الوطن يميزانية الخير والنماء التي جاوزت نفقاتها (ترليون) ريال.واليوم يحتفل الوطن بشركة أرامكو وهي تدشن تاريخاً جديداً وقيمتها تقترب من 8 ترليون ريال .فشكراً لعراب الرؤية #محمد_بن_سلمان؛الذي راهن على في وقت كان البعض يُراهن على فشل ذلك. </t>
  </si>
  <si>
    <t>https://twitter.com/naserelkuwait99/status/1204788341062938624</t>
  </si>
  <si>
    <t>https://twitter.com/KGimKpCkJB5ekN6/status/1204788309966409728</t>
  </si>
  <si>
    <t xml:space="preserve">سورة الفاتحة #سهم_ارامكو #نجاح_اكتتاب_ارامكو </t>
  </si>
  <si>
    <t>https://twitter.com/43jWwg7xYqn1deE/status/1204788268182712320</t>
  </si>
  <si>
    <t>shuuuhooo12345</t>
  </si>
  <si>
    <t xml:space="preserve">#نجاح_اكتتاب_ارامكو لا جديد .. يابلادي واصلي إنجازاتك والله معاك </t>
  </si>
  <si>
    <t>https://twitter.com/shuuuhooo12345/status/1204788143184064512</t>
  </si>
  <si>
    <t>soul_of_the_win</t>
  </si>
  <si>
    <t xml:space="preserve">ارامكو تقفز بالسوق السعودي للسابع عالميا فكر ورؤية سمو ولي العهد جذبت انظار رؤوس الأموال العالمية للاقتصاد السعودي . #نجاح_اكتتاب_ارامكو </t>
  </si>
  <si>
    <t>https://twitter.com/soul_of_the_win/status/1204788116193775617</t>
  </si>
  <si>
    <t>KH27575095</t>
  </si>
  <si>
    <t xml:space="preserve">اقسم لكم بالله اني تعبت نفسيا وانا في عز شبابي تكفون داخل على الله ثم عليكم تساعدوني لو بريال واحد بس،عسكري والحاله مايعلم فيها غير الله.اقسم بالله ان المبلغ بسبب عجزي بسداد سكني الاجار والكهرب طافي علي تكفون والله لولا الحاجه ماسالت 1930633430 #وينتروندرلاند #نجاح_اكتتاب_ارامكو </t>
  </si>
  <si>
    <t>https://twitter.com/KH27575095/status/1204788081812860928</t>
  </si>
  <si>
    <t>malaakiiii123</t>
  </si>
  <si>
    <t>⁧#كود⁩ كوبون خصم موقع سبلاش SP117 #نجاح_اكتتاب_ارامكو</t>
  </si>
  <si>
    <t>https://twitter.com/malaakiiii123/status/1204788046450823170</t>
  </si>
  <si>
    <t>a7medz03</t>
  </si>
  <si>
    <t xml:space="preserve">#نجاح_اكتتاب_ارامكو تسجيل حساب_المواطن تسجيل حافز (طاقات) تسجيل في جامعات تسجيل ابشر خدمات ابشر تقديم وظائف تسجيل قياس تسجيل جداره وتسجيل نظام نور انشاء ايميلات تواصل ع الخاص </t>
  </si>
  <si>
    <t>https://twitter.com/a7medz03/status/1204787971708325888</t>
  </si>
  <si>
    <t>6rWvPYWl0hdyheO</t>
  </si>
  <si>
    <t xml:space="preserve">#نجاح_اكتتاب_ارامكو قد تتبرع بحقك في الطابور وتقدم من شئت على نفسك.. ولكن ليس من حقك أن تقدمه على الآخرين الا برضاهم.. </t>
  </si>
  <si>
    <t>https://twitter.com/6rWvPYWl0hdyheO/status/1204787950946594820</t>
  </si>
  <si>
    <t>للبيع سيارة هافال H6 سوبريم موديل 2020 جديدة السعر : على السوم للمزيد عن تفاصيل السيارة http://bit.ly/2KSV7XQ #نجاح_اكتتاب_ارامكو</t>
  </si>
  <si>
    <t>https://twitter.com/carsoug/status/1204787926845935617</t>
  </si>
  <si>
    <t xml:space="preserve">#اكتتاب_ارامكو القيمة السوقية لشركة أرامكو تقفز 180 مليار دولار إلى 1.88 تريليون دولار </t>
  </si>
  <si>
    <t>https://twitter.com/sahmycom/status/1204787875973341184</t>
  </si>
  <si>
    <t>yam42175264</t>
  </si>
  <si>
    <t>https://twitter.com/yam42175264/status/1204787851923247104</t>
  </si>
  <si>
    <t>rsm_srg</t>
  </si>
  <si>
    <t xml:space="preserve">#نجاح_اكتتاب_ارامكو ابداااااع </t>
  </si>
  <si>
    <t>https://twitter.com/rsm_srg/status/1204787749015961602</t>
  </si>
  <si>
    <t>HaniAlkhamalii</t>
  </si>
  <si>
    <t>الحمد لله الذي بنعمته تتم الصالحات #نجاح_اكتتاب_ارامكو</t>
  </si>
  <si>
    <t>https://twitter.com/HaniAlkhamalii/status/1204787711183331330</t>
  </si>
  <si>
    <t>nxxvvx</t>
  </si>
  <si>
    <t>الحمدلله يعني بصير ثريه قريب ؟ #نجاح_اكتتاب_ارامكو</t>
  </si>
  <si>
    <t>https://twitter.com/nxxvvx/status/1204787665914257408</t>
  </si>
  <si>
    <t>mohamedkhaskiya</t>
  </si>
  <si>
    <t>https://twitter.com/mohamedkhaskiya/status/1204787657777319938</t>
  </si>
  <si>
    <t>rain_1322</t>
  </si>
  <si>
    <t>Wish you prosperity #نجاح_اكتتاب_ارامكو</t>
  </si>
  <si>
    <t>https://twitter.com/rain_1322/status/1204787597819686912</t>
  </si>
  <si>
    <t>nxxn_na</t>
  </si>
  <si>
    <t xml:space="preserve">https://twitter.com/turkishalhoub/status/1184909560252907520 #اكتتاب_ارامكو اهووووش لكً </t>
  </si>
  <si>
    <t>https://twitter.com/nxxn_na/status/1204787542647857152</t>
  </si>
  <si>
    <t>VmYT7</t>
  </si>
  <si>
    <t>ملان ابى احد بسولف معي في الخاص فعاليات #نجاح_اكتتاب_ارامكو</t>
  </si>
  <si>
    <t>https://twitter.com/VmYT7/status/1204787531763597314</t>
  </si>
  <si>
    <t>KhalidAminTurki</t>
  </si>
  <si>
    <t>#نجاح_اكتتاب_ارامكو #زيادة_غلاء_المعيشة_للمتقاعدين</t>
  </si>
  <si>
    <t>https://twitter.com/KhalidAminTurki/status/1204787430932598789</t>
  </si>
  <si>
    <t>nada_410</t>
  </si>
  <si>
    <t>لحظه تاريخيه.. ونقطة تحول اللهم اكتب لنا ولوطننا الخير #اكتتاب_أرامكو</t>
  </si>
  <si>
    <t>https://twitter.com/nada_410/status/1204787384371630080</t>
  </si>
  <si>
    <t xml:space="preserve">#نجاح_اكتتاب_ارامكو عند البيع لن يظرك أن تتبرع بقيمة سهم ولا سهمين وان زت فلن يضيع أجرك عند الله لشريحة من المجتمع كانت لهم أحلام في الاكتتاب فحرمهم إيقاف الخدمات من أحلامهم فكونوا عونا لهم بعد الله </t>
  </si>
  <si>
    <t>https://twitter.com/Ali87358159/status/1204787345477849088</t>
  </si>
  <si>
    <t>AlemadHajer</t>
  </si>
  <si>
    <t xml:space="preserve">سلسلة فضائح بن زايد: في تقريرٍ لها كشفت "رويترز" أن الإمارات تجند عملاء استخبارات أمريكيين لمهمات تجسس تحت عنوان برنامج تجسس "Dread" قامت من خلاله بالتجسس على حكومات المناطق مجاورة التي تعتبرهم خصوماً و مسؤولين بالفيفا بغية سحب كأس العالم من قطر. #نجاح_اكتتاب_ارامكو </t>
  </si>
  <si>
    <t>https://twitter.com/AlemadHajer/status/1204787344513150976</t>
  </si>
  <si>
    <t>Bergasy1970</t>
  </si>
  <si>
    <t>https://www.youtube.com/watch?v=xGvmpsmBWyA اسمعو وشاهدو يا سعوديين كيف بدؤو ينصبون بحجة اكتتاب ارامكو</t>
  </si>
  <si>
    <t>https://twitter.com/Bergasy1970/status/1204787328520200192</t>
  </si>
  <si>
    <t>saratmoo7</t>
  </si>
  <si>
    <t xml:space="preserve">#نجاح_اكتتاب_ارامكو الحمدلله دائمًا وابدًا للمجد والعلياء ياوطن </t>
  </si>
  <si>
    <t>https://twitter.com/saratmoo7/status/1204787271578406912</t>
  </si>
  <si>
    <t>اعزب ضابط قبيلي من اهل المدينه موظف في تبوك دخل ممتاز ولله الحمد عمر ٣٢ طول ١٧٤ وزن ٨٠ ارغب في بنت الحلال من الناس المعروفين محافظة على دينها وخلقها ومنقبه غير محجبه جسم متناسق بيضاء جذابه بكر أقل من ٢٥سنه #مميزات_البنت_السعوديه #الانضباط_المدرسى #نجاح_اكتتاب_ارامكو</t>
  </si>
  <si>
    <t>https://twitter.com/umhesah/status/1204787237533224960</t>
  </si>
  <si>
    <t>KMDBRI</t>
  </si>
  <si>
    <t>#نجاح_اكتتاب_ارامكو أُغلق السوق بالنسبه القصوى ١٠% والطلبات على السهم تجاوزت الـ ٢٠٠ مليون سهم مقابل عرض قليل جداً نصيحه لمن اكتتب عدم الاستعجال بالبيع وشفنا اليوم اللي ما اكتتبوا نادمين ويحاولون الشراء بسعر أعلى من الأكتتاب غداً بأذن الله ٣٨</t>
  </si>
  <si>
    <t>https://twitter.com/KMDBRI/status/1204787225956888576</t>
  </si>
  <si>
    <t>57pyvcycJk3xJIv</t>
  </si>
  <si>
    <t xml:space="preserve">#نجاح_اكتتاب_ارامكو للطلب والاستفسار التواصل عبرالخاص أو الواتساب في التعليق الأول </t>
  </si>
  <si>
    <t>https://twitter.com/57pyvcycJk3xJIv/status/1204787214938492929</t>
  </si>
  <si>
    <t>xj_izx</t>
  </si>
  <si>
    <t xml:space="preserve">#نجاح_اكتتاب_ارامكو #سهم_ارامكو مين انت؟ أنا ناسي! </t>
  </si>
  <si>
    <t>https://twitter.com/xj_izx/status/1204787176032092161</t>
  </si>
  <si>
    <t xml:space="preserve">#نجاح_اكتتاب_ارامكو #أرامكو السوقية تتخطى الشركات العالمية الكبيرة وبذلك تتربع على العرش وتصبح أكبر شركة في العالم من حيث القيمة السوقية بقيمة 1.88 تريليون دولار هل تعرف معنى هذا......؟؟ </t>
  </si>
  <si>
    <t>https://twitter.com/khh___111/status/1204787164061556737</t>
  </si>
  <si>
    <t>abdulrazag10</t>
  </si>
  <si>
    <t>https://twitter.com/abdulrazag10/status/1204787119492935685</t>
  </si>
  <si>
    <t xml:space="preserve">بلغت القيمة السوقية لـ #أرامكو #السعودية بنهاية جلسة اليوم نحو 7.04 تريليون ريال لتقفز برأس المال السوقي لـ" #تداول " إلى نحو 8.95 تريليون ريال مقابل نحو 1.89 تريليون ريال بالجلسة السابقة التفاصيل: http://bit.ly/2Pa0YKQ #نجاح_اكتتاب_ارامكو #تداول_ارامكو #سهم_ارامكو </t>
  </si>
  <si>
    <t>https://twitter.com/mubasher_info/status/1204787109997031424</t>
  </si>
  <si>
    <t>https://twitter.com/mubasher/status/1204787077033922560</t>
  </si>
  <si>
    <t>shalanoo</t>
  </si>
  <si>
    <t>RiadhAlhumaidan</t>
  </si>
  <si>
    <t>#نجاح_اكتتاب_ارامكو ثقافة الكسب السريع هي عثرة في طريق #الحرية_المالية</t>
  </si>
  <si>
    <t>https://twitter.com/shalanoo/status/1204787010424254465</t>
  </si>
  <si>
    <t>ahmmed_murad43</t>
  </si>
  <si>
    <t xml:space="preserve"> تسوق مع نون للحصول على خصم 10% استخدام كود الخصم LMN488 #نجاح_اكتتاب_ارامكو </t>
  </si>
  <si>
    <t>https://twitter.com/ahmmed_murad43/status/1204786833055526913</t>
  </si>
  <si>
    <t>stzsa1</t>
  </si>
  <si>
    <t xml:space="preserve">ممكن تعيدون الإكتتاب شوي نبغى نكتتب انا وصاحبتي #نجاح_اكتتاب_ارامكو </t>
  </si>
  <si>
    <t>https://twitter.com/stzsa1/status/1204786806304182273</t>
  </si>
  <si>
    <t>والله كذابين اللهم احمنا يارب وابد ظلم الظالمين عنا يارب #نجاح_اكتتاب_ارامكو</t>
  </si>
  <si>
    <t>https://twitter.com/KGimKpCkJB5ekN6/status/1204786801321422848</t>
  </si>
  <si>
    <t>45671Nokia</t>
  </si>
  <si>
    <t xml:space="preserve">إنجاز عظيم يسجل في التاريخ للمملكة ان تزيح شركة أرامكو اكبر شركة بالعالم شركة ابل ومع ان الاكتتاب كان بنسبة: ١٪-١,٥٪ اليوم نرى ما قاله سمو سيدي #ولي_العهد_الامير_محمد_بن_سلمان عن انه سيكون اضخم اكتتاب بالعالم. "طموحنا عنان السماء" #نجاح_اكتتاب_ارامكو </t>
  </si>
  <si>
    <t>https://twitter.com/45671Nokia/status/1204786664213819398</t>
  </si>
  <si>
    <t>juju_Aziz1</t>
  </si>
  <si>
    <t xml:space="preserve">#نجاح_اكتتاب_ارامكو براڤو </t>
  </si>
  <si>
    <t>https://twitter.com/juju_Aziz1/status/1204786627006078981</t>
  </si>
  <si>
    <t>kayan_15</t>
  </si>
  <si>
    <t>#نجاح_اكتتاب_ارامكو تسجيل حافز ، ساند ، جدارة ، قياس ، أبشر ، تمهير، حساب المواطن، إنشاء حساب في الراجحي،وظائف،جامعة ء</t>
  </si>
  <si>
    <t>https://twitter.com/kayan_15/status/1204786615144632322</t>
  </si>
  <si>
    <t>F2i5a1</t>
  </si>
  <si>
    <t xml:space="preserve">#نجاح_اكتتاب_ارامكو ماكتتبت </t>
  </si>
  <si>
    <t>https://twitter.com/F2i5a1/status/1204786532638511107</t>
  </si>
  <si>
    <t>خلوا شلة الاشتراكيين المعارضين اللي برا بكندا ولندن مثل عمر عبدالعزيز وطقته ينفعون اللي ندم #نجاح_اكتتاب_ارامكو</t>
  </si>
  <si>
    <t>https://twitter.com/Aloof20165/status/1204786521817128960</t>
  </si>
  <si>
    <t>rxkiil</t>
  </si>
  <si>
    <t xml:space="preserve">حلووو حلو يلا هاتو فلوسي #نجاح_اكتتاب_ارامكو </t>
  </si>
  <si>
    <t>https://twitter.com/rxkiil/status/1204786512874917889</t>
  </si>
  <si>
    <t>ttttwe134</t>
  </si>
  <si>
    <t>#نجاح_اكتتاب_ارامكو الحمدلله</t>
  </si>
  <si>
    <t>https://twitter.com/ttttwe134/status/1204786501546119168</t>
  </si>
  <si>
    <t>AUItoTPf5QUWYzo</t>
  </si>
  <si>
    <t xml:space="preserve">#نجاح_اكتتاب_ارامكو حطيت الكستنا باالقلاية الهوائية تفجرت كأنها الغام </t>
  </si>
  <si>
    <t>https://twitter.com/AUItoTPf5QUWYzo/status/1204786486522056706</t>
  </si>
  <si>
    <t>Turki_binFaisal</t>
  </si>
  <si>
    <t xml:space="preserve">#نجاح_اكتتاب_ارامكو السعودية </t>
  </si>
  <si>
    <t>https://twitter.com/Turki_binFaisal/status/1204786429039202304</t>
  </si>
  <si>
    <t>iHm__11</t>
  </si>
  <si>
    <t xml:space="preserve">اللحين هذا اللي 24 ساعه يشوفونه اذا دخلوا الاسهم ؟ #نجاح_اكتتاب_ارامكو </t>
  </si>
  <si>
    <t>https://twitter.com/iHm__11/status/1204786385913368577</t>
  </si>
  <si>
    <t>shim_abn</t>
  </si>
  <si>
    <t xml:space="preserve">والله واحشني زمانك #نجاح_اكتتاب_ارامكو </t>
  </si>
  <si>
    <t>https://twitter.com/shim_abn/status/1204786378388779008</t>
  </si>
  <si>
    <t>vvvxvz</t>
  </si>
  <si>
    <t>https://twitter.com/vvvxvz/status/1204786359501762562</t>
  </si>
  <si>
    <t>7AMUM</t>
  </si>
  <si>
    <t>#سهم_ارامكو #اكتتاب_أرامكو لم اوفق في الإكتتاب بسبب السيوله ولاكن اقسم بالله من كثر الثناء وتربع أرامكو بالمركز الاول عالميا كأنني املك فيها الملايين اللهم ادم علينا النعم والآمن واحفظ ولاة امرنا وشعبنا ودام عزك ياوطن #السعودية_العظمى</t>
  </si>
  <si>
    <t>https://twitter.com/7AMUM/status/1204786277247340545</t>
  </si>
  <si>
    <t>أين ستنفق الحكومة الأموال التي جمعتها من #اكتتاب_ارامكو والمقدرة بـ 96 مليار ريال ؟ #سهم_ارامكو #سوق_الاسهم_السعودي #تداول #تاسي</t>
  </si>
  <si>
    <t>https://twitter.com/Albuainain_f/status/1204786256535805952</t>
  </si>
  <si>
    <t>istgdam_5522</t>
  </si>
  <si>
    <t>مكتب استقدام الفلبين - سريلانكا عاملات محترفات و بافضل الاسعار. #نجاح_اكتتاب_ارامكو</t>
  </si>
  <si>
    <t>https://twitter.com/istgdam_5522/status/1204786051442716678</t>
  </si>
  <si>
    <t>danamomed</t>
  </si>
  <si>
    <t>https://twitter.com/danamomed/status/1204785943116472321</t>
  </si>
  <si>
    <t xml:space="preserve">#سهم_ارامكو نجاح اكتتاب أرامكو .. إنجاز للوطن </t>
  </si>
  <si>
    <t>https://twitter.com/sahmycom/status/1204785928285372417</t>
  </si>
  <si>
    <t>abu_nawaf_2003</t>
  </si>
  <si>
    <t>سبكيم خبر شراء اسهم خزينه ايجابي للسهم وبقوه ولكن بحكم اكتتاب ارامكو لم يتقاعل السهم مع الخبر واليوم ابدع ودخله سيوله كبيره اخر التداول بعد ان كانت محجوزه على طلبات ارامكو خرجت اخر السوق اعتقد للعطاء بقيه.( ليست توصيه ) #سبكيم</t>
  </si>
  <si>
    <t>https://twitter.com/abu_nawaf_2003/status/1204785927391985664</t>
  </si>
  <si>
    <t>alibnabdullah</t>
  </si>
  <si>
    <t>Dr_Alshathry</t>
  </si>
  <si>
    <t>حبيبي انت فاهم النجاح غلط أولا ذَا اكتتاب اولي وليس النهائي ثانيا الأسهم للمستفيدين يستلمون مبالغهم بعد سنه من الاكتتاب يعني لا يوجد شي واضح الا خلال السنه الجايه هل تربح او تخسر ك مواطن اكتتب ف أرامكو ؟</t>
  </si>
  <si>
    <t>https://twitter.com/alibnabdullah/status/1204785834886496257</t>
  </si>
  <si>
    <t>Voodito</t>
  </si>
  <si>
    <t>ألف مبروك، عاوزين الحاجة الساقعة بقا #نجاح_اكتتاب_ارامكو</t>
  </si>
  <si>
    <t>https://twitter.com/Voodito/status/1204785761222041600</t>
  </si>
  <si>
    <t>r1jxTK91tZ8KDZ7</t>
  </si>
  <si>
    <t>#نجاح_اكتتاب_ارامكو مؤشر سعر السهم من البداية يدل عل قوة السهم و باقي تصير عليه مضاربات ماصارت ما ارتفع لأن محد بايع لو يصير اضعاف ولا بينزل لأنه باقي يطرح في اسواق عالمية ثانية زي السوق الامريكي مستحيل ينزل بسهوله الناس متمسكه فخر لكل سعودي انا اخذت لعايلتي الصغيره كمسمى فقط</t>
  </si>
  <si>
    <t>https://twitter.com/r1jxTK91tZ8KDZ7/status/1204785756453126147</t>
  </si>
  <si>
    <t xml:space="preserve">Proud #نجاح_اكتتاب_ارامكو </t>
  </si>
  <si>
    <t>https://twitter.com/toffistyles/status/1204785693844742151</t>
  </si>
  <si>
    <t xml:space="preserve">#اكتتاب_ارامكو ههههههههههههههههه </t>
  </si>
  <si>
    <t>https://twitter.com/nxxn_na/status/1204785682100768776</t>
  </si>
  <si>
    <t>folowbacck1</t>
  </si>
  <si>
    <t xml:space="preserve"> شارك بالقراءة ورتويت كتب الله لكم الأجر والثواب قال رسول الله #ﷺ ( مَنْ قَرَأَ حَرْفًا مِنْ كِتَابِ اللَّهِ فَلَهُ بِهِ حَسَنَةٌ ، وَالحَسَنَةُ بِعَشْرِ أَمْثَالِهَا، لَا أَقُولُ الم حَرْفٌ، وَلَكِنْ أَلِفٌ حَرْفٌ وَلَامٌ حَرْفٌ وَمِيمٌ حَرْفٌ) #نجاح_اكتتاب_ارامكو </t>
  </si>
  <si>
    <t>https://twitter.com/folowbacck1/status/1204785680951447552</t>
  </si>
  <si>
    <t>99Jj_x0</t>
  </si>
  <si>
    <t>#نجاح_اكتتاب_ارامكو مره مبسوطه رغم ان ماكان عندي فلوس اكتتب</t>
  </si>
  <si>
    <t>https://twitter.com/99Jj_x0/status/1204785667475161088</t>
  </si>
  <si>
    <t>mo9_moon</t>
  </si>
  <si>
    <t>نجح هههههه كم جاكم مكسب مية ريال .. استغفر الله بس #نجاح_اكتتاب_ارامكو</t>
  </si>
  <si>
    <t>https://twitter.com/mo9_moon/status/1204785665742954498</t>
  </si>
  <si>
    <t>HAbuhaimed98</t>
  </si>
  <si>
    <t xml:space="preserve">#نجاح_اكتتاب_ارامكو وضعي من قمت . </t>
  </si>
  <si>
    <t>https://twitter.com/HAbuhaimed98/status/1204785617269403653</t>
  </si>
  <si>
    <t>thms28882994</t>
  </si>
  <si>
    <t xml:space="preserve">#نجاح_اكتتاب_ارامكو تكفون يااهل الخير نخيتكم الله يرزق كل من يساهم بالجنه زوجي عليه إيقاف خدمات وابني بحاجه لعلاج الكليه وكل امورنا متوقفه تكفووون الديون متراكمة علينا </t>
  </si>
  <si>
    <t>https://twitter.com/thms28882994/status/1204785559606042624</t>
  </si>
  <si>
    <t>malwahhabi</t>
  </si>
  <si>
    <t>وين اللي كان يقول لن يتم اكتتاب ارامكو؟</t>
  </si>
  <si>
    <t>https://twitter.com/malwahhabi/status/1204785468031811584</t>
  </si>
  <si>
    <t>abdu_algarni</t>
  </si>
  <si>
    <t xml:space="preserve">#نجاح_اكتتاب_ارامكو اصلا لو ما نجحت بروح الشركة اخذ بنزين وزيت بجراكل وكمان اعبي الثلاجة واتقهوى </t>
  </si>
  <si>
    <t>https://twitter.com/abdu_algarni/status/1204785446439530501</t>
  </si>
  <si>
    <t>RaniaAbdallah</t>
  </si>
  <si>
    <t xml:space="preserve">ترند رقم واحد في مصر دلوقتي #نجاح_اكتتاب_ارامكو ؟؟ انا فين ؟ </t>
  </si>
  <si>
    <t>https://twitter.com/RaniaAbdallah/status/1204785427481317376</t>
  </si>
  <si>
    <t>bn_mahfouz</t>
  </si>
  <si>
    <t>#نجاح_اكتتاب_ارامكو عقبال التخرج.</t>
  </si>
  <si>
    <t>https://twitter.com/bn_mahfouz/status/1204785379892768768</t>
  </si>
  <si>
    <t>sami30786789</t>
  </si>
  <si>
    <t>الله يغنينا بحلاله عن حرامه ..... يااااااأصابع الزمن #نجاح_اكتتاب_ارامكو</t>
  </si>
  <si>
    <t>https://twitter.com/sami30786789/status/1204785306001694721</t>
  </si>
  <si>
    <t>samkookk</t>
  </si>
  <si>
    <t xml:space="preserve">وانا داخله على اهلي بربحي في ارامكو: #نجاح_اكتتاب_ارامكو </t>
  </si>
  <si>
    <t>https://twitter.com/samkookk/status/1204785271369338884</t>
  </si>
  <si>
    <t xml:space="preserve">مانع عالف #سهم_ارامكو #نجاح_اكتتاب_ارامكو </t>
  </si>
  <si>
    <t>https://twitter.com/43jWwg7xYqn1deE/status/1204785213341151232</t>
  </si>
  <si>
    <t>safsafmmllx1111</t>
  </si>
  <si>
    <t xml:space="preserve">#نجاح_اكتتاب_ارامكو . الحمممددلله عسى دائم الدوم في القمم. </t>
  </si>
  <si>
    <t>https://twitter.com/safsafmmllx1111/status/1204785211579490305</t>
  </si>
  <si>
    <t xml:space="preserve">من جانبها، قالت رئيس مجلس إدارة «تداول»، سارة السحيمي، إنه مع انطلاق عملية التداول على أسهم أرامكو فإنها ستصبح أكبر شركة مدرجة في العالم. #نجاح_اكتتاب_ارامكو #تداول_ارامكو </t>
  </si>
  <si>
    <t>https://twitter.com/ArrajolM/status/1204785092868149248</t>
  </si>
  <si>
    <t xml:space="preserve">من جانبه، أكد ياسر الرميان، رئيس مجلس إدارة أرامكو، أنه "مع الطرح أصبح لدينا 5 ملايين مساهم من مستثمرين محليين وخليجيين أجانب»، مؤكدًا أن أرامكو نجحت في أن تكون أكبر منتج للنفط والغاز في العالم. #نجاح_اكتتاب_ارامكو #تداول_ارامكو </t>
  </si>
  <si>
    <t>https://twitter.com/ArrajolM/status/1204785080700481537</t>
  </si>
  <si>
    <t xml:space="preserve">أمين الناصر؛ الرئيس التنفيذي لشركة أرامكو، قال «إننا في هذا اليوم نصنع التاريخ، وتبدأ أرامكو مرحلة جديدة في تاريخها العريق». #نجاح_اكتتاب_ارامكو #تداول_ارامكو </t>
  </si>
  <si>
    <t>https://twitter.com/ArrajolM/status/1204785071519080449</t>
  </si>
  <si>
    <t xml:space="preserve">وبلغت القيمة المتداولة لأسهم شركة أرامكو في الساعة الأولى من إدراجها، حوالي 770 مليون ريال سعودي، أي 205 ملايين دولار، ليرتفع بذلك تقييم الشركة إلى 1.9 تريليون دولار. #نجاح_اكتتاب_ارامكو #تداول_ارامكو </t>
  </si>
  <si>
    <t>https://twitter.com/ArrajolM/status/1204785063096987648</t>
  </si>
  <si>
    <t xml:space="preserve">في الدقائق الأولى لمزاد الافتتاح، قفز سهم أرامكو بالحد الأقصى «10%» ليصل إلى 35.2 ريال. #نجاح_اكتتاب_ارامكو #تداول_ارامكو </t>
  </si>
  <si>
    <t>https://twitter.com/ArrajolM/status/1204785054238543872</t>
  </si>
  <si>
    <t xml:space="preserve">انطلقت تداولات شركة "أرامكو"، في السوق المالية السعودية اليوم، لتصبح بذلك أكبر شركة مدرجة في العالم. #نجاح_اكتتاب_ارامكو #تداول_ارامكو </t>
  </si>
  <si>
    <t>https://twitter.com/ArrajolM/status/1204785038619029504</t>
  </si>
  <si>
    <t xml:space="preserve">يقول الشاعر السوداني :من غلاك داير اكتب ليك غصيدة بس الحبر خلص والبغاله بعيدة #سهم_ارامكو #نجاح_اكتتاب_ارامكو </t>
  </si>
  <si>
    <t>https://twitter.com/43jWwg7xYqn1deE/status/1204784854107336705</t>
  </si>
  <si>
    <t>marzoq1451</t>
  </si>
  <si>
    <t xml:space="preserve">#نجاح_اكتتاب_ارامكو يااهل الخير خدماته سجين خدماته موقفه ساعدوه ساهم ولو بالقليل أنشر فرحو أولاده ينخاكم ياهل الخير تكفون ياهل الخير ساعدوه يااهل الخير يااهل الخير يااهل الخير يااهل الخير يااهل الخير يااهل الخير تكفون تكفون تكفون ياهل الخير سجين ساهم أنشر رتويت ولكم الأجر والثواب </t>
  </si>
  <si>
    <t>https://twitter.com/marzoq1451/status/1204784768568774657</t>
  </si>
  <si>
    <t>shahla_almm</t>
  </si>
  <si>
    <t>حسبي الله على الي قال خلي العشرة ريال بجيبك #نجاح_اكتتاب_ارامكو</t>
  </si>
  <si>
    <t>https://twitter.com/shahla_almm/status/1204784728316006400</t>
  </si>
  <si>
    <t>Ranem7007</t>
  </si>
  <si>
    <t xml:space="preserve">#نجاح_اكتتاب_ارامكو مثلا١٠ اسهم لو ابيعهم كم ربحي </t>
  </si>
  <si>
    <t>https://twitter.com/Ranem7007/status/1204784726499831808</t>
  </si>
  <si>
    <t>quupz</t>
  </si>
  <si>
    <t>احسس انا الوحيد الي ما اكتتب #نجاح_اكتتاب_ارامكو</t>
  </si>
  <si>
    <t>https://twitter.com/quupz/status/1204784663551721472</t>
  </si>
  <si>
    <t>m_elbhnasy</t>
  </si>
  <si>
    <t xml:space="preserve">مانا ابويا مصرفش عليا دم قلبه عشان اتصور مع رجالة #زعيم_تويتر #نجاح_اكتتاب_ارامكو </t>
  </si>
  <si>
    <t>https://twitter.com/m_elbhnasy/status/1204784612171505674</t>
  </si>
  <si>
    <t>QhrrA</t>
  </si>
  <si>
    <t xml:space="preserve">Difference between the past and future, I am so proud of this after so many years of waiting to celebrate our giant company #Aramco so the Saudi Aramco IPO gives investors the opportunity to invest in the world’s largest integrated oil and gas company. #نجاح_اكتتاب_ارامكو </t>
  </si>
  <si>
    <t>https://twitter.com/QhrrA/status/1204784466742464513</t>
  </si>
  <si>
    <t>ramezK_salah</t>
  </si>
  <si>
    <t>صًلّيےّ علـّۓ. الحبيب قِلًبُكً يطيب #نجاح_اكتتاب_ارامكو</t>
  </si>
  <si>
    <t>https://twitter.com/ramezK_salah/status/1204784459045888007</t>
  </si>
  <si>
    <t xml:space="preserve">إدراج تاريخي لأرامكو.. عملاقة النفط السعودي تصبح أكبر شركة مدرجة في سوق مالية على مستوى العالم في يوم التداول الأول #إرم_نيوز #اكتتاب_ارامكو </t>
  </si>
  <si>
    <t>https://twitter.com/EremNews/status/1204784383732924423</t>
  </si>
  <si>
    <t>sulaimanaleidi</t>
  </si>
  <si>
    <t>"العالم وقف مشدوهاًاليوم بعداطلاق الإكتتاب الكبير لأرامكو..مبروك للوطن" #نجاح_اكتتاب_ارامكو</t>
  </si>
  <si>
    <t>https://twitter.com/sulaimanaleidi/status/1204784338124099585</t>
  </si>
  <si>
    <t>lolokt20</t>
  </si>
  <si>
    <t>#نجاح_اكتتاب_ارامكو اَي نجاح والمتخرجين من الجامعات عاطلين</t>
  </si>
  <si>
    <t>https://twitter.com/lolokt20/status/1204784220733882369</t>
  </si>
  <si>
    <t>SmileDentalCen2</t>
  </si>
  <si>
    <t xml:space="preserve">مستنى ايه !!! احجز الان عشان ترجع شكل أسنانك الطبيعى و ابتسامتك من جديد على يد اطباء الأسنان فى مجموعة مراكز سمايل لعلاج و تجميل الاسنان اكبر مركز للاسنان بالاسكندرية و باسعار مميزة جدا خليك مع الأختيار الصح #نجاح_اكتتاب_ارامكو </t>
  </si>
  <si>
    <t>https://twitter.com/SmileDentalCen2/status/1204784137250447363</t>
  </si>
  <si>
    <t>0o11o01</t>
  </si>
  <si>
    <t>الف مبروك وشكرآ لسيدي محمد بن سلمان الله يحفظك لنا ويحميك من كل شر #نجاح_اكتتاب_ارامكو</t>
  </si>
  <si>
    <t>https://twitter.com/0o11o01/status/1204784134201188352</t>
  </si>
  <si>
    <t>turky440</t>
  </si>
  <si>
    <t>https://twitter.com/turky440/status/1204784123883270146</t>
  </si>
  <si>
    <t>reyom_alahli</t>
  </si>
  <si>
    <t xml:space="preserve">#نجاح_اكتتاب_ارامكو يعني كم كسبت؟ </t>
  </si>
  <si>
    <t>https://twitter.com/reyom_alahli/status/1204784079037706240</t>
  </si>
  <si>
    <t>Istighfar99</t>
  </si>
  <si>
    <t xml:space="preserve"> اللهم صلِّ وسلم على نبينا محمد ﷺ اللهم صلِّ وسلم على نبينا محمد ﷺ اللهم صلِّ وسلم على نبينا محمد ﷺ اللهم صلِّ وسلم على نبينا محمد ﷺ اللهم صلِّ وسلم على نبينا محمد ﷺ اللهم صلِّ وسلم على نبينا محمد ﷺ اللهم صلِّ وسلم على نبينا محمد ﷺ #نجاح_اكتتاب_ارامكو</t>
  </si>
  <si>
    <t>https://twitter.com/Istighfar99/status/1204784069248274432</t>
  </si>
  <si>
    <t>1235Nba</t>
  </si>
  <si>
    <t>مافي اسهم دين #نجاح_اكتتاب_ارامكو</t>
  </si>
  <si>
    <t>https://twitter.com/1235Nba/status/1204783976419921920</t>
  </si>
  <si>
    <t>ahm203</t>
  </si>
  <si>
    <t>اللهم لك الحمد #نجاح_اكتتاب_ارامكو</t>
  </si>
  <si>
    <t>https://twitter.com/ahm203/status/1204783968526180352</t>
  </si>
  <si>
    <t>A5_ghadi</t>
  </si>
  <si>
    <t xml:space="preserve">#السعودية_العظمى التاسع عالميا بعد #اكتتاب_أرامكو من حيث القيمه السوقيه للاسواق العالميه </t>
  </si>
  <si>
    <t>https://twitter.com/A5_ghadi/status/1204783950285160450</t>
  </si>
  <si>
    <t>Rbjuhani</t>
  </si>
  <si>
    <t xml:space="preserve">عط الأحلام فرصة يا معاندها تكون أحلام تراك اتعبتها يا سيّدي وانته تحقّقها ! #نجاح_اكتتاب_ارامكو </t>
  </si>
  <si>
    <t>https://twitter.com/Rbjuhani/status/1204783802905743361</t>
  </si>
  <si>
    <t>Elsbei</t>
  </si>
  <si>
    <t>#نجاح_اكتتاب_ارامكو مامداه</t>
  </si>
  <si>
    <t>https://twitter.com/Elsbei/status/1204783793929895941</t>
  </si>
  <si>
    <t xml:space="preserve"> #سهم_ارامكو #نجاح_اكتتاب_ارامكو </t>
  </si>
  <si>
    <t>https://twitter.com/43jWwg7xYqn1deE/status/1204783713915195392</t>
  </si>
  <si>
    <t xml:space="preserve">اذا طلعوا إشاعة علشان ابيع أسهم أرامكو. #نجاح_اكتتاب_ارامكو </t>
  </si>
  <si>
    <t>https://twitter.com/Aloof20165/status/1204783677814771712</t>
  </si>
  <si>
    <t>saad_alhussein</t>
  </si>
  <si>
    <t>راهن سمو الأمير #محمد_بن_سلمان #MBS على نجاح اكتتاب #ارامكو وكسب الرهان تخيلوا لو أن أرامكو شركة تركية ماذا سيفعل #الاخوان_المفلسين و #حريم_السلطان؟ سيهللون ويكبرون لـ @rterdogan_ar وأن هذا نصر من الله. #ابق_الوعي_حيا #نجاح_اكتتاب_ارامكو</t>
  </si>
  <si>
    <t>https://twitter.com/saad_alhussein/status/1204783637121716231</t>
  </si>
  <si>
    <t>AyaAL87978293</t>
  </si>
  <si>
    <t xml:space="preserve">#نجاح_اكتتاب_ارامكو من اعمالنا تصميم هوية وشعار ميتاء ... نقوم بعمل : موشن جرافيك تصميم انفوجرافيك لوقو شعار هويه كامله بروشور للطلب ولمزيد من التفآصيل راسلنا عبر الخاص </t>
  </si>
  <si>
    <t>https://twitter.com/AyaAL87978293/status/1204783626057109504</t>
  </si>
  <si>
    <t>ushc_44</t>
  </si>
  <si>
    <t>الحُلم اليوم حقيقة ... أرامكوا تتجاوز اليوم البنك الصيني و العملاقة آبل و هواوي وتُصبح الشركة الأكبر عالميًا . ولي العهد سَبق وقالها في ٢٠١٧ أرامكوا راح تَكون الطرح الأكبر في العالم . #نجاح_اكتتاب_ارامكو</t>
  </si>
  <si>
    <t>https://twitter.com/ushc_44/status/1204783591537790976</t>
  </si>
  <si>
    <t>f_tup305</t>
  </si>
  <si>
    <t xml:space="preserve">رؤيتنا ب خير #نجاح_اكتتاب_ارامكو </t>
  </si>
  <si>
    <t>https://twitter.com/f_tup305/status/1204783586731339776</t>
  </si>
  <si>
    <t>rrraau_8</t>
  </si>
  <si>
    <t>ASNA_20</t>
  </si>
  <si>
    <t xml:space="preserve">قامت الدنيا معك يومك تقوم ومارجعت الا بهيبه وانتصار #نجاح_اكتتاب_ارامكو </t>
  </si>
  <si>
    <t>https://twitter.com/rrraau_8/status/1204783510118162434</t>
  </si>
  <si>
    <t>71333Yahyaoui</t>
  </si>
  <si>
    <t xml:space="preserve">#نجاح_اكتتاب_ارامكو مدينة إب اللواء الاخضر وبدون شكك اجمل مدن اليمن بعدسة : nabil alkasem </t>
  </si>
  <si>
    <t>https://twitter.com/71333Yahyaoui/status/1204783476618211328</t>
  </si>
  <si>
    <t>1Shoogy</t>
  </si>
  <si>
    <t xml:space="preserve">#نجاح_اكتتاب_ارامكو اسال الله ان يفرج همهم. </t>
  </si>
  <si>
    <t>https://twitter.com/1Shoogy/status/1204783421584814087</t>
  </si>
  <si>
    <t>Abadi6545</t>
  </si>
  <si>
    <t xml:space="preserve">#نجاح_اكتتاب_ارامكو فَرَجٌ بعدَ كَرب ويقينٌ بعد ريْب قال تعالى (فَعَسَى اللَّهُ أَن يَأْتِيَ بِالْفَتْحِ أَوْ أَمْرٍ مِّنْ عِندِهِ) وإن أُوصدَتْ الأبوابُ وتعسَّرت الأسبابُ وكانت النفوسُ كبحرٍ عُباب ،فلا بدَّ من قدومِ الفرج ، رقم السداد 1919881531 الباقي 55,362 </t>
  </si>
  <si>
    <t>https://twitter.com/Abadi6545/status/1204783418954911749</t>
  </si>
  <si>
    <t>للبيع سيارة تويوتا كورولا GLI موديل 2006 السعر : على السوم للمزيد عن تفاصيل السيارة http://bit.ly/2PegtQG #نجاح_اكتتاب_ارامكو</t>
  </si>
  <si>
    <t>https://twitter.com/carsoug/status/1204783328534179843</t>
  </si>
  <si>
    <t>msha3eer90</t>
  </si>
  <si>
    <t>#نجاح_اكتتاب_ارامكو اللَّهُمَّ أَلهِمْني رُشْدِي، وأَعِذني مِن شَرِّ نَفْسي.</t>
  </si>
  <si>
    <t>https://twitter.com/msha3eer90/status/1204783270879211520</t>
  </si>
  <si>
    <t xml:space="preserve">السعوديه العظمى #نجاح_اكتتاب_ارامكو </t>
  </si>
  <si>
    <t>https://twitter.com/rrraau_8/status/1204783252088606720</t>
  </si>
  <si>
    <t>kalrfay5301</t>
  </si>
  <si>
    <t>#نجاح_اكتتاب_ارامكو صاحب الهوية 8667*** صدر عليكم أمر بالتنفيذ بموجب رقم طلب 4140422067 لسداد مبلغ (27000.00)ريال لطالب التنفيذ برقم فاتورة 1944943277 وفي حال عدم التنفيذ خلال خمسة أيام فستطبق الإجراءات المنصوص عليها في نظام التنفيذ ولإنهاء الطلب بالسداد آليا</t>
  </si>
  <si>
    <t>https://twitter.com/kalrfay5301/status/1204783211743711232</t>
  </si>
  <si>
    <t>nmhzx</t>
  </si>
  <si>
    <t xml:space="preserve">المعنى الحقيقي لكلمة ائتيك من حيث لا تعلم #نجاح_اكتتاب_ارامكو </t>
  </si>
  <si>
    <t>https://twitter.com/nmhzx/status/1204783204907061249</t>
  </si>
  <si>
    <t>mazn16__</t>
  </si>
  <si>
    <t>اكيد بتنجح بس لم تنجح بالقيمه السوقيه المطلوبه #نجاح_اكتتاب_ارامكو</t>
  </si>
  <si>
    <t>https://twitter.com/mazn16__/status/1204783203699036161</t>
  </si>
  <si>
    <t>TvMnw</t>
  </si>
  <si>
    <t>شاهد هنا مسلسل الحفرة الحلقة الثانية عشر مترجمة الموسم الثالث Cukur Season 3 Bolum 12 حصريا . https://mnwtv.blogspot.com/2019/12/cukur-season-3-bolum-12.html #نجاح_اكتتاب_ارامكو راشد الماجد جامعه البحرين Pakistan</t>
  </si>
  <si>
    <t>https://twitter.com/TvMnw/status/1204783188482150400</t>
  </si>
  <si>
    <t>_4lllk</t>
  </si>
  <si>
    <t>#نجاح_اكتتاب_ارامكو فلاتر بدقة عاليه وسعر مميز للقاعات و الاستراحات وللشاليهات والمنازل اسعار فلاتر للمنازل : ٣ ساعات ب ٤٠ و ٥ ساعات ٤٥ و ٨ ساعات ب ٥٠ ريال..</t>
  </si>
  <si>
    <t>https://twitter.com/_4lllk/status/1204783163677052930</t>
  </si>
  <si>
    <t>G59808</t>
  </si>
  <si>
    <t xml:space="preserve">#نجاح_اكتتاب_ارامكو لسيرة ذاتية احترافية ابداعية لها مميزات لتسويق مهاراتك لمديري التوظيف لعملها عربي إنجليزي صفحة واحده بتقنيه الـHtml+CSs تسلم جاهزه للطباعه وملف PDf إنفورجراف+مودرن فقط بـ50 ريال متوفر حساب الراجحى والأهلى للتواصل معنا رسائل تويتر اوواتس اب: 00201140077237 </t>
  </si>
  <si>
    <t>https://twitter.com/G59808/status/1204783039311679494</t>
  </si>
  <si>
    <t>MelafAltu</t>
  </si>
  <si>
    <t>اهلييين عالم الثراء #نجاح_اكتتاب_ارامكو</t>
  </si>
  <si>
    <t>https://twitter.com/MelafAltu/status/1204783011725754373</t>
  </si>
  <si>
    <t>fahd4849</t>
  </si>
  <si>
    <t>مافي اكتتاب قريب في اي شركه #نجاح_اكتتاب_ارامكو</t>
  </si>
  <si>
    <t>https://twitter.com/fahd4849/status/1204782993686040576</t>
  </si>
  <si>
    <t>a_eee1</t>
  </si>
  <si>
    <t xml:space="preserve">تعددت الأسباب والموت واحد ، سبحان الله ، #نجاح_اكتتاب_ارامكو </t>
  </si>
  <si>
    <t>https://twitter.com/a_eee1/status/1204782959636684801</t>
  </si>
  <si>
    <t>I_RNHessa</t>
  </si>
  <si>
    <t>https://twitter.com/I_RNHessa/status/1204782954846785537</t>
  </si>
  <si>
    <t>malo0okah123</t>
  </si>
  <si>
    <t xml:space="preserve">#نجاح_اكتتاب_ارامكو اللهم من اعاد تغريدها او ساعدنا ان تحرم وجهه على النار وان ترزقه من حيث لا يحتسب انك يالله تعلم حاجتنا وأنت ارحم الراحمين ساهم ولو بريال </t>
  </si>
  <si>
    <t>https://twitter.com/malo0okah123/status/1204782953143902209</t>
  </si>
  <si>
    <t>iih2iil</t>
  </si>
  <si>
    <t xml:space="preserve">#نجاح_اكتتاب_ارامكو والله كنت ابي اكتتب بس نسيت </t>
  </si>
  <si>
    <t>https://twitter.com/iih2iil/status/1204782943413133313</t>
  </si>
  <si>
    <t>hesh1122</t>
  </si>
  <si>
    <t>https://twitter.com/hesh1122/status/1204782938405179392</t>
  </si>
  <si>
    <t>sharrary</t>
  </si>
  <si>
    <t>#تداول_ارامكو شكرا ولي العهد اول يوم في اكتتاب ارامكو الاعلى في العالم ما حققناه من ارتفاع لقيمة ارامكو السوقية ب180 مليار وهذا ما تعودناه من نجاحات برؤيتك 2030</t>
  </si>
  <si>
    <t>https://twitter.com/sharrary/status/1204782924526215169</t>
  </si>
  <si>
    <t>الحزم في عاصفة الحزم والحسم في مقاطعة قطر والعزم في تغيير التاريخ واكتتاب ارامكو والردع الاستباقي في دخول اليمن ومن هنا يأتي الجزم أن المملكة تسير بإذن الله إلي ما فيه خير البلاد والعباد #نجاح_اكتتاب_ارامكو #العشوائي</t>
  </si>
  <si>
    <t>https://twitter.com/Fi6SMicgeFAftsB/status/1204782837376978946</t>
  </si>
  <si>
    <t>salmalsalim</t>
  </si>
  <si>
    <t>https://twitter.com/salmalsalim/status/1204782811640713216</t>
  </si>
  <si>
    <t>vditksoso</t>
  </si>
  <si>
    <t>https://twitter.com/vditksoso/status/1204782807173742593</t>
  </si>
  <si>
    <t>xw_fares11</t>
  </si>
  <si>
    <t xml:space="preserve">- أشكال المكتتبين عند إعلان نجاح اكتتاب ارامكو .. @fares_albashiri #سنابات_فارس_البشيري #نجاح_اكتتاب_ارامكو </t>
  </si>
  <si>
    <t>https://twitter.com/xw_fares11/status/1204782760080166912</t>
  </si>
  <si>
    <t>adolh2010</t>
  </si>
  <si>
    <t xml:space="preserve">#مميزات_البنت_السعوديه #نجاح_اكتتاب_ارامكو شركة ابل تنتج خاتم زواج سيكون اشهر خاتم في العالم الخاتم يتيح للزوجه والزوج بمراقبة كل منهما الآخر و الحد من الخيانه الزوجيه والرجل مستهدف في هذا المنتج ويتوقع إقبال ٧٠ ٪ من الإناث على شرائه </t>
  </si>
  <si>
    <t>https://twitter.com/adolh2010/status/1204782727926603782</t>
  </si>
  <si>
    <t>truesafiy</t>
  </si>
  <si>
    <t xml:space="preserve">8th/9th century bronze leopard's skull from #Nigeria oohhh this boy looks ugly #نجاح_اكتتاب_ارامكو </t>
  </si>
  <si>
    <t>#Nigeria</t>
  </si>
  <si>
    <t>https://twitter.com/truesafiy/status/1204782712495706112</t>
  </si>
  <si>
    <t>f_z_96</t>
  </si>
  <si>
    <t>@AlRajhiCapital سلام انا حملت تطبيق تداول الراجحي بس عندي مشكله ما يقبل كلمة السر واسم المستخدم على الرغم اني حاولت بأكثر من اسم وكلمة مرور #نجاح_اكتتاب_ارامكو</t>
  </si>
  <si>
    <t>https://twitter.com/f_z_96/status/1204782701527666689</t>
  </si>
  <si>
    <t>Malak46605173</t>
  </si>
  <si>
    <t>تواصل معنا الآن للحصول على مونتاج بجودة ودقة عالية. #نجاح_اكتتاب_ارامكو #مميزات_البنت_السعوديه #مونتاج</t>
  </si>
  <si>
    <t>https://twitter.com/Malak46605173/status/1204782700567113728</t>
  </si>
  <si>
    <t>kdrali</t>
  </si>
  <si>
    <t xml:space="preserve">ارامكو تقفز بالسوق السعودي للسابع عالميا . فكر ورؤية سمو ولي العهد جذبت انظار رؤوس الأموال العالمية للاقتصاد السعودي . #نجاح_اكتتاب_ارامكو </t>
  </si>
  <si>
    <t>https://twitter.com/kdrali/status/1204782669642510336</t>
  </si>
  <si>
    <t>Boukatii</t>
  </si>
  <si>
    <t xml:space="preserve">اللي اكتتبوا هاليومين اذا جا يهايط #سهم_ارامكو #نجاح_اكتتاب_ارامكو </t>
  </si>
  <si>
    <t>https://twitter.com/Boukatii/status/1204782660335415302</t>
  </si>
  <si>
    <t>VqAvk</t>
  </si>
  <si>
    <t>#نجاح_اكتتاب_ارامكو وهذا دليل آخر على ان المواطن والقياده يداً واحده فلولا اكتتاب المواطنين الضخم وثقتهم في مشاريع الدولة وتوجهها لما نجح الاكتتاب. لا عزاء للحاقدين الذين شككوا في نجاح هذا الاكتتاب من اول يوم ظهرت فيه الفكره واستمروا في الترويج والتحذير من الاكتتاب والخسارة.</t>
  </si>
  <si>
    <t>https://twitter.com/VqAvk/status/1204782605012480000</t>
  </si>
  <si>
    <t>Lolo_20k</t>
  </si>
  <si>
    <t xml:space="preserve">#نجاح_اكتتاب_ارامكو لو بدل العبايه اكتتبت ابرك </t>
  </si>
  <si>
    <t>https://twitter.com/Lolo_20k/status/1204782587547402242</t>
  </si>
  <si>
    <t>dr_maas1010</t>
  </si>
  <si>
    <t xml:space="preserve">الحمدلله على #نجاح_اكتتاب_ارامكو رغم كل الإرجاف الغربي المنظم وأعداء رؤية 2030 في كل مكان !! السوق السعودية تحتل المركز التاسع ضمن أكبر الأسواق العالمية وقريباً ستكون السادس .. نجح السعوديون وندم غيرهم #تداول_ارامكو </t>
  </si>
  <si>
    <t>https://twitter.com/dr_maas1010/status/1204782573169369088</t>
  </si>
  <si>
    <t>pnn7252</t>
  </si>
  <si>
    <t xml:space="preserve">#نجاح_اكتتاب_ارامكو ماذا لَو أحبَّك الله؟ فكان سمعك الَّذي تسمعُ بِهِ، وبَصرك الَّذِي تبصِرُ بِهِ، ويدَك الَّتي تبطِش بِهَا، ورِجلَك الَّتِي تمشِي بِهَا، وَإِن سأَلته أَعطاك، وإنِ اسْتَعَذته أعَاذك ... </t>
  </si>
  <si>
    <t>https://twitter.com/pnn7252/status/1204782567649611777</t>
  </si>
  <si>
    <t>whathehell_12</t>
  </si>
  <si>
    <t>Prouddddd #نجاح_اكتتاب_ارامكو</t>
  </si>
  <si>
    <t>https://twitter.com/whathehell_12/status/1204782564956868608</t>
  </si>
  <si>
    <t>t1viv</t>
  </si>
  <si>
    <t>#نجاح_اكتتاب_ارامكو اللحين القيمه السوقيه اللي يقولون عليها لاارامكو لشركه ككل او ال5٪ اللي طرحوها على قولتهم</t>
  </si>
  <si>
    <t>https://twitter.com/t1viv/status/1204782559709859841</t>
  </si>
  <si>
    <t>mysalelife1</t>
  </si>
  <si>
    <t xml:space="preserve">#نجاح_اكتتاب_ارامكو سعر العلبه ريال و نص للطلب 99145806 </t>
  </si>
  <si>
    <t>https://twitter.com/mysalelife1/status/1204782504869273600</t>
  </si>
  <si>
    <t>YFLrgMMtmlhq2Pw</t>
  </si>
  <si>
    <t>اللهم لاتجعل الدنيا أكبر همي ولامبلغ علمي ولامصدر رزقي ولاألى النار مصيري اللهم أغننا من واسع فضلك ولاتحيجنا لأشرار خلقك ياحي ياقيوم الحمدلله أنني لم أكتبب ولاأدخل بأي أسهم كانت #نجاح_اكتتاب_ارامكو</t>
  </si>
  <si>
    <t>https://twitter.com/YFLrgMMtmlhq2Pw/status/1204782390310264832</t>
  </si>
  <si>
    <t>aradb10</t>
  </si>
  <si>
    <t>نحن نعيش فى مجتمع يعشق المظاهر بل يؤمن بها يرى بعينه أولاً ثم يستمع ولكنك طالما كنت مختلف ترى ما بداخل القلب ثم تبدأ فى الإلتفات لباقى الأشياء والتى تراها غير مهمة ولكن تلك المرة كانت حقاً بالمهمة من مقال بعنوان وهل يكفى الحب #نجاح_اكتتاب_ارامكو http://read.aradb.com/2019/12/blog-post_97.html</t>
  </si>
  <si>
    <t>https://twitter.com/aradb10/status/1204782385222574080</t>
  </si>
  <si>
    <t>BankAlJazira</t>
  </si>
  <si>
    <t>اكتتاب #أرامكو_السعودية إنجاز تاريخي وفخر للوطن شكراً لكل من ساهم في هذا النجاح #معاً_نصنع_التاريخ</t>
  </si>
  <si>
    <t>https://twitter.com/BankAlJazira/status/1204782376380973060</t>
  </si>
  <si>
    <t xml:space="preserve"> La Habana (feat. El Taiger) - Pinto "Wahin" &amp;amp; DJ R #نجاح_اكتتاب_ارامكو #نجاح_اكتتاب_ارامكو #زعيم_تويتر #زعيم_تويتر https://www.anghamify.com/song/22628230</t>
  </si>
  <si>
    <t>https://twitter.com/Anghamify2/status/1204782287214260225</t>
  </si>
  <si>
    <t>1ilNP</t>
  </si>
  <si>
    <t>ولَو أنَّا إذَا مِتنَا تُرِكنَا؛ لَكَانَ المَوتُ رَاحَةَ كُلِّ حَيِّ! ولَكِنَّا إذَا مِتنَا بُعِثنَا، ونُسألُ بَعدَهَا عَن كُلِّ شَيِّ. #نجاح_اكتتاب_ارامكو</t>
  </si>
  <si>
    <t>https://twitter.com/1ilNP/status/1204782233661452290</t>
  </si>
  <si>
    <t>nmtmimi</t>
  </si>
  <si>
    <t>#سهم_ارامكو #نجاح_اكتتاب_ارامكو . . - سوال : هل احد منكم أتم تنفيذ عملية شراء سهم ارامكو ؟ #تاسي</t>
  </si>
  <si>
    <t>https://twitter.com/nmtmimi/status/1204782162106564612</t>
  </si>
  <si>
    <t xml:space="preserve">#نجاح_اكتتاب_ارامكو الصدقه اعظم بنك لك يوم القيامه تزداد مع كل فعل انساني نقدر نتكاتف ونساعديتيم؟ 1915258009 المصرف الوحيد الذي لديه فروع في الدنيا والآخرة هو مصرف الصدقة، تودع في دنياك وتسحب منه في آخرتك.. </t>
  </si>
  <si>
    <t>https://twitter.com/_ksa_2030__MBS/status/1204782134529024000</t>
  </si>
  <si>
    <t>Meam47569139</t>
  </si>
  <si>
    <t>Abdulel12052660</t>
  </si>
  <si>
    <t xml:space="preserve">اخوي سلفني يودل بلس لين استلم فايدتي من اكتتاب ارامكو </t>
  </si>
  <si>
    <t>https://twitter.com/Meam47569139/status/1204782122256478208</t>
  </si>
  <si>
    <t>ibxhim</t>
  </si>
  <si>
    <t xml:space="preserve">#نجاح_اكتتاب_ارامكو طيب ابغى اكتتب </t>
  </si>
  <si>
    <t>https://twitter.com/ibxhim/status/1204782096985788417</t>
  </si>
  <si>
    <t>NAIF900010</t>
  </si>
  <si>
    <t>https://twitter.com/NAIF900010/status/1204782078900015105</t>
  </si>
  <si>
    <t>mailtodala20221</t>
  </si>
  <si>
    <t xml:space="preserve">#نجاح_اكتتاب_ارامكو مـساء الخير ، سيداتي وسادتي اعزائي شركائي كنا نتوقع اننا سوف وسوف وخاب ضننا </t>
  </si>
  <si>
    <t>https://twitter.com/mailtodala20221/status/1204782066174504961</t>
  </si>
  <si>
    <t>alwagtyamdy</t>
  </si>
  <si>
    <t>والله ما اكتتبت ماكان عندي القدرة الماليه اكتتب والعوض من الله باذن الله #اكتتاب_ارامكو</t>
  </si>
  <si>
    <t>https://twitter.com/alwagtyamdy/status/1204782066145120256</t>
  </si>
  <si>
    <t>A999017</t>
  </si>
  <si>
    <t xml:space="preserve">#نجاح_اكتتاب_ارامكو اللغة الكازختستانية اغرب لغة واسرع لغة بالنطق </t>
  </si>
  <si>
    <t>https://twitter.com/A999017/status/1204782055562915841</t>
  </si>
  <si>
    <t>loveesosy</t>
  </si>
  <si>
    <t>#اكواد_خصم &amp;#13; #كود&amp;#13; &amp;#13; كوبون خصم قولدن سنت&amp;#13; &amp;#13; WA54U&amp;#13; &amp;#13; كوبون نون &amp;#13; &amp;#13; MAX308&amp;#13; &amp;#13; كوبون فوجا كلوست بك&amp;#13; &amp;#13; ac5KQ&amp;#13; &amp;#13; كوبون سنتر بوينت&amp;#13; FC70&amp;#13; &amp;#13; كوبون نسناس &amp;#13; &amp;#13; AC258&amp;#13; &amp;#13; كوبون ستي ماكس&amp;#13; &amp;#13; ac772 #نجاح_اكتتاب_ارامكو</t>
  </si>
  <si>
    <t>https://twitter.com/loveesosy/status/1204782048407408641</t>
  </si>
  <si>
    <t>e1_ao</t>
  </si>
  <si>
    <t>https://twitter.com/e1_ao/status/1204782032003444736</t>
  </si>
  <si>
    <t xml:space="preserve">#نجاح_اكتتاب_ارامكو اترك بينك وبين الله خبيئه صالحه لايعلم بها أحداً سِواه وافعل الخير مهما استصغرته ولاتحقرن من المعروف شيئاً َ "الصدقه" تطفى غضب الرب وَالْآخِرَةُ خَيْرٌ وَأَبْقَىٰ اسأل الله ان يسعد من تصدق لو ريال في هذي الفاتوره سعاده الدارين 197420151 </t>
  </si>
  <si>
    <t>https://twitter.com/_ksa_2030__MBS/status/1204782024789241857</t>
  </si>
  <si>
    <t>PejhMB97DTu0gtU</t>
  </si>
  <si>
    <t xml:space="preserve">#نجاح_اكتتاب_ارامكو معنا جميع الاثباتات </t>
  </si>
  <si>
    <t>https://twitter.com/PejhMB97DTu0gtU/status/1204781975594246145</t>
  </si>
  <si>
    <t>hafiz4_44</t>
  </si>
  <si>
    <t>#نجاح_اكتتاب_ارامكو_ تحديث _حافز تسجيل _حل _الدورات _التدريبيه _من دروب _حياكم _ اتعهد _الله _بحفظ معلوماتكم _</t>
  </si>
  <si>
    <t>https://twitter.com/hafiz4_44/status/1204781907613011968</t>
  </si>
  <si>
    <t>Designjava2</t>
  </si>
  <si>
    <t>برنامج krita هو برنامج مفتوح المصدر،يتميز بواجهة احترافية للغاية،مهيئة لكلاً من المبتدئين والمحترفين في التصميم، ويحتوي على مجموعة هائلة من الأدوات التي ستساعدك على اخراج تصميمك بأفضل صورة. #نجاح_اكتتاب_ارامكو #السعوديه_ذهب_والماس #جامعه_البحرين</t>
  </si>
  <si>
    <t>https://twitter.com/Designjava2/status/1204781907260706819</t>
  </si>
  <si>
    <t>rahen770</t>
  </si>
  <si>
    <t>#نجاح_اكتتاب_ارامكو احذروا والله يبون يطرحونكم في الفخ اذا شفت المطبلين انحش قد ما تقدر ترى الشغلة وراها كمين</t>
  </si>
  <si>
    <t>https://twitter.com/rahen770/status/1204781892718997509</t>
  </si>
  <si>
    <t xml:space="preserve">بالفيديو.. ماذا قال الأمير محمد بن سلمان عن طرح أرامكو قبل 3 سنوات؟ https://ajel.sa/dHNMjk/ #نجاح_اكتتاب_ارامكو </t>
  </si>
  <si>
    <t>https://twitter.com/ajlnews/status/1204781881503469569</t>
  </si>
  <si>
    <t>ka__k5</t>
  </si>
  <si>
    <t>https://twitter.com/ka__k5/status/1204781859105845253</t>
  </si>
  <si>
    <t>iinii___16</t>
  </si>
  <si>
    <t xml:space="preserve">#نجاح_اكتتاب_ارامكو __اكتتبت فيها عشان كذا نجح </t>
  </si>
  <si>
    <t>https://twitter.com/iinii___16/status/1204781804638617600</t>
  </si>
  <si>
    <t>الملك سلمان خادم الحرمين الشريفين لو طرح للاكتتاب العام زجاجه مياة فقط لأصبحت أغلي زجاجة في التاريخ وهذا يدل علي ثقة عظيمة جدا جدا وغيره لو طرح شركة علي بابا نفسها أو أبل لأفلست وسكرت أبوابها صدقوا الناس فصدقهم الناس #العشوائي #نجاح_اكتتاب_ارامكو</t>
  </si>
  <si>
    <t>https://twitter.com/Fi6SMicgeFAftsB/status/1204781750611783682</t>
  </si>
  <si>
    <t>Naifboom</t>
  </si>
  <si>
    <t xml:space="preserve">#نجاح_اكتتاب_ارامكو يمديي اكتتب ولا لا </t>
  </si>
  <si>
    <t>https://twitter.com/Naifboom/status/1204781741568937984</t>
  </si>
  <si>
    <t>bossdash</t>
  </si>
  <si>
    <t xml:space="preserve">#نجاح_اكتتاب_ارامكو والله انك صادق نحن فى مصر كمان عندنا وايد اكتئاب لكن ما ادرى كيف ينجح </t>
  </si>
  <si>
    <t>https://twitter.com/bossdash/status/1204781715526496259</t>
  </si>
  <si>
    <t>khashm1</t>
  </si>
  <si>
    <t>#نجاح_اكتتاب_ارامكو يحسب لمن قرر ذلك ، للاسف انعدام السيولة جعلتني اقف موقف المتفرج ،</t>
  </si>
  <si>
    <t>https://twitter.com/khashm1/status/1204781712129101824</t>
  </si>
  <si>
    <t>aiia_3</t>
  </si>
  <si>
    <t>كم وصل السهم الحين ؟ #نجاح_اكتتاب_ارامكو</t>
  </si>
  <si>
    <t>https://twitter.com/aiia_3/status/1204781629530628101</t>
  </si>
  <si>
    <t>ps4tabuk1</t>
  </si>
  <si>
    <t>Proud of being official partner with Aramco #نجاح_اكتتاب_ارامكو</t>
  </si>
  <si>
    <t>https://twitter.com/ps4tabuk1/status/1204781558630166532</t>
  </si>
  <si>
    <t>volxve</t>
  </si>
  <si>
    <t xml:space="preserve">ابارك لنفسي اولاً وابارك لشركائي في ارامكو #نجاح_اكتتاب_ارامكو </t>
  </si>
  <si>
    <t>https://twitter.com/volxve/status/1204781548614144000</t>
  </si>
  <si>
    <t>kq_0011</t>
  </si>
  <si>
    <t xml:space="preserve">#نجاح_اكتتاب_ارامكو بدايه حياتي قريبا اصير هاموره </t>
  </si>
  <si>
    <t>https://twitter.com/kq_0011/status/1204781471300562944</t>
  </si>
  <si>
    <t>012Amjed</t>
  </si>
  <si>
    <t>https://twitter.com/012Amjed/status/1204781452661022720</t>
  </si>
  <si>
    <t>TTt75350113</t>
  </si>
  <si>
    <t>#نجاح_اكتتاب_ارامكو يازين شعوري وانا ثريه انتبهي على فلوسي ياأرامكو وغطي برميل النفط حقي لايجيه مطر @Saudi_Aramco</t>
  </si>
  <si>
    <t>https://twitter.com/TTt75350113/status/1204781451796975621</t>
  </si>
  <si>
    <t>n_alhassan95</t>
  </si>
  <si>
    <t>https://twitter.com/n_alhassan95/status/1204781400806834185</t>
  </si>
  <si>
    <t>ma7m0ud_alaa</t>
  </si>
  <si>
    <t>- احسن حتي يحسن إليك = أحسنت خلاص - أتقي شر من أحسنت إليه بقي #زعيم_تويتر #نجاح_اكتتاب_ارامكو</t>
  </si>
  <si>
    <t>https://twitter.com/ma7m0ud_alaa/status/1204781400471330817</t>
  </si>
  <si>
    <t>https://twitter.com/alasmari/status/1204781397627592704</t>
  </si>
  <si>
    <t>Aminz95</t>
  </si>
  <si>
    <t>Sure #نجاح_اكتتاب_ارامكو is great But have you heard of #بري_شي_بيخري ؟</t>
  </si>
  <si>
    <t>https://twitter.com/Aminz95/status/1204781385925484545</t>
  </si>
  <si>
    <t>nufana</t>
  </si>
  <si>
    <t>#الدخان_الجديد_مغشوش19 #نجاح_اكتتاب_ارامكو #ونتروندرلاند #تداول_ارامكو #سهم_ارامكو #السعوديه .</t>
  </si>
  <si>
    <t>https://twitter.com/nufana/status/1204781375733280768</t>
  </si>
  <si>
    <t>ShammyVentures</t>
  </si>
  <si>
    <t>اضطهاد الحزب الشيوعي لشعوب الترك بالصين سكان منطقة وسط أسيا يرقى لمستوى ابادة عرقية عرقية الترك تدين بالاسلام وثقافتها وهويتها بعيدة عن عرقية الهان التى تنتمى لمنطقة جنوب شرق أسيا الأغلبية الكاسحة للصين والحزب الشيوعي تنتمى للهان #نجاح_اكتتاب_ارامكو https://youtu.be/2PSvW_YzDTM</t>
  </si>
  <si>
    <t>https://twitter.com/ShammyVentures/status/1204781373459963904</t>
  </si>
  <si>
    <t>PiaU0qXYbBJ0tkN</t>
  </si>
  <si>
    <t xml:space="preserve">◆━━━━◆❃◆━━━━◆❃◆━━━━━◆ * عرض خاااص كلين 9 * *☆ اقوي برنامج تخسيس في أوروبا والشرق الأوسط* *☆ إخسر وزنك مع المنتج البديل الاقوي والاضمن علي الاطلاق* *☆ مُجرب ومضمون وفعال 100% والتجربه خير بُرهان* #نجاح_اكتتاب_ارامكو </t>
  </si>
  <si>
    <t>https://twitter.com/PiaU0qXYbBJ0tkN/status/1204781358121439232</t>
  </si>
  <si>
    <t>miilaa_8</t>
  </si>
  <si>
    <t xml:space="preserve">#نجاح_اكتتاب_ارامكو Mood: </t>
  </si>
  <si>
    <t>https://twitter.com/miilaa_8/status/1204781354988257280</t>
  </si>
  <si>
    <t>electronic_201</t>
  </si>
  <si>
    <t>فتاة سعودية عاطله وفاتحه هالحساب البسيط للخدمات الالكترونيه تسجيل حافز حساب المواطن إنشاء إيميل بريد الكتروني تسجيل جداره تسجيل قياس عمل عروض بوربوينت ونسجل بأي نظام حابين ونحجز مواعيد باسعار رمزية ادعموني برتويت للعل احدكم سبب في رزقي بعد الله #نجاح_اكتتاب_ارامكو</t>
  </si>
  <si>
    <t>https://twitter.com/electronic_201/status/1204781287766142976</t>
  </si>
  <si>
    <t>Alsham12e</t>
  </si>
  <si>
    <t xml:space="preserve">#نجاح_اكتتاب_ارامكو فيتولايز للنساء يجعل رغبه قويه في الجماع يزيد من الرغبه بعد القذف الاول لنساء مع طلب اكثر من مره لجماع ياخر القذف لمدة تتراوح ساعه في بدايه تناول الحبوب ثم تزيد المده الي اكثر من ساعه فتولايز من افضل العلاجات لزياده الرغبه الجنسيه لنساء </t>
  </si>
  <si>
    <t>https://twitter.com/Alsham12e/status/1204781206107230210</t>
  </si>
  <si>
    <t>m21_24</t>
  </si>
  <si>
    <t>للـمتصلّـينَ حالـياً ➊ «صلّ على النبيﷺ ➋ #تبادل_رتويت حتى لو مو لي ➌ مفضلتي5/ 10 ➍ أعطيني (تم) حقكـ محفوظ —- #نجاح_اكتتاب_ارامكو</t>
  </si>
  <si>
    <t>https://twitter.com/m21_24/status/1204781196938555392</t>
  </si>
  <si>
    <t>wp7paeuYi7d7Efy</t>
  </si>
  <si>
    <t xml:space="preserve">#نجاح_اكتتاب_ارامكو الحمد الله تحقق حلمي وبصير مليونيريه مين يبي سلف </t>
  </si>
  <si>
    <t>https://twitter.com/wp7paeuYi7d7Efy/status/1204781113811582978</t>
  </si>
  <si>
    <t>Aqeel1M</t>
  </si>
  <si>
    <t xml:space="preserve">عظمى في كل شيء #نجاح_اكتتاب_ارامكو </t>
  </si>
  <si>
    <t>https://twitter.com/Aqeel1M/status/1204781106890969089</t>
  </si>
  <si>
    <t>Aaishah24057140</t>
  </si>
  <si>
    <t>https://twitter.com/Aaishah24057140/status/1204781104428978176</t>
  </si>
  <si>
    <t>Hana42530125</t>
  </si>
  <si>
    <t xml:space="preserve">مايمدني اكتتتب عزاه عن عمري ؟؟ #نجاح_اكتتاب_ارامكو </t>
  </si>
  <si>
    <t>https://twitter.com/Hana42530125/status/1204781101186727942</t>
  </si>
  <si>
    <t>TYEmeqMUXFIfYYn</t>
  </si>
  <si>
    <t>https://twitter.com/TYEmeqMUXFIfYYn/status/1204781081171570688</t>
  </si>
  <si>
    <t>Nasser_nss77</t>
  </si>
  <si>
    <t>كيف لا وهو الذهب الاسود وهو مغير أحوال الناس من ٧٠ سنه. سبحان مغير الاحوال سهم فخم وفخامته في قيمته وأكد وزير الطاقة بأن الذين لم يمتلكون هذا السهم سيعضون أصابع الندم وهذا دليل قوة وليس ضعف في هذا السهم الفخم سهم شركة أرامكو السعودية #نجاح_اكتتاب_ارامكو</t>
  </si>
  <si>
    <t>https://twitter.com/Nasser_nss77/status/1204781017573269505</t>
  </si>
  <si>
    <t>rahalsaudi</t>
  </si>
  <si>
    <t xml:space="preserve">في أولى أيام تداولاتها #أرامكو #السعودية الأغلى في العالم @Saudi_Aramco #نجاح_اكتتاب_ارامكو #تداول_ارامكو #سهم_ارامكو </t>
  </si>
  <si>
    <t>https://twitter.com/rahalsaudi/status/1204780964418904065</t>
  </si>
  <si>
    <t>assawsanaNews</t>
  </si>
  <si>
    <t xml:space="preserve">الداعية مبروك عطية : تصفح «فيسبوك» بعد العشاء إثم https://www.assawsana.com/portal/pages.php?newsid=437939 #السوسنة #اخبار #مصر #فيسبوك #السعوديه_ذهب_والماس #نجاح_اكتتاب_ارامكو </t>
  </si>
  <si>
    <t>https://twitter.com/assawsanaNews/status/1204780815747551233</t>
  </si>
  <si>
    <t>HwIvyIT8BWQQ777</t>
  </si>
  <si>
    <t>https://twitter.com/HwIvyIT8BWQQ777/status/1204780808218775552</t>
  </si>
  <si>
    <t>Ng69173129</t>
  </si>
  <si>
    <t>كم وصل السهم ياليت تقولون #نجاح_اكتتاب_ارامكو</t>
  </si>
  <si>
    <t>https://twitter.com/Ng69173129/status/1204780789180833792</t>
  </si>
  <si>
    <t>m6r_222</t>
  </si>
  <si>
    <t xml:space="preserve">#نجاح_اكتتاب_ارامكو يمديني اكتتب الحين ؟؟ </t>
  </si>
  <si>
    <t>https://twitter.com/m6r_222/status/1204780754645004288</t>
  </si>
  <si>
    <t>klb100100</t>
  </si>
  <si>
    <t xml:space="preserve">اي وحده عادي تهيني وتذلني واصير كلبها المخلص وادلعها بفلوس وهدايا وطلبيات اون لاين واي شي تبيه احققه لها وأنظف بيتها وتشغلني عندها عبد واصير تحت تصرفها تجي سناب #نجاح_اكتتاب_ارامكو </t>
  </si>
  <si>
    <t>https://twitter.com/klb100100/status/1204780691571007488</t>
  </si>
  <si>
    <t>mrooy20</t>
  </si>
  <si>
    <t>اداء والحان |علوان الصيفان @Alwan32 كلمات|محمد الجذع @m_algth3 توزيع وماستر|عبدالله… https://twitter.com/i/web/status/1188108606824239105 #نجاح_اكتتاب_ارامكو</t>
  </si>
  <si>
    <t>https://twitter.com/mrooy20/status/1204780682142195713</t>
  </si>
  <si>
    <t>NOON_ALL1</t>
  </si>
  <si>
    <t xml:space="preserve">#نجاح_اكتتاب_ارامكو المهم وين القاء فلوسي تراي مكتتبه بكل ما املك </t>
  </si>
  <si>
    <t>https://twitter.com/NOON_ALL1/status/1204780667978100741</t>
  </si>
  <si>
    <t>saad234540</t>
  </si>
  <si>
    <t>مبي مكسب ياربي ترجعلي ادريهماتي وبس #نجاح_اكتتاب_ارامكو</t>
  </si>
  <si>
    <t>https://twitter.com/saad234540/status/1204780665251782656</t>
  </si>
  <si>
    <t>babay1115</t>
  </si>
  <si>
    <t>#نجاح_اكتتاب_ارامكو أستعيرُ من وجهِ امرأتي مصباحاً ومن قلبِ طفلتي سماءً صافية</t>
  </si>
  <si>
    <t>https://twitter.com/babay1115/status/1204780659270651904</t>
  </si>
  <si>
    <t>حكم العسكر= مصر معسكر, الانتقاد خيانة, قرارات كارثية, حاكم تجتمع له كل القوة والسلطة والنفوذ, لا مساءلة أو محاسبة, فوضى وخراب منذ ١٩٥٢ نظام الحكم السليم= سيادة دولة القانون, دولة حقوق, اقتسام السلطة والقوة والنفوذ, الحكم بالانتخاب, استقرار وتحضر #نجاح_اكتتاب_ارامكو</t>
  </si>
  <si>
    <t>https://twitter.com/ShammyVentures/status/1204780640840892416</t>
  </si>
  <si>
    <t>mozx19</t>
  </si>
  <si>
    <t xml:space="preserve">#نجاح_اكتتاب_ارامكو لو دريت اخذت الف سهم!! </t>
  </si>
  <si>
    <t>https://twitter.com/mozx19/status/1204780569357406208</t>
  </si>
  <si>
    <t>1TafdJNIpeeyCrn</t>
  </si>
  <si>
    <t>ههههه الله يحفظكم الف مبروك لكم اكتتاب ارامكو على عين الحساد الله يحفظ خادم الحرمين وولي عهده البطل</t>
  </si>
  <si>
    <t>https://twitter.com/1TafdJNIpeeyCrn/status/1204780519982014464</t>
  </si>
  <si>
    <t>RazanAlturiman1</t>
  </si>
  <si>
    <t xml:space="preserve">#SaudiAramco is the most profitable company in the world a new achievement for Crown Prince #MohammedBinSalman and our country #نجاح_اكتتاب_ارامكو </t>
  </si>
  <si>
    <t>#SaudiAramco #MohammedBinSalman</t>
  </si>
  <si>
    <t>https://twitter.com/RazanAlturiman1/status/1204780475455283200</t>
  </si>
  <si>
    <t xml:space="preserve">#نجاح_اكتتاب_ارامكو لتصبح الشركة العالمية الأولى من حيث القيمة السوقية العالمية مزيحة بذلك شركة أبل من مكانها هو نجاح لرؤية هذا الشاب الطموح سمو سيدي ولي العهد محمد بن سلمان بن عبدالعزيز حفظه الله ووفقه لكل خير #سهم_ارامكو </t>
  </si>
  <si>
    <t>https://twitter.com/esaa85632/status/1204780446283948033</t>
  </si>
  <si>
    <t>GDsignar</t>
  </si>
  <si>
    <t>برنامج Daz Studio يعتبر من أفضل البرامج المجانية لصنع الرسوم التوضيحية والمتحركة ورسوم 3D واغلفة الكتب، ويتميز البرنامج ببساطة الواجهة واحترافية التصميم. #جامعة_جدة #نجاح_اكتتاب_ارامكو #دوره_الامن_السيبراني</t>
  </si>
  <si>
    <t>https://twitter.com/GDsignar/status/1204780425849245696</t>
  </si>
  <si>
    <t>BeroQa</t>
  </si>
  <si>
    <t>الى المزيد من النجاح النجاح والتوفيق للحكومة والشعب #نجاح_اكتتاب_ارامكو</t>
  </si>
  <si>
    <t>https://twitter.com/BeroQa/status/1204780413543170048</t>
  </si>
  <si>
    <t>ygvix</t>
  </si>
  <si>
    <t xml:space="preserve">لازم نشكر روزي #نجاح_اكتتاب_ارامكو </t>
  </si>
  <si>
    <t>https://twitter.com/ygvix/status/1204780369033277440</t>
  </si>
  <si>
    <t>نجاح رؤية سمو ولي العهد في اكتتاب أرامكو واضحة اليوم كالشمس بيقلع السهم فوق هام السحب #سهم_ارامكو</t>
  </si>
  <si>
    <t>https://twitter.com/shambodfg/status/1204780363584802817</t>
  </si>
  <si>
    <t>work12141</t>
  </si>
  <si>
    <t>#نجاح_اكتتاب_ارامكو السلام عليكم ورحمة الله طالبة جامعية سعودية: أسوي ، * عروض باور بوينت . * بحوث بالوررد . تصميم مقاطع فيديو دعوات زواج * حل الواجبات . للطالبات والطلاب.. لجميع المواد ولجميع المراحل الدراسية والجامعية ، بسعر مناسب</t>
  </si>
  <si>
    <t>https://twitter.com/work12141/status/1204780352922902529</t>
  </si>
  <si>
    <t>it_salvation</t>
  </si>
  <si>
    <t>خييير م اكتتب ع بالي السالفه طقطقه #نجاح_اكتتاب_ارامكو</t>
  </si>
  <si>
    <t>https://twitter.com/it_salvation/status/1204780341417910281</t>
  </si>
  <si>
    <t>sahl1986</t>
  </si>
  <si>
    <t>القلوب النّقية ؛ لا يتوقف نبضها عن العطاء مهما حاول البعض کسرها ! ﻷنها تعيش في مساحة .. لا يصل إليها إلا اﻷنقياء #نجاح_اكتتاب_ارامكو</t>
  </si>
  <si>
    <t>https://twitter.com/sahl1986/status/1204780303245545473</t>
  </si>
  <si>
    <t>te2013</t>
  </si>
  <si>
    <t>#نجاح_اكتتاب_ارامكو مرحبااا دقيقة لقلبك ( كلمة تنفعك) فلا تفوتك</t>
  </si>
  <si>
    <t>https://twitter.com/te2013/status/1204780288573919232</t>
  </si>
  <si>
    <t>OfficialAmer97</t>
  </si>
  <si>
    <t xml:space="preserve">#نجاح_اكتتاب_ارامكو عقبالي الترم هذا ي رب بجميع المواد </t>
  </si>
  <si>
    <t>https://twitter.com/OfficialAmer97/status/1204780187893805056</t>
  </si>
  <si>
    <t>https://twitter.com/mubasher_info/status/1204780113293905932</t>
  </si>
  <si>
    <t>hind8194</t>
  </si>
  <si>
    <t xml:space="preserve">#نجاح_اكتتاب_ارامكو افضل حساب لدعم والاعلان عند الاستاذ يوسف ان احتجتو شي من خدماته مابيقصر وموفقين يارب اضيفوه يستاهل المتابعة @y3_y5 </t>
  </si>
  <si>
    <t>https://twitter.com/hind8194/status/1204780106096545792</t>
  </si>
  <si>
    <t>https://twitter.com/mubasher/status/1204780048487727107</t>
  </si>
  <si>
    <t>esano5</t>
  </si>
  <si>
    <t xml:space="preserve">لا مو محتاج فديو بس ابي رأيك في اكتتاب شركة ارامكو وهل انت للحين مقتنع بدكتورك ؟ </t>
  </si>
  <si>
    <t>https://twitter.com/esano5/status/1204779938735435776</t>
  </si>
  <si>
    <t>lamsat_saloom</t>
  </si>
  <si>
    <t>حتى لو تحس انك بتموت، لا تتصل واتساب #نجاح_اكتتاب_ارامكو</t>
  </si>
  <si>
    <t>https://twitter.com/lamsat_saloom/status/1204779923233234945</t>
  </si>
  <si>
    <t>Aboabdalelah43</t>
  </si>
  <si>
    <t>#نجاح_اكتتاب_ارامكو من ترك شيئا لله عوضه الله خير منه الحمد لله على كل حال</t>
  </si>
  <si>
    <t>https://twitter.com/Aboabdalelah43/status/1204779869458096129</t>
  </si>
  <si>
    <t>FBF1984</t>
  </si>
  <si>
    <t>#نجاح_اكتتاب_ارامكو نظام البنوك في مشكلة اليوم و لا بس مع بنك اللي اتعامل معه ؟؟ علمووونا</t>
  </si>
  <si>
    <t>https://twitter.com/FBF1984/status/1204779869030236160</t>
  </si>
  <si>
    <t>ibadeer12</t>
  </si>
  <si>
    <t>السهم بأذن الله متجه الى ٦٠ريال لاحد يبيع احتفظو بأسهمكم الي باعو اليوم راح يندمون #نجاح_اكتتاب_ارامكو</t>
  </si>
  <si>
    <t>https://twitter.com/ibadeer12/status/1204779868749209600</t>
  </si>
  <si>
    <t>looool19001</t>
  </si>
  <si>
    <t xml:space="preserve">#نجاح_اكتتاب_ارامكو اللهم أمنياتنا </t>
  </si>
  <si>
    <t>https://twitter.com/looool19001/status/1204779810754584583</t>
  </si>
  <si>
    <t>WALibrbir</t>
  </si>
  <si>
    <t xml:space="preserve">@BM__97 ههههههههههههههههههههههههههههههههه صوره حصريه ل بشابش. #نجاح_اكتتاب_ارامكو </t>
  </si>
  <si>
    <t>https://twitter.com/WALibrbir/status/1204779746514669568</t>
  </si>
  <si>
    <t>alanigh1</t>
  </si>
  <si>
    <t>الخيره دائماً وأبداً فيما أختارها الله..فرضنا زعلت وجاء بخاطرك شي ماحصل هل ياترى بيتغير شي الا بكتبة الله خلكم دايم متفائلين وماخذين الدنيا سعه .. #نجاح_اكتتاب_ارامكو</t>
  </si>
  <si>
    <t>https://twitter.com/alanigh1/status/1204779730869858305</t>
  </si>
  <si>
    <t>s_a_l_i_i_h</t>
  </si>
  <si>
    <t>#نجاح_اكتتاب_ارامكو:بكتتب كيف؟</t>
  </si>
  <si>
    <t>https://twitter.com/s_a_l_i_i_h/status/1204779707184619525</t>
  </si>
  <si>
    <t>il688</t>
  </si>
  <si>
    <t>https://twitter.com/il688/status/1204779704189902849</t>
  </si>
  <si>
    <t>AzizSapphire</t>
  </si>
  <si>
    <t xml:space="preserve">المملكة العربية السعودية قالت كلمتها اليوم في اسواق المال . القيادة السعودية تجلت في أجمل الصور والشعب السعودي العظيم كان كما هو دوما و ابدا في الموعد #نجاح_اكتتاب_ارامكو مبروك للجميع </t>
  </si>
  <si>
    <t>https://twitter.com/AzizSapphire/status/1204779680294944768</t>
  </si>
  <si>
    <t>zo14115</t>
  </si>
  <si>
    <t xml:space="preserve">#نجاح_اكتتاب_ارامكو نصيحه من اخت لمتابعينها .. ماشفت شي اعظم من الصلاة على الرسول ﷺ "بالصيغه الابراهيميه" بعد الاستغفار .. اي شي بالحياة همكم وشاغل بالكم ومكدر عليكم بس استغفروا 100 مره وبعدها صلو ع الرسول مو شرط يوم جمعه اي يوم واي ساعه واي وقت.. ولاتنسوني من دعاكم </t>
  </si>
  <si>
    <t>https://twitter.com/zo14115/status/1204779675249197058</t>
  </si>
  <si>
    <t>vvxx_99</t>
  </si>
  <si>
    <t>#نجاح_اكتتاب_ارامكوِ #مميزات_البنت_السعوديهِ اناام ل6اطفال زوجى انسجن بسبب ديون تراكمت وانسجن بحكم تنفيذى واصبح المبلغ 62 الف ريال ساعدونى الله يخليكم مالى غيرالله ثم انتم ساعدو زوجى اطفالى قطعو قلبى حرمومن ابوهم ابوس اديكم ورجليكم ساهمو لو بريال او رتويت رقم السداد : 1910932339</t>
  </si>
  <si>
    <t>https://twitter.com/vvxx_99/status/1204779673252761601</t>
  </si>
  <si>
    <t>jasmineioc</t>
  </si>
  <si>
    <t xml:space="preserve"> #نجاح_اكتتاب_ارامكو</t>
  </si>
  <si>
    <t>https://twitter.com/jasmineioc/status/1204779637303324675</t>
  </si>
  <si>
    <t>thesweetiestt</t>
  </si>
  <si>
    <t>جالسه أعض أصابع الندم .... #نجاح_اكتتاب_ارامكو</t>
  </si>
  <si>
    <t>https://twitter.com/thesweetiestt/status/1204779600590655490</t>
  </si>
  <si>
    <t>FaisalKSA2018</t>
  </si>
  <si>
    <t xml:space="preserve">وشاح القوة #نجاح_اكتتاب_ارامكو </t>
  </si>
  <si>
    <t>https://twitter.com/FaisalKSA2018/status/1204779556999221248</t>
  </si>
  <si>
    <t>SNDQH</t>
  </si>
  <si>
    <t xml:space="preserve">ها ارتفع شي ولا ننتظر ؟ @Saudi_Aramco #نجاح_اكتتاب_ارامكو </t>
  </si>
  <si>
    <t>https://twitter.com/SNDQH/status/1204779520714268673</t>
  </si>
  <si>
    <t>NQ5ff</t>
  </si>
  <si>
    <t>#نجاح_اكتتاب_ارامكو مافي شخص نفسيه ، فيه انسان يمر بظروف ما يقدر يحكيها لدرجة هالأشياء تأثر على تصرفاته وكلامة مع الناس ، لما شخص تحسه متضايق وتسأله وش فـيك ويقول لك مدري صدقه لان فعلاً ما يدري في اشياء كثيره متراكمه بقلبه ومب مستوعب ايش يوجعه اكثر .</t>
  </si>
  <si>
    <t>https://twitter.com/NQ5ff/status/1204779409456140293</t>
  </si>
  <si>
    <t>eeui9</t>
  </si>
  <si>
    <t>#نجاح_اكتتاب_ارامكو عااااشششششششوو</t>
  </si>
  <si>
    <t>https://twitter.com/eeui9/status/1204779386291052546</t>
  </si>
  <si>
    <t>aowasha</t>
  </si>
  <si>
    <t>#نجاح_اكتتاب_ارامكو ليت كان عندنا استطاعه لكن الحمدلله .. بالتوفيق لكل المكتتبين ، واحنا (يأتِ بها الله إن الله لطيفُ خبير).</t>
  </si>
  <si>
    <t>https://twitter.com/aowasha/status/1204779262600994816</t>
  </si>
  <si>
    <t>sultan5787788</t>
  </si>
  <si>
    <t>https://twitter.com/sultan5787788/status/1204779212835450885</t>
  </si>
  <si>
    <t>عجيبة وغريبة جدا السعودية استهدفت ارامكو بعمل إرهابي فزادت الثقة حولها ونجح طرحها بشكل كبير جدا وإن دل فإنما يدل علي شئ واحد قيادة تتقن السياسة وشعب يتقن الكياسة الطبيعي في أي دولة أن يفشل الطرح لكن السعودية ليست أي دولة فهي الاستثناء الإلهي علي هذه الارض #نجاح_اكتتاب_ارامكو</t>
  </si>
  <si>
    <t>https://twitter.com/Fi6SMicgeFAftsB/status/1204779182997282818</t>
  </si>
  <si>
    <t>Mmm7ooooooon</t>
  </si>
  <si>
    <t>فزعت قائدنا محمد بن سلمان ساعدونا ما اقدر اوصل ورطتنا ليه انا أم ل 6 اطفال زوجى مسجون وموقوف خدماتنا بسبب الديون الي تراكمت علينا المبلغ 62 الف ريال ساعدونى الله يخليكم مالى غيرالله وانتم ساهمو لو بريال او رتويت رقم الفاتورة: 1910932339 #نجاح_ُاكتتُاب_اراُمكو #الاخُتبُارات</t>
  </si>
  <si>
    <t>https://twitter.com/Mmm7ooooooon/status/1204779158976548867</t>
  </si>
  <si>
    <t>abdorhman2</t>
  </si>
  <si>
    <t>#نجاح_اكتتاب_ارامكو الحمد لله من قبل ومن بعد .</t>
  </si>
  <si>
    <t>https://twitter.com/abdorhman2/status/1204779141914083332</t>
  </si>
  <si>
    <t>ksatammwel</t>
  </si>
  <si>
    <t>#نجاح_اكتتاب_ارامكو #تمويلك_جاهز_بدون_كفيل تمويل شخصي بدون تحويل راتب حتى مع وجود اقساط بنكية عسكري- مدني - متقاعد إمكانيه السداد من سنة الى خمس سنوات - خصم يصل الى 8O٪ عند السداد المبكر شروط سهلة وبسيطة للغاية O567793658</t>
  </si>
  <si>
    <t>https://twitter.com/ksatammwel/status/1204779100369563648</t>
  </si>
  <si>
    <t>AsiriMoh</t>
  </si>
  <si>
    <t>#نجاح_اكتتاب_ارامكو الحمدالله خلصنا T&amp;amp;I وخلصنا ١٢ ساعه دوام بسلام والحين. Back to normal...</t>
  </si>
  <si>
    <t>https://twitter.com/AsiriMoh/status/1204779093381783552</t>
  </si>
  <si>
    <t>m9n99</t>
  </si>
  <si>
    <t xml:space="preserve">قبل يومين احتفل الوطن يميزانية الخير والنماء .. واليوم يحتفل الوطن بشركة أرامكو وهي تدشن تاريخاً جديداً .. فشكراً لعراب الرؤية #محمد_بن_سلمان؛الذي راهن على #نجاح_اكتتاب_ارامكو </t>
  </si>
  <si>
    <t>https://twitter.com/m9n99/status/1204779092983324673</t>
  </si>
  <si>
    <t>moudhy_duhailn</t>
  </si>
  <si>
    <t>أرامكو طول عمرها شركة ناجحة #نجاح_اكتتاب_ارامكو</t>
  </si>
  <si>
    <t>https://twitter.com/moudhy_duhailn/status/1204779072527720449</t>
  </si>
  <si>
    <t>fZj1GN96IOBzykb</t>
  </si>
  <si>
    <t>من نجاح لنجاح فى الشقيقة المملكة العربية السعودية#نجاح_اكتتاب_ارامكو</t>
  </si>
  <si>
    <t>https://twitter.com/fZj1GN96IOBzykb/status/1204779026109345792</t>
  </si>
  <si>
    <t>bbaannddoorryy</t>
  </si>
  <si>
    <t>https://twitter.com/bbaannddoorryy/status/1204779001677598728</t>
  </si>
  <si>
    <t>Azozxla2</t>
  </si>
  <si>
    <t>c511r</t>
  </si>
  <si>
    <t>يعني 3500 ريال اكتتاب ودنا ندعم يخوك ونفيد ونستفيد لكن صدقني ما يقدر الشخص يتركها من راتبه ويساهم فيها وترا ارامكو مو محتاجه تطبيلك ابد</t>
  </si>
  <si>
    <t>https://twitter.com/Azozxla2/status/1204778975924510724</t>
  </si>
  <si>
    <t>hasan_shamrani</t>
  </si>
  <si>
    <t>خبر : أرامكو السعودية تُزيح شركة أبل الأمريكية عن مركزها الأول كأعلى قيمة سوقية في سوق الأسهم. تعليق : لك المجد ياوطني وللمحَبِّطِين الهوان . #نجاح_اكتتاب_ارامكو</t>
  </si>
  <si>
    <t>https://twitter.com/hasan_shamrani/status/1204778947088699392</t>
  </si>
  <si>
    <t>aseir219</t>
  </si>
  <si>
    <t xml:space="preserve">#نجاح_اكتتاب_ارامكو نداءلأهل الخير اسأل الله لمن يساعدابوي بقليل اوكثير ان الله يرزقه ويحفظه ويحرّم وجهه على الناراقسم لكم بالله انني أكبرأبناءابوي وطالب للان ادرس بالمدرسة مابيدي حل وابوي اقسم بالله مهددبالسجن وخدماته موقوفة ومالناغيره الاالله تكفون انقذونا 1914689953 1811793581 </t>
  </si>
  <si>
    <t>https://twitter.com/aseir219/status/1204778918642888705</t>
  </si>
  <si>
    <t>#نجاح_اكتتاب_ارامكو . شي طبيعي تندم لما تسوي اشياء غلط، لكن مافي زي الندم الي يجيك لما تسوي الاشياء الصح للناس الغلط.</t>
  </si>
  <si>
    <t>https://twitter.com/NQ5ff/status/1204778846194733061</t>
  </si>
  <si>
    <t>u2n__</t>
  </si>
  <si>
    <t>حسابات للبيع لتواصل خاص #نجاح_اكتتاب_ارامكو</t>
  </si>
  <si>
    <t>https://twitter.com/u2n__/status/1204778837269241856</t>
  </si>
  <si>
    <t>Eman_5ab</t>
  </si>
  <si>
    <t>https://twitter.com/Eman_5ab/status/1204778835373363201</t>
  </si>
  <si>
    <t>fawazofficial</t>
  </si>
  <si>
    <t>#نجاح_اكتتاب_ارامكو تطبيل ونفاق وكلام إنشائي وماحد يقدر يشرح النجاح من أين أتى .</t>
  </si>
  <si>
    <t>https://twitter.com/fawazofficial/status/1204778820701691904</t>
  </si>
  <si>
    <t>aaaqqq_132</t>
  </si>
  <si>
    <t>#نجاح_اكتتاب_ارامكو الحمدلله اني اكتتبت</t>
  </si>
  <si>
    <t>https://twitter.com/aaaqqq_132/status/1204778754767249408</t>
  </si>
  <si>
    <t>مساكم كل واحد مليون هاااه كيفني معكم #نجاح_اكتتاب_ارامكو</t>
  </si>
  <si>
    <t>https://twitter.com/fatma1234567841/status/1204778717265969153</t>
  </si>
  <si>
    <t>Alaa20Z</t>
  </si>
  <si>
    <t xml:space="preserve">#نجاح_اكتتاب_ارامكو وضعي بعد ماشريت ثلاثين سهم في ارامكو </t>
  </si>
  <si>
    <t>https://twitter.com/Alaa20Z/status/1204778715588235264</t>
  </si>
  <si>
    <t>ahatwd9</t>
  </si>
  <si>
    <t xml:space="preserve">اسئل الله العظيم ان يوفق كل من ساهم بهذة الفاتورة تكفون اوقفت خدماتي ومهدد بالسجن ولدي بنت مريضة بالصرع مالها بعد الله غيري يقوم بها اسكن اجار وعايش على الضمان لضروف صحية اعول 7 انفس .. فاتورة 1911608791 المفوتر 169 المبلغ 114 الف المتبقي 100 الف #نجاح_اكتتاب_ارامكو </t>
  </si>
  <si>
    <t>https://twitter.com/ahatwd9/status/1204778686999941120</t>
  </si>
  <si>
    <t>#اكتتاب_ارامكو قفل السوق وطلبات شراء اسهم ارامكو قفل عند ٢٠٠ مليون طلب</t>
  </si>
  <si>
    <t>https://twitter.com/naif_alrubaish/status/1204778666519138305</t>
  </si>
  <si>
    <t>AhmedAlganbousi</t>
  </si>
  <si>
    <t xml:space="preserve">#نجاح_اكتتاب_ارامكو الحمد لله بالبركة </t>
  </si>
  <si>
    <t>https://twitter.com/AhmedAlganbousi/status/1204778505822724098</t>
  </si>
  <si>
    <t>R_Aljehanii</t>
  </si>
  <si>
    <t xml:space="preserve">وضع المكتتبين في ارامكو اليوم اليوم ذا وضعي حقيقي #اكتتاب_أرامكو </t>
  </si>
  <si>
    <t>https://twitter.com/R_Aljehanii/status/1204778479729942528</t>
  </si>
  <si>
    <t>m12mt13</t>
  </si>
  <si>
    <t>مين قالكم ان شاء الله فلوسكم تروح وإلي ما ساهمو يضحكون عليكم #نجاح_اكتتاب_ارامكو</t>
  </si>
  <si>
    <t>https://twitter.com/m12mt13/status/1204778444606722048</t>
  </si>
  <si>
    <t>hatim_2_0</t>
  </si>
  <si>
    <t>عشاني ماشاركت فيه #نجاح_اكتتاب_ارامكو</t>
  </si>
  <si>
    <t>https://twitter.com/hatim_2_0/status/1204778374561964032</t>
  </si>
  <si>
    <t>QuAZTMQDaLvjklG</t>
  </si>
  <si>
    <t>(أسْتَغْفِــرُ اللهَ) (أسْتَغْفِــرُ اللهَ) (أسْتَغْفِــرُ اللهَ) (أسْتَغْفِــرُ اللهَ) (أسْتَغْفِــرُ اللهَ) (أسْتَغْفِــرُ اللهَ) #نجاح_اكتتاب_ارامكو</t>
  </si>
  <si>
    <t>https://twitter.com/QuAZTMQDaLvjklG/status/1204778320493187072</t>
  </si>
  <si>
    <t>rooooooh1231</t>
  </si>
  <si>
    <t>توني اتذكر اني مااكتتبت #نجاح_اكتتاب_ارامكو</t>
  </si>
  <si>
    <t>https://twitter.com/rooooooh1231/status/1204778313425858560</t>
  </si>
  <si>
    <t>Salma11Makkah</t>
  </si>
  <si>
    <t>ابيع ولا انتظر #نجاح_اكتتاب_ارامكو</t>
  </si>
  <si>
    <t>https://twitter.com/Salma11Makkah/status/1204778273470853123</t>
  </si>
  <si>
    <t>Deathovi</t>
  </si>
  <si>
    <t>alqannas202</t>
  </si>
  <si>
    <t>مو ناوي ينزل أشري لي اسهيمات زيادة #سهم_ارامكو #اكتتاب_ارمكو</t>
  </si>
  <si>
    <t>https://twitter.com/Deathovi/status/1204778197214257152</t>
  </si>
  <si>
    <t>ArnHi9JPH1VATAQ</t>
  </si>
  <si>
    <t xml:space="preserve">#نجاح_اكتتاب_ارامكو تكفون يا أهل الخير ساعدوا ولدي عليه مديونيه ٤٦ الف تكفون مالي الا الله ثم هذا الولد مسؤول عني انا وخواته مالنا غيره تكفون بالي تقدرون عليه حتى لو ريال الله يفرج همومكم تكفوون ساعدوا قلب أم محروق على ولدها </t>
  </si>
  <si>
    <t>https://twitter.com/ArnHi9JPH1VATAQ/status/1204778166134415376</t>
  </si>
  <si>
    <t>DzFlk</t>
  </si>
  <si>
    <t>اهم شي براميلي لاحد يقربها #نجاح_اكتتاب_ارامكو</t>
  </si>
  <si>
    <t>https://twitter.com/DzFlk/status/1204778131065901056</t>
  </si>
  <si>
    <t>Eljood_service</t>
  </si>
  <si>
    <t xml:space="preserve">يوم للتاريخ هنيئا لبلادنا بهذا الرجل التاريخي .. #نجاح_اكتتاب_ارامكو #اكتتاب_ارامكو </t>
  </si>
  <si>
    <t>https://twitter.com/Eljood_service/status/1204778050346467328</t>
  </si>
  <si>
    <t>ahmadalrabai</t>
  </si>
  <si>
    <t xml:space="preserve">محمد بن سلمان يُسارع الزمن .. #سهم_أرامكو .. الحلم أصبح حقيقة. #نجاح_اكتتاب_ارامكو </t>
  </si>
  <si>
    <t>https://twitter.com/ahmadalrabai/status/1204778007774334976</t>
  </si>
  <si>
    <t>ali_gh111</t>
  </si>
  <si>
    <t xml:space="preserve">#نجاح_اكتتاب_ارامكو إحتمال كبير يفتح السوق بكره لسهم ارامكو بـ 38.72 ويثبت عليه حتى إغلاق السوق </t>
  </si>
  <si>
    <t>https://twitter.com/ali_gh111/status/1204777991684993024</t>
  </si>
  <si>
    <t>dh_021</t>
  </si>
  <si>
    <t xml:space="preserve">#نجاح_اكتتاب_ارامكو اشكال المكتتبين بعد ماشافوا التاق </t>
  </si>
  <si>
    <t>https://twitter.com/dh_021/status/1204777965080498176</t>
  </si>
  <si>
    <t>Fofoo_1230</t>
  </si>
  <si>
    <t xml:space="preserve">#نجاح_اكتتاب_ارامكو الحمدلله هذا بفضل الله ومنه وكرمة وليس لأحد منه ولا فضل فاللهم بارك </t>
  </si>
  <si>
    <t>https://twitter.com/Fofoo_1230/status/1204777934298517505</t>
  </si>
  <si>
    <t>#نجاح_اكتتاب_ارامكو دلل نفسك وحِن عليها ، ولاتكُن جالب الهموم إليها ، فإن مسّك الزمانُ بِ ضر ، فلا تكن أنت والزمان عليها</t>
  </si>
  <si>
    <t>https://twitter.com/NQ5ff/status/1204777893542473729</t>
  </si>
  <si>
    <t>rre9981</t>
  </si>
  <si>
    <t>#نجاح_اكتتاب_ارامكو #عقارات_الرياض #الرياض_الآن مطلوب بالرياض ب إحياء الشمال أو الشرق عمارة تجارية شقق مفروشة ومحلات (الأمل بالله سعادة لا حدود لها .... )</t>
  </si>
  <si>
    <t>https://twitter.com/rre9981/status/1204777843772841984</t>
  </si>
  <si>
    <t>#نجاح_اكتتاب_ارامكو هلااا لحظة من وقتك ( لسيرة نبيك (ﷺ) ) لاتفوتك</t>
  </si>
  <si>
    <t>https://twitter.com/te2013/status/1204777792363278336</t>
  </si>
  <si>
    <t>RSwilh</t>
  </si>
  <si>
    <t>#كود كوبون خصم موقع نون&amp;#13; &amp;#13; &amp;#13; &amp;#13; BN85&amp;#13; &amp;#13; #نجاح_اكتتاب_ارامكو</t>
  </si>
  <si>
    <t>https://twitter.com/RSwilh/status/1204777694883467270</t>
  </si>
  <si>
    <t>9kDp8XCnzquodFR</t>
  </si>
  <si>
    <t>اللي يتذكر اكتتاب بنك الراجحي قبل 18 سنة ،واكتتب في اسهم ارامكو ، مستحيل يبيع اسهمه في الفترة الحالية #سهم_ارامكو</t>
  </si>
  <si>
    <t>https://twitter.com/9kDp8XCnzquodFR/status/1204777689640579073</t>
  </si>
  <si>
    <t>V_nssr</t>
  </si>
  <si>
    <t xml:space="preserve">#نجاح_اكتتاب_ارامكو متخصصون في نقل العفش لسنا الوحيدون ولكننا الأفضل </t>
  </si>
  <si>
    <t>https://twitter.com/V_nssr/status/1204777675543449601</t>
  </si>
  <si>
    <t>SalmanAldosary</t>
  </si>
  <si>
    <t>"يوم عظيم للمملكة وللقيادة السعودية والشعب السعودي وهو يوم رد الاعتبار والبرهان. وهو يوم النصر لأرامكو".. رويترز نقلاً عن عبدالعزيز بن سلمان #نجاح_اكتتاب_ارامكو</t>
  </si>
  <si>
    <t>https://twitter.com/SalmanAldosary/status/1204777643645779968</t>
  </si>
  <si>
    <t>OfficalKhamis</t>
  </si>
  <si>
    <t>مع اني مكتتب بس متشائم واحسها زي موضوع الزئبق في مكاين الخياطه #نجاح_اكتتاب_ارامكو</t>
  </si>
  <si>
    <t>https://twitter.com/OfficalKhamis/status/1204777619415339008</t>
  </si>
  <si>
    <t>Wedad318</t>
  </si>
  <si>
    <t xml:space="preserve">#نجاح_اكتتاب_ارامكو بصراحة إلي دخل بمبلغ كبير لو سواله مشروع راح يكون الربح أكبر عندكم التجارة في العقارات هذا ربح مضمون 100/100 لو وزنتوها صح و درستوها من جميع الجهات كم يبي يطلعلكم من الأكتتاب </t>
  </si>
  <si>
    <t>https://twitter.com/Wedad318/status/1204777600297644032</t>
  </si>
  <si>
    <t>FLYFREE64417846</t>
  </si>
  <si>
    <t>https://twitter.com/FLYFREE64417846/status/1204777523588030465</t>
  </si>
  <si>
    <t>amigo_sexo</t>
  </si>
  <si>
    <t>متوفر لدينا منتجات القدره الجنسيه علاج سرعه القذف علاج ضعف الانتصاب زياده طول القضيب زباده قوه الانتصاب #ـُــُسٌٌٌٌـــكٌٌٌُــُـــُــٌسٌٌٌـٌــُـ لـتواصل واتـــس اب الرابط في التعليق الاول #ُُنجُُاح_اُُكتتاُُب_اُُرامكُُو</t>
  </si>
  <si>
    <t>https://twitter.com/amigo_sexo/status/1204777495687573505</t>
  </si>
  <si>
    <t>ALENZI_KSA__</t>
  </si>
  <si>
    <t>https://twitter.com/ALENZI_KSA__/status/1204777490016813058</t>
  </si>
  <si>
    <t>Rgh7___</t>
  </si>
  <si>
    <t xml:space="preserve">So proud #نجاح_اكتتاب_ارامكو </t>
  </si>
  <si>
    <t>https://twitter.com/Rgh7___/status/1204777482215399426</t>
  </si>
  <si>
    <t>vip_ix6</t>
  </si>
  <si>
    <t>#نجاح_اكتتاب_ارامكو الف مبروك لمن ساهم في الشركة</t>
  </si>
  <si>
    <t>https://twitter.com/vip_ix6/status/1204777413978316802</t>
  </si>
  <si>
    <t>alahehri89</t>
  </si>
  <si>
    <t xml:space="preserve">#نجاح_اكتتاب_ارامكو اعتذر لوطني لأني شككت في نجاح الطرح، وابارك لكل مكتتب واعترف اني كنت مستطيع ان اساهم ولكني سمعت لبعض السلبيين ولااستحق الربح يابلادي واصلي </t>
  </si>
  <si>
    <t>https://twitter.com/alahehri89/status/1204777383905124355</t>
  </si>
  <si>
    <t>fra10_9</t>
  </si>
  <si>
    <t>https://twitter.com/fra10_9/status/1204777378251202562</t>
  </si>
  <si>
    <t>amoudiks</t>
  </si>
  <si>
    <t>https://twitter.com/amoudiks/status/1204777372815372293</t>
  </si>
  <si>
    <t>m3moool2</t>
  </si>
  <si>
    <t xml:space="preserve">#نجاح_اكتتاب_ارامكو طلبيات اليوم </t>
  </si>
  <si>
    <t>https://twitter.com/m3moool2/status/1204777344575127554</t>
  </si>
  <si>
    <t>De_usa98</t>
  </si>
  <si>
    <t xml:space="preserve">#نجاح_اكتتاب_ارامكو رضيت بالله رباً.. </t>
  </si>
  <si>
    <t>https://twitter.com/De_usa98/status/1204777308852277251</t>
  </si>
  <si>
    <t>nouramohammd80</t>
  </si>
  <si>
    <t xml:space="preserve">#مصابيب_نورة_بنت_محمد رتويت لمشروعي ربي يسعدك #نجاح_اكتتاب_ارامكو </t>
  </si>
  <si>
    <t>https://twitter.com/nouramohammd80/status/1204777275901841408</t>
  </si>
  <si>
    <t>alhflatsa</t>
  </si>
  <si>
    <t xml:space="preserve">هل لديك حفله ، مناسبه ، زواج . بأمكانك مراسلة جميع مقدمي أي خدمة من خدمات الحفلات والموافقة على أفضل سعر وسوف يذهب الى موقعك حسب الخرائط من داخل التطبيق .. أبل http://goo.gl/Bfj3Sb أندرويد http://goo.gl/Vd3oB6 #نجاح_اكتتاب_ارامكو </t>
  </si>
  <si>
    <t>https://twitter.com/alhflatsa/status/1204777264010944513</t>
  </si>
  <si>
    <t>iluwm</t>
  </si>
  <si>
    <t>#نجاح_اكتتاب_ارامكو لو شاف ابو تركي مواقف حفيده .</t>
  </si>
  <si>
    <t>https://twitter.com/iluwm/status/1204777221669437443</t>
  </si>
  <si>
    <t>S_Nasseri7</t>
  </si>
  <si>
    <t>أهلين شريكنا الجديد #نجاح_اكتتاب_ارامكو</t>
  </si>
  <si>
    <t>https://twitter.com/S_Nasseri7/status/1204777175158870017</t>
  </si>
  <si>
    <t>tsaudR</t>
  </si>
  <si>
    <t xml:space="preserve">للمكتبين بـ أرامكو، هذا رابط التداول حق أرامكوا ويعطيكم النسبة مع التفاصيل ، إذا مهتم بالاكتتاب احفظ التغريدة بالمفضلة عندك https://www.tadawul.com.sa/wps/portal/tadawul/market-participants/issuers/issuers-directory/company-details/!ut/p/z1/fY1NDoIwGETPwgm-ivwuKyIFGwQhYLshlVQkEDAoLDy9JXGrs5m8ZPIGOFyAD2JpG_Fqx0H0ihm3Kl33nI1rIBqEsY1wiklxKPItQiaUwIH_mxjfAfoRjCATk_IwblcxoR5Bjn50omS17FyTWCEKIgvKST7HeaolnDGlVeyXWVWEfglpLeq7pHKRfSIaCdl62IuhmVdiyq14jxmw_LTWo-tuknnXN9a0D6npb5c!/dz/d5/L0lHSklna2dvZ3BSQS9JUGhBQ01RQUJFS01ES3BtNXVwZy80SkNpanNZNWxIR3QyRXRwTlJTQS9aN19OSExDSDA4MkswVVU5MEE2M0NRUUQ1MjBHNS9aNl9OSExDSDA4MktHRVQzMEE2RE1DUk5JMjAwMC9nbG9iYWwvaHR0cDolMCUwdGFkYXd1bCUwL2NvbXBhbnlTeW1ib2wvMjIyMg!!/ #نجاح_اكتتاب_ارامكو </t>
  </si>
  <si>
    <t>https://twitter.com/tsaudR/status/1204777173720162305</t>
  </si>
  <si>
    <t>almuhathabah</t>
  </si>
  <si>
    <t>https://twitter.com/almuhathabah/status/1204777109543100417</t>
  </si>
  <si>
    <t>lb99x88</t>
  </si>
  <si>
    <t xml:space="preserve">#نجاح_اكتتاب_ارامكو جاكم شي تسلفونا </t>
  </si>
  <si>
    <t>https://twitter.com/lb99x88/status/1204777095899099137</t>
  </si>
  <si>
    <t>NLFLccy6RD7WIW7</t>
  </si>
  <si>
    <t xml:space="preserve">#السعوديه #نجاح_اكتتاب_ارامكو </t>
  </si>
  <si>
    <t>https://twitter.com/NLFLccy6RD7WIW7/status/1204777094837878784</t>
  </si>
  <si>
    <t>zizu1o</t>
  </si>
  <si>
    <t>https://twitter.com/zizu1o/status/1204777092467982337</t>
  </si>
  <si>
    <t>Abdulla90138444</t>
  </si>
  <si>
    <t>هل نجح اكتتاب أرامكو ؟</t>
  </si>
  <si>
    <t>https://twitter.com/Abdulla90138444/status/1204777092233285633</t>
  </si>
  <si>
    <t>cP4aePUtqLlrhKm</t>
  </si>
  <si>
    <t>ماشاء الله تبارك الرحمن شكل المكتتبين في أرامكو بيصرون أغنياء وانا بجلس ابارك واهني لاني عارفه حظي طايح لو اني مكتتبه معاهم وحاطه رجل ع رجل ابرك من الاختبار إلى نترجئ الدكتور ينجحنا #نجاح_اكتتاب_ارامكو</t>
  </si>
  <si>
    <t>https://twitter.com/cP4aePUtqLlrhKm/status/1204776991565787136</t>
  </si>
  <si>
    <t>ayed7171</t>
  </si>
  <si>
    <t>#نجاح_اكتتاب_ارامكو #السعودية_العظمى</t>
  </si>
  <si>
    <t>https://twitter.com/ayed7171/status/1204776973685415936</t>
  </si>
  <si>
    <t>CaveoInvestment</t>
  </si>
  <si>
    <t xml:space="preserve">بمناسبة الطرح العام لشركة أرامكو السعودية هذه 10 معلومات هامة لم تكن تعرفها عن الشركة الأكبر في العالم #أرامكو #ارامكو_السعوديه #نجاح_اكتتاب_ارامكو </t>
  </si>
  <si>
    <t>https://twitter.com/CaveoInvestment/status/1204776950029529088</t>
  </si>
  <si>
    <t>Maysa010</t>
  </si>
  <si>
    <t>اشتريت وسحبت حتي مافتحت محفظه وشفت كم طلعت #نجاح_اكتتاب_ارامكو</t>
  </si>
  <si>
    <t>https://twitter.com/Maysa010/status/1204776943532544002</t>
  </si>
  <si>
    <t xml:space="preserve">الأمير محمد بن سلمان- طرح جزء من أسهم أرامكو سينمي الاقتصاد ويخلق المزيد من الوظائف لشباب السعودي #اكتتاب_ارامكو #نجاح_اكتتاب_ارامكو </t>
  </si>
  <si>
    <t>https://twitter.com/EHKOMOCOP2030/status/1204776937832497160</t>
  </si>
  <si>
    <t>عندما تنجح في طرح اكبر شركة في التاريخ بهذة الاحترافية والنظام فبكل تأكيد لن يقف أمامك شئ أبدا أن شاء الله ارامكو هي خطة سعودية للتخلي عن النفط ولكن لتعميق مصالح الجميع مع السعودية وبالتالي تصبح السعودية الرقم الأكبر والأصعب لأي معادلة مؤثرة بالمنطقة #نجاح_اكتتاب_ارامكو #العشوائي</t>
  </si>
  <si>
    <t>https://twitter.com/Fi6SMicgeFAftsB/status/1204776934984617984</t>
  </si>
  <si>
    <t>hmmod131</t>
  </si>
  <si>
    <t>هههههههههههههههههههههههههههههههههههههههههههههههههههههههههههههههههههههههههه تو ذا أول يوم شفيكم #نجاح_اكتتاب_ارامكو</t>
  </si>
  <si>
    <t>https://twitter.com/hmmod131/status/1204776930525863937</t>
  </si>
  <si>
    <t>https://twitter.com/CaveoInvestment/status/1204776930437980160</t>
  </si>
  <si>
    <t>https://twitter.com/CaveoInvestment/status/1204776918001827842</t>
  </si>
  <si>
    <t>KhaledMazhuukn</t>
  </si>
  <si>
    <t xml:space="preserve">#نجاح_اكتتاب_ارامكو إن زاد وإلا قل ..مدخول الأموال ..أنتم الرصيد إللي عسى الله يزيده </t>
  </si>
  <si>
    <t>https://twitter.com/KhaledMazhuukn/status/1204776900708712450</t>
  </si>
  <si>
    <t>https://twitter.com/CaveoInvestment/status/1204776853040443395</t>
  </si>
  <si>
    <t>https://twitter.com/almuhathabah/status/1204776839857786882</t>
  </si>
  <si>
    <t xml:space="preserve">بمناسبة الطرح العام لشركة أرامكو السعودية هذه 10 معلومات هامة لم تكن تعرفها عن الشركة الأكبر في العالم #أرامكو #AramcoIPO #نجاح_اكتتاب_ارامكو </t>
  </si>
  <si>
    <t>https://twitter.com/CaveoInvestment/status/1204776834384224256</t>
  </si>
  <si>
    <t>https://twitter.com/CaveoInvestment/status/1204776809180606464</t>
  </si>
  <si>
    <t xml:space="preserve">بمناسبة الطرح العام لشركة أرامكو السعودية هذه 10 معلومات هامة لم تكن تعرفها عن الشركة الأكبر في العالم #AramcoIPO #ارامكو_السعوديه #نجاح_اكتتاب_ارامكو </t>
  </si>
  <si>
    <t>https://twitter.com/CaveoInvestment/status/1204776783884804099</t>
  </si>
  <si>
    <t>https://twitter.com/CaveoInvestment/status/1204776755967483906</t>
  </si>
  <si>
    <t>kifannewsQ8</t>
  </si>
  <si>
    <t xml:space="preserve">اطلقت #الهند قمرا اصطناعيا لرصد الأرض محلي الصنع الى جانب تسعة أقمار اصطناعية اجنبية على متن مركبها الفضائي (بي ايس ايل في – سي 48). #نجاح_اكتتاب_ارامكو </t>
  </si>
  <si>
    <t>https://twitter.com/kifannewsQ8/status/1204776755657084928</t>
  </si>
  <si>
    <t>PagesOfQoran</t>
  </si>
  <si>
    <t xml:space="preserve">نرسل لكم صفحتين من القران يومياً كفيلة بأن تبعدك عن هجره تعال تابعنا كي نقرأ نختم القران معاً . "اللهم من يعيدتغريدها اغفر ذنبه وفرج همه ويسر أمره وارزقه من حظوظ الدنيا من حيث لا يحتسب يارب" ” .. سورة البقرة صفحه رقم "23-24" ⁧#نجاح_اكتتاب_ارامكو </t>
  </si>
  <si>
    <t>https://twitter.com/PagesOfQoran/status/1204776722161438720</t>
  </si>
  <si>
    <t>makntoch</t>
  </si>
  <si>
    <t>#سهم_ارامكو #نجاح_اكتتاب_ارامكو الحمد لله على النعم و دومآ و ابدآ و باذن الله راياتك فوق يا #السعودية</t>
  </si>
  <si>
    <t>https://twitter.com/makntoch/status/1204776660668731399</t>
  </si>
  <si>
    <t>MohaStock</t>
  </si>
  <si>
    <t>الهامورات أم ٣٢٠ ريال طمنوني عنكم #نجاح_اكتتاب_ارامكو</t>
  </si>
  <si>
    <t>https://twitter.com/MohaStock/status/1204776656814120960</t>
  </si>
  <si>
    <t>hattando9</t>
  </si>
  <si>
    <t xml:space="preserve">ايش رايكم ابيع العشره اسهم الي عندي ولا اتريث قليلاً واضرب صفقه العمر #نجاح_اكتتاب_ارامكو #سهم_ارامكو </t>
  </si>
  <si>
    <t>https://twitter.com/hattando9/status/1204776601461886976</t>
  </si>
  <si>
    <t>badr___albadr</t>
  </si>
  <si>
    <t>#نجاح_اكتتاب_ارامكو الحمد لله</t>
  </si>
  <si>
    <t>https://twitter.com/badr___albadr/status/1204776598257459201</t>
  </si>
  <si>
    <t>_Fis10</t>
  </si>
  <si>
    <t>https://twitter.com/_Fis10/status/1204776559174926343</t>
  </si>
  <si>
    <t>aassqq018</t>
  </si>
  <si>
    <t>نجاح حمزه #نجاح_اكتتاب_ارامكو</t>
  </si>
  <si>
    <t>https://twitter.com/aassqq018/status/1204776535602978820</t>
  </si>
  <si>
    <t>M390855418</t>
  </si>
  <si>
    <t>بطون الغلابا اللي يكدون لأهاليهم ببلاش في رئاستك ياسديس أولى من كراسي المشيخه اللي يرددون دروس لاتغني ولا تسمن من جوع بالحرم. كمان أولى من مكتب معاليكم #نجاح_اكتتاب_ارامكو #تجمع_العاطلين_السعوديين62</t>
  </si>
  <si>
    <t>https://twitter.com/M390855418/status/1204776524420960256</t>
  </si>
  <si>
    <t>xxxi_12</t>
  </si>
  <si>
    <t>#نجاح_اكتتاب_ارامكو لوني مكتتبه كان خسروا حضكم</t>
  </si>
  <si>
    <t>https://twitter.com/xxxi_12/status/1204776482222026753</t>
  </si>
  <si>
    <t>FE92_</t>
  </si>
  <si>
    <t>وشو اكتتاب ارامكو يعني ايش هذا وش سالفته معليش يعني تحملوني</t>
  </si>
  <si>
    <t>https://twitter.com/FE92_/status/1204776446318776321</t>
  </si>
  <si>
    <t>Gufran_1994</t>
  </si>
  <si>
    <t>#نجاح_اكتتاب_ارامكو أول قرار بحياتي انجح فيه ومازال للمجد بقيه ..</t>
  </si>
  <si>
    <t>https://twitter.com/Gufran_1994/status/1204776433152868353</t>
  </si>
  <si>
    <t>https://twitter.com/almuhathabah/status/1204776409257988096</t>
  </si>
  <si>
    <t>S__Aziz</t>
  </si>
  <si>
    <t>عمار يا دارنا #نجاح_اكتتاب_ارامكو</t>
  </si>
  <si>
    <t>https://twitter.com/S__Aziz/status/1204776393088884736</t>
  </si>
  <si>
    <t>2017Quit</t>
  </si>
  <si>
    <t xml:space="preserve">#نجاح_اكتتاب_ارامكو أقوم بعمل عروض بوربوينت +بحوث + استبيانات الكترونية + استراتيجيات تدريس +كل مايتعلق بالحاسب الآلي #باسعار رمزيه #التواصل خاص احتاج دعمكم الله يوفقكم </t>
  </si>
  <si>
    <t>https://twitter.com/2017Quit/status/1204776327326392325</t>
  </si>
  <si>
    <t>att03024615</t>
  </si>
  <si>
    <t xml:space="preserve">#نجاح_اكتتاب_ارامكو بفكر ورؤية مهندس الاقتصاد ولي العهد استطاعت ارامكو ان تحقق ارتفاعاً في اول تداول لها في سوق الأسهم وتخطف الأنظار لها وهذي هي بداية النجاحات والقادم سيكون اعظم وأكبر بوجود شخصية مثل( محمد بن سلمان ) </t>
  </si>
  <si>
    <t>https://twitter.com/att03024615/status/1204776241246531585</t>
  </si>
  <si>
    <t>njd23163548</t>
  </si>
  <si>
    <t>اكتتبت بس ودي اعرف شلون اشغلهم #نجاح_اكتتاب_ارامكو</t>
  </si>
  <si>
    <t>https://twitter.com/njd23163548/status/1204776239308955648</t>
  </si>
  <si>
    <t>klb96183668</t>
  </si>
  <si>
    <t>#نجاح_اكتتاب_ارامكو سواق داخل جدة توصيل مشاوير وطلبات</t>
  </si>
  <si>
    <t>https://twitter.com/klb96183668/status/1204776209885872128</t>
  </si>
  <si>
    <t>6FUi0kNVQv2nqwF</t>
  </si>
  <si>
    <t>https://twitter.com/6FUi0kNVQv2nqwF/status/1204776188343934976</t>
  </si>
  <si>
    <t>ohood91940142</t>
  </si>
  <si>
    <t>بحوث ب٥٠ ريال انقلش وعربي #نجاح_اكتتاب_ارامكو</t>
  </si>
  <si>
    <t>https://twitter.com/ohood91940142/status/1204776183696691203</t>
  </si>
  <si>
    <t>mansour_daban</t>
  </si>
  <si>
    <t xml:space="preserve">#نجاح_اكتتاب_ارامكو صباح ..و "الخير".. </t>
  </si>
  <si>
    <t>https://twitter.com/mansour_daban/status/1204776171688341507</t>
  </si>
  <si>
    <t>gowdior</t>
  </si>
  <si>
    <t xml:space="preserve">#نجاح_اكتتاب_ارامكو مبروك وعشان تنجحون اكثر ادعمو ريد فيلفت </t>
  </si>
  <si>
    <t>https://twitter.com/gowdior/status/1204776168639086593</t>
  </si>
  <si>
    <t>vq00v</t>
  </si>
  <si>
    <t xml:space="preserve">شركة رش مبيد شمال الرياض مكافحة حشرات مكافحة قوارض صراصير نمل ابيض شركة تسليك مجارى بالرياض شركة تسليك بلاعات صفايات تفاتيش شركة كشف تسربات المياه شمال الرياض #نجاح_اكتتاب_ارامكو </t>
  </si>
  <si>
    <t>https://twitter.com/vq00v/status/1204776140973457408</t>
  </si>
  <si>
    <t xml:space="preserve">المساهمون ينتظرون 75 مليار دولار أرباحًا بعد نجاح اكتتاب أرامكو </t>
  </si>
  <si>
    <t>https://twitter.com/almowatennet/status/1204776138658189314</t>
  </si>
  <si>
    <t>alaslmie1</t>
  </si>
  <si>
    <t xml:space="preserve">#نجاح_اكتتاب_ارامكو بالنسبة لعملاء بنك الراجحي : 1- حمل تطبيق تداول الراجحي 2- سجل فيه من خلال التطبيق نفسه. 3- دخل رقم العميل الموجود على بطاقة الايبان اذا ما كنت عارف رقم محفظتك. 4- لمن تفتح التطبيق روح على السوق واكتب 2222 هذا كود ارامكو. 5- بعدين اضغط تداول.... ( يتبع ) </t>
  </si>
  <si>
    <t>https://twitter.com/alaslmie1/status/1204776136141680641</t>
  </si>
  <si>
    <t>JEN511_</t>
  </si>
  <si>
    <t xml:space="preserve">#نجاح_اكتتاب_ارامكو بشروا بالله كم صار السهم </t>
  </si>
  <si>
    <t>https://twitter.com/JEN511_/status/1204776104650776577</t>
  </si>
  <si>
    <t>mor_oj</t>
  </si>
  <si>
    <t xml:space="preserve">#نجاح_اكتتاب_ارامكو عالعموم انا تخليت عن الثمانين سهم وبعتهم من اول دقيقه لني مطفر وانتظر ينودع المبلغ بحسابي وبفل امها </t>
  </si>
  <si>
    <t>https://twitter.com/mor_oj/status/1204776086539771907</t>
  </si>
  <si>
    <t>Leadeer_78</t>
  </si>
  <si>
    <t>#نجاح_اكتتاب_ارامكو تفوووووو على كل واحد تسبب في عدم اكتتابي ..</t>
  </si>
  <si>
    <t>https://twitter.com/Leadeer_78/status/1204776062086983682</t>
  </si>
  <si>
    <t>agustinterra1</t>
  </si>
  <si>
    <t>#كود &amp;#13;&amp;#13;كوبون خصم موقع نون &amp;#13;&amp;#13;&amp;#13;BN85&amp;#13;&amp;#13; #نجاح_اكتتاب_ارامكو</t>
  </si>
  <si>
    <t>https://twitter.com/agustinterra1/status/1204776032361947137</t>
  </si>
  <si>
    <t>najat4987</t>
  </si>
  <si>
    <t>#نجاح_اكتتاب_ارامكو #ولي_العهد #نخيتك_ياطويل_العمر_اختك_بضيقة_مايعلمها_الا_رب_العباد</t>
  </si>
  <si>
    <t>https://twitter.com/najat4987/status/1204775928938815489</t>
  </si>
  <si>
    <t>ibtisam_007</t>
  </si>
  <si>
    <t>#مميزات_البنت_السعوديه #نجاح_اكتتاب_ارامكو @fz_bone</t>
  </si>
  <si>
    <t>https://twitter.com/ibtisam_007/status/1204775928875929608</t>
  </si>
  <si>
    <t>fahadalhmoud</t>
  </si>
  <si>
    <t xml:space="preserve">#نجاح_اكتتاب_ارامكو .. الأولى عالمياً . . #سهم_ارامكو </t>
  </si>
  <si>
    <t>https://twitter.com/fahadalhmoud/status/1204775882092687361</t>
  </si>
  <si>
    <t>qilxn21</t>
  </si>
  <si>
    <t>الي اكتتبو ب ٣٢٠ كيف الاسهم معاكم بشروني عن اي تطورات #نجاح_اكتتاب_ارامكو</t>
  </si>
  <si>
    <t>https://twitter.com/qilxn21/status/1204775839977619456</t>
  </si>
  <si>
    <t>ارامكو اغلي شركه علي وجه الارض ومنذ بدء التاريخ ميزانيتها تساوي ميزانيات الدفاع ل ٢٨ دولة أوروبية #العشوائي #نجاح_اكتتاب_ارامكو</t>
  </si>
  <si>
    <t>https://twitter.com/Fi6SMicgeFAftsB/status/1204775827533119489</t>
  </si>
  <si>
    <t>Xkhiiiittttaam</t>
  </si>
  <si>
    <t xml:space="preserve">الي ماكتتبو : #نجاح_اكتتاب_ارامكو </t>
  </si>
  <si>
    <t>https://twitter.com/Xkhiiiittttaam/status/1204775824106381312</t>
  </si>
  <si>
    <t>a5dnyal3laa</t>
  </si>
  <si>
    <t>#نجاح_اكتتاب_ارامكو بديت من الصفر للثراء الفاحش وتشوفون.</t>
  </si>
  <si>
    <t>https://twitter.com/a5dnyal3laa/status/1204775813155106818</t>
  </si>
  <si>
    <t>nafnafnaf1</t>
  </si>
  <si>
    <t>الحمدلله الذي بنعمته تتم الصالحات الان شركاء ارامكو تجاوزو الخمسة ملايين مشترك وهي علامة النجاح خصخصة الشركات، نستفيد من تجارب الدول زي امريكا وبريطانيا وهذاهو بداية النجاح للمشروع والله يوفق ولاة امرنا ويحققو اهدافهم ويغيرو نظام الدوله الريعيه الى دوله منتجه #نجاح_اكتتاب_ارامكو</t>
  </si>
  <si>
    <t>https://twitter.com/nafnafnaf1/status/1204775710981869568</t>
  </si>
  <si>
    <t>daalbelal</t>
  </si>
  <si>
    <t>كن ،، أنت الأمل حتى وإن أغرقك من حولك باليأس ،،!! مساء الأمل #نجاح_اكتتاب_ارامكو</t>
  </si>
  <si>
    <t>https://twitter.com/daalbelal/status/1204775582564831235</t>
  </si>
  <si>
    <t>THOR_FlNN</t>
  </si>
  <si>
    <t>انا مو شايل هم الاسهم كثر مو شايل هم البنوك اللي بياكلون فلوسك كلها اللي تطلعها ومابيعطوك الا الفتات ياريت تطرح للتداول العالمي تقدر تفك محفظه باي شركه تداول وترتاح من طمع البنوك السعوديه الله يلعنهم #نجاح_اكتتاب_ارامكو</t>
  </si>
  <si>
    <t>https://twitter.com/THOR_FlNN/status/1204775553770889217</t>
  </si>
  <si>
    <t>BINMOHAMED33</t>
  </si>
  <si>
    <t xml:space="preserve">List of Animals That Live in the Forest! #نجاح_اكتتاب_ارامكو </t>
  </si>
  <si>
    <t>https://twitter.com/BINMOHAMED33/status/1204775537488605184</t>
  </si>
  <si>
    <t>poAUJpVzKVPpWuV</t>
  </si>
  <si>
    <t>https://twitter.com/poAUJpVzKVPpWuV/status/1204775535420858370</t>
  </si>
  <si>
    <t>msshbind</t>
  </si>
  <si>
    <t>#نجاح_اكتتاب_ارامكو أول قرار بحياتي أنجح فيه ومازال للمجد بقيه</t>
  </si>
  <si>
    <t>https://twitter.com/msshbind/status/1204775475052199937</t>
  </si>
  <si>
    <t>holysttar</t>
  </si>
  <si>
    <t>#نجاح_اكتتاب_ارامكو هذي اول خطواتي للثراء الفاحش</t>
  </si>
  <si>
    <t>https://twitter.com/holysttar/status/1204775448993058820</t>
  </si>
  <si>
    <t>AldollarAlomani</t>
  </si>
  <si>
    <t>مبروكين اخواننا بالمملكه تستاهلو كل الخير . بأمانه هذا إنجاز يسطّره التاريخ من ذهب #نجاح_اكتتاب_ارامكو</t>
  </si>
  <si>
    <t>https://twitter.com/AldollarAlomani/status/1204775369154473989</t>
  </si>
  <si>
    <t>skooooott1</t>
  </si>
  <si>
    <t>أشـتـهـي الـنـوم ألـف سـنـه لـسـت مـتـعـب.... ولـكـن بـقـلبـي وَجَـع قـتـل رغَـبـتـي بالـحـيـاة ..!! #نجاح_اكتتاب_ارامكو</t>
  </si>
  <si>
    <t>https://twitter.com/skooooott1/status/1204775357888512006</t>
  </si>
  <si>
    <t>Muha_mlk</t>
  </si>
  <si>
    <t xml:space="preserve">⁧#نجاح_اكتتاب_ارامكو⁩ كل من كان عنده القدرة يكتتب في أرامكو و لم يفعل بسبب رسائل الواتساب لازم يقول لنفسه </t>
  </si>
  <si>
    <t>https://twitter.com/Muha_mlk/status/1204775343439130624</t>
  </si>
  <si>
    <t>kshat36</t>
  </si>
  <si>
    <t>#نجاح_اكتتاب_ارامكو اللهم زد وبارك؛اللهم احفظ المملكه من كل شر ومن كل حاقد؛اللهم امين يارب العالمين</t>
  </si>
  <si>
    <t>https://twitter.com/kshat36/status/1204775267580940289</t>
  </si>
  <si>
    <t>SH_OTB20</t>
  </si>
  <si>
    <t xml:space="preserve">#نجاح_اكتتاب_ارامكو أي شي يهبون فيه الناس أتركه بس هالمره ماضبطت معي .. </t>
  </si>
  <si>
    <t>https://twitter.com/SH_OTB20/status/1204775266712739846</t>
  </si>
  <si>
    <t>7yyy7</t>
  </si>
  <si>
    <t xml:space="preserve">فخور بكوني أحد منسوبي #ارامكو اليوم لخبطت الاقتصاد العالمي بتداولها فأزاحت أبل الامريكية من عرش أكبر شركة متداولة في العالم وحلت ارامكو السعودية مكانها بقيمة 188 مليار دولار اكبر إكتتاب بتاريخ البشرية نسبت 10٪ بأول دقيقه في طرحها قفز السوق السعودي الى التوب 10 بسببها الحمد لله </t>
  </si>
  <si>
    <t>https://twitter.com/7yyy7/status/1204775217823977472</t>
  </si>
  <si>
    <t>Fahad_M01</t>
  </si>
  <si>
    <t>الانجازات التاريخية يصنعها قائد شجاع .. اكبر شركة مدرجة بالعالم سعودية وبالسوق السعودي #محمد_بن_سلمان #نجاح_اكتتاب_ارامكو</t>
  </si>
  <si>
    <t>https://twitter.com/Fahad_M01/status/1204775210316128258</t>
  </si>
  <si>
    <t>xnn67</t>
  </si>
  <si>
    <t>https://twitter.com/xnn67/status/1204775161469325312</t>
  </si>
  <si>
    <t>Nawaf______10</t>
  </si>
  <si>
    <t xml:space="preserve">أحب أهني وأبارك لنفسي بــ #نجاح_اكتتاب_ارامكو ولجميع الملاك الآخرين </t>
  </si>
  <si>
    <t>https://twitter.com/Nawaf______10/status/1204775158453587968</t>
  </si>
  <si>
    <t>mzf6q</t>
  </si>
  <si>
    <t xml:space="preserve">#نجاح_اكتتاب_ارامكو قناه خادمات وسائقين تنازل نقل كفاله قروب للعمالة المنزلية أهلاً وسهلاً بكم </t>
  </si>
  <si>
    <t>https://twitter.com/mzf6q/status/1204775146675945472</t>
  </si>
  <si>
    <t>ohyes109</t>
  </si>
  <si>
    <t>#نجاح_اكتتاب_ارامكو نشيك على الحلال</t>
  </si>
  <si>
    <t>https://twitter.com/ohyes109/status/1204775142284517378</t>
  </si>
  <si>
    <t>moetitude</t>
  </si>
  <si>
    <t>ألف مبروك على نجاح اكتتاب ارامكو #نجاح_اكتتاب_ارامكو</t>
  </si>
  <si>
    <t>https://twitter.com/moetitude/status/1204775116225122305</t>
  </si>
  <si>
    <t>msbrtrt</t>
  </si>
  <si>
    <t>نفس شعوري قبل عشرين سنه يوم ابوي زود فسحتي ريال بدل ريالين صارت ثلاثه #نجاح_اكتتاب_ارامكو</t>
  </si>
  <si>
    <t>https://twitter.com/msbrtrt/status/1204775069127446528</t>
  </si>
  <si>
    <t>R_xvxiv</t>
  </si>
  <si>
    <t>#نجاح_اكتتاب_ارامكو هاذي المملكة العربية السعودية ..</t>
  </si>
  <si>
    <t>https://twitter.com/R_xvxiv/status/1204774993281900545</t>
  </si>
  <si>
    <t>dode_doo</t>
  </si>
  <si>
    <t>#نجاح_اكتتاب_ارامكو الحمدلله حمدا كثيرا طيبا مباركا فيه</t>
  </si>
  <si>
    <t>https://twitter.com/dode_doo/status/1204774982968135683</t>
  </si>
  <si>
    <t>Naif_97L</t>
  </si>
  <si>
    <t>كنت ناوي ابيع اسمهي ع طول لكن قررت ادعم اقتصاد السعوديه واخليها اكثر من 6 شهور #نجاح_اكتتاب_ارامكو</t>
  </si>
  <si>
    <t>https://twitter.com/Naif_97L/status/1204774960344059906</t>
  </si>
  <si>
    <t>_oit6</t>
  </si>
  <si>
    <t>https://twitter.com/_oit6/status/1204774916807102464</t>
  </si>
  <si>
    <t>nawal9w</t>
  </si>
  <si>
    <t xml:space="preserve">ابوي عليه دين من شركة اليسر10000مالناءغيره ومهدد بسجن وهو مريض ولا لنا غير الضمان راجين من الله اول ثم فزعة اخواني واخواتي بقضاء الدين الله يحرم وجيهكم عن النار ولاتحتاجون احد يارب 335410802رقم السداد لو كل واحد يسدد 100لقضاء الدين الله يفرجها عليكم #نجاح_اكتتاب_ارامكو </t>
  </si>
  <si>
    <t>https://twitter.com/nawal9w/status/1204774909811077120</t>
  </si>
  <si>
    <t>mwn_kh</t>
  </si>
  <si>
    <t>هل خفت على رزقك؟ لقد أقسم الله بنفسه على أن رزقك في السماء مثلما أنك تنطق. #نجاح_اكتتاب_ارامكو</t>
  </si>
  <si>
    <t>https://twitter.com/mwn_kh/status/1204774866915909633</t>
  </si>
  <si>
    <t xml:space="preserve">#نجاح_اكتتاب_ارامكو زعماء الدول العربية* على ظهر (لوري) في مؤتمر القمة العربية الذي انعقد في المغرب عام ١٩٨٠م. </t>
  </si>
  <si>
    <t>https://twitter.com/A999017/status/1204774833738915842</t>
  </si>
  <si>
    <t>Updatin_g</t>
  </si>
  <si>
    <t xml:space="preserve">#نجاح_اكتتاب_ارامكو خدماتنا : _تسجيل وتحديث حافز _التسجيل في جدارة _التسجيل في تمهير _التسجيل ف أبشر _التسجيل في اختبارات قياس _فتح حساب بنكي _حجز مواعيد الأحوال _استرجاع كلمة المرور التواصل عبر الخاص </t>
  </si>
  <si>
    <t>https://twitter.com/Updatin_g/status/1204774729162403846</t>
  </si>
  <si>
    <t>6ciil</t>
  </si>
  <si>
    <t xml:space="preserve">#نجاح_اكتتاب_ارامكو شكلها بداية نجاح شركتي اللي قلت لكم عنها اللهم لك الحمد هذا بفضل ربي انتبهو على نفطي يا ارامكو يالله وكلنا نردد هذا مكانك يسسسعودي </t>
  </si>
  <si>
    <t>https://twitter.com/6ciil/status/1204774718504607745</t>
  </si>
  <si>
    <t>لولا الله ثم ال320 الي هبيتها م صار كذا ، فعلاً شكراً لي ع الانجاز #نجاح_اكتتاب_ارامكو</t>
  </si>
  <si>
    <t>https://twitter.com/Naif_97L/status/1204774684623015936</t>
  </si>
  <si>
    <t>f88nfc</t>
  </si>
  <si>
    <t xml:space="preserve">مايمدي اكتتب #نجاح_اكتتاب_ارامكو </t>
  </si>
  <si>
    <t>https://twitter.com/f88nfc/status/1204774603937202176</t>
  </si>
  <si>
    <t xml:space="preserve">#نجاح_اكتتاب_ارامكو ..هذا تقليل من الإنجاز التاريخي..الاكتتاب لم ينجح فقط بل اسقط عمالقة من عروشها ..شركات وبورصات وأسواق اعادت صياغة تعريف نفسها بثاني وثالث ورابع ..بعد ان وضع ولي العهد شركة سعودية واحدة على الطريق الصحيح وباتت الأولى في كل شيء. </t>
  </si>
  <si>
    <t>https://twitter.com/albishi/status/1204774588628062208</t>
  </si>
  <si>
    <t>0CqNasRa4O5x1Nl</t>
  </si>
  <si>
    <t xml:space="preserve">#نجاح_اكتتاب_ارامكو امور شركتنا تمام التمام </t>
  </si>
  <si>
    <t>https://twitter.com/0CqNasRa4O5x1Nl/status/1204774584941268994</t>
  </si>
  <si>
    <t>ahmad_aljabr</t>
  </si>
  <si>
    <t>https://twitter.com/ahmad_aljabr/status/1204774538560573440</t>
  </si>
  <si>
    <t>ali102020</t>
  </si>
  <si>
    <t>لا للبيع نصيحة حتى لو نزل سعر السهم سوف يعود للنسبة العالية والهدف فووووق#نجاح_اكتتاب_ارامكو</t>
  </si>
  <si>
    <t>https://twitter.com/ali102020/status/1204774490783309824</t>
  </si>
  <si>
    <t>RAh44_</t>
  </si>
  <si>
    <t xml:space="preserve">#نجاح_اكتتاب_ارامكو مكتتبين ارامكو اليوم </t>
  </si>
  <si>
    <t>https://twitter.com/RAh44_/status/1204774412437934081</t>
  </si>
  <si>
    <t>#نجاح_اكتتاب_ارامكو ادعموا شركتكم هذا وطنا لازم شركاتنا نخليها اعلى مستوى لانها عالميه ارامكوا</t>
  </si>
  <si>
    <t>https://twitter.com/jh4ktdI7R62Ce4S/status/1204774406112854016</t>
  </si>
  <si>
    <t xml:space="preserve"> Rab El Koan Mayzna Be Myza - Hamo Bika #نجاح_اكتتاب_ارامكو #نجاح_اكتتاب_ارامكو #زعيم_تويتر #زعيم_تويتر https://www.anghamify.com/song/42182509</t>
  </si>
  <si>
    <t>https://twitter.com/Anghamify2/status/1204774380561145856</t>
  </si>
  <si>
    <t>kk4485</t>
  </si>
  <si>
    <t>يالربع ترى وربي الشعب كله يبغى يكتتب بس الدراهم مافي واحد يقولك بتعض اصابع الندم والثاني يقولك ياحليلك ما كتتبت نبغى بس فلوس مافي فلوووووووس مافي #نجاح_اكتتاب_ارامكو</t>
  </si>
  <si>
    <t>https://twitter.com/kk4485/status/1204774373573451777</t>
  </si>
  <si>
    <t>SeetaAbdullahM</t>
  </si>
  <si>
    <t xml:space="preserve">تحقق الحلم والسعودية اليوم تمتلك أكبر شركة مدرجة بالعالم #نجاح_اكتتاب_ارامكو </t>
  </si>
  <si>
    <t>https://twitter.com/SeetaAbdullahM/status/1204774329562673157</t>
  </si>
  <si>
    <t>ya7yq</t>
  </si>
  <si>
    <t>هذي بداية خطواتي في عالم الثراء وجلد الحياة بدال ماكانت تجلدني #نجاح_اكتتاب_ارامكو</t>
  </si>
  <si>
    <t>https://twitter.com/ya7yq/status/1204774287711846400</t>
  </si>
  <si>
    <t>SenorAziiz</t>
  </si>
  <si>
    <t xml:space="preserve">#نجاح_اكتتاب_ارامكو و ركبت أول موجة في سكة الأموال </t>
  </si>
  <si>
    <t>https://twitter.com/SenorAziiz/status/1204774281739210753</t>
  </si>
  <si>
    <t>V1nePY1mkoA68zV</t>
  </si>
  <si>
    <t>اعلان عن تساقط الشعر هل تعانى من تساقط الشعر. .... ‍ ‍ ؟ هل شعرك خفيف وفيه فراغات. .... ‍ ؟ هل شعرك مقصف وغير صحى. .... اليكم منتجات فوريفر الطبيعية من الصبار مخصوص للعناية بشعرك وجماله والنتيجة من أول اسبوع متوفر لجميع انواع الشعر #نجاح_اكتتاب_ارامكو</t>
  </si>
  <si>
    <t>https://twitter.com/V1nePY1mkoA68zV/status/1204774205314736128</t>
  </si>
  <si>
    <t xml:space="preserve">#اكتتاب_ارامكو #ارامكو انجاز جديد يضاف لسلسلة إنجازاتك يا وطن .. السوق السعودي سابع اكبر سوق اسهم في العالم من ناحية القيمة السوقية </t>
  </si>
  <si>
    <t>https://twitter.com/adnaan110/status/1204774137094430721</t>
  </si>
  <si>
    <t>aaqeef221</t>
  </si>
  <si>
    <t>https://twitter.com/aaqeef221/status/1204774136817573888</t>
  </si>
  <si>
    <t>6iioo</t>
  </si>
  <si>
    <t>اسمعو النصيحة ... https://twitter.com/6iioo/status/1204736814952660993?s=19 #سهم_ارامكو #نجاح_اكتتاب_ارامكو</t>
  </si>
  <si>
    <t>https://twitter.com/6iioo/status/1204774131675410438</t>
  </si>
  <si>
    <t>zPaGu8DEX5I2u2x</t>
  </si>
  <si>
    <t xml:space="preserve">#نجاح_اكتتاب_ارامكو اسال الله العلي العظيم لمن ساهم في نشر الفاتورة او دفع فيها ان يرزقه من حيث لايحتسب والدي الكبير بالعمر والمريض بالقلب سجين ونحن من بعده سجناء المبلغ كبير وانا بنت لاحول ولاقوة لي الا بمساعدتكم لاتخلوني .. رقم الفاتورة 1910668275 </t>
  </si>
  <si>
    <t>https://twitter.com/zPaGu8DEX5I2u2x/status/1204774113417543680</t>
  </si>
  <si>
    <t>ehrebooo</t>
  </si>
  <si>
    <t xml:space="preserve">#نجاح_اكتتاب_ارامكو فهمونا يوبا شالسالفة </t>
  </si>
  <si>
    <t>https://twitter.com/ehrebooo/status/1204774110854823937</t>
  </si>
  <si>
    <t>#نجاح_اكتتاب_ارامكو الحق يعطونا اسهم بلاش انتم تدرون اغلب النواطنين ماهم تجار وارامكوا لسعوديين هههههه</t>
  </si>
  <si>
    <t>https://twitter.com/jh4ktdI7R62Ce4S/status/1204774082983727104</t>
  </si>
  <si>
    <t>naifhh22</t>
  </si>
  <si>
    <t>#نجاح_اكتتاب_ارامكو الحمدلله شي يسعد</t>
  </si>
  <si>
    <t>https://twitter.com/naifhh22/status/1204774076860030976</t>
  </si>
  <si>
    <t>Nf4hgiRbT9sWeBE</t>
  </si>
  <si>
    <t>@mhmd_6766 المشاركة كما يلي #1/ وجود سيوله نقديه 2/ شراء اسهم بحيث تكون قيمتها اقل من 33 او34 - لكون سهم أرامكو تصعد قيمته 3/ التوجه للبنك وطلب شراء ( بحيث تكون لديك محفضه استثماريه مسبقا اَي شاركت من قبل باي اكتتاب )</t>
  </si>
  <si>
    <t>https://twitter.com/Nf4hgiRbT9sWeBE/status/1204774075136139264</t>
  </si>
  <si>
    <t>Cv19174107</t>
  </si>
  <si>
    <t>#نجاح_اكتتاب_ارامكو لتسجيل في طاقات التسجيل في جدارة التسجيل في ساعد تقديم على وظائف حجز موعد الأحوال فتح إيميل جديد التسجيل في حساب المواطن لتخليص مقاطع والكثير من الخدمات للتواصل دايركت</t>
  </si>
  <si>
    <t>https://twitter.com/Cv19174107/status/1204774073697480704</t>
  </si>
  <si>
    <t>kalafaldossry</t>
  </si>
  <si>
    <t xml:space="preserve">تغيرت #المملكة وتقدمت في وجوده ولا عزاء للحاقدين . #شكرا_محمد_بن_سلمان #نجاح_اكتتاب_ارامكو #السعودية_العظمى #سهم_ارامكو - </t>
  </si>
  <si>
    <t>https://twitter.com/kalafaldossry/status/1204774062704267264</t>
  </si>
  <si>
    <t>NoooorJeddah</t>
  </si>
  <si>
    <t>#نجاح_اكتتاب_ارامكو طيب احنا صغار المكتتبين كيف نستفيد من هذا الاكتتاب وهذا النجاح والسهم زاد ٣ ريال فقط !!! متى نشعر بالنجاح والتفاؤل ونشعر فعلا اننا كسبنا ارباح جيدة ؟؟؟؟</t>
  </si>
  <si>
    <t>https://twitter.com/NoooorJeddah/status/1204774055527747584</t>
  </si>
  <si>
    <t>Aladwanireem_</t>
  </si>
  <si>
    <t xml:space="preserve">“وَنَحْنُ أُنَاسٌ، لا تَوَسُّطَ عِنْدَنَا لَنَا الصّدرُ، دُونَ العالَمينَ، أو القَبرُ ” #السعودية_العظمى #نجاح_اكتتاب_ارامكو </t>
  </si>
  <si>
    <t>https://twitter.com/Aladwanireem_/status/1204774045008433153</t>
  </si>
  <si>
    <t>iwxxdd</t>
  </si>
  <si>
    <t>ayya_86</t>
  </si>
  <si>
    <t>اَي عادي تقدرين تفتحين محفظه استثماريه وتشترين وتتداولين لكن اللي اعرفه ان كل شركه تحط فتره اكتتاب كل بدايه سنه جديد ف استغربت ان ارامكو معقول ماتفتح اكتتاب بعدين ؟!</t>
  </si>
  <si>
    <t>https://twitter.com/iwxxdd/status/1204773988838379521</t>
  </si>
  <si>
    <t>https://twitter.com/ENAD_Alotaibi/status/1204773984618844165</t>
  </si>
  <si>
    <t>tecnostar7</t>
  </si>
  <si>
    <t>https://newfkrah.blogspot.com/2019/12/blog-post_10.html #زعيم_تويتر #اسوان #نجاح_اكتتاب_ارامكو</t>
  </si>
  <si>
    <t>https://twitter.com/tecnostar7/status/1204773882454052865</t>
  </si>
  <si>
    <t>ammoor33</t>
  </si>
  <si>
    <t>#نجاح_اكتتاب_ارامكو الله يرزقهم ويزيهم من فضله</t>
  </si>
  <si>
    <t>https://twitter.com/ammoor33/status/1204773824438427648</t>
  </si>
  <si>
    <t>ihfc3__</t>
  </si>
  <si>
    <t xml:space="preserve">#نجاح_اكتتاب_ارامكو وش السالفه وش صار يعني اتحسف اني ماشريت معهم ؟؟ </t>
  </si>
  <si>
    <t>https://twitter.com/ihfc3__/status/1204773703474720768</t>
  </si>
  <si>
    <t>Pic989</t>
  </si>
  <si>
    <t xml:space="preserve">نحمد الله على #نجاح_اكتتاب_ارامكو وتم إسكات المرجفين وسهم #ارامكو ان شاء الله مستمر بالصعود </t>
  </si>
  <si>
    <t>https://twitter.com/Pic989/status/1204773617361276928</t>
  </si>
  <si>
    <t>iNa3762</t>
  </si>
  <si>
    <t>حــســاب شــاعــرنــا المتألق #نمر_الهجلة تويتر : @namr_1616 #نجاح_اكتتاب_ارامكو</t>
  </si>
  <si>
    <t>https://twitter.com/iNa3762/status/1204773586059374592</t>
  </si>
  <si>
    <t>hhhffffsss</t>
  </si>
  <si>
    <t>#نجاح_اكتتاب_ارامكو #مميزات_البنت_السعوديه https://twitter.com/uiiiue/status/1204772695281410048/video/1</t>
  </si>
  <si>
    <t>https://twitter.com/hhhffffsss/status/1204773582397673475</t>
  </si>
  <si>
    <t>Shaymaa_Rubeh</t>
  </si>
  <si>
    <t xml:space="preserve">على طاري اكتتاب ارامكو.. اكتبت ب٢٠ سهم ع اساس تجربه كنت افكر اقدر اكتتب اكثر من مره.. طلع حدي مره وحده </t>
  </si>
  <si>
    <t>https://twitter.com/Shaymaa_Rubeh/status/1204773574143283200</t>
  </si>
  <si>
    <t>Fiii_84</t>
  </si>
  <si>
    <t xml:space="preserve">#نجاح_اكتتاب_ارامكو اما عاد خلصتوا كنت بكتتب </t>
  </si>
  <si>
    <t>https://twitter.com/Fiii_84/status/1204773535845097472</t>
  </si>
  <si>
    <t>glx509_</t>
  </si>
  <si>
    <t>اه ابيع ولا وش الوضع #نجاح_اكتتاب_ارامكو</t>
  </si>
  <si>
    <t>https://twitter.com/glx509_/status/1204773501892214787</t>
  </si>
  <si>
    <t>Mt5an</t>
  </si>
  <si>
    <t>https://twitter.com/Mt5an/status/1204773466609717249</t>
  </si>
  <si>
    <t>xo_______7</t>
  </si>
  <si>
    <t>#نجاح_اكتتاب_ارامكو الحمد لله هذا بفضل الله اولا ثم لاني اكتتبت فيها</t>
  </si>
  <si>
    <t>https://twitter.com/xo_______7/status/1204773443469815809</t>
  </si>
  <si>
    <t>Mishal_Em</t>
  </si>
  <si>
    <t xml:space="preserve">#نجاح_اكتتاب_ارامكو والله ههههههههههههههههههه الناس واعيه مايمشي عليها الكلام هذا اجل نجاح هاه </t>
  </si>
  <si>
    <t>https://twitter.com/Mishal_Em/status/1204773403045113856</t>
  </si>
  <si>
    <t>dany_old</t>
  </si>
  <si>
    <t xml:space="preserve">#نجاح_اكتتاب_ارامكو يمدي اكتتب الحين </t>
  </si>
  <si>
    <t>https://twitter.com/dany_old/status/1204773314910134279</t>
  </si>
  <si>
    <t>iii_S74</t>
  </si>
  <si>
    <t>hasanalnaqour</t>
  </si>
  <si>
    <t xml:space="preserve">#نجاح_اكتتاب_ارامكو راحت علي </t>
  </si>
  <si>
    <t>https://twitter.com/iii_S74/status/1204773279606738944</t>
  </si>
  <si>
    <t>Mahmoudsh01</t>
  </si>
  <si>
    <t>محدش معه فلوس استثمارها ف ارامكو وهرجعها بعد شهر #نجاح_اكتتاب_ارامكو</t>
  </si>
  <si>
    <t>https://twitter.com/Mahmoudsh01/status/1204773276062568448</t>
  </si>
  <si>
    <t>iiazgh</t>
  </si>
  <si>
    <t xml:space="preserve">قول وفعل منها للأعلى #نجاح_اكتتاب_ارامكو #سهم_ارامكو </t>
  </si>
  <si>
    <t>https://twitter.com/iiazgh/status/1204773264939196418</t>
  </si>
  <si>
    <t>R_Q_3</t>
  </si>
  <si>
    <t xml:space="preserve">#نجاح_اكتتاب_ارامكو ياساتر يارب. سلم من السياره وجاه الكفر </t>
  </si>
  <si>
    <t>https://twitter.com/R_Q_3/status/1204773195871600640</t>
  </si>
  <si>
    <t>AhAlsharief</t>
  </si>
  <si>
    <t xml:space="preserve">#نجاح_اكتتاب_ارامكو بصير غني ؟ </t>
  </si>
  <si>
    <t>https://twitter.com/AhAlsharief/status/1204773189278142465</t>
  </si>
  <si>
    <t>emadeng02</t>
  </si>
  <si>
    <t>#نجاح_اكتتاب_ارامكو هو مجرد لمحة عن دور خادم الحرمين الشريفين وسمو ولي عهده الامير محم بن سلمان وسعيهم لرفاهية شعبهم بخطه للتحول من مجرد شيء إلى عملاق اقتصادي له وزنه وقيمته على المستوى الدولي برؤيا 2030 وصلاح حُكام، ومساندة ودعم شعب، وإرادة حقيقية في الإصلاح والتغيير.</t>
  </si>
  <si>
    <t>https://twitter.com/emadeng02/status/1204773179643826176</t>
  </si>
  <si>
    <t>U_rim4</t>
  </si>
  <si>
    <t xml:space="preserve">بركه فلوسي #نجاح_اكتتاب_ارامكو </t>
  </si>
  <si>
    <t>https://twitter.com/U_rim4/status/1204773120940359680</t>
  </si>
  <si>
    <t>a_00_a01</t>
  </si>
  <si>
    <t xml:space="preserve">#نجاح_اكتتاب_ارامكو يمديني اكتتب ولا خلاص قفلوا </t>
  </si>
  <si>
    <t>https://twitter.com/a_00_a01/status/1204773096949010432</t>
  </si>
  <si>
    <t>30__nov</t>
  </si>
  <si>
    <t>من اكتتبت محد عبرني لا برسالة ولا رجعوا الباقي وانا زعلانة عشان ٢٠ سهم بس وابي الباقي #نجاح_اكتتاب_ارامكو</t>
  </si>
  <si>
    <t>https://twitter.com/30__nov/status/1204773093186686978</t>
  </si>
  <si>
    <t xml:space="preserve">مافيه شي وراه ولد سلمان الا يوصل قمه في النجاح #نجاح_اكتتاب_ارامكو </t>
  </si>
  <si>
    <t>https://twitter.com/glx509_/status/1204773089537667072</t>
  </si>
  <si>
    <t>ubGYtrMMtSWRA8b</t>
  </si>
  <si>
    <t>نفسسسسي افهمم سالفه الاسهمم وش دخل محمد وووو #نجاح_اكتتاب_ارامكو</t>
  </si>
  <si>
    <t>https://twitter.com/ubGYtrMMtSWRA8b/status/1204773087868260353</t>
  </si>
  <si>
    <t xml:space="preserve">غدا بإذن الله ٢ تريليون دولار ولا عزاء للمشككين في #نجاح_اكتتاب_ارامكو </t>
  </si>
  <si>
    <t>https://twitter.com/Feras_Alaseeri/status/1204773006721060864</t>
  </si>
  <si>
    <t>everest_rentcar</t>
  </si>
  <si>
    <t xml:space="preserve"> تاجير السيارات في دبي 00971567450746 تسلیم واستلام السیارات بالمطار الفندق الدفع بالفيزا او كاش سيارات عائليه بانواعها اقتصاديه سيارات فخمة، اسبورت تامين شامل على السيارات تامينك فى جيبك #نجاح_اكتتاب_ارامكو </t>
  </si>
  <si>
    <t>https://twitter.com/everest_rentcar/status/1204773002489073670</t>
  </si>
  <si>
    <t>sheikh_bin_</t>
  </si>
  <si>
    <t xml:space="preserve">#نجاح_اكتتاب_ارامكو الحمدلله حتى يبلغ الحمد منتهاة </t>
  </si>
  <si>
    <t>https://twitter.com/sheikh_bin_/status/1204772999611768833</t>
  </si>
  <si>
    <t>azooz2600</t>
  </si>
  <si>
    <t xml:space="preserve">#نجاح_اكتتاب_ارامكو وضع الشعب هههههههههههههههههههههههههههههههههههههههههههههههههههه اشهدو ي مسلمين الله </t>
  </si>
  <si>
    <t>https://twitter.com/azooz2600/status/1204772972357148681</t>
  </si>
  <si>
    <t>hafz19944</t>
  </si>
  <si>
    <t>#نجاح_اكتتاب_ارامكو الخدمات الإلكترونية : • تسجيل في حافز (#طاقات). • تحديث حافز :(مرتين بالأسبوع + تصوير شاشة). • حل التدريبات والاستبيانات شهرياً. • تغير كلمة المرور وإسترجاعها. جميع الخدمات وحل مشاكل #حافز</t>
  </si>
  <si>
    <t>https://twitter.com/hafz19944/status/1204772943173173254</t>
  </si>
  <si>
    <t>Amalmhmou</t>
  </si>
  <si>
    <t>#نجاح_اكتتاب_ارامكو ذهب بكافة العيارات (24،22،18)وبشكل قانوني وموثق الى السعودية بفارق عن السعر العالمي(6ريال سعودي) بمعنى في كل 1000جم ذهب ينقص (ستة آلاف ريال سعودي)عن سعر السوق العالمي وأقل كمية للطلب(واحد طن) فما فوق وأيضاً يخضع للمقايس والمواصفات في السعودية باقي التفاصيل خاص</t>
  </si>
  <si>
    <t>https://twitter.com/Amalmhmou/status/1204772916447129601</t>
  </si>
  <si>
    <t>Xt6Fx5</t>
  </si>
  <si>
    <t>https://twitter.com/Xt6Fx5/status/1204772811065241601</t>
  </si>
  <si>
    <t>sh_x0c</t>
  </si>
  <si>
    <t>قولوا ماشاء الله واحمدوا الله وشكرا للقيادة الحكيمة #نجاح_اكتتاب_ارامكو</t>
  </si>
  <si>
    <t>https://twitter.com/sh_x0c/status/1204772797643476995</t>
  </si>
  <si>
    <t>moniihfc</t>
  </si>
  <si>
    <t>استنوا والله فتح وخلص وانا مادريت عيدوا تكفون #نجاح_اكتتاب_ارامكو</t>
  </si>
  <si>
    <t>https://twitter.com/moniihfc/status/1204772777187794951</t>
  </si>
  <si>
    <t>rasha96526711</t>
  </si>
  <si>
    <t xml:space="preserve">#نجاح_اكتتاب_ارامكو. اللهم زد خيرات هذا الوطن واجعلنا من الشاكرين. </t>
  </si>
  <si>
    <t>https://twitter.com/rasha96526711/status/1204772771512885249</t>
  </si>
  <si>
    <t>JIMangel_</t>
  </si>
  <si>
    <t>مرا فخوريننننن فيك #نجاح_اكتتاب_ارامكو</t>
  </si>
  <si>
    <t>https://twitter.com/JIMangel_/status/1204772768593657862</t>
  </si>
  <si>
    <t>بعد تغطية #العربية الطويلة لـ #اكتتاب_أرامكو من البداية وحتى إدراجها .. المذيعة فاطمة الزهراء: نطالب الآن بإجازة بعد هذه التغطية</t>
  </si>
  <si>
    <t>https://twitter.com/AlArabiya_Bn/status/1204772753276047361</t>
  </si>
  <si>
    <t>raweya_salem</t>
  </si>
  <si>
    <t xml:space="preserve">ارامكو اكبر شركة قيمة سوقية في العالم #نجاح_اكتتاب_ارامكو </t>
  </si>
  <si>
    <t>https://twitter.com/raweya_salem/status/1204772747118813185</t>
  </si>
  <si>
    <t>qWXTMMgboTTCuxt</t>
  </si>
  <si>
    <t xml:space="preserve">#نجاح_اكتتاب_ارامكو ملاحضه المقطع مجرد دعاب وضحك والله يزيد ربح أرامكو وينفع فيها للبلد والمواطنين </t>
  </si>
  <si>
    <t>https://twitter.com/qWXTMMgboTTCuxt/status/1204772734577852421</t>
  </si>
  <si>
    <t>Ba_bms</t>
  </si>
  <si>
    <t xml:space="preserve">#نجاح_اكتتاب_ارامكو ماشاء الله فجأه المجتمع كله صاروا اغنياء ويراقبون حلالهم.. اذا عرفتوا تحسبون علموني </t>
  </si>
  <si>
    <t>https://twitter.com/Ba_bms/status/1204772729397878785</t>
  </si>
  <si>
    <t>Mahmoudcom85</t>
  </si>
  <si>
    <t>#مميزات_البنت_السعودية #نجاح_اكتتاب_ارامكو لاي عقاري التواصل خاص من فضلكم</t>
  </si>
  <si>
    <t>https://twitter.com/Mahmoudcom85/status/1204772729326571520</t>
  </si>
  <si>
    <t>sqerksa</t>
  </si>
  <si>
    <t xml:space="preserve">عندما صرح ولي العهد بأن اكتتاب أرامكو سيكون الأكبر في تاريخ البشرية هناك من شكك بجدوى طرح أرامكو وعدم نجاحها اليوم أرامكو تصبح أكبر شركة في العالم وتجعل Apple وغيرها من الشركات دونها محمد بن سلمان رجل للتاريخ ..رجل يحطم الأرقام #نجاح_اكتتاب_ارامكو </t>
  </si>
  <si>
    <t>https://twitter.com/sqerksa/status/1204772680764928001</t>
  </si>
  <si>
    <t>رقم كويس توقف عنده ولكن نطمح للافضل خاصه حنا اهل الاسهم القليله #نجاح_اكتتاب_ارامكو</t>
  </si>
  <si>
    <t>https://twitter.com/iwadha07/status/1204772660904890369</t>
  </si>
  <si>
    <t>AWahabghamdi</t>
  </si>
  <si>
    <t xml:space="preserve">#نجاح_اكتتاب_ارامكو اللهم لك الحمد كما ينبغي لجلال وجهك و عظيم سلطانك عاشت بلادي </t>
  </si>
  <si>
    <t>https://twitter.com/AWahabghamdi/status/1204772657620832256</t>
  </si>
  <si>
    <t>aln9r999</t>
  </si>
  <si>
    <t>فكرة طرح #أرامكو قديم منذ عهد الملك عبدالعزيز وتم تأجيل الفكرة لأسباب غير معلنة. ما سيدخل من عوائد استثمارية من الطرح سيتم توزيعه على قطاعات أخرى لتنميتها واليوم القيمة السوقية للنسبة الضئيلة من أرامكو تعادل ١.٨٨ تريليون دولار يعني الأكبر بالعالم #نجاح_اكتتاب_ارامكو</t>
  </si>
  <si>
    <t>https://twitter.com/aln9r999/status/1204772633721655297</t>
  </si>
  <si>
    <t>____1998l</t>
  </si>
  <si>
    <t xml:space="preserve">عصرية كلها نقاش عن اكتتاب أرامكو وهل بنصير اصحاب ثرى فاحش بين يوم وليلة ؟ طبعًا من الان رافعة كاسي لزيادة اسهمي </t>
  </si>
  <si>
    <t>https://twitter.com/____1998l/status/1204772595394068480</t>
  </si>
  <si>
    <t>sarahebrhm</t>
  </si>
  <si>
    <t xml:space="preserve">#نجاح_اكتتاب_ارامكو هنيئا لبلادنا بهذا الرجل التاريخي والقادم أجمل بأذن الله </t>
  </si>
  <si>
    <t>https://twitter.com/sarahebrhm/status/1204772565748768769</t>
  </si>
  <si>
    <t>الحين دور #المشاهير #للتطبيل في #نجاح_اكتتاب_ارامكو اسرع يا طبل</t>
  </si>
  <si>
    <t>https://twitter.com/KGimKpCkJB5ekN6/status/1204772524648734721</t>
  </si>
  <si>
    <t>E3Dii</t>
  </si>
  <si>
    <t xml:space="preserve">#نجاح_اكتتاب_ارامكو بصير غنيه اخيرا الحمدلله </t>
  </si>
  <si>
    <t>https://twitter.com/E3Dii/status/1204772512615284737</t>
  </si>
  <si>
    <t>Salmanalsh3</t>
  </si>
  <si>
    <t xml:space="preserve">اكتتاب #ارامكو خير الكلام ما قل و دل وكما كتبت سابقاً (هدية حكومية) شكراً سلمان الحزم ومحمد العزم نحمد الله على هذه القيادة المباركة وهذا الوطن المعطاء </t>
  </si>
  <si>
    <t>https://twitter.com/Salmanalsh3/status/1204772488149970944</t>
  </si>
  <si>
    <t>1A1Abd</t>
  </si>
  <si>
    <t>#نجاح_اكتتاب_ارامكو تعتبر شي حلو</t>
  </si>
  <si>
    <t>https://twitter.com/1A1Abd/status/1204772461595770881</t>
  </si>
  <si>
    <t>Ajwwaa2</t>
  </si>
  <si>
    <t>حتى لو لم ينجح الاكتتاب وطنيتي تجبرني اني اشترك وارفع راس البلد عالي لو ١٠ اسهم #نجاح_اكتتاب_ارامكو</t>
  </si>
  <si>
    <t>https://twitter.com/Ajwwaa2/status/1204772425059196928</t>
  </si>
  <si>
    <t>LagTO4tHdC7Ya3w</t>
  </si>
  <si>
    <t xml:space="preserve">اللهم لا تحجب لنا دعوة ولا تخيب لنا رجاء وبلغنا الغايات اللهم سخر لنا من عبادك الخيرين وارزقهم جناتك جنات النعيم اللهم امين لوجه الله تعالى بمقدرتك فانها عظيمة عند رب العالمين والحمدلله رب العالمين.#نجاح_اكتتاب_ارامكو </t>
  </si>
  <si>
    <t>https://twitter.com/LagTO4tHdC7Ya3w/status/1204772421976371210</t>
  </si>
  <si>
    <t>https://twitter.com/Dr_Alshathry/status/1204772208414990343</t>
  </si>
  <si>
    <t>a_a2ll3</t>
  </si>
  <si>
    <t xml:space="preserve">مافيه سهم فاضي لي #نجاح_اكتتاب_ارامكو </t>
  </si>
  <si>
    <t>https://twitter.com/a_a2ll3/status/1204772188835995648</t>
  </si>
  <si>
    <t>e7ssaas99</t>
  </si>
  <si>
    <t xml:space="preserve">#نجاح_اكتتاب_ارامكو ندمت صراحة اني مااكتتبت </t>
  </si>
  <si>
    <t>https://twitter.com/e7ssaas99/status/1204772183215616001</t>
  </si>
  <si>
    <t>nina_joj</t>
  </si>
  <si>
    <t xml:space="preserve">#نجاح_اكتتاب_ارامكو ابي ازيد اسهمي ياجماعة </t>
  </si>
  <si>
    <t>https://twitter.com/nina_joj/status/1204772104991920128</t>
  </si>
  <si>
    <t>naif50532679</t>
  </si>
  <si>
    <t xml:space="preserve">#نجاح_اكتتاب_ارامكو وضعي حالياً </t>
  </si>
  <si>
    <t>https://twitter.com/naif50532679/status/1204772068258131969</t>
  </si>
  <si>
    <t>SkrB7r</t>
  </si>
  <si>
    <t>#نجاح_اكتتاب_ارامكو طيب احنا ياللي اكتتبنا ايش استفدنا ؟</t>
  </si>
  <si>
    <t>https://twitter.com/SkrB7r/status/1204772056178601985</t>
  </si>
  <si>
    <t>OmkcKD2TA00Vt5G</t>
  </si>
  <si>
    <t>#نجاح_اكتتاب_ارامكو تطبيل لا شيء اكثر</t>
  </si>
  <si>
    <t>https://twitter.com/OmkcKD2TA00Vt5G/status/1204772029934780417</t>
  </si>
  <si>
    <t xml:space="preserve">#نجاح_اكتتاب_ارامكو طيب يمديني اكتتب الحين؟ </t>
  </si>
  <si>
    <t>https://twitter.com/ayya_86/status/1204772020367560709</t>
  </si>
  <si>
    <t>دوسريه قبيليه من قبايل نجد موظفه مطلقه بطفل من الشرقيه من عرق ابيض عمرها٣٣ جميله وشعر طويل وناعم مهتمه في نفسها شكلها اصغر من عمرها سنعه وراعيه بيت وتحب الزين #النصر_التعاون #نجاح_اكتتاب_ارامكو #مميزات_البنت_السعوديه</t>
  </si>
  <si>
    <t>https://twitter.com/umhesah/status/1204772006069260288</t>
  </si>
  <si>
    <t>سوق الأسهم يغلق مرتفعاً.. و«أرامكو» تتصدر الأكثر ارتفاعاً http://twasul.info/1467567 #نجاح_اكتتاب_ارامكو #اقتصاد #سوق_الأسهم #السعودية</t>
  </si>
  <si>
    <t>https://twitter.com/twasulnews/status/1204771981343776769</t>
  </si>
  <si>
    <t>#نجاح_اكتتاب_ارامكو العمارة مساحتها 207م شارع 12مكونة من8شقق وملحق علوي4شقق مكونة كل شقة من3غرف ومطبخ وصالة ودورتين مياه.و شقتين مكونة كل شقة من غرفتين ومطبخ ودورتين مياه.والملحق العلوي غرفة ومطبخ ودورة مياه,وكل شقة بعداد كهرباء مستقل المكيفات اسبلت راكبة لجميع الشقق والمطابخ</t>
  </si>
  <si>
    <t>https://twitter.com/Mahmoudcom85/status/1204771948158476289</t>
  </si>
  <si>
    <t>no0uraaz</t>
  </si>
  <si>
    <t>لومشاركه فيه مانجح حظي #نجاح_اكتتاب_ارامكو</t>
  </si>
  <si>
    <t>https://twitter.com/no0uraaz/status/1204771859792846848</t>
  </si>
  <si>
    <t>H_M_ii7</t>
  </si>
  <si>
    <t xml:space="preserve">#نجاح_اكتتاب_ارامكو نفتخر بك يامحمد كل يوممم </t>
  </si>
  <si>
    <t>https://twitter.com/H_M_ii7/status/1204771846673055745</t>
  </si>
  <si>
    <t xml:space="preserve">#نجاح_اكتتاب_ارامكو أكبر سابع سوق بالعالم بعد طرح أرامكو </t>
  </si>
  <si>
    <t>https://twitter.com/hasanalnaqour/status/1204771840977231872</t>
  </si>
  <si>
    <t>roroksa65</t>
  </si>
  <si>
    <t>https://twitter.com/roroksa65/status/1204771805845762048</t>
  </si>
  <si>
    <t>777mno7</t>
  </si>
  <si>
    <t xml:space="preserve">أحب أقول للناس الي ازعجونا عشان ما نكتتب بارامكوا وابثرونا بالتحليل والتحريم #نجاح_اكتتاب_ارامكو </t>
  </si>
  <si>
    <t>https://twitter.com/777mno7/status/1204771677613281282</t>
  </si>
  <si>
    <t>saadalenzi2030</t>
  </si>
  <si>
    <t xml:space="preserve">القائد يولد بصفات عظيمة منهااتخاذ القرار وتبعاته؛ واليوم بعد نجاح اكتتاب ارامكو وراءه رجل عظيم هو سيدي #محمد_بن_سلمان برؤية ثاقبة وقرارات شجاعة وفهم للواقع و إرادة قوية نشهد #نجاح_اكتتاب_ارامكو </t>
  </si>
  <si>
    <t>https://twitter.com/saadalenzi2030/status/1204771642230083586</t>
  </si>
  <si>
    <t>alroqi2030</t>
  </si>
  <si>
    <t>فوق هام السحب و ان كنتي ثرى فوق عالي الشهب يا اغلى ثرى مجدك لقدام و امجادك ورى وان حكى فيك حسادك ترى ما درينا بهرج حسادك ابد انت ما مثلك بهالدنيا بلد #نجاح_اكتتاب_ارامكو</t>
  </si>
  <si>
    <t>https://twitter.com/alroqi2030/status/1204771628883820550</t>
  </si>
  <si>
    <t>C3VZ8Skt5jaHhXF</t>
  </si>
  <si>
    <t xml:space="preserve">اكتتاب واسرع تداول ومكتتبين ب 32 ريال للسهم وعطوهم للأسم ١٠ أسهم وآخرتها يتداول السهم على 35 ريال يعني 3 * 10=30 ريال طيب #نجاح_اكتتاب_ارامكو انا استفدت ايه الحمدلله اني ما فكرت اكتتب </t>
  </si>
  <si>
    <t>https://twitter.com/C3VZ8Skt5jaHhXF/status/1204771598789685249</t>
  </si>
  <si>
    <t>vvol55</t>
  </si>
  <si>
    <t xml:space="preserve">#نجاح_اكتتاب_ارامكو فوق هام السحبي وان كنتي ثررر الف الف مبروك </t>
  </si>
  <si>
    <t>https://twitter.com/vvol55/status/1204771590459863040</t>
  </si>
  <si>
    <t>m14_ee</t>
  </si>
  <si>
    <t xml:space="preserve">#نجاح_اكتتاب_ارامكو مبروووك للشعب مبروووك للوطن ما شا الله تبارك الله </t>
  </si>
  <si>
    <t>https://twitter.com/m14_ee/status/1204771588094251008</t>
  </si>
  <si>
    <t xml:space="preserve">ارتفاع سوق الأسهم 0.83% في يوم تاريخي مع بدء تداول أرامكو https://ajel.sa/qD6Z4r/ #نجاح_اكتتاب_ارامكو </t>
  </si>
  <si>
    <t>https://twitter.com/ajlnews/status/1204771569094053891</t>
  </si>
  <si>
    <t>MalakAlT</t>
  </si>
  <si>
    <t>عندي ١٠٠ سهم #نجاح_اكتتاب_ارامكو</t>
  </si>
  <si>
    <t>https://twitter.com/MalakAlT/status/1204771459782053890</t>
  </si>
  <si>
    <t>hagawi</t>
  </si>
  <si>
    <t>"#أرامكو عندنا في #السعودية" من اجمل ما قيل عن اكبر اكتتاب في تاريخ البشرية.</t>
  </si>
  <si>
    <t>https://twitter.com/hagawi/status/1204771393524637699</t>
  </si>
  <si>
    <t>whfstsiccj8Nosk</t>
  </si>
  <si>
    <t>#مقاطعة_المنتجات_الاماراتيه #نجاح_اكتتاب_ارامكو</t>
  </si>
  <si>
    <t>https://twitter.com/whfstsiccj8Nosk/status/1204771381285703680</t>
  </si>
  <si>
    <t>اليوم يوم تاريخي ومفخرة لكل سعودي #نجاح_اكتتاب_ارامكو</t>
  </si>
  <si>
    <t>https://twitter.com/alroqi2030/status/1204771362117705728</t>
  </si>
  <si>
    <t>Badriyah_22</t>
  </si>
  <si>
    <t>SamiAlJaber</t>
  </si>
  <si>
    <t>وجوده بحد ذاته ثقة #نجاح_اكتتاب_ارامكو #ارامكو_السعوديه</t>
  </si>
  <si>
    <t>https://twitter.com/Badriyah_22/status/1204771268366622725</t>
  </si>
  <si>
    <t>naif22987</t>
  </si>
  <si>
    <t>#نجاح_اكتتاب_ارامكو طبيعي بيكون الأكبر بسوق السعوديه والعالم من ناحية قيمتها السوقيه.</t>
  </si>
  <si>
    <t>https://twitter.com/naif22987/status/1204771185365540865</t>
  </si>
  <si>
    <t>cuz_82</t>
  </si>
  <si>
    <t>#نجاح_اكتتاب_ارامكو طيب الحين ابيع ولا كسف ترا ماعرف + كيف اشوف انها طالعه ولا نازله .</t>
  </si>
  <si>
    <t>https://twitter.com/cuz_82/status/1204771116419633152</t>
  </si>
  <si>
    <t>Dhafer_Abdulah</t>
  </si>
  <si>
    <t>مبروك #نجاح_اكتتاب_ارامكو</t>
  </si>
  <si>
    <t>https://twitter.com/Dhafer_Abdulah/status/1204771083095879680</t>
  </si>
  <si>
    <t xml:space="preserve">أرامكو السعودية تُزيح شركة أبل الأمريكية عن مركزها الأول كأعلى قيمة سوقية في سوق الأسهم، لتؤكد نجاح توجيهات سمو ولي العهد ورؤيته قبل 3 سنوات . #نجاح_اكتتاب_ارامكو </t>
  </si>
  <si>
    <t>https://twitter.com/KSASociety/status/1204771065710419969</t>
  </si>
  <si>
    <t>jmeelah_558</t>
  </si>
  <si>
    <t xml:space="preserve">ابي اكتتب عيدوها تكفون #نجاح_اكتتاب_ارامكو </t>
  </si>
  <si>
    <t>https://twitter.com/jmeelah_558/status/1204771052737486848</t>
  </si>
  <si>
    <t>ولد .. لحد يلعب بالحلال #نجاح_اكتتاب_ارامكو</t>
  </si>
  <si>
    <t>https://twitter.com/AhAlsharief/status/1204771036912336896</t>
  </si>
  <si>
    <t>abmrz</t>
  </si>
  <si>
    <t>ماني فاهم اللي يقولون ارامكو صارت اغلى شركه فيً العالم ونجاح الاكتتاب، اولا هي الاغلى من قبل الاكتتاب ومن ناحية الاكتتاب اول يوم بعد ما يبين مع انه شخصيا اقل من المتوقع لكن باذن الله يتجه للاعلى. #نجاح_اكتتاب_ارامكو</t>
  </si>
  <si>
    <t>https://twitter.com/abmrz/status/1204771036849475591</t>
  </si>
  <si>
    <t>Lavender33333</t>
  </si>
  <si>
    <t xml:space="preserve">#نجاح_اكتتاب_ارامكو https://twitter.com/talal_alsaiff/status/1204743114080051200/video/1 ان قال سيد هل الأفعال شيء تم </t>
  </si>
  <si>
    <t>https://twitter.com/Lavender33333/status/1204771028221739008</t>
  </si>
  <si>
    <t>taqat29</t>
  </si>
  <si>
    <t xml:space="preserve">#نجاح_اكتتاب_ارامكو ذكروني بعد عشر سنين ابيع برميلي </t>
  </si>
  <si>
    <t>https://twitter.com/taqat29/status/1204771021208915968</t>
  </si>
  <si>
    <t>الحين اضرب ٣٢٠ بعد الاسهم ١٠ ويطلع المجموع؟؟ او خبصت الدنيا #نجاح_اكتتاب_ارامكو</t>
  </si>
  <si>
    <t>https://twitter.com/qilxn21/status/1204771020898545666</t>
  </si>
  <si>
    <t>TY69547170</t>
  </si>
  <si>
    <t xml:space="preserve"> أهلاً بِك فّي مستَِحضرات طبيهُ 1-محفزُات جنَسية لكٌلا الطرفَين 2_ جهاز هاند سوم لتكبير القضيب 3_ بخاخة جنس لتأخير القذف 4_ قطَرة زيادة المحن للنساء 5_ علكة نسائية التهيج والمحن فياجرا للنساء و الرجال #نجاح_اكتتُُُُُُُُُُُُُُُُُُُُاب_ارامكو </t>
  </si>
  <si>
    <t>https://twitter.com/TY69547170/status/1204771019979972608</t>
  </si>
  <si>
    <t>amnaymag</t>
  </si>
  <si>
    <t xml:space="preserve">دائما ما يكون اليوم الأول للانضمام إلى البورصة رائعا، لاحقا تختفي البهجة وتبقى الحقيقة. نحن لا نشتري الأسهم لأننا نحبك ولا نصرة لوطن أو دين بل نصرة لجيوبنا، نبيع لنحصد الأرباح أو لسبب مرتبط بالنتائج. #نجاح_اكتتاب_ارامكو </t>
  </si>
  <si>
    <t>https://twitter.com/amnaymag/status/1204771006033907712</t>
  </si>
  <si>
    <t>Amy00010</t>
  </si>
  <si>
    <t xml:space="preserve">من نجاح إلى نجاح بأذن لله #نجاح_اكتتاب_ارامكو </t>
  </si>
  <si>
    <t>https://twitter.com/Amy00010/status/1204770842124656640</t>
  </si>
  <si>
    <t>nardin1994</t>
  </si>
  <si>
    <t>الاكتتاب حرام ولا حلال لان كان عندي نيه وتراجعت باخر لحظة رغم تشجيع اللي حولي بس والله خفت لان اول مره اكتتتب #نجاح_اكتتاب_ارامكو</t>
  </si>
  <si>
    <t>https://twitter.com/nardin1994/status/1204770839121584129</t>
  </si>
  <si>
    <t>sabqagaar</t>
  </si>
  <si>
    <t xml:space="preserve">#نجاح_اكتتاب_ارامكو فيلا للبيع في الرياض الحمراء الغربيه منطقه قصور VIP فخمه مساحة 1273م الجيران فيهم وزراء ودكاترة السوم 7 مليون و 200الف البيع فرق السوم التفاصيل والصور هنا http://www.sabqagaar.com/%d9%81%d9%8a%d9%84%d8%a7-%d9%84%d9%84%d8%a8%d9%8a%d8%b9-%d9%81%d9%8a-%d8%a7%d9%84%d8%b1%d9%8a%d8%a7%d8%b6-%d8%a7%d9%84%d8%ad%d9%85%d8%b1%d8%a7%d8%a1-%d8%a7%d9%84%d8%ba%d8%b1%d8%a8%d9%8a%d9%87-%d9%85/ . . . </t>
  </si>
  <si>
    <t>https://twitter.com/sabqagaar/status/1204770838769217542</t>
  </si>
  <si>
    <t>abdullah_najar</t>
  </si>
  <si>
    <t xml:space="preserve">#نجاح_اكتتاب_ارامكو في يوم تاريخي للوطن .. برؤية وتوجيهات سمو ولي العهد الله يديمه حقق #سهم_أرامكو النجاح وتربعت الشركة على العرش </t>
  </si>
  <si>
    <t>https://twitter.com/abdullah_najar/status/1204770801767133184</t>
  </si>
  <si>
    <t>AprilS3s</t>
  </si>
  <si>
    <t>#نجاح_اكتتاب_ارامكو ان شالله هذي بدايه تحقيق حلمي اني اصير ثريه انتبهو على نفطي تكفون</t>
  </si>
  <si>
    <t>https://twitter.com/AprilS3s/status/1204770794162835458</t>
  </si>
  <si>
    <t>nour_alsupaie</t>
  </si>
  <si>
    <t xml:space="preserve">#نجاح_اكتتاب_ارامكو فخر لكل سعودي </t>
  </si>
  <si>
    <t>https://twitter.com/nour_alsupaie/status/1204770780615249922</t>
  </si>
  <si>
    <t>AaX6543210</t>
  </si>
  <si>
    <t xml:space="preserve">#نجاح_اكتتاب_ارامكو اللهم من نشرها أوسدد منها فاجعل له من كل همٍ فرجاً ومن كل ضيقٍ مخرجاً وارزقه من حيث لايحتسب يارحـيـم فزعتكم يااهل الخير لو بشي البسيط موقفه خدماته ثلاث سنوات سجن ساعدونا تكفون [المبلغ نزل ] التنفيذ القضائي الفاتورة(١٩٣٧٠٤٢٨٤٥) </t>
  </si>
  <si>
    <t>https://twitter.com/AaX6543210/status/1204770774936178690</t>
  </si>
  <si>
    <t>Ckji9AJo3V4bggr</t>
  </si>
  <si>
    <t>#نجاح_اكتتاب_ارامكو اول مره اكتتب بمبلغ 80 الف الحين كم صارو يعني</t>
  </si>
  <si>
    <t>https://twitter.com/Ckji9AJo3V4bggr/status/1204770769248620550</t>
  </si>
  <si>
    <t>mnuav</t>
  </si>
  <si>
    <t xml:space="preserve">#نجاح_اكتتاب_ارامكو مسويه ان عندي نظره اقتصاديه وما اكتتب </t>
  </si>
  <si>
    <t>https://twitter.com/mnuav/status/1204770768372060161</t>
  </si>
  <si>
    <t>jaaana11</t>
  </si>
  <si>
    <t>حرام راحت علي عيدو الأكتتاب مانتبهت #اكتتاب_أرامكو</t>
  </si>
  <si>
    <t>https://twitter.com/jaaana11/status/1204770756460208128</t>
  </si>
  <si>
    <t>HayaSaleh23</t>
  </si>
  <si>
    <t xml:space="preserve">#ارامكو #اكتتاب_ارامكوا Mood : </t>
  </si>
  <si>
    <t>https://twitter.com/HayaSaleh23/status/1204770742300229633</t>
  </si>
  <si>
    <t xml:space="preserve">#نجاح_اكتتاب_ارامكو القيمه السوقيه الأعلى بالعالم </t>
  </si>
  <si>
    <t>https://twitter.com/hasanalnaqour/status/1204770742073724929</t>
  </si>
  <si>
    <t xml:space="preserve">فيديو .. ماهي رؤية ولي العهد حول اكتتاب شركة أرامكو؟ #نجاح_اكتتاب_ارامكو . </t>
  </si>
  <si>
    <t>https://twitter.com/t333tm/status/1204770655067148289</t>
  </si>
  <si>
    <t>ath_r1</t>
  </si>
  <si>
    <t xml:space="preserve">#نجاح_اكتتاب_ارامكو من نجاح لنجاح يا بلادي </t>
  </si>
  <si>
    <t>https://twitter.com/ath_r1/status/1204770611341545472</t>
  </si>
  <si>
    <t xml:space="preserve">#نجاح_اكتتاب_ارامكو قول وفعل يابو سلمان الله يحفظكم يارب ويعزكم وولا يعز عليكم والله قد ايش فخورين فيكم </t>
  </si>
  <si>
    <t>https://twitter.com/iiazgh/status/1204770596061687810</t>
  </si>
  <si>
    <t>jc5ii</t>
  </si>
  <si>
    <t>#نجاح_اكتتاب_ارامكو @Lameia7 شوفي شغلك نبغى نصير تجار</t>
  </si>
  <si>
    <t>https://twitter.com/jc5ii/status/1204770587907969026</t>
  </si>
  <si>
    <t>LW_Wjj</t>
  </si>
  <si>
    <t>بنتظر ما ببيع شي الا لما يجيني خبر وان شاء الله خير #نجاح_اكتتاب_ارامكو</t>
  </si>
  <si>
    <t>https://twitter.com/LW_Wjj/status/1204770576935587841</t>
  </si>
  <si>
    <t>zajeel29</t>
  </si>
  <si>
    <t xml:space="preserve">#نجاح_اكتتاب_ارامكو شلون اشوف اسهمي واتطمن عليها </t>
  </si>
  <si>
    <t>https://twitter.com/zajeel29/status/1204770548934426631</t>
  </si>
  <si>
    <t>PowerStoneUAE</t>
  </si>
  <si>
    <t xml:space="preserve">نقدم تصاميم متعددة ومتنوعة لعملائنا الكرام. #بوخالد_امن_وامان #نجاح_اكتتاب_ارامكو </t>
  </si>
  <si>
    <t>https://twitter.com/PowerStoneUAE/status/1204770532845113350</t>
  </si>
  <si>
    <t>Askim_9</t>
  </si>
  <si>
    <t>اول خطوات الثراء الفاحش #نجاح_اكتتاب_ارامكو</t>
  </si>
  <si>
    <t>https://twitter.com/Askim_9/status/1204770519804985345</t>
  </si>
  <si>
    <t>3obad_198</t>
  </si>
  <si>
    <t xml:space="preserve">#نجاح_اكتتاب_ارامكو حرفيا انا منغبن من نفسي أني دخلت ب 10 اسهم فما بالك ب اللي ما اكتتب </t>
  </si>
  <si>
    <t>https://twitter.com/3obad_198/status/1204770505129168897</t>
  </si>
  <si>
    <t>walidaloutaybi</t>
  </si>
  <si>
    <t xml:space="preserve">#نجاح_اكتتاب_ارامكو الحلم اليوم حقيقة ... أرامكوا تتجاوز اليوم البنك الصيني و العملاقة آبل و هواوي وتصبح الشركة الأكبر عالمياً. ولي العهد سبق وقالها في ٢٠١٧ أرامكوا راح تكون الطرح الأكبر فالعالم </t>
  </si>
  <si>
    <t>https://twitter.com/walidaloutaybi/status/1204770493695434752</t>
  </si>
  <si>
    <t>meadtr</t>
  </si>
  <si>
    <t xml:space="preserve">#نجاح_اكتتاب_ارامكو أصبح لدينا أكبر شركة مدرجة في العالم الحمدلله على هذا المُنجز الوطني الجديد و إن لم يكن لي نصيب فيه عمار يا بلادي </t>
  </si>
  <si>
    <t>https://twitter.com/meadtr/status/1204770469758611456</t>
  </si>
  <si>
    <t xml:space="preserve">اقوالنا أفعال .. قيمة #أرامكو السوقية تتخطى الشركات العالمية الكبيرة وبذلك تتربع على العرش وتصبح أكبر شركة في العالم من حيث القيمة السوقية بقيمة 1.88 تريليون دولار لله الحمد من قبل وبعد والحمدلله على نعمة #السعودية كل يوم انجاز ومن علو الى أعلى #نجاح_اكتتاب_ارامكو #سهم_ارامكو </t>
  </si>
  <si>
    <t>https://twitter.com/ASNA_20/status/1204770447558135810</t>
  </si>
  <si>
    <t>shoshgh</t>
  </si>
  <si>
    <t>#نجاح_اكتتاب_ارامكو الله يحفظه يارب استودعته الله محمد بن سلمان الله يحفظه من الاعداء وكيد الكائدين عيال الكلب مايبون السعودية تكون قمّة رغم انها ماراح تضر احد لكن الله الحافظ يارب</t>
  </si>
  <si>
    <t>https://twitter.com/shoshgh/status/1204770419393417216</t>
  </si>
  <si>
    <t>1384majed</t>
  </si>
  <si>
    <t>بعد هذا النجاح ألا يستحق الشعب مكرمه من ملكنا سلمان #نجاح_اكتتاب_ارامكو</t>
  </si>
  <si>
    <t>https://twitter.com/1384majed/status/1204770389815156736</t>
  </si>
  <si>
    <t>zkjQduHPwPzjxjj</t>
  </si>
  <si>
    <t xml:space="preserve">#نجاح_اكتتاب_ارامكو معليش أي نجاح كم الزياده ٤ريال بس ابي أحط عشره يرجع لي ميه مو ١٤ونقول نجاح </t>
  </si>
  <si>
    <t>https://twitter.com/zkjQduHPwPzjxjj/status/1204770367522451456</t>
  </si>
  <si>
    <t>BaderB4</t>
  </si>
  <si>
    <t xml:space="preserve">#نجاح_اكتتاب_ارامكو نجاح و ارتفاع اكتتاب ارامكو بفضل الله و فضل ملكنا سلمان العزم و ولي عهده محمد الحزم و نظرتهم للمستقبل و لنا و للاجيال القادمة الله يديمهم لنا و يحفظهم </t>
  </si>
  <si>
    <t>https://twitter.com/BaderB4/status/1204770340448194560</t>
  </si>
  <si>
    <t>_Mo55</t>
  </si>
  <si>
    <t>وش الوضع ماجاني شي #نجاح_اكتتاب_ارامكو</t>
  </si>
  <si>
    <t>https://twitter.com/_Mo55/status/1204770331870867457</t>
  </si>
  <si>
    <t>so3adm3</t>
  </si>
  <si>
    <t>#نجاح_اكتتاب_ارامكو لم أثق بالطمأنينة يوما .. أشعر أنها مجرد كمين. #تأملوها مساء طيب كرائحة القهوة وحلوٌ كحلاوة الكعكة</t>
  </si>
  <si>
    <t>https://twitter.com/so3adm3/status/1204770321422782464</t>
  </si>
  <si>
    <t>تقرأون غداً .. سهم #ارامكو آفآق وآمال #مقالات @alyaum #صحيفةاليوم #تداول_ارامكو @ibahathek11 #نجاح_اكتتاب_ارامكو إبراهيم باحاذق http://bit.ly/2lxLfpt</t>
  </si>
  <si>
    <t>https://twitter.com/AlyaumOpEd/status/1204770313088700418</t>
  </si>
  <si>
    <t>C111C3</t>
  </si>
  <si>
    <t xml:space="preserve">حطب سمر بالدمام لايفوتك #نجاح_اكتتاب_ارامكو </t>
  </si>
  <si>
    <t>https://twitter.com/C111C3/status/1204770300589678592</t>
  </si>
  <si>
    <t>lsalsre</t>
  </si>
  <si>
    <t>#نجاح_اكتتاب_ارامكو ما اكتتبت الا لاني متاكده١٠٠٪؜ من نجاحه:)</t>
  </si>
  <si>
    <t>https://twitter.com/lsalsre/status/1204770286945615875</t>
  </si>
  <si>
    <t>أشم رائحة 2006م نوع الأسئلة والتوصيات والجمل اللي كانت تردد .. واحد كاتب حديث الصالات ! حديث الصالات هذي الجملة آخر خبري فيها 2006م يوم كانت الصالات تعج بالمساهمين قبل أن تصبح خاوية .. يوجد مساهمين كثر عادوا مع اكتتاب #سهم_أرامكو وبظني أنهم يحتاجون نسخة إصدار جديدة ..</t>
  </si>
  <si>
    <t>https://twitter.com/abu_saleh_0/status/1204770275130269702</t>
  </si>
  <si>
    <t>Maajed550</t>
  </si>
  <si>
    <t xml:space="preserve">نتائج ثقة ولي عهدنا الشامخ اتت اليوم بنجاح اكتتاب ارامكو .. اكتتاب تاريخي وعسى بلادنا من نجاح لنجاح #نجاح_اكتتاب_ارامكو </t>
  </si>
  <si>
    <t>https://twitter.com/Maajed550/status/1204770274119430144</t>
  </si>
  <si>
    <t xml:space="preserve">شاهد الاعتداء الوحشي والتنمر والتحرش الجنسي الذي يزداد يوماً بعد يوم في المدارس.... أين الحكومة؟ أين المسؤولون؟ أين وزارة التعليم الفاشلة؟ #نجاح_اكتتاب_ارامكو </t>
  </si>
  <si>
    <t>https://twitter.com/AlemadHajer/status/1204770227504001024</t>
  </si>
  <si>
    <t xml:space="preserve">#نجاح_اكتتاب_ارامكو قال الرسول صلى الله عليه وسلم (الصدقه تطفى غضب الرب كما تطفى الماء النار)ياباغي الخير اقبل وشارك في تفريج كربه بابا ثلاث سنوات بالسجن طالع مهله شهر كبير بالسن ومريض جلطه فزعتكم يااهل الخير لو بشي القليل يعول ٩افراد توجدالاثباتات موقفه خدماته3سنين تكفون </t>
  </si>
  <si>
    <t>https://twitter.com/AaX6543210/status/1204770224349810693</t>
  </si>
  <si>
    <t>hf4ii</t>
  </si>
  <si>
    <t>#نجاح_اكتتاب_ارامكو مدري ليه احسه كلام فاضي</t>
  </si>
  <si>
    <t>https://twitter.com/hf4ii/status/1204770211410432000</t>
  </si>
  <si>
    <t>iiMeshls</t>
  </si>
  <si>
    <t>مجلوطه اني ماشريت اسهم اكثر بس كنت خايفه اخسر واصير مديونه #نجاح_اكتتاب_ارامكو</t>
  </si>
  <si>
    <t>https://twitter.com/iiMeshls/status/1204770203839729667</t>
  </si>
  <si>
    <t>Abdalla32133477</t>
  </si>
  <si>
    <t>#نجاح_اكتتاب_ارامكو اعلن معنا مع اكبر حملة اعلانية على مستوى المملكة الاعلان يكون في ٣٥ موقع الكتروني وتطبيق و ١٠٠حساب تويتر وعلى اكبر الهاشتاقات للمزيد اقرأ هناا https://www.jakmaal.com/se/blogs/971/634/hmlat-a-lanyt-mtkamlt</t>
  </si>
  <si>
    <t>https://twitter.com/Abdalla32133477/status/1204770171560300544</t>
  </si>
  <si>
    <t>sh__um</t>
  </si>
  <si>
    <t>#نْجاحٌ_اكتتَاب_ارامكُو ساعات رومانسي</t>
  </si>
  <si>
    <t>https://twitter.com/sh__um/status/1204770105047048198</t>
  </si>
  <si>
    <t>saranadr1</t>
  </si>
  <si>
    <t>⁧#كود⁩ كوبون خصم موقع نون&amp;#13;&amp;#13;&amp;#13;&amp;#13; &amp;#13;&amp;#13;&amp;#13;&amp;#13;BN85&amp;#13;&amp;#13;&amp;#13;&amp;#13; #نجاح_اكتتاب_ارامكو</t>
  </si>
  <si>
    <t>https://twitter.com/saranadr1/status/1204770037149683717</t>
  </si>
  <si>
    <t>zayhap1</t>
  </si>
  <si>
    <t>بالتوفيق ل بلادي السعوديه وأن يجعله فيه الخير على وطني #نجاح_اكتتاب_ارامكو</t>
  </si>
  <si>
    <t>https://twitter.com/zayhap1/status/1204770036298256393</t>
  </si>
  <si>
    <t>GW_Metal</t>
  </si>
  <si>
    <t xml:space="preserve">#ٌتتزوجين_ّابن_ٌعمك_ًتتزوج_ِبنت_ّعمك #ّمميزات_ٍالبنت_َالسعوديه #ٍنجاح_ٌاكتتاب_ُارامكو </t>
  </si>
  <si>
    <t>https://twitter.com/GW_Metal/status/1204770030279438336</t>
  </si>
  <si>
    <t>ryse199</t>
  </si>
  <si>
    <t xml:space="preserve">#نجاح_اكتتاب_ارامكو المعلومات بعد مااخلص الدراسه </t>
  </si>
  <si>
    <t>https://twitter.com/ryse199/status/1204770017600036869</t>
  </si>
  <si>
    <t>https://twitter.com/GW_Metal/status/1204769998675283968</t>
  </si>
  <si>
    <t>https://twitter.com/GW_Metal/status/1204769967197085696</t>
  </si>
  <si>
    <t>y_20_a</t>
  </si>
  <si>
    <t>https://twitter.com/y_20_a/status/1204769952898732032</t>
  </si>
  <si>
    <t>https://twitter.com/GW_Metal/status/1204769935370665985</t>
  </si>
  <si>
    <t>ALMRISEUL</t>
  </si>
  <si>
    <t xml:space="preserve">بحمدلله وفضله مع بدء تداول شركة أرامكو تصل القيمة السوقية 1.88 تريليون دولار لتصبح أكبر شركة مدرجة في العالم ويرتفع ترتيب سوق الاسهم السعودي إلى ال 9 في العالم هذا ليس صدفة فلدينا الفكر والتخطيط وبعد النظر الذي يقود بلادنا لأفاق العالم ممثل في سيدي #ولي_العهد #نجاح_اكتتاب_ارامكو </t>
  </si>
  <si>
    <t>https://twitter.com/ALMRISEUL/status/1204769932153696257</t>
  </si>
  <si>
    <t>https://twitter.com/GW_Metal/status/1204769903288504322</t>
  </si>
  <si>
    <t>2018Falcon2018</t>
  </si>
  <si>
    <t>الحمد لله الذي بنعمته تتم الصالحات #نجاح_اكتتاب_ارامكو #سهم_أرامكو #تداول_ارامكو قيمة أرامكو السوقية تقفز لـ1.88 تريليون دولار لتتخطى بذلك قيمة شركة آبل وتصبح الشركة الأكبر في العالم من حيث القيمة السوقية</t>
  </si>
  <si>
    <t>https://twitter.com/2018Falcon2018/status/1204769882065309698</t>
  </si>
  <si>
    <t>https://twitter.com/GW_Metal/status/1204769871868895233</t>
  </si>
  <si>
    <t>https://twitter.com/GW_Metal/status/1204769840373866501</t>
  </si>
  <si>
    <t>رؤية ولي العهد تنجح.. "أرامكو" تتربع على عرش أكبر اكتتاب في العالم http://j.mp/2E4gzFAآخر-الأخبار/رؤية-ولي-العهد-تنجح-أرامكو-تتربع-على-عرش-أكبر-اكتتاب-في-العالم?ref=rss&amp;amp;format=simple&amp;amp;link=link</t>
  </si>
  <si>
    <t>https://twitter.com/saudi_enews/status/1204769809348603904</t>
  </si>
  <si>
    <t>https://twitter.com/GW_Metal/status/1204769809088552962</t>
  </si>
  <si>
    <t>saad_alsuraihi</t>
  </si>
  <si>
    <t xml:space="preserve">الله يحفظك ياحبيب الشعب #نجاح_اكتتاب_ارامكو </t>
  </si>
  <si>
    <t>https://twitter.com/saad_alsuraihi/status/1204769807033393157</t>
  </si>
  <si>
    <t>GARELTOFRIVIA</t>
  </si>
  <si>
    <t xml:space="preserve">الحمد لله على نجاح اكتتاب ارامكو ، رؤية الامير محمد الاقتصادية فذه </t>
  </si>
  <si>
    <t>https://twitter.com/GARELTOFRIVIA/status/1204769806312001537</t>
  </si>
  <si>
    <t>Ha_mooon1</t>
  </si>
  <si>
    <t>وضعنا الي م اكتتبنا ونتابع الهاشتاق مزهريات مصفوفه #نجاح_اكتتاب_ارامكو</t>
  </si>
  <si>
    <t>https://twitter.com/Ha_mooon1/status/1204769801576599552</t>
  </si>
  <si>
    <t>xoanasxo</t>
  </si>
  <si>
    <t>AkbSami</t>
  </si>
  <si>
    <t>صدقت اكتتاب في كيان ضخم مثل ارامكو لايحتاج محلل زيادة عليه انه يمثل سمعة الدولة في جميع مشاريعها القادمة وخططها لرؤية 2030 داخلياً وخارجياً</t>
  </si>
  <si>
    <t>https://twitter.com/xoanasxo/status/1204769800662265857</t>
  </si>
  <si>
    <t>H12_f11</t>
  </si>
  <si>
    <t>https://twitter.com/H12_f11/status/1204769786862952449</t>
  </si>
  <si>
    <t>https://twitter.com/GW_Metal/status/1204769777224470533</t>
  </si>
  <si>
    <t>https://twitter.com/GW_Metal/status/1204769745557434373</t>
  </si>
  <si>
    <t>Ky77_</t>
  </si>
  <si>
    <t>ليا عندهم 6 أسهم #نجاح_اكتتاب_ارامكو</t>
  </si>
  <si>
    <t>https://twitter.com/Ky77_/status/1204769727488368640</t>
  </si>
  <si>
    <t>https://twitter.com/GW_Metal/status/1204769713760473088</t>
  </si>
  <si>
    <t>9llF1</t>
  </si>
  <si>
    <t xml:space="preserve">❁ سيد الإستغفار . اللهم أنت ربي لا إله إلا أنت خلقتني وأنا عبدڪ ، وأنـا على عهدڪ ووعدڪ ما استطعت ، أعوذ بڪ من شر ما صنعت أبوء لڪ بنعمتڪ علي ، وأبوء لڪ بذنبي ، فاغفر لي ، فإنه لا يغفر الذنوب إلا أنت .، #نجاح_اكتتاب_ارامكو </t>
  </si>
  <si>
    <t>https://twitter.com/9llF1/status/1204769708043575296</t>
  </si>
  <si>
    <t>https://twitter.com/GW_Metal/status/1204769681862733824</t>
  </si>
  <si>
    <t>https://twitter.com/GW_Metal/status/1204769650250260480</t>
  </si>
  <si>
    <t>زين حمدلله اخبار حلوة #نجاح_اكتتاب_ارامكو</t>
  </si>
  <si>
    <t>https://twitter.com/LW_Wjj/status/1204769648983642113</t>
  </si>
  <si>
    <t>https://twitter.com/GW_Metal/status/1204769618763616258</t>
  </si>
  <si>
    <t>GoldenEwanSA</t>
  </si>
  <si>
    <t xml:space="preserve">أفضل أسعار فنادق المدينة المنورة فندق ميلينيوم العقيق من 1 ديسمبر إلى 14 ديسمبر احجز الآن https://wa.me/966555199227 نوفمبر 2019 #فنادق_المدينة_المنورة #الايوان_الذهبي #نجاح_اكتتاب_ارامكو </t>
  </si>
  <si>
    <t>https://twitter.com/GoldenEwanSA/status/1204769612577099777</t>
  </si>
  <si>
    <t>https://twitter.com/GW_Metal/status/1204769587289571328</t>
  </si>
  <si>
    <t>ffff31485680</t>
  </si>
  <si>
    <t xml:space="preserve">انا من الاخيره تر #نجاح_اكتتاب_ارامكو </t>
  </si>
  <si>
    <t>https://twitter.com/ffff31485680/status/1204769567823798273</t>
  </si>
  <si>
    <t>أرامكو السعودية تُزيح شركة أبل الأمريكية عن مركزها الأول كأعلى قيمة سوقية في سوق الأسهم، لتؤكد نجاح توجيهات سمو ولي العهد ورؤيته قبل 3 سنوات. . ⁧#نجاح_اكتتاب_ارامكو⁩</t>
  </si>
  <si>
    <t>https://twitter.com/KSA/status/1204769555769368577</t>
  </si>
  <si>
    <t>https://twitter.com/GW_Metal/status/1204769555165405185</t>
  </si>
  <si>
    <t>https://twitter.com/GW_Metal/status/1204769523729088512</t>
  </si>
  <si>
    <t>9llN</t>
  </si>
  <si>
    <t>https://twitter.com/9llN/status/1204769523246804995</t>
  </si>
  <si>
    <t>xiiha_16</t>
  </si>
  <si>
    <t>ضمان نجاحه اساسًا 100% #نجاح_اكتتاب_ارامكو</t>
  </si>
  <si>
    <t>https://twitter.com/xiiha_16/status/1204769514128367616</t>
  </si>
  <si>
    <t>https://twitter.com/GW_Metal/status/1204769492217335808</t>
  </si>
  <si>
    <t>alalmaei</t>
  </si>
  <si>
    <t xml:space="preserve">صدق وكذب المرجفون ..نظره ثاقبه واستحضار للتاريخ ..وصناعه للمستقبل المبشر بالخير ،،فخر الشباب #ولي_العهد_الامير_محمد_بن_سلمان #نجاح_اكتتاب_ارامكو </t>
  </si>
  <si>
    <t>https://twitter.com/alalmaei/status/1204769491869208577</t>
  </si>
  <si>
    <t>https://twitter.com/GW_Metal/status/1204769460508405760</t>
  </si>
  <si>
    <t>https://twitter.com/GW_Metal/status/1204769428610654209</t>
  </si>
  <si>
    <t>9llU</t>
  </si>
  <si>
    <t>https://twitter.com/9llU/status/1204769424810663937</t>
  </si>
  <si>
    <t>Sabr0112</t>
  </si>
  <si>
    <t xml:space="preserve">#مميزات_البنت_السعوديه مافيه اجمل واطلق وارحم واحن منها في الكون واللي مهو عاجبه هالكلام مهو مجبور يكلف نفسه ويكمل قراءة تغريدتي #نجاح_اكتتاب_ارامكو </t>
  </si>
  <si>
    <t>https://twitter.com/Sabr0112/status/1204769403553951744</t>
  </si>
  <si>
    <t>https://twitter.com/GW_Metal/status/1204769397296025600</t>
  </si>
  <si>
    <t>https://twitter.com/GW_Metal/status/1204769365587087360</t>
  </si>
  <si>
    <t>https://twitter.com/GW_Metal/status/1204769333873958920</t>
  </si>
  <si>
    <t>https://twitter.com/GW_Metal/status/1204769302227963904</t>
  </si>
  <si>
    <t>https://twitter.com/GW_Metal/status/1204769270468665344</t>
  </si>
  <si>
    <t>rjq51</t>
  </si>
  <si>
    <t xml:space="preserve">تلك هي الحياة ينقصنا الرضا #نجاح_اكتتاب_ارامكو </t>
  </si>
  <si>
    <t>https://twitter.com/rjq51/status/1204769261924818947</t>
  </si>
  <si>
    <t>sar__0770</t>
  </si>
  <si>
    <t>https://twitter.com/sar__0770/status/1204769253544644608</t>
  </si>
  <si>
    <t>manspoma</t>
  </si>
  <si>
    <t>#نجاح_اكتتاب_ارامكو #مجموعه_التوكل للتسويق العقاري للسفارات وهواه الفخامه شقه في سرايا المعادي . مساحه من ٢٧٠م اغتنم الفرصه والحق اشتري بسعر مغري جدا جدامداخل ووجهات فاخره وجراج واسانسير +حصه في الارض بادر بالشراء للتواصل ٠١٠٠٠٤٦٢٠٠٨ #مجموعه_التوكل</t>
  </si>
  <si>
    <t>https://twitter.com/manspoma/status/1204769242119315456</t>
  </si>
  <si>
    <t>https://twitter.com/GW_Metal/status/1204769239015538689</t>
  </si>
  <si>
    <t>nvj_92</t>
  </si>
  <si>
    <t>https://twitter.com/nvj_92/status/1204769226118053889</t>
  </si>
  <si>
    <t>https://twitter.com/GW_Metal/status/1204769207004651520</t>
  </si>
  <si>
    <t>DrAalsh17ihri</t>
  </si>
  <si>
    <t>kuwarimud</t>
  </si>
  <si>
    <t>أوجعهم نجاح #تداول_ارامكو بعد أن طاروا الدنيا لافشال هذا المشروع الكبير، وحاولوا التأثير على أبناء المملكة وثنيهم عن الاكتتاب، شابت رؤوسهم وحفيت أقدامهم من أجل لحظة فشل أو حسرة، لكن الله كافٍ عباده المؤمنين. #نجاح_اكتتاب_ارامكو</t>
  </si>
  <si>
    <t>https://twitter.com/DrAalsh17ihri/status/1204769203221356544</t>
  </si>
  <si>
    <t>PH_1221</t>
  </si>
  <si>
    <t xml:space="preserve">#نجاح_اكتتاب_ارامكو احسني بصير شيخة شيوخ خلاص </t>
  </si>
  <si>
    <t>https://twitter.com/PH_1221/status/1204769203196235776</t>
  </si>
  <si>
    <t>Fa6mah345</t>
  </si>
  <si>
    <t>#نجاح_اكتتاب_ارامكو الحين ابي اسالك كم المده اللي اخلي اسهمي في ارامكو لا تبيع ولا اشتري</t>
  </si>
  <si>
    <t>https://twitter.com/Fa6mah345/status/1204769200075681792</t>
  </si>
  <si>
    <t>https://twitter.com/GW_Metal/status/1204769175509643264</t>
  </si>
  <si>
    <t xml:space="preserve">وعد تحقق اليوم.. ماذا قال الأمير محمد بن سلمان عن طرح أرامكو قبل سنوات؟ https://mz-mz.net/1416183/ #نجاح_اكتتاب_ارامكو </t>
  </si>
  <si>
    <t>https://twitter.com/mzmzvideo/status/1204769163723649024</t>
  </si>
  <si>
    <t>F8Vksa</t>
  </si>
  <si>
    <t xml:space="preserve">#نجاح_اكتتاب_ارامكو : مرت ٣ ثواني ومارد علي : متصل؟ : ايه وصارت ٦ ثواني : اكتبي له الله يهنيك معاها </t>
  </si>
  <si>
    <t>https://twitter.com/F8Vksa/status/1204769155670515722</t>
  </si>
  <si>
    <t>BhthIm</t>
  </si>
  <si>
    <t>#نجاح_اكتتاب_ارامكو بحوث وواجبات جامعية -عروض البوربوينت -بحوث -ملفات وورد -حل واجبات -تقارير -تلخيص -اوراق عمل - تسجيل حافز "بأسعار رمزية "</t>
  </si>
  <si>
    <t>https://twitter.com/BhthIm/status/1204769152000544768</t>
  </si>
  <si>
    <t>#نجاح_اكتتاب_ارامكو كل الي ماكتتبوا ولا صدقوا الكلام والمشكله شي ينفع بلدهم وانفسهم الحين وش استفدتوا ؟ هذا درس لكم انكم تدعمون ديرتكم وتصدقون كلام محمد بن سلمان وتثقون فيه لاتخلون الاعداء يأثرون فيكم عموماً هنيئاً للي اكتتب والله يبارك لكم في رزقكم</t>
  </si>
  <si>
    <t>https://twitter.com/shoshgh/status/1204769150746447873</t>
  </si>
  <si>
    <t>https://twitter.com/GW_Metal/status/1204769143989379074</t>
  </si>
  <si>
    <t>ahlawi_kaber</t>
  </si>
  <si>
    <t xml:space="preserve">#نجاح_اكتتاب_ارامكو اللي ما اكتتبوا </t>
  </si>
  <si>
    <t>https://twitter.com/ahlawi_kaber/status/1204769139321114624</t>
  </si>
  <si>
    <t>iYzd7</t>
  </si>
  <si>
    <t xml:space="preserve"> .. #نجاح_اكتتاب_ارامكو </t>
  </si>
  <si>
    <t>https://twitter.com/iYzd7/status/1204769124083281923</t>
  </si>
  <si>
    <t>https://twitter.com/GW_Metal/status/1204769111722594305</t>
  </si>
  <si>
    <t>MrSnake_</t>
  </si>
  <si>
    <t>على سالفة الاكتتاب كان مخييب شوي من ناحية الافراد كان هدف الشركة جلب مستثمرين اجانب للاكتتاب لكن الي حصل كان نسبة ضئيلة الي استثمروا والجزء الكبير كان من المقيمين والمواطنين , اتمنى اكتتاب قطاع الشركات يكون افضل #نجاح_اكتتاب_ارامكو</t>
  </si>
  <si>
    <t>https://twitter.com/MrSnake_/status/1204769100561563648</t>
  </si>
  <si>
    <t>https://twitter.com/GW_Metal/status/1204769080001155072</t>
  </si>
  <si>
    <t>mh_shmrii</t>
  </si>
  <si>
    <t xml:space="preserve">#نجاح_اكتتاب_ارامكو يا رب أفرحنا بما تحتاجه أنفسنا وأنت أعلمُ به منا </t>
  </si>
  <si>
    <t>https://twitter.com/mh_shmrii/status/1204769074900881409</t>
  </si>
  <si>
    <t>aa_43221</t>
  </si>
  <si>
    <t>https://twitter.com/aa_43221/status/1204769049219076097</t>
  </si>
  <si>
    <t>https://twitter.com/GW_Metal/status/1204769048837443585</t>
  </si>
  <si>
    <t>MansourAlkhamis</t>
  </si>
  <si>
    <t>#نجاح_اكتتاب_ارامكو يعني نجاح المشاريع الضخمة التي أعلنت عنها المملكة عبر صندوق الاستثمارات العامة : نيوم @NEOM القدية @qiddiya البحر الأحمر @TheRedSeaSA أمالا @WelcomeToAmaala</t>
  </si>
  <si>
    <t>https://twitter.com/MansourAlkhamis/status/1204769043292545025</t>
  </si>
  <si>
    <t>https://twitter.com/JumanaLt/status/1204769021981286400</t>
  </si>
  <si>
    <t>https://twitter.com/GW_Metal/status/1204769016990093313</t>
  </si>
  <si>
    <t>https://twitter.com/GW_Metal/status/1204768985348218881</t>
  </si>
  <si>
    <t>https://twitter.com/GW_Metal/status/1204768953882558464</t>
  </si>
  <si>
    <t>nothing55736662</t>
  </si>
  <si>
    <t xml:space="preserve">انا مابعت عشان اقعد شريكة للابد انتبهوا على حلالي ي ارامكو #نجاح_اكتتاب_ارامكو </t>
  </si>
  <si>
    <t>https://twitter.com/nothing55736662/status/1204768953240825856</t>
  </si>
  <si>
    <t>money15771</t>
  </si>
  <si>
    <t>https://twitter.com/money15771/status/1204768951814762496</t>
  </si>
  <si>
    <t>https://twitter.com/GW_Metal/status/1204768922265956352</t>
  </si>
  <si>
    <t xml:space="preserve">بعد شهر #المواطن #نجاح_اكتتاب_ارامكو </t>
  </si>
  <si>
    <t>https://twitter.com/KGimKpCkJB5ekN6/status/1204768920344895490</t>
  </si>
  <si>
    <t>https://twitter.com/GW_Metal/status/1204768890418544641</t>
  </si>
  <si>
    <t>https://twitter.com/GW_Metal/status/1204768859129028608</t>
  </si>
  <si>
    <t>CqDrsvjKVKiDnVX</t>
  </si>
  <si>
    <t>https://twitter.com/CqDrsvjKVKiDnVX/status/1204768843949891589</t>
  </si>
  <si>
    <t>https://twitter.com/GW_Metal/status/1204768827617292299</t>
  </si>
  <si>
    <t>https://twitter.com/azooz2600/status/1204768813813768192</t>
  </si>
  <si>
    <t>55Tyiio</t>
  </si>
  <si>
    <t>من نجاح الى نجاح ومن تقدم الى تقدم نتمنى لكم التوفيق البورصه السعوديه الافضل في الخليج والدول العربيه والان بدأت في دخول منافسه مع اسواق العالم #نجاح_اكتتاب_ارامكو</t>
  </si>
  <si>
    <t>https://twitter.com/55Tyiio/status/1204768805425205248</t>
  </si>
  <si>
    <t>https://twitter.com/GW_Metal/status/1204768795073626113</t>
  </si>
  <si>
    <t>sa3odiiah</t>
  </si>
  <si>
    <t xml:space="preserve">#نجاح_اكتتاب_ارامكو ماساهمت </t>
  </si>
  <si>
    <t>https://twitter.com/sa3odiiah/status/1204768778501967874</t>
  </si>
  <si>
    <t>https://twitter.com/GW_Metal/status/1204768763645693952</t>
  </si>
  <si>
    <t>TCxuMMi1IdgIuAp</t>
  </si>
  <si>
    <t>#أرامكو #نجاح_اكتتاب_ارامكو #الهلال_الترجي_مونديال_العالم سبحانك ربي</t>
  </si>
  <si>
    <t>https://twitter.com/TCxuMMi1IdgIuAp/status/1204768761234051072</t>
  </si>
  <si>
    <t>#الدخان_الجديد_مغشوش19 #نجاح_اكتتاب_ارامكو</t>
  </si>
  <si>
    <t>https://twitter.com/whfstsiccj8Nosk/status/1204768756137910272</t>
  </si>
  <si>
    <t>https://twitter.com/GW_Metal/status/1204768733400576001</t>
  </si>
  <si>
    <t>7mr_3yne</t>
  </si>
  <si>
    <t>عيال الشبك اللي في التاق ؟ . . . شخبار الضغط ويهناكم الحيا #نجاح_اكتتاب_ارامكو</t>
  </si>
  <si>
    <t>https://twitter.com/7mr_3yne/status/1204768727927021568</t>
  </si>
  <si>
    <t>Walll2044</t>
  </si>
  <si>
    <t xml:space="preserve">#نجاح_اكتتاب_ارامكو الفضل لله ثم لـ ولي العهد الله يحفظه </t>
  </si>
  <si>
    <t>https://twitter.com/Walll2044/status/1204768704652816386</t>
  </si>
  <si>
    <t>https://twitter.com/GW_Metal/status/1204768700395642880</t>
  </si>
  <si>
    <t>https://twitter.com/GW_Metal/status/1204768668766425088</t>
  </si>
  <si>
    <t>wejdan693</t>
  </si>
  <si>
    <t>#نجاح_اكتتاب_ارامكو عمار يا دارنا ومن نجاح الى نجاح أعظم و اكبر</t>
  </si>
  <si>
    <t>https://twitter.com/wejdan693/status/1204768663565426690</t>
  </si>
  <si>
    <t>eisabb99</t>
  </si>
  <si>
    <t>https://twitter.com/eisabb99/status/1204768643109838849</t>
  </si>
  <si>
    <t>https://twitter.com/GW_Metal/status/1204768637158121477</t>
  </si>
  <si>
    <t>k_h__4</t>
  </si>
  <si>
    <t>#نجاح_اكتتاب_ارامكو قالوا لن تنزل للإكتتاب ونزلت قالوا لن يكتتب أحد و أكتتب ملايين قالوا سوف ينزل سعرها وقت التداول وتخسرون وتمّ تداولها و بمكسب 10% في أوّل يوم و الخير قادم بإذن الله .. دامت السعودية شامخة ومُزدهرة و لاعزاء للحاقدين وقطيعهم والمُرجفين</t>
  </si>
  <si>
    <t>https://twitter.com/k_h__4/status/1204768630514339841</t>
  </si>
  <si>
    <t xml:space="preserve">السعوديين نجحوا الاكتتاب وعندنا بقطر اليوم مكتتبين بشركة #بلدنا للألبان اذا طلبت ارامكو من جولي شيك #نجاح_اكتتاب_ارامكو </t>
  </si>
  <si>
    <t>https://twitter.com/kuwarimud/status/1204768629717381120</t>
  </si>
  <si>
    <t>afyah50</t>
  </si>
  <si>
    <t>ياجماعه نبيع ولا مانبيع !؟ افتونا الله يجزاكم خير #نجاح_اكتتاب_ارامكو</t>
  </si>
  <si>
    <t>https://twitter.com/afyah50/status/1204768627653824513</t>
  </si>
  <si>
    <t>#الدخان_الجديد_مغشوش19. خافو ربك فينا مشكلتنا مو الغلاف مشكلتنا بالخشب الي داخله #نجاح_اكتتاب_ارامكو</t>
  </si>
  <si>
    <t>https://twitter.com/whfstsiccj8Nosk/status/1204768626886299650</t>
  </si>
  <si>
    <t>R_2hh</t>
  </si>
  <si>
    <t>https://twitter.com/R_2hh/status/1204768607084929027</t>
  </si>
  <si>
    <t>https://twitter.com/GW_Metal/status/1204768605566644224</t>
  </si>
  <si>
    <t>iqu80</t>
  </si>
  <si>
    <t>#نجاح_اكتتاب_ارامكو كان عندي احساس اني بصير غنية</t>
  </si>
  <si>
    <t>https://twitter.com/iqu80/status/1204768603045867521</t>
  </si>
  <si>
    <t>https://twitter.com/GW_Metal/status/1204768573811544064</t>
  </si>
  <si>
    <t>bbdd999</t>
  </si>
  <si>
    <t xml:space="preserve">#نجاح_اكتتاب_ارامكو الحمد لله عندما كنت اشجع الناس على الاكتتاب لثقتي بالله أولاً ثم حكمة قيادتنا الرشيدة وباقتصاد المملكة العربية السعودية المتين ، وثقتي بعملاق النفط ارامكو ، كان البعض متردد ويروج بعض الشائعات المحبطة ! لازلت اقول اشتر في اسهم الشركة واتركها خمس سنوات . </t>
  </si>
  <si>
    <t>https://twitter.com/bbdd999/status/1204768570036633600</t>
  </si>
  <si>
    <t>-من على الرمضاء مشى حافي القدم(يستاهلك) -ومن سقى غرسك عرق دمع و دم (يستاهلك) -ومن رعى صحراء الضما إبل و غنم(يستاهلك) -ومن دعى لله وبشرعه حكم (يستاهلك) -ومن رفع راسك على كل الأمم (يستاهلك) -ومن ثنى بالسيف دونك و القلم! يستاهلك يستاهلك يستاهلك #نجاح_اكتتاب_</t>
  </si>
  <si>
    <t>https://twitter.com/Iix_iip2/status/1204768567167729672</t>
  </si>
  <si>
    <t>essambukhamseen</t>
  </si>
  <si>
    <t xml:space="preserve">نشهد اليوم نجاح شركة، فرحة وطن، فرص للعالم. #إكتتاب_أرامكو </t>
  </si>
  <si>
    <t>https://twitter.com/essambukhamseen/status/1204768563199905792</t>
  </si>
  <si>
    <t>https://twitter.com/GW_Metal/status/1204768541821558786</t>
  </si>
  <si>
    <t>A_bwyi</t>
  </si>
  <si>
    <t xml:space="preserve">#نجاح_اكتتاب_ارامكو أجدك دائماً بداخلي دون أن أشعر .. </t>
  </si>
  <si>
    <t>https://twitter.com/A_bwyi/status/1204768536134127622</t>
  </si>
  <si>
    <t>tarrrf00</t>
  </si>
  <si>
    <t>هذا بفضل ربي ثم بفضل اسهمي اكيد واضحه .. #نجاح_اكتتاب_ارامكو</t>
  </si>
  <si>
    <t>https://twitter.com/tarrrf00/status/1204768532292128776</t>
  </si>
  <si>
    <t>training44</t>
  </si>
  <si>
    <t>#دورات_تدريبية #دورات_عن_بعد #دورات_الرياض #الرياض #جدة #السعودية #نجاح_اكتتاب_ارامكو #مميزات_البنت_السعوديه #دوره_الامن_السيراني #تتزوجين_ابن_عمك_تتزوج_بنت_عمك #الاختبارات</t>
  </si>
  <si>
    <t>https://twitter.com/training44/status/1204768522011848704</t>
  </si>
  <si>
    <t>https://twitter.com/GW_Metal/status/1204768513979756544</t>
  </si>
  <si>
    <t>madrbaod</t>
  </si>
  <si>
    <t xml:space="preserve">#نجاح_اكتتاب_ارامكو #عزفي خربشه شرايكم </t>
  </si>
  <si>
    <t>https://twitter.com/madrbaod/status/1204768486402211840</t>
  </si>
  <si>
    <t>https://twitter.com/GW_Metal/status/1204768478865084432</t>
  </si>
  <si>
    <t>BROOQI</t>
  </si>
  <si>
    <t xml:space="preserve">الحمد لله على #نجاح_اكتتاب_ارامكو وحفظ الله ولي العهد و اطال في عمره، حكمة وبعد النظر وحسن التنظيم والتخطيط و التنفيذ جمعها ولي عهد ملك العرب محمد بن سلمان </t>
  </si>
  <si>
    <t>https://twitter.com/BROOQI/status/1204768477514473474</t>
  </si>
  <si>
    <t xml:space="preserve">#معلومة_من_العرفج اللهم زِد و بارك #نجاح_اكتتاب_ارامكو </t>
  </si>
  <si>
    <t>https://twitter.com/Arfaj1/status/1204768472363864064</t>
  </si>
  <si>
    <t>snWgmhliDF7DWkJ</t>
  </si>
  <si>
    <t>طيب اقدر اكتتب ذحين ماكتتبت اول ولا خلاص فات #نجاح_اكتتاب_ارامكو</t>
  </si>
  <si>
    <t>https://twitter.com/snWgmhliDF7DWkJ/status/1204768455104352258</t>
  </si>
  <si>
    <t>https://twitter.com/GW_Metal/status/1204768447068024834</t>
  </si>
  <si>
    <t>https://twitter.com/GW_Metal/status/1204768415606591488</t>
  </si>
  <si>
    <t>_2292</t>
  </si>
  <si>
    <t>كم وصل سعر السهم !! #نجاح_اكتتاب_ارامكو</t>
  </si>
  <si>
    <t>https://twitter.com/_2292/status/1204768402033795073</t>
  </si>
  <si>
    <t>https://twitter.com/GW_Metal/status/1204768384224768000</t>
  </si>
  <si>
    <t>farahkhald41</t>
  </si>
  <si>
    <t xml:space="preserve">#نجاح_اكتتاب_ارامكو الصورة اليوم </t>
  </si>
  <si>
    <t>https://twitter.com/farahkhald41/status/1204768366801694720</t>
  </si>
  <si>
    <t>naaaeeefff</t>
  </si>
  <si>
    <t>https://twitter.com/naaaeeefff/status/1204768363555110912</t>
  </si>
  <si>
    <t>https://twitter.com/GW_Metal/status/1204768352062857216</t>
  </si>
  <si>
    <t>JustAfkary</t>
  </si>
  <si>
    <t>انها السعودية العظمى حفظها الله وأدام عزها وفي المقدمه دوما #نجاح_اكتتاب_ارامكو</t>
  </si>
  <si>
    <t>https://twitter.com/JustAfkary/status/1204768332408332288</t>
  </si>
  <si>
    <t>https://twitter.com/GW_Metal/status/1204768320559419392</t>
  </si>
  <si>
    <t>sh3rh_01</t>
  </si>
  <si>
    <t xml:space="preserve">#نجاح_اكتتاب_ارامكو طيب الشركات اللي بالسوق وش صار عليها بترتفع ولا لا..؟ أهل الخبره علموني فيه أسهم قديمه كان أرتفع بعنا يعني بالمختصر فيه أمل ولا فرصه أنها ترفع السوق وشكراً </t>
  </si>
  <si>
    <t>https://twitter.com/sh3rh_01/status/1204768310153359360</t>
  </si>
  <si>
    <t>itsM2nl</t>
  </si>
  <si>
    <t>https://twitter.com/itsM2nl/status/1204768310048497664</t>
  </si>
  <si>
    <t>https://twitter.com/GW_Metal/status/1204768289039237121</t>
  </si>
  <si>
    <t>SalehFakhrani</t>
  </si>
  <si>
    <t xml:space="preserve">من تشكيك إلى نجاح #نجاح_اكتتاب_ارامكو </t>
  </si>
  <si>
    <t>https://twitter.com/SalehFakhrani/status/1204768273189031937</t>
  </si>
  <si>
    <t>https://twitter.com/GW_Metal/status/1204768257351331840</t>
  </si>
  <si>
    <t>eCvFHjP1TzkALNI</t>
  </si>
  <si>
    <t>#نجاح_اكتتاب_ارامكو زين</t>
  </si>
  <si>
    <t>https://twitter.com/eCvFHjP1TzkALNI/status/1204768236673404933</t>
  </si>
  <si>
    <t>https://twitter.com/GW_Metal/status/1204768225508151301</t>
  </si>
  <si>
    <t>fsool_AlJuhani</t>
  </si>
  <si>
    <t xml:space="preserve">#نجاح_اكتتاب_ارامكو ياليت الي فاهم ويش قاعد يصير يفهمني لو سمحتوا انا اكتتبت في ارامكو بس ماعرف ويش اسوي الحين </t>
  </si>
  <si>
    <t>https://twitter.com/fsool_AlJuhani/status/1204768209372626945</t>
  </si>
  <si>
    <t>https://twitter.com/GW_Metal/status/1204768193476222977</t>
  </si>
  <si>
    <t>https://twitter.com/GW_Metal/status/1204768162094485504</t>
  </si>
  <si>
    <t>Nayif2018</t>
  </si>
  <si>
    <t xml:space="preserve">#نجاح_اكتتاب_ارامكو الله يا زمان أول ..كنت أشتري السهم الواحد ب ٤٠ ريال وأبيعه ب ٨٠٠ ريال الحين أشتري ب ٣٢ وأبيعه ب ٣٥ </t>
  </si>
  <si>
    <t>https://twitter.com/Nayif2018/status/1204768144545525761</t>
  </si>
  <si>
    <t>NajlaAlzh</t>
  </si>
  <si>
    <t xml:space="preserve">يعني الثلاثمية وعشرين حقتي كم تصير الحين ؟ #نجاح_اكتتاب_ارامكو </t>
  </si>
  <si>
    <t>https://twitter.com/NajlaAlzh/status/1204768137465479174</t>
  </si>
  <si>
    <t>az_3O5</t>
  </si>
  <si>
    <t>#نجاح_اكتتاب_ارامكو يوم تاريخي للأسهم السعودية لأنضمام أكبر شركة نفط في العالم للسوق السعودي شكراً لسمو سيدي ولي العهدالأمين صاحب #رويه_السعوديه_2030 وصاحب الأنجازات الموفقة</t>
  </si>
  <si>
    <t>https://twitter.com/az_3O5/status/1204768135397687302</t>
  </si>
  <si>
    <t>https://twitter.com/GW_Metal/status/1204768130486165506</t>
  </si>
  <si>
    <t>0_0samirah</t>
  </si>
  <si>
    <t xml:space="preserve">يمدي اكتتب معكم ب ٥٠٠ كامل ثروتي ابي أصير غنية معكمم #نجاح_اكتتاب_ارامكو </t>
  </si>
  <si>
    <t>https://twitter.com/0_0samirah/status/1204768123079069696</t>
  </si>
  <si>
    <t>saadotaybi</t>
  </si>
  <si>
    <t>#نجاح_اكتتاب_ارامكو مما يسرنا ويسعدنا أنت تكون مؤشر قوى في أسواق المال الدوليه</t>
  </si>
  <si>
    <t>https://twitter.com/saadotaybi/status/1204768111322419205</t>
  </si>
  <si>
    <t>https://twitter.com/GW_Metal/status/1204768099012141056</t>
  </si>
  <si>
    <t>mnh__n</t>
  </si>
  <si>
    <t xml:space="preserve">شكلي بعد ماتطمنت على دراهمي #نجاح_اكتتاب_ارامكو </t>
  </si>
  <si>
    <t>https://twitter.com/mnh__n/status/1204768081844850690</t>
  </si>
  <si>
    <t>Ahm77I</t>
  </si>
  <si>
    <t xml:space="preserve">وضع اغلب الناس اليوم #نجاح_اكتتاب_ارامكو </t>
  </si>
  <si>
    <t>https://twitter.com/Ahm77I/status/1204768068578283520</t>
  </si>
  <si>
    <t>https://twitter.com/GW_Metal/status/1204768067387109381</t>
  </si>
  <si>
    <t>sh_a_m_r</t>
  </si>
  <si>
    <t xml:space="preserve">#نجاح_اكتتاب_ارامكو .. أكبرشركة بالعالم وممول للسوق عظيم . بأذن الله تعالى ، كيف ماينجح ،! </t>
  </si>
  <si>
    <t>https://twitter.com/sh_a_m_r/status/1204768061460533248</t>
  </si>
  <si>
    <t>https://twitter.com/GW_Metal/status/1204768035636158464</t>
  </si>
  <si>
    <t>khaled515151</t>
  </si>
  <si>
    <t xml:space="preserve">موود بعد ماحطيت حلالي فيها #نجاح_اكتتاب_ارامكو </t>
  </si>
  <si>
    <t>https://twitter.com/khaled515151/status/1204768031920001025</t>
  </si>
  <si>
    <t>https://twitter.com/GW_Metal/status/1204768004132749312</t>
  </si>
  <si>
    <t>space__19</t>
  </si>
  <si>
    <t xml:space="preserve">وضع اللي ماكتتب بأرامكو #نجاح_اكتتاب_ارامكو </t>
  </si>
  <si>
    <t>https://twitter.com/space__19/status/1204768003423903745</t>
  </si>
  <si>
    <t>X242X</t>
  </si>
  <si>
    <t>https://twitter.com/X242X/status/1204767980434972672</t>
  </si>
  <si>
    <t>https://twitter.com/GW_Metal/status/1204767972209942528</t>
  </si>
  <si>
    <t>al_7az</t>
  </si>
  <si>
    <t>عندي فضول قوي ، ودي اعرف ايش هي الشركة اللي راح تجي بالمستقبل و تتعدى أرامكو و ايش راح يكون مجالها #نجاح_اكتتاب_ارامكو</t>
  </si>
  <si>
    <t>https://twitter.com/al_7az/status/1204767965557788672</t>
  </si>
  <si>
    <t>ALGhada</t>
  </si>
  <si>
    <t xml:space="preserve">#نجاح_اكتتاب_ارامكو ارامكو تصبح اكبر شركة مدرجة بالعالم متفوقة على ابل وقوقل وامازون عمار يابلادي عمار ياموطن أجدادي وهلي </t>
  </si>
  <si>
    <t>https://twitter.com/ALGhada/status/1204767962042961920</t>
  </si>
  <si>
    <t>https://twitter.com/GW_Metal/status/1204767940748435456</t>
  </si>
  <si>
    <t>Abdullah_zayed4</t>
  </si>
  <si>
    <t xml:space="preserve">من انشاء #ارامكو قبل 86 سنة والآن هي الشركة الاضخم بعدها امزون وابل وميكروسوفت وهي الشركة الاولى المصدرة للطاقة وهذا يعطي الصلابة في دخولها والى سوق الأسهم وهو فخر إلى كل سعودي #نجاح_اكتتاب_ارامكو </t>
  </si>
  <si>
    <t>https://twitter.com/Abdullah_zayed4/status/1204767936197595137</t>
  </si>
  <si>
    <t>XzDs4hIVWI4TuYw</t>
  </si>
  <si>
    <t>مبروك هذا الإنجاز الكبير #نجاح_اكتتاب_ارامكو</t>
  </si>
  <si>
    <t>https://twitter.com/XzDs4hIVWI4TuYw/status/1204767934704443399</t>
  </si>
  <si>
    <t>https://twitter.com/GW_Metal/status/1204767908812992512</t>
  </si>
  <si>
    <t>mhs711_</t>
  </si>
  <si>
    <t xml:space="preserve">أبارك لأخواني الشركاء #نجاح_اكتتاب_ارامكو </t>
  </si>
  <si>
    <t>https://twitter.com/mhs711_/status/1204767890425221121</t>
  </si>
  <si>
    <t>https://twitter.com/GW_Metal/status/1204767877129293825</t>
  </si>
  <si>
    <t>Zenab_hr</t>
  </si>
  <si>
    <t xml:space="preserve">هنا التاريخ هنا المجد هنا محمد بن سلمان اللهم إنا نسألك أن تحفظ هذا البلد، وولاة أمره، وشعبه، وأن تديم علينا النعم ماظهر منها وما بطن....... #نجاح_اكتتاب_ارامكو </t>
  </si>
  <si>
    <t>https://twitter.com/Zenab_hr/status/1204767867708809217</t>
  </si>
  <si>
    <t>TagOffer</t>
  </si>
  <si>
    <t>ابو جمل 1 بستم منفاخ هواء لإطارات السيارة والدراجات والألعاب الهوائية وغيرها بقوة ضغط الهواء 120 PSI مناسب للرحلات والتخييم اشتري الآن بسعر 119 ريال @TagOffer الشحن لجميع مناطق المملكة والدفع عند الاستلام السعر لا يشمل مصاريف الشحن #اكتتاب_ارامكو #الاختبارات</t>
  </si>
  <si>
    <t>https://twitter.com/TagOffer/status/1204767863212515329</t>
  </si>
  <si>
    <t>a9ail_1937</t>
  </si>
  <si>
    <t>⁧#كود⁩ كوبون خصم قولدن سنت WA54U #نجاح_اكتتاب_ارامكو</t>
  </si>
  <si>
    <t>https://twitter.com/a9ail_1937/status/1204767854626779136</t>
  </si>
  <si>
    <t>https://twitter.com/GW_Metal/status/1204767846192107520</t>
  </si>
  <si>
    <t>https://twitter.com/GW_Metal/status/1204767813958819841</t>
  </si>
  <si>
    <t>hamoudi19888</t>
  </si>
  <si>
    <t xml:space="preserve">طمنوني وصلتوا لفين في اكتتاب ارامكو #تداول_ارامكو </t>
  </si>
  <si>
    <t>https://twitter.com/hamoudi19888/status/1204767806232940544</t>
  </si>
  <si>
    <t>R7manG</t>
  </si>
  <si>
    <t>https://twitter.com/R7manG/status/1204767777690705920</t>
  </si>
  <si>
    <t>GinConan</t>
  </si>
  <si>
    <t>https://twitter.com/GinConan/status/1204767768928825348</t>
  </si>
  <si>
    <t>abeerr__1</t>
  </si>
  <si>
    <t xml:space="preserve">#نجاح_اكتتاب_ارامكو أكثر حساب يروّقني , @trust_44 </t>
  </si>
  <si>
    <t>https://twitter.com/abeerr__1/status/1204767749291073538</t>
  </si>
  <si>
    <t>https://twitter.com/GW_Metal/status/1204767741355450369</t>
  </si>
  <si>
    <t>XwMJDic7kbVVska</t>
  </si>
  <si>
    <t>#نجاح_اكتتاب_ارامكو..على كم قفل السهم اليوم</t>
  </si>
  <si>
    <t>https://twitter.com/XwMJDic7kbVVska/status/1204767734850039808</t>
  </si>
  <si>
    <t>rr0091121</t>
  </si>
  <si>
    <t xml:space="preserve">#نجاح_اكتتاب_ارامكو قول وفعل </t>
  </si>
  <si>
    <t>https://twitter.com/rr0091121/status/1204767732539023361</t>
  </si>
  <si>
    <t>Amoolhw</t>
  </si>
  <si>
    <t xml:space="preserve">#نجاح_اكتتاب_ارامكو عطونا الزبده فيه أمل ولا مافيه </t>
  </si>
  <si>
    <t>https://twitter.com/Amoolhw/status/1204767712825815043</t>
  </si>
  <si>
    <t>henhup</t>
  </si>
  <si>
    <t xml:space="preserve">فيديو مفيد جدا عن نصائح الربح وكيف يتبارك عن تجربة #نجاح_اكتتاب_ارامكو </t>
  </si>
  <si>
    <t>https://twitter.com/henhup/status/1204767662406012928</t>
  </si>
  <si>
    <t>8ovko8TvID3Pf45</t>
  </si>
  <si>
    <t xml:space="preserve">#السعودية_العظمى #نجاح_اكتتاب_ارامكو </t>
  </si>
  <si>
    <t>https://twitter.com/8ovko8TvID3Pf45/status/1204767659293892608</t>
  </si>
  <si>
    <t>UAE_Falcon22</t>
  </si>
  <si>
    <t>#نجاح_اكتتاب_ارامكو اتمنى من اخواني السعوديين عدم الاستعجال بالفرح و إعطاء نجاح الإكتتاب حجم أكبر من حجمه لإن اول الغيث قطره و عجلة الاقتصاد السعودي لم تبدأ الدوران بعد و القادم أفضل بإذن الله ومن نجاح إلى نجاح أعظم وأضخم تحت القياده الرشيدة لجلالة الملك سلمان و ولي عهده الأمين</t>
  </si>
  <si>
    <t>https://twitter.com/UAE_Falcon22/status/1204767653719609345</t>
  </si>
  <si>
    <t>ibrucem</t>
  </si>
  <si>
    <t xml:space="preserve">#نجاح_اكتتاب_ارامكو تصميم السيرة الذاتية بمبلغ ٤٠ ريال وباللغة الإنجليزية بمبلغ٨٠ .. التواصل في الدايركت </t>
  </si>
  <si>
    <t>https://twitter.com/ibrucem/status/1204767638351679488</t>
  </si>
  <si>
    <t>Depth94638924</t>
  </si>
  <si>
    <t>#نجاح_اكتتاب_ارامكو كنت بكتتب وكثير نصحوني أنو لا وماتحمست وبالاخير نجاح الاكتتاب ليش يا دينا كذا ؟!</t>
  </si>
  <si>
    <t>https://twitter.com/Depth94638924/status/1204767628771909633</t>
  </si>
  <si>
    <t>atifalgady</t>
  </si>
  <si>
    <t>https://twitter.com/atifalgady/status/1204767603635433473</t>
  </si>
  <si>
    <t>AKhleifi</t>
  </si>
  <si>
    <t>من اكتتب فهو أكتتب بناء على مايراه مناسباً له ومايصب في مصلحته الشخصية ..! ومن لم يكتتب لأي سبب كان سواء نظرة شرعية أو اقتصادية فهو حرٌ في مايملك..! ظهور بعض الأصوات التي تألب وتخون ضد من لم يكتتب وأنهم فعلو ذلك بناء على توصيات مغرضة فهذا سخف منقطع النظير..! #نجاح_اكتتاب_ارامكو</t>
  </si>
  <si>
    <t>https://twitter.com/AKhleifi/status/1204767601655713793</t>
  </si>
  <si>
    <t>shemah2019</t>
  </si>
  <si>
    <t>#نجاح_اكتتاب_ارامكو تسجيل الضمان ،إنشاءسيره تمهير / سند / ساند / وصول *تسجيل ابشر *تسجيل حساب المواطن * تسجيل جدارة *تسجيل قياس *انشاء ايميل Gmail *انشاء ايميل Icloud *انشاء Apple ID *انشاء حساب بنكي طلب م أي هيرب،جولي شيك،أمازون ،سوق كوم</t>
  </si>
  <si>
    <t>https://twitter.com/shemah2019/status/1204767574354997251</t>
  </si>
  <si>
    <t>ii0_ill</t>
  </si>
  <si>
    <t>#نجاح_اكتتاب_ارامكو إنجار وطننني كببيير .</t>
  </si>
  <si>
    <t>https://twitter.com/ii0_ill/status/1204767572677316613</t>
  </si>
  <si>
    <t>rana24mh</t>
  </si>
  <si>
    <t>#بلٌٍِدٌٌنٌُُاًَ الآن حصريا منتج تُُكُبيُر الُعُضُو الُذُكُريُ مجُموُعُة تُكبُيرُ الُقُضُيُب عُلاُج ُضعُف الُانتُصُاُب عُُلاجُ سُرعة ُالقذُف علاج طول القضيب مناسب لمرضى الضغط والسكرى للطلب رآبط واتس آب أول تعليق #نجٌُاحُّ_اكٍَّتتٌُابُ_ارامُِكٌّوُ</t>
  </si>
  <si>
    <t>https://twitter.com/rana24mh/status/1204767511083966464</t>
  </si>
  <si>
    <t>rouz_torres</t>
  </si>
  <si>
    <t xml:space="preserve"> تعبت من آلام المفاصل والركب آلام الظهر والعمود الفقري تؤرق حياتك تبغا تتحرك بحريه الحل هو *مجموعة فور ايفر الحل السحري لآلام المفاصل والعضلات اطلبه الآن ولا تتردد #نجًٌٍَُُِاح_اكتًٌٍُِْتاًٌٍَُِِب_ارًٌٍَُِْامًٌٍٍِِّْكّو</t>
  </si>
  <si>
    <t>https://twitter.com/rouz_torres/status/1204767504997990401</t>
  </si>
  <si>
    <t>nonoq4794_gooo</t>
  </si>
  <si>
    <t>قهر احنا راحت علينا #نجاح_اكتتاب_ارامكو</t>
  </si>
  <si>
    <t>https://twitter.com/nonoq4794_gooo/status/1204767491559510016</t>
  </si>
  <si>
    <t xml:space="preserve">الي اكتتبو في ارامكو #نجاح_اكتتاب_ارامكو </t>
  </si>
  <si>
    <t>https://twitter.com/Pic989/status/1204767482705141760</t>
  </si>
  <si>
    <t>oh0oh1</t>
  </si>
  <si>
    <t xml:space="preserve">#نجاح_اكتتاب_ارامكو إهداء إلى كل مرتزق نباح ولكل حاسد وحاقد على السعودية وتكهنو بفشل إكتتاب شركتنا العريقة ارامكو </t>
  </si>
  <si>
    <t>https://twitter.com/oh0oh1/status/1204767468234985472</t>
  </si>
  <si>
    <t>M1996A</t>
  </si>
  <si>
    <t>#نجاح_اكتتاب_ارامكو نجاح ضمن سلسلة نجاحات.. ولم يكن الأول ولن يكون-بإذن الله- الأخير.</t>
  </si>
  <si>
    <t>https://twitter.com/M1996A/status/1204767441508798466</t>
  </si>
  <si>
    <t>ahmedalsudairy2</t>
  </si>
  <si>
    <t xml:space="preserve">#نجاح_اكتتاب_ارامكو بالله كيف نجح وهو اول يوم تداول ؟ </t>
  </si>
  <si>
    <t>https://twitter.com/ahmedalsudairy2/status/1204767423179743232</t>
  </si>
  <si>
    <t>aboraian139700</t>
  </si>
  <si>
    <t xml:space="preserve">#نجاح_اكتتاب_ارامكو كبير سن موقفه خدماته بمبلغ ١٥١٨ +٣٦٧ النشر في الصحيفة المتبقي (١٧٦٧ ) تكفون فرجو همه فرج الله همكم لايستطيع السداد مديون الفاتوره للسداد ١٩٢٠٣٦٢٧٧٤ </t>
  </si>
  <si>
    <t>https://twitter.com/aboraian139700/status/1204767385850396672</t>
  </si>
  <si>
    <t>star__x2</t>
  </si>
  <si>
    <t>#نجاح_اكتتاب_ارامكو كان عندي نظرة للمستقبل كنت اعرف</t>
  </si>
  <si>
    <t>https://twitter.com/star__x2/status/1204767383866552320</t>
  </si>
  <si>
    <t>3bdallh_alslfy</t>
  </si>
  <si>
    <t>#نجاح_اكتتاب_ارامكو الحمدلله رب العالمين وليلقم الحجر أردوغان وأهل الشبك وجماعة السرورية عاملهم الله بعدله</t>
  </si>
  <si>
    <t>https://twitter.com/3bdallh_alslfy/status/1204767379751931906</t>
  </si>
  <si>
    <t>noo6_66</t>
  </si>
  <si>
    <t>مسسساء الخيير #نجاح_اكتتاب_ارامكو</t>
  </si>
  <si>
    <t>https://twitter.com/noo6_66/status/1204767377814097924</t>
  </si>
  <si>
    <t xml:space="preserve">نجح الاكتتاب الأكبر في التاريخ.. أهم المعلومات عن الاكتتاب موجزة #نجاح_اكتتاب_ارامكو </t>
  </si>
  <si>
    <t>https://twitter.com/daqaeqnet/status/1204767372747444224</t>
  </si>
  <si>
    <t>sss1602</t>
  </si>
  <si>
    <t>تتوقعون بكرا راح يزيد سعر السهم ولا ينخفض ؟ #نجاح_اكتتاب_ارامكو</t>
  </si>
  <si>
    <t>https://twitter.com/sss1602/status/1204767355378774017</t>
  </si>
  <si>
    <t>ikhaled_kw</t>
  </si>
  <si>
    <t xml:space="preserve">مافي اكتتاب من اليوم تقدر شتري سهم ارامكو مكتب الوسيط للتداول لانه اليوم تداول السهم اليوم ٣٥ ريال بتوفيق الجميع </t>
  </si>
  <si>
    <t>https://twitter.com/ikhaled_kw/status/1204767279487082497</t>
  </si>
  <si>
    <t>iidoha_</t>
  </si>
  <si>
    <t xml:space="preserve">اهم الأحداث الي حصلت بعام 2019: 1- اكتتاب ارامكو 2- اكتشاف ولد عمي ان الكامرة الامامية للجوال تعكس </t>
  </si>
  <si>
    <t>https://twitter.com/iidoha_/status/1204767228840820737</t>
  </si>
  <si>
    <t>Qween765</t>
  </si>
  <si>
    <t>وضع محمد النفطي اليوم مع اكتتاب ارامكو #سنابات_محمد_الشـهراني #سنابات_عبدالله_الشـهراني</t>
  </si>
  <si>
    <t>https://twitter.com/Qween765/status/1204767218417971201</t>
  </si>
  <si>
    <t>abood_m07</t>
  </si>
  <si>
    <t xml:space="preserve">#اكتتاب_ارامكو اللهم لكم الحمد حتى ترضى ... - شكراً سيدي #محمد_بن_سلمان - وافتخري اني سعودي ... </t>
  </si>
  <si>
    <t>https://twitter.com/abood_m07/status/1204767183320047618</t>
  </si>
  <si>
    <t>for_almeshal</t>
  </si>
  <si>
    <t xml:space="preserve">#نجاح_اكتتاب_ارامكو اللهُمّأَسأَلُكَ خيرَ مَافي هَذِهِ اللَّيْلَةِ وخَيرَ مَابَعْدَهَا,وأَعُوذُ بِكَ مِن شَرِّ هَذِهِ اللَّيْلَةِ وشَرِّ مابَعدَهَا </t>
  </si>
  <si>
    <t>https://twitter.com/for_almeshal/status/1204767166135984128</t>
  </si>
  <si>
    <t>shr_2277</t>
  </si>
  <si>
    <t xml:space="preserve">#نجاح_اكتتاب_ارامكو يااهل الخير والفزعه اللي عنده مساعدة لوجه الله لايبخل علينا تكفوووون او ملابس او مواد غذائية </t>
  </si>
  <si>
    <t>https://twitter.com/shr_2277/status/1204767146091388929</t>
  </si>
  <si>
    <t>nafalmohd</t>
  </si>
  <si>
    <t xml:space="preserve">مادمت متمسك بصحبتك السيئة سقوطك وفشلك مسألة وقت لا أكثر !! #نجاح_اكتتاب_ارامكو </t>
  </si>
  <si>
    <t>https://twitter.com/nafalmohd/status/1204767123035308032</t>
  </si>
  <si>
    <t xml:space="preserve">لين الحين عايش دور السعودي ؟ اي ازمات وكوارث ولا بس تكتب وتغرد ولا تدري وش السالفه اهم شيء انتقد واشوه صوره السعودية ، عندي احساس انك منغبن بعد نجاح اكتتاب ارامكو فجاي تطلع حرتك بشويه خرابيط مع قليل من الكذب ، اليوم العالم كله يتكلم هم ارامكو ويجي يقول تخبط اقتصادي </t>
  </si>
  <si>
    <t>https://twitter.com/nmr_enz11/status/1204767109806510086</t>
  </si>
  <si>
    <t>Laetkta7s</t>
  </si>
  <si>
    <t>صدق عندما قال طموحنا عنان السماء لله درك #نجاح_اكتتاب_ارامكو</t>
  </si>
  <si>
    <t>https://twitter.com/Laetkta7s/status/1204767079242575872</t>
  </si>
  <si>
    <t>EZALKLAm</t>
  </si>
  <si>
    <t>#نجاح_اكتتاب_ارامكو https://twitter.com/Hajrii_/status/1204720291802427393?s=20</t>
  </si>
  <si>
    <t>https://twitter.com/EZALKLAm/status/1204767052214521856</t>
  </si>
  <si>
    <t>na_alq4</t>
  </si>
  <si>
    <t xml:space="preserve">#نجاح_اكتتاب_ارامكو عطوني فرصه اكتتب معكم بس انتضرو لين تجيني فلوس </t>
  </si>
  <si>
    <t>https://twitter.com/na_alq4/status/1204767049899298816</t>
  </si>
  <si>
    <t xml:space="preserve">#نجاح_اكتتاب_ارامكو الحمدلله دائماً وأبداً ياوطني من إنجاز إلى إنجاز </t>
  </si>
  <si>
    <t>https://twitter.com/oh0oh1/status/1204767041082871809</t>
  </si>
  <si>
    <t>joouuuuuooj</t>
  </si>
  <si>
    <t>https://twitter.com/joouuuuuooj/status/1204767021860302851</t>
  </si>
  <si>
    <t>so3at</t>
  </si>
  <si>
    <t>#نجاح_اكتتاب_ارامكو ممكن ب100 او حتى 50 ‍ #سنابلك_ضياء | @DawahHali</t>
  </si>
  <si>
    <t>https://twitter.com/so3at/status/1204767003388661762</t>
  </si>
  <si>
    <t>abo_e_0</t>
  </si>
  <si>
    <t>اللهم لك الحمد والشكر #نجاح_اكتتاب_ارامكو</t>
  </si>
  <si>
    <t>https://twitter.com/abo_e_0/status/1204766997797593088</t>
  </si>
  <si>
    <t>ahodm6LYDkVFVH4</t>
  </si>
  <si>
    <t>#نجاح_اكتتاب_ارامكو يارب تحفظ حبيبنا وعزنا وفخرنا وولي عهدنا #محمد_بن_سلمان</t>
  </si>
  <si>
    <t>https://twitter.com/ahodm6LYDkVFVH4/status/1204766996610633728</t>
  </si>
  <si>
    <t>yousef_819</t>
  </si>
  <si>
    <t>ابي حسابات اتابعها تتكلم عن اسهم ارامكو او مهتمين بالاسهم !! #نجاح_اكتتاب_ارامكو</t>
  </si>
  <si>
    <t>https://twitter.com/yousef_819/status/1204766988637233152</t>
  </si>
  <si>
    <t>mnsorsa</t>
  </si>
  <si>
    <t>https://twitter.com/mnsorsa/status/1204766953606397955</t>
  </si>
  <si>
    <t>Amallll51</t>
  </si>
  <si>
    <t xml:space="preserve">نجح لاني م اكتتبت فيه #نجاح_اكتتاب_ارامكو </t>
  </si>
  <si>
    <t>https://twitter.com/Amallll51/status/1204766836803305475</t>
  </si>
  <si>
    <t>A4102</t>
  </si>
  <si>
    <t>https://twitter.com/A4102/status/1204766834622373888</t>
  </si>
  <si>
    <t>lootf2018</t>
  </si>
  <si>
    <t>#نجاح_اكتتاب_ارامكو خساره فاتت علي توقعت حرام</t>
  </si>
  <si>
    <t>https://twitter.com/lootf2018/status/1204766785586774018</t>
  </si>
  <si>
    <t>FahadNa22066683</t>
  </si>
  <si>
    <t xml:space="preserve">#نجاح_اكتتاب_ارامكو #ولي_العهد في اكثر من مرة أكد ثقته بقرار طرح ارامكو للاكتتاب الآن و هذا القرار يتحقق بنجاح وبإقبال كبير ويعكس توقعات سموه يحق لنا ان نفخر بقائد شاب يعمل من اجل اختصار مدة انتظار المستقبل الزاهر الذي تنتظره بلادنا في كافة مجالاتها ( لله درك ما اعظمك ) </t>
  </si>
  <si>
    <t>https://twitter.com/FahadNa22066683/status/1204766776392912902</t>
  </si>
  <si>
    <t>sbh338</t>
  </si>
  <si>
    <t>#نجاح_اكتتاب_ارامكو قَالَ رَسُولُ اللَّهِ ﷺ : مَنْ قَالَ : حِينَ يُصْبِحُ ، وَحِينَ يُمْسِي " سُبْحَانَ اللَّهِ وَبِحَمْدِهِ " " مِائَةَ مَرَّةٍ " لَمْ يَأْتِ أَحَدٌ يَوْمَ الْقِيَامَةِ بِأَفْضَلَ مِمَّا جَاءَ بِهِ إِلَّا أَحَدٌ قَالَ مِثْلَ مَا قَالَ</t>
  </si>
  <si>
    <t>https://twitter.com/sbh338/status/1204766774811615234</t>
  </si>
  <si>
    <t>Abdullah12a95</t>
  </si>
  <si>
    <t>Hi,i worked in #Fiverr: Trained #photoshop #editing , background removing within 24 hour http://bit.ly/2L73wa5 #FNS歌謡祭 #ゆと打って最初に出てきたのがお前の武器 #東方神起 #GraciasNintenderos #PRODUCE101JAPAN #同期のサクラ #GiftOfSox #نجاح_اكتتاب_ارامكو #SEAGames2019</t>
  </si>
  <si>
    <t>#Fiverr #photoshop #editing #FNS #GraciasNintenderos #PRODUCE101JAPAN #GiftOfSox #SEAGames2019</t>
  </si>
  <si>
    <t>https://twitter.com/Abdullah12a95/status/1204766743786180610</t>
  </si>
  <si>
    <t>#نجاح_اكتتاب_ارامكو كيف تم تقييم نجاحه في اول يوم تداول ؟ لو ينزلون سهم شركة طماط بترتفع نبسه كم يوم !! لكن مادمرنا الا التطبيل والمبالغه في المديح .</t>
  </si>
  <si>
    <t>https://twitter.com/ahmedalsudairy2/status/1204766735490076673</t>
  </si>
  <si>
    <t>Sbk0aI</t>
  </si>
  <si>
    <t>باركو لي وسموني شريكه ارامكو وانتبهو لبراميلي عدلل#نجاح_اكتتاب_ارامكو</t>
  </si>
  <si>
    <t>https://twitter.com/Sbk0aI/status/1204766714661081088</t>
  </si>
  <si>
    <t>sevkaii</t>
  </si>
  <si>
    <t xml:space="preserve">Congratulations #Aramco for becoming world's biggest IPO #اكتتاب_أرامكو </t>
  </si>
  <si>
    <t>https://twitter.com/sevkaii/status/1204766707245563904</t>
  </si>
  <si>
    <t xml:space="preserve">في السعودية اليوم اكتتاب أكبر في شركة في العالم وفي قطر اكتتاب شركة حليب البقر القطرية #نجاح_اكتتاب_ارامكو </t>
  </si>
  <si>
    <t>https://twitter.com/tsaudR/status/1204766698039119872</t>
  </si>
  <si>
    <t>TH_AB_ET</t>
  </si>
  <si>
    <t xml:space="preserve">#نجاح_اكتتاب_ارامكو شركة ارامكو السعودية تزيح شركة أپل من مكانها وتصبح أكبر شركة في العالم بقيمة تبلغ ١.٨٨ تريليون دولار. الحمد لله لك يا رب ومهب غريبه عليهم </t>
  </si>
  <si>
    <t>https://twitter.com/TH_AB_ET/status/1204766670994202626</t>
  </si>
  <si>
    <t>E_M_Center</t>
  </si>
  <si>
    <t>https://twitter.com/E_M_Center/status/1204766652761550856</t>
  </si>
  <si>
    <t>S_A00J</t>
  </si>
  <si>
    <t>https://twitter.com/S_A00J/status/1204766639306280960</t>
  </si>
  <si>
    <t>aldiwaniaKuwait</t>
  </si>
  <si>
    <t xml:space="preserve">ـــــــــــــــــــــــــــــــــ إبداع هذه اللوحة ما بعده إبداع كلما ذهبت الى جهة اليمين يتقدم عمر المرأه في اللوحة ـــــــــــــــــــــــــــــــــ . . . . . #الصمت_يحلو_اذا #نجاح_اكتتاب_ارامكو </t>
  </si>
  <si>
    <t>https://twitter.com/aldiwaniaKuwait/status/1204766630401728512</t>
  </si>
  <si>
    <t xml:space="preserve">#نجاح_اكتتاب_ارامكو سجين لم يتبقى الا مبلغ قليل ويطلع صدقة تفتحُ رزقاً كان مُغلقاً ، وتُشفي مريضاً كان يائساً ، وتُزيح هماً كان متمكناً ، وتمسحُ إثماً كان مؤلماً . فتصدق؛ وكن من المبادرين الفاتوره 1811292893 المبلغ في نزول 7,416ريال </t>
  </si>
  <si>
    <t>https://twitter.com/Abadi6545/status/1204766587548504069</t>
  </si>
  <si>
    <t>superSn3h</t>
  </si>
  <si>
    <t>متى بيفتح الاكتتاب مره ثانيه؟ #نجاح_اكتتاب_ارامكو</t>
  </si>
  <si>
    <t>https://twitter.com/superSn3h/status/1204766583840804900</t>
  </si>
  <si>
    <t>SEALFADLI</t>
  </si>
  <si>
    <t>https://twitter.com/SEALFADLI/status/1204766557370552321</t>
  </si>
  <si>
    <t>safeh_96</t>
  </si>
  <si>
    <t xml:space="preserve">Woow Bravo #نجاح_اكتتاب_ارامكو </t>
  </si>
  <si>
    <t>https://twitter.com/safeh_96/status/1204766543990657024</t>
  </si>
  <si>
    <t>osamah3343</t>
  </si>
  <si>
    <t>ماشاء الله ،، الله يرزق الجميع #نجاح_اكتتاب_ارامكو</t>
  </si>
  <si>
    <t>https://twitter.com/osamah3343/status/1204766479167762432</t>
  </si>
  <si>
    <t xml:space="preserve"> Stereo Hearts (feat. Adam Levine) - Gym Class Heroes #نجاح_اكتتاب_ارامكو #نجاح_اكتتاب_ارامكو #زعيم_تويتر #زعيم_تويتر https://www.anghamify.com/song/345126</t>
  </si>
  <si>
    <t>https://twitter.com/Anghamify2/status/1204766477372575746</t>
  </si>
  <si>
    <t>mjt94_</t>
  </si>
  <si>
    <t>ابغى اشتري اسهم زياده متى #نجاح_اكتتاب_ارامكو</t>
  </si>
  <si>
    <t>https://twitter.com/mjt94_/status/1204766444011098117</t>
  </si>
  <si>
    <t>wejdanhere</t>
  </si>
  <si>
    <t>zzz5_</t>
  </si>
  <si>
    <t>اسمعو انتبهو ترا يقدر يرفع قضيه انكم قلتو له طب ويقول خلوني اسوي هالشي عاد فلوسنا كلهها ب اكتتاب ارامكو مافي شي بالجيب مالنا الا السجن وقتها</t>
  </si>
  <si>
    <t>https://twitter.com/wejdanhere/status/1204766398184087553</t>
  </si>
  <si>
    <t>dalia1996aa</t>
  </si>
  <si>
    <t>#نجاح_اكتتاب_ارامكو خريجة حاسب آلي اقدم خدمات طلابية متنوعه : *عروض بور بوينت احترافيه* *حل الواجبات الجامعيه *. *جداول الإكسل * ب٥٠ ريال والدفع بعد اكمال الطلب وسرعه بالانجاز</t>
  </si>
  <si>
    <t>https://twitter.com/dalia1996aa/status/1204766361840431111</t>
  </si>
  <si>
    <t>fowaz_alenazi</t>
  </si>
  <si>
    <t>#نجاح_اكتتاب_ارامكو لكل من يقرأ التغريدة : أسأل الله الواحد الأحد أن لا يحرمني ولا يحرمكم في هذا اليوم رزقه وتوفيقه ورحمته ومغفرته ورضوانه وجنته وصحبة نبينا محمد عليه الصلاة والسلام.</t>
  </si>
  <si>
    <t>https://twitter.com/fowaz_alenazi/status/1204766339681980416</t>
  </si>
  <si>
    <t>OZdecLiLoLjr7cS</t>
  </si>
  <si>
    <t xml:space="preserve">بفضل الله عز وجل ثم بفضل هذا الرجل، السعودية ولله الحمد تسير بخطى ثابتة نحو المستقبل #نجاح_اكتتاب_ارامكو </t>
  </si>
  <si>
    <t>https://twitter.com/OZdecLiLoLjr7cS/status/1204766297520824320</t>
  </si>
  <si>
    <t>Ar22Sa</t>
  </si>
  <si>
    <t>انجاز عظيم وخطوه جديده نحو رؤيه مشرقه بقياده ملكنا وولي عهده ادامهم الله ذخراً #نجاح_اكتتاب_ارامكو</t>
  </si>
  <si>
    <t>https://twitter.com/Ar22Sa/status/1204766276863832066</t>
  </si>
  <si>
    <t>Ma_NooL_A</t>
  </si>
  <si>
    <t>https://twitter.com/Ma_NooL_A/status/1204766252033597442</t>
  </si>
  <si>
    <t xml:space="preserve">بمجرد طرح 1.5٪ من أسهمها اصبحت ارامكو أكبر شركة مدرجة عالمياً و أزاحت شركة آبل الأمريكية من عرش القمة حيث بلغت قيمتها السوقية 1.88 تريليون دولار بأول دقيقة ..!! #نجاح_اكتتاب_ارامكو </t>
  </si>
  <si>
    <t>https://twitter.com/Ar22Sa/status/1204766219678732288</t>
  </si>
  <si>
    <t>dr_almut</t>
  </si>
  <si>
    <t xml:space="preserve">#نجاح_اكتتاب_ارامكو ام لاربع بنات مطلوبه ٧٥٠ الف من كذا شخص اللي يقدر يفزع لو بريتويت .. قال تعالى: ﴿ وَمَا أَنفَقْتُم مِّن شَيْءٍ فَهُوَ يُخْلِفُهُ وَهُوَ خَيْرُ الرَّازِقِينَ ﴾ </t>
  </si>
  <si>
    <t>https://twitter.com/dr_almut/status/1204766188087185408</t>
  </si>
  <si>
    <t>abdalhmeid456</t>
  </si>
  <si>
    <t>https://twitter.com/abdalhmeid456/status/1204766178188648448</t>
  </si>
  <si>
    <t>alfisel1</t>
  </si>
  <si>
    <t>#نجاح_اكتتاب_ارامكو المجندون : تمر أزمات بالوطن وهم ملازمين الصمت ويعلن عن مساهمات ربوية أو مختلطة بفتاوى اقتصاديين وهم صامتون ؟! وعندما أُعلن عن اكتتاب #ارامكوا تحركت الغيرة العدائية للدولة</t>
  </si>
  <si>
    <t>https://twitter.com/alfisel1/status/1204766138850271234</t>
  </si>
  <si>
    <t>#اكتتاب_أرامكو من اليوم الى خمس أيام السوق السعودي #تاسي لن يتأثر في إنخفاض او أرتفاع شركة #ارامكو حيث لن يتم ضمة الى مؤشر السوق الا بعد ٥ ايام</t>
  </si>
  <si>
    <t>https://twitter.com/naif_alrubaish/status/1204766133234143237</t>
  </si>
  <si>
    <t>asettii1</t>
  </si>
  <si>
    <t>https://twitter.com/asettii1/status/1204766071552708608</t>
  </si>
  <si>
    <t>ahrrhg12</t>
  </si>
  <si>
    <t xml:space="preserve">الي ينتقد منصور الرقيبه في صراحته عن الاختلاط في مجال العمل اقوله اقطع وخس وشف المقطع #نجاح_اكتتاب_ارامكو </t>
  </si>
  <si>
    <t>https://twitter.com/ahrrhg12/status/1204766033770434560</t>
  </si>
  <si>
    <t>manssor1403</t>
  </si>
  <si>
    <t xml:space="preserve">#نجاح_اكتتاب_ارامكو الحمد لله والشكر ونسأل الله التوفيق والبركة في جميع الأمور ونبارك للوطن هذا النجاح ونشكر قيادتنا الرشيدة وجميع العالمين على هذا الصرح العملاق وكلنا ثقة في اقتصاد المملكة </t>
  </si>
  <si>
    <t>https://twitter.com/manssor1403/status/1204765998848598018</t>
  </si>
  <si>
    <t>اللي كانو يشككون في #نجاح_اكتتاب_ارامكو واللي قالو مابيعطون كل فرد الا 10 أسهم بس واللي قالو أنه بيكون سهم خسران ، نقول الله يأخذكم يامحللين الغفله ، والشرهه على اللي صدقكم .</t>
  </si>
  <si>
    <t>https://twitter.com/ASGT09/status/1204765982901841921</t>
  </si>
  <si>
    <t>e5te9ar_</t>
  </si>
  <si>
    <t xml:space="preserve">#نجاح_اكتتاب_ارامكو الناس اللي ماخذين ( عشر أسهم ) كم تتوقعون ثروتكم بعد شهرين ثلاث </t>
  </si>
  <si>
    <t>https://twitter.com/e5te9ar_/status/1204765942426873856</t>
  </si>
  <si>
    <t>Saleh_87</t>
  </si>
  <si>
    <t xml:space="preserve">عمار يا وطن #نجاح_اكتتاب_ارامكو </t>
  </si>
  <si>
    <t>https://twitter.com/Saleh_87/status/1204765902895489031</t>
  </si>
  <si>
    <t>iijoodh_</t>
  </si>
  <si>
    <t>يا رب تزيدها نجاح وتقدم يا رب اميين يا رب العالمين ! #نجاح_اكتتاب_ارامكو</t>
  </si>
  <si>
    <t>https://twitter.com/iijoodh_/status/1204765866807746562</t>
  </si>
  <si>
    <t>nn9077</t>
  </si>
  <si>
    <t xml:space="preserve">حي منهو خاطب العليا وجاذب للحيود أبلج غير الملامح .. به من "معزّي" جلد ٰ تنقص الدنيا وابو سلمان من زود لـ زود لين حطم خانة الارقام واوجد له عدد #نجاح_اكتتاب_ارامكو </t>
  </si>
  <si>
    <t>https://twitter.com/nn9077/status/1204765866195406848</t>
  </si>
  <si>
    <t>lauvlevi</t>
  </si>
  <si>
    <t>https://twitter.com/lauvlevi/status/1204765828874407936</t>
  </si>
  <si>
    <t>miirr17</t>
  </si>
  <si>
    <t xml:space="preserve">#نجاح_اكتتاب_ارامكو ماشاءلله اشوف الكل مكتتب الا أنا </t>
  </si>
  <si>
    <t>https://twitter.com/miirr17/status/1204765793742925825</t>
  </si>
  <si>
    <t>sa__342</t>
  </si>
  <si>
    <t>#نجاح_اكتتاب_ارامكو اللهم يا جامع الناس في يومٍ لا ريب فيه أجمع بيني و بين فرحتي و سعادتي و توفيقي و كل ما يسر قلبي ..</t>
  </si>
  <si>
    <t>https://twitter.com/sa__342/status/1204765779037708290</t>
  </si>
  <si>
    <t>nana__nony</t>
  </si>
  <si>
    <t>لايك اذا م اكتتبت في ارامكو ولا فاهم وش السالفة . #نجاح_اكتتاب_ارامكو</t>
  </si>
  <si>
    <t>https://twitter.com/nana__nony/status/1204765771408297984</t>
  </si>
  <si>
    <t>AAbuDahesh</t>
  </si>
  <si>
    <t xml:space="preserve">مصادر تكشف استحواذ «سامبا كابيتال» على 51% من اكتتاب المؤسسات في «ارامكو» والأموال المجمعة عن طريقها 158 مليار </t>
  </si>
  <si>
    <t>https://twitter.com/AAbuDahesh/status/1204765739036622849</t>
  </si>
  <si>
    <t>sultan_00999</t>
  </si>
  <si>
    <t xml:space="preserve">#نجاح_اكتتاب_ارامكو بالنسبة لعملاء بنك الراجحي : 1- حمل تطبيق تداول الراجحي 2- سجل فيه من خلال التطبيق نفسه. 3- دخل رقم العميل الموجود على بطاقة الايبان اذا ما كنت عارف رقم محفظتك. 4- لمن تفتح التطبيق روح على السوق واكتب 2222 هذا كود ارامكو. 5- بعدين اظغط تداول. </t>
  </si>
  <si>
    <t>https://twitter.com/sultan_00999/status/1204765723492593664</t>
  </si>
  <si>
    <t>Naw100100</t>
  </si>
  <si>
    <t xml:space="preserve">#نجاح_اكتتاب_ارامكو عشان تعرفون لما اختفي عنكم جالس اشتغل ما العب </t>
  </si>
  <si>
    <t>https://twitter.com/Naw100100/status/1204765718245449728</t>
  </si>
  <si>
    <t>ILMMBS</t>
  </si>
  <si>
    <t>من اول يوم ياسلاااااااام #نجاح_اكتتاب_ارامكو</t>
  </si>
  <si>
    <t>https://twitter.com/ILMMBS/status/1204765715032662017</t>
  </si>
  <si>
    <t>sultan94715000</t>
  </si>
  <si>
    <t>مساهم ب1500 سهم تنصحوني ابيع او انتضر ياليت الي فاهم يفيدني #سهم_ارامكو #نجاح_اكتتاب_ارامكو</t>
  </si>
  <si>
    <t>https://twitter.com/sultan94715000/status/1204765711899463681</t>
  </si>
  <si>
    <t>7oor332</t>
  </si>
  <si>
    <t xml:space="preserve">مبروكين يلي اكتتبتم #نجاح_اكتتاب_ارامكو </t>
  </si>
  <si>
    <t>https://twitter.com/7oor332/status/1204765711878496257</t>
  </si>
  <si>
    <t>Asesu_</t>
  </si>
  <si>
    <t>#نجاح_اكتتاب_ارامكو كيف ما تنجح وانا مكتتبه فيها ؟</t>
  </si>
  <si>
    <t>https://twitter.com/Asesu_/status/1204765689149571073</t>
  </si>
  <si>
    <t>gxtx45441</t>
  </si>
  <si>
    <t xml:space="preserve">#نجاح_اكتتاب_ارامكو المليونير يمسي عليكم </t>
  </si>
  <si>
    <t>https://twitter.com/gxtx45441/status/1204765673886486531</t>
  </si>
  <si>
    <t>mohaljasser18</t>
  </si>
  <si>
    <t xml:space="preserve">منطقياً | - اللي دخل بمليار ريال هو الربحان ، غيره ما اعتقد ان ربح يستاهل #سهم_ارامكو ولكن دعماً لنجاح اكتتاب ارامكو وحلالنا ما يغلى عليهم </t>
  </si>
  <si>
    <t>https://twitter.com/mohaljasser18/status/1204765660179509248</t>
  </si>
  <si>
    <t>Mahdoom2011</t>
  </si>
  <si>
    <t>aljokar0000</t>
  </si>
  <si>
    <t xml:space="preserve">الغرض من طوح اكتتاب أرامكو هو الحصول على الكاش لتنمية قطاعات أخرى </t>
  </si>
  <si>
    <t>https://twitter.com/Mahdoom2011/status/1204765653829378049</t>
  </si>
  <si>
    <t>n1234sn</t>
  </si>
  <si>
    <t xml:space="preserve">#نجاح_اكتتاب_ارامكو الله يرزقكم جميعآ </t>
  </si>
  <si>
    <t>https://twitter.com/n1234sn/status/1204765653678403585</t>
  </si>
  <si>
    <t xml:space="preserve">#نجاح_اكتتاب_ارامكو سيحدث تقوية لاقتصادنا وتأمين مستقبلنا وتنويع مصادر دخلنا وعدم الارتهان للنفط وتقلبات السوق وآثار الحروب والاضطرابات الجيوسياسية التي تؤثر على الاقتصاد، واثقون بالله ثم بقائد رؤية 2030 والحذر من المرجفين! *ولي العهد يشرح فوائد طرح أرامكو </t>
  </si>
  <si>
    <t>https://twitter.com/Umar_AlEssa/status/1204765631092068352</t>
  </si>
  <si>
    <t>Fai37sal</t>
  </si>
  <si>
    <t xml:space="preserve">وضعي اليوم بعد #نجاح_اكتتاب_ارامكو </t>
  </si>
  <si>
    <t>https://twitter.com/Fai37sal/status/1204765600851079169</t>
  </si>
  <si>
    <t>SalehBALzahrani</t>
  </si>
  <si>
    <t xml:space="preserve">تنبأ ولي العهد الأمير #محمد_بن_سلمان في عام ٢٠١٦ بما يحدث الآن بعد #نجاح_اكتتاب_ارامكو ولذلك : الآن رسمياً أصبح سوق الأسهم السعودي ضمن أكبر 10 أسواق للأسهم في العالم بعد #تداول_ارامكو وكان قبل التداول في المرتبه ال٢٣ </t>
  </si>
  <si>
    <t>https://twitter.com/SalehBALzahrani/status/1204765599940956160</t>
  </si>
  <si>
    <t>AbduImalik</t>
  </si>
  <si>
    <t xml:space="preserve">قول و محمد #نجاح_اكتتاب_ارامكو </t>
  </si>
  <si>
    <t>https://twitter.com/AbduImalik/status/1204765575400087552</t>
  </si>
  <si>
    <t>ALF2HAD</t>
  </si>
  <si>
    <t>يومكم مميز .. 1441/4/14 هـ #نجاح_اكتتاب_ارامكو</t>
  </si>
  <si>
    <t>https://twitter.com/ALF2HAD/status/1204765566105464832</t>
  </si>
  <si>
    <t xml:space="preserve">#نجاح_اكتتاب_ارامكو مسرع </t>
  </si>
  <si>
    <t>https://twitter.com/n1234sn/status/1204765545536610305</t>
  </si>
  <si>
    <t>bandory1982</t>
  </si>
  <si>
    <t xml:space="preserve">#نجاح_اكتتاب_ارامكو قروب مخصص في التلجرام لملاك شركة ارامكو ومتابعة أخباره </t>
  </si>
  <si>
    <t>https://twitter.com/bandory1982/status/1204765543707947011</t>
  </si>
  <si>
    <t>CGPx7</t>
  </si>
  <si>
    <t xml:space="preserve">#نجاح_اكتتاب_ارامكو يارباااااه هذي اول خطواتي تجاه الثراء الفاحش اللهم لك الحمد والشكر </t>
  </si>
  <si>
    <t>https://twitter.com/CGPx7/status/1204765539769425920</t>
  </si>
  <si>
    <t>Maher_alhoimli</t>
  </si>
  <si>
    <t>#نجاح_اكتتاب_ارامكو اخر شي 35 ريال</t>
  </si>
  <si>
    <t>https://twitter.com/Maher_alhoimli/status/1204765526628720641</t>
  </si>
  <si>
    <t>muha63863567</t>
  </si>
  <si>
    <t xml:space="preserve">اقدر اشتري اسهم الحين؟ #نجاح_اكتتاب_ارامكو </t>
  </si>
  <si>
    <t>https://twitter.com/muha63863567/status/1204765491996372992</t>
  </si>
  <si>
    <t>7hhe8LRMOLLDWse</t>
  </si>
  <si>
    <t xml:space="preserve">١٤٤١/٤/١٤ يوم للتاريخ شركة ارامكو اصبحت اكبر شركة مدرجة في العالم و السوق السعودي اصبح في المرتبة التاسعة عالميا #نجاح_اكتتاب_ارامكو </t>
  </si>
  <si>
    <t>https://twitter.com/7hhe8LRMOLLDWse/status/1204765473319084032</t>
  </si>
  <si>
    <t>iix1xone</t>
  </si>
  <si>
    <t xml:space="preserve">مبببروك عقبال نجاح سوهوان #نجاح_اكتتاب_ارامكو </t>
  </si>
  <si>
    <t>https://twitter.com/iix1xone/status/1204765447335432192</t>
  </si>
  <si>
    <t xml:space="preserve">المثبطين واصحاب القروبات بعد #نجاح_اكتتاب_ارامكو #سهم_ارامكو </t>
  </si>
  <si>
    <t>https://twitter.com/6OLEP/status/1204765430193311746</t>
  </si>
  <si>
    <t>18jJmaal</t>
  </si>
  <si>
    <t xml:space="preserve">#نجاح_اكتتاب_ارامكو ارتفاع الطلب على الاكتتاب من أول يوم يؤكد على قوة الشركة السوقية وقيمتها كأكبر شركة منتجة للنفط في العالم والإقبال الكبير على الاكتتاب شيء طبيعي نظرا لحجم الشركة وقيمتها السوقية الكبيرة </t>
  </si>
  <si>
    <t>https://twitter.com/18jJmaal/status/1204765429253771265</t>
  </si>
  <si>
    <t>bndar42dd</t>
  </si>
  <si>
    <t>https://twitter.com/bndar42dd/status/1204765391559569417</t>
  </si>
  <si>
    <t>binlibdah20</t>
  </si>
  <si>
    <t>#نجاح_اكتتاب_ارامكو قهر ماكتتبت اقدر اكتتب ولا قفلو؟</t>
  </si>
  <si>
    <t>https://twitter.com/binlibdah20/status/1204765357501796353</t>
  </si>
  <si>
    <t>Majed_H_FC</t>
  </si>
  <si>
    <t xml:space="preserve">#نجاح_اكتتاب_ارامكو شخبار الضغط ياللي ما اكتتبت </t>
  </si>
  <si>
    <t>https://twitter.com/Majed_H_FC/status/1204765347880095744</t>
  </si>
  <si>
    <t>areejkhe</t>
  </si>
  <si>
    <t>https://twitter.com/areejkhe/status/1204765337713102849</t>
  </si>
  <si>
    <t>Obitoi_</t>
  </si>
  <si>
    <t>#نجاح_اكتتاب_ارامكو خرطي الزياده 3 ريال بس</t>
  </si>
  <si>
    <t>https://twitter.com/Obitoi_/status/1204765327231537154</t>
  </si>
  <si>
    <t>ZazaRm149</t>
  </si>
  <si>
    <t xml:space="preserve">Sooo proud #نجاح_اكتتاب_ارامكو </t>
  </si>
  <si>
    <t>https://twitter.com/ZazaRm149/status/1204765324119363584</t>
  </si>
  <si>
    <t>https://twitter.com/KGimKpCkJB5ekN6/status/1204765323959947265</t>
  </si>
  <si>
    <t>MagGhamdi</t>
  </si>
  <si>
    <t xml:space="preserve">#نجاح_اكتتاب_ارامكو النجاح هو مصير اي شي يقف خلفه الامير محمد بن سلمان </t>
  </si>
  <si>
    <t>https://twitter.com/MagGhamdi/status/1204765317513256960</t>
  </si>
  <si>
    <t>icancero</t>
  </si>
  <si>
    <t xml:space="preserve">#نجاح_اكتتاب_ارامكو شكلنا بنوصل فوق ياريما </t>
  </si>
  <si>
    <t>https://twitter.com/icancero/status/1204765317005795328</t>
  </si>
  <si>
    <t>Tmimyah_33</t>
  </si>
  <si>
    <t xml:space="preserve">اللي ماكتتبوا #نجاح_اكتتاب_ارامكو </t>
  </si>
  <si>
    <t>https://twitter.com/Tmimyah_33/status/1204765314136891392</t>
  </si>
  <si>
    <t>nouf_z14</t>
  </si>
  <si>
    <t xml:space="preserve">بشرو وين وصل سهم أرامكو طمنوني على حلالي. #نجاح_اكتتاب_ارامكو </t>
  </si>
  <si>
    <t>https://twitter.com/nouf_z14/status/1204765312949899264</t>
  </si>
  <si>
    <t>سلفونا يالمكتتبين #نجاح_اكتتاب_ارامكو</t>
  </si>
  <si>
    <t>https://twitter.com/osamah3343/status/1204765298416607234</t>
  </si>
  <si>
    <t>HayjarAlattar</t>
  </si>
  <si>
    <t>عندك فكرة وحابب تحولها لتطبيق موبايل او موقع انترنت اقدم لكم خدماتي: تصميم واجهات تطبيقات موبايل "اندرويد &amp;amp; ايفون" تصميم واجهات ويب سايت وصفحات هبوط تصميم بروتوتايب وايضا تصميم يتناسب مع جميع الاجهزة للتواصل عبر الخاص #نجاح_اكتتاب_ارامكو #اجوان_بحاجه_علاج</t>
  </si>
  <si>
    <t>https://twitter.com/HayjarAlattar/status/1204765298257252352</t>
  </si>
  <si>
    <t>A990Abo</t>
  </si>
  <si>
    <t xml:space="preserve">#نجاح_اكتتاب_ارامكو الوضع بعد بيع اسهم ارامكو </t>
  </si>
  <si>
    <t>https://twitter.com/A990Abo/status/1204765271266938880</t>
  </si>
  <si>
    <t>https://twitter.com/bandory1982/status/1204765268972654595</t>
  </si>
  <si>
    <t>DBadr7</t>
  </si>
  <si>
    <t>#اكتتاب_أرامكو سنجد أرتفاعات قادمه في السهم. يعكس قوة ومكانه المملكة العربية السعودية</t>
  </si>
  <si>
    <t>https://twitter.com/DBadr7/status/1204765233744678912</t>
  </si>
  <si>
    <t>sad6mg</t>
  </si>
  <si>
    <t>#نجاح_اكتتاب_ارامكو بالله اقين ابي اكتتب</t>
  </si>
  <si>
    <t>https://twitter.com/sad6mg/status/1204765213163245570</t>
  </si>
  <si>
    <t>bossmsail</t>
  </si>
  <si>
    <t>https://twitter.com/bossmsail/status/1204765202304131073</t>
  </si>
  <si>
    <t>faayyyee0</t>
  </si>
  <si>
    <t>مخي فاضي م فهمت شي من سالفة الاكتتاب ذا I ain’t getting dis #نجاح_اكتتاب_ارامكو</t>
  </si>
  <si>
    <t>https://twitter.com/faayyyee0/status/1204765187527585803</t>
  </si>
  <si>
    <t>yyy94443</t>
  </si>
  <si>
    <t>كيف يعني نجاح اكتتاب ارامكو اول مرة اسمع اكتتاب ينجح وآخر يرسب والله مشكلة لازم تعمل نفسك غبي حتى تتعايش مع الوضع!!! #نجاح_اكتتاب_ارامكو</t>
  </si>
  <si>
    <t>https://twitter.com/yyy94443/status/1204765180196016128</t>
  </si>
  <si>
    <t>ocutbos8</t>
  </si>
  <si>
    <t xml:space="preserve">اللهم لك الحمد حمداً كثيرا ، شكراً من القلب لرائد #نجاح_اكتتاب_ارامكو </t>
  </si>
  <si>
    <t>https://twitter.com/ocutbos8/status/1204765175879999488</t>
  </si>
  <si>
    <t>abunahaar</t>
  </si>
  <si>
    <t xml:space="preserve">#نجاح_اكتتاب_ارامكو #سهم_ارامكو </t>
  </si>
  <si>
    <t>https://twitter.com/abunahaar/status/1204765174340734976</t>
  </si>
  <si>
    <t>Motion_2030</t>
  </si>
  <si>
    <t>انا شابه سعوديه ومصدر رزقي من بعد الله ( مونتاج وتصاميم ) م راح يضركم شيء لو دعمتوني ب رتويت الله يجزآكم خير ويكتب لكم الأجر .. #نجاح_اكتتاب_ارامكو</t>
  </si>
  <si>
    <t>https://twitter.com/Motion_2030/status/1204765173321474048</t>
  </si>
  <si>
    <t>king2008072009</t>
  </si>
  <si>
    <t xml:space="preserve">#نجاح_اكتتاب_ارامكو اقبل ينط الشارع مثل الغزال الفازع </t>
  </si>
  <si>
    <t>https://twitter.com/king2008072009/status/1204765120448147456</t>
  </si>
  <si>
    <t>amani02131</t>
  </si>
  <si>
    <t xml:space="preserve">#نجاح_اكتتاب_ارامكو ليه مانصحتوني أكتتب طيب ينفع الحين </t>
  </si>
  <si>
    <t>https://twitter.com/amani02131/status/1204765107592605698</t>
  </si>
  <si>
    <t>w7iiiw</t>
  </si>
  <si>
    <t>QiiiQ_9</t>
  </si>
  <si>
    <t xml:space="preserve">هههههههههههههههههههههههههههههههههههههههههههههههههههههه وضعي بعد انا #نجاح_اكتتاب_ارامكو </t>
  </si>
  <si>
    <t>https://twitter.com/w7iiiw/status/1204765106254602245</t>
  </si>
  <si>
    <t>somah101034</t>
  </si>
  <si>
    <t>https://twitter.com/somah101034/status/1204765078861549568</t>
  </si>
  <si>
    <t>Fa19005992</t>
  </si>
  <si>
    <t>لو سمحت كيف اقدر ادخل عل محفظتي في اكتتاب ارامكو</t>
  </si>
  <si>
    <t>https://twitter.com/Fa19005992/status/1204765073501229056</t>
  </si>
  <si>
    <t>Saidan511511511</t>
  </si>
  <si>
    <t>#نجاح_اكتتاب_ارامكو https://twitter.com/b09v1/status/1204483852053422080?s=19</t>
  </si>
  <si>
    <t>https://twitter.com/Saidan511511511/status/1204765019952553984</t>
  </si>
  <si>
    <t>bb2003bb</t>
  </si>
  <si>
    <t xml:space="preserve">#تداول_الاسهم_في_شركه_ارامكو ##نجاح_اكتتاب_ارامكو </t>
  </si>
  <si>
    <t>https://twitter.com/bb2003bb/status/1204765019092791297</t>
  </si>
  <si>
    <t>ssamovice16</t>
  </si>
  <si>
    <t>بقيادة ورؤية فارسها الامير محمد بن سلمان كل خطوه محسوبه بدقة وعناية وذات أبعاد عظيمة في المستقبل بعد توفيق الله وبركاته #نجاح_اكتتاب_أرامكو #السعودية_الجديدة</t>
  </si>
  <si>
    <t>https://twitter.com/ssamovice16/status/1204764998070919168</t>
  </si>
  <si>
    <t>بعد قليل على #العربية .. للحديث عن نجاح #السعودية في تنفيذ اكبر اكتتاب في تاريخ البشرية وإدراجه في الأسواق المالية #ارامكو #تداول_أرامكو #اقتصاد #اسهم</t>
  </si>
  <si>
    <t>https://twitter.com/albishi/status/1204764990072401925</t>
  </si>
  <si>
    <t>FaisaLFahaD33</t>
  </si>
  <si>
    <t>#تداول_الاسهم_في_شركه_ارامكو #أرامكو_السعودية #اكتتاب_أرامكو #SaudiAramco</t>
  </si>
  <si>
    <t>#SaudiAramco</t>
  </si>
  <si>
    <t>https://twitter.com/FaisaLFahaD33/status/1204764970044530688</t>
  </si>
  <si>
    <t>alsuobaei_share</t>
  </si>
  <si>
    <t>نصيحة محب أهربو والله مايعوضكم احد اذا راحت فلوسكم وسلامة فهمكم! #نجاح_اكتتاب_ارامكو</t>
  </si>
  <si>
    <t>https://twitter.com/alsuobaei_share/status/1204764924653772802</t>
  </si>
  <si>
    <t>Toma64809907</t>
  </si>
  <si>
    <t>سؤال انا بنت اقدر اكتتب في ارامكوا او لازم ولي الامر الاب هو الي يكتتب ؟؟؟ #نجاح_اكتتاب_ارامكو</t>
  </si>
  <si>
    <t>https://twitter.com/Toma64809907/status/1204764923668004869</t>
  </si>
  <si>
    <t>Raw096</t>
  </si>
  <si>
    <t xml:space="preserve">#نجاح_اكتتاب_ارامكو يمديني اكتتب معكم ؟شكلكم بتصيرون كلكم اغنياء وانا فغيره لحالي </t>
  </si>
  <si>
    <t>https://twitter.com/Raw096/status/1204764906056232960</t>
  </si>
  <si>
    <t>snapchat2020</t>
  </si>
  <si>
    <t>مابعد اكتتاب ارامكو اجوبه ومعلومات حول اسهم ارامكو مع فارس التركي اليك رابط المقطع https://youtu.be/DH3ObxlwNbA #نجاح_اكتتاب_ارامكو #سنابات_تجاريه</t>
  </si>
  <si>
    <t>https://twitter.com/snapchat2020/status/1204764896816226304</t>
  </si>
  <si>
    <t>950Azooz</t>
  </si>
  <si>
    <t xml:space="preserve">#نجاح_اكتتاب_ارامكو الحمد لله ماإن دخلت ارامكو السعودية تداول تجاوزت أكبر الشركات المعروفة على مستوى العالم كل هذا بفضل الله ثم هذا الرجل الملهم حفظه الله </t>
  </si>
  <si>
    <t>https://twitter.com/950Azooz/status/1204764864876630020</t>
  </si>
  <si>
    <t>b3eLIWKbrmUnl1S</t>
  </si>
  <si>
    <t>الي فهم يفهمني ؟؟ اانا اكتتتابت ٣٢٠ريال كم يطلع لي #نجاح_اكتتاب_ارامكو</t>
  </si>
  <si>
    <t>https://twitter.com/b3eLIWKbrmUnl1S/status/1204764848149663745</t>
  </si>
  <si>
    <t xml:space="preserve">#نجاح_اكتتاب_ارامكو وضعي يوم اني ماشاركت وشفت النجاح </t>
  </si>
  <si>
    <t>https://twitter.com/QiiiQ_9/status/1204764838381203456</t>
  </si>
  <si>
    <t>ولا اعرف احد أكتتب فيه الا اذا انه بيع بثمن بخس لجهه #نجاح_اكتتاب_ارامكو</t>
  </si>
  <si>
    <t>https://twitter.com/KGimKpCkJB5ekN6/status/1204764835587731459</t>
  </si>
  <si>
    <t>barrrag</t>
  </si>
  <si>
    <t xml:space="preserve">الوضع الآن : #نجاح_اكتتاب_ارامكو </t>
  </si>
  <si>
    <t>https://twitter.com/barrrag/status/1204764834476232705</t>
  </si>
  <si>
    <t>saad70770</t>
  </si>
  <si>
    <t xml:space="preserve">#نجاح_اكتتاب_ارامكو وين اللي ما اكتتبو :اين انتم نحن هنا </t>
  </si>
  <si>
    <t>https://twitter.com/saad70770/status/1204764824384626688</t>
  </si>
  <si>
    <t xml:space="preserve">#نجاح_اكتتاب_ارامكو خطوة جبارة وفرصة للمواطنين وموجودة منذ عهد المؤسس وفعلها محمد العزم لتنويع موارد الاقتصاد وتحفيز قطاعات استثمارية وخلق فرص وظيفية ببعد نظر استراتيجي لأكبر عملية إصلاح اقتصادي واجتماعي تشهدها المملكة برؤية2030 ولا عزاء للحاقدين والمرجفين </t>
  </si>
  <si>
    <t>https://twitter.com/Umar_AlEssa/status/1204764818521120768</t>
  </si>
  <si>
    <t>fahadaleissi</t>
  </si>
  <si>
    <t>#نجاح_اكتتاب_ارامكو الحمدلله رؤية طموحة وتخطيط مسبق من سمو سيدي ولي العهد ومن جميع الكفاءات الوطنية اللي تعمل على تحقيق النجاح من داخل #ارامكو العظيمة أو من خارجها.</t>
  </si>
  <si>
    <t>https://twitter.com/fahadaleissi/status/1204764781846126594</t>
  </si>
  <si>
    <t>Lujainyn</t>
  </si>
  <si>
    <t>انا ايش خلاني ما اكتتب #اكتتاب_ارامكو</t>
  </si>
  <si>
    <t>https://twitter.com/Lujainyn/status/1204764772056653824</t>
  </si>
  <si>
    <t xml:space="preserve"> من الخاص السلام عليكم ..انا ابي ابيع اسهمي في ارامكو ادري ماراح تجيب شي بس محتاجه المبلغ ..كيف اقدر عن طريق الجوال ؟ #الرياض_اكتتاب_ارامكو</t>
  </si>
  <si>
    <t>https://twitter.com/DalelkoinRiyadh/status/1204764762095181824</t>
  </si>
  <si>
    <t>Ahmed990R</t>
  </si>
  <si>
    <t xml:space="preserve">Proud for #Aramco #نجاح_اكتتاب_ارامكو </t>
  </si>
  <si>
    <t>https://twitter.com/Ahmed990R/status/1204764703559442432</t>
  </si>
  <si>
    <t>05ssso</t>
  </si>
  <si>
    <t>يارب ارزقني كل مااتمني #نجاح_اكتتاب_ارامكو</t>
  </si>
  <si>
    <t>https://twitter.com/05ssso/status/1204764683741388802</t>
  </si>
  <si>
    <t>wa_1412fof</t>
  </si>
  <si>
    <t>كم ربحتو اليوم ؟؟؟ #نجاح_اكتتاب_ارامكو</t>
  </si>
  <si>
    <t>https://twitter.com/wa_1412fof/status/1204764674182565889</t>
  </si>
  <si>
    <t>noneiie</t>
  </si>
  <si>
    <t xml:space="preserve">#نجاح_اكتتاب_ارامكو #سهم_ارامكو اكتتاب أرامكو أكبر اكتتاب في تاريخ الكره الأرضية </t>
  </si>
  <si>
    <t>https://twitter.com/noneiie/status/1204764670302859266</t>
  </si>
  <si>
    <t>2000Aljoo</t>
  </si>
  <si>
    <t>https://twitter.com/2000Aljoo/status/1204764657417932801</t>
  </si>
  <si>
    <t>123safii</t>
  </si>
  <si>
    <t xml:space="preserve">جاتني دي الرساله كيف اعرف رقم المحفظه ؟ #نجاح_اكتتاب_ارامكو </t>
  </si>
  <si>
    <t>https://twitter.com/123safii/status/1204764633762074624</t>
  </si>
  <si>
    <t>Yabes</t>
  </si>
  <si>
    <t>pourquoi est ce que ce hashtag trend en Algérie??? #نجاح_اكتتاب_ارامكو</t>
  </si>
  <si>
    <t>https://twitter.com/Yabes/status/1204764626577231873</t>
  </si>
  <si>
    <t>ali103191</t>
  </si>
  <si>
    <t>الحمدلله والخير قادم #نجاح_اكتتاب_ارامكو</t>
  </si>
  <si>
    <t>https://twitter.com/ali103191/status/1204764605605658624</t>
  </si>
  <si>
    <t>hamdan_shz</t>
  </si>
  <si>
    <t xml:space="preserve">#نجاح_اكتتاب_ارامكو حدث اقتصادي عالمي ومنجز جديد ل السعودية </t>
  </si>
  <si>
    <t>https://twitter.com/hamdan_shz/status/1204764600794832896</t>
  </si>
  <si>
    <t xml:space="preserve"> من الخاص انا اكتتبت في ارامكو ب٣٢٠ طبعا ماعرف ولا شيء احد يفهمني بضبط وش هي وكيف اعرف ، او يعطوني حسابات تعلمني عنها ، لاني قريت بهاشتاق كلها مو مفهومه #الرياض_اكتتاب_ارامكو</t>
  </si>
  <si>
    <t>https://twitter.com/DalelkoinRiyadh/status/1204764598836039680</t>
  </si>
  <si>
    <t>__rmad_</t>
  </si>
  <si>
    <t>https://twitter.com/__rmad_/status/1204764596877299714</t>
  </si>
  <si>
    <t>ejG2VPPCL9twb6w</t>
  </si>
  <si>
    <t>الحمدالله هذا بفضل الله ثم ولى العهد وتبي تزيد إنشاء الله ويجي المستثمر الأجنبي عند اجتماع القمه الاقتصادية G20 يولع السهم #نجاح_اكتتاب_ارامكو</t>
  </si>
  <si>
    <t>https://twitter.com/ejG2VPPCL9twb6w/status/1204764592381014016</t>
  </si>
  <si>
    <t>6ayarh</t>
  </si>
  <si>
    <t xml:space="preserve">#نجاح_اكتتاب_ارامكو اللهم لك الحمد </t>
  </si>
  <si>
    <t>https://twitter.com/6ayarh/status/1204764589700898817</t>
  </si>
  <si>
    <t>s501003</t>
  </si>
  <si>
    <t>سؤال اللي اكتتب هل يقدر يبيع اسهمه الآن ؟ واللي ما اكتتب هل يقدر يفتح محفظه ويشتري ويبيع بنفس اليوم؟ #نجاح_اكتتاب_ارامكو</t>
  </si>
  <si>
    <t>https://twitter.com/s501003/status/1204764559917142016</t>
  </si>
  <si>
    <t>rmm_113</t>
  </si>
  <si>
    <t>#نجاح_اكتتاب_ارامكو الحمدالله ادري امي وجه خير عليكم انتبهوا على برميلها وياليت تحطو عليه مناكير عشان نعرفه</t>
  </si>
  <si>
    <t>https://twitter.com/rmm_113/status/1204764554519076864</t>
  </si>
  <si>
    <t>khrase1</t>
  </si>
  <si>
    <t>مكسب حقين الدخان اكثر #نجاح_اكتتاب_ارامكو</t>
  </si>
  <si>
    <t>https://twitter.com/khrase1/status/1204764517487566851</t>
  </si>
  <si>
    <t>#اكتتاب_أرامكو أدراج أرامكو يعتبر أكبر أدراج في تاريخ الاسواق العالمية</t>
  </si>
  <si>
    <t>https://twitter.com/naif_alrubaish/status/1204764480057544704</t>
  </si>
  <si>
    <t>umalwaleed1419</t>
  </si>
  <si>
    <t xml:space="preserve">والقادم أجمل بإذن الله تعالى #نجاح_اكتتاب_ارامكو </t>
  </si>
  <si>
    <t>https://twitter.com/umalwaleed1419/status/1204764461606813699</t>
  </si>
  <si>
    <t>SOOZ_NFC1</t>
  </si>
  <si>
    <t xml:space="preserve">#نجاح_اكتتاب_ارامكو اللهم لك الحمد يااااارب </t>
  </si>
  <si>
    <t>https://twitter.com/SOOZ_NFC1/status/1204764456506609664</t>
  </si>
  <si>
    <t>ivwvt2</t>
  </si>
  <si>
    <t>بكون زعيمه الفغارى اذا كان فيه غيري #نجاح_اكتتاب_ارامكو</t>
  </si>
  <si>
    <t>https://twitter.com/ivwvt2/status/1204764440706605057</t>
  </si>
  <si>
    <t>3ziz_ON</t>
  </si>
  <si>
    <t xml:space="preserve">نفسيتي بعد #نجاح_اكتتاب_ارامكو </t>
  </si>
  <si>
    <t>https://twitter.com/3ziz_ON/status/1204764436214566912</t>
  </si>
  <si>
    <t>770hafiz</t>
  </si>
  <si>
    <t xml:space="preserve">#نجاح_اكتتاب_ارامكو تســـــجيل حافـــــز وتحـديث مرتــين اسبوعيآ حل التــدريبات ضمـــــان عدم الخصم بآذن الله حل تدريبات#دروب استــعاده اسـم المستخدم وكلمه المرور تغير رقم الجوال او الايميل #حافز فضلا ادعمني برتويت </t>
  </si>
  <si>
    <t>https://twitter.com/770hafiz/status/1204764433471422464</t>
  </si>
  <si>
    <t>thelion77777</t>
  </si>
  <si>
    <t xml:space="preserve">#نجاح_اكتتاب_ارامكو ما شاء الله تبارك الله الله يديم النجاحات يارب </t>
  </si>
  <si>
    <t>https://twitter.com/thelion77777/status/1204764411132551176</t>
  </si>
  <si>
    <t>_ii4q</t>
  </si>
  <si>
    <t>#نجاح_اكتتاب_ارامكو ياجماعة ترى لسى مابدينا والأسهم والبورصة أيام في اعلى مستوياتها وأيام تخفس فيك الأرض وهذا بيأثر على الاقتصاد عندنا فبلاش هذي الهاشتاغات الي مالها معنى والبلبلة ونقول ياكريم</t>
  </si>
  <si>
    <t>https://twitter.com/_ii4q/status/1204764372465278977</t>
  </si>
  <si>
    <t>ahmadfarraj522</t>
  </si>
  <si>
    <t>للمتفاعلين القدامى والجدد: يمكن تكون خضراء يمكن حمراء او زرقاء رتوتوا ومنشنوا السحب في اي لحظه من خلال الرتوت او المنشن #إدراج_أرامكو #النصر_التعاون #الهلال_الترجي_مونديال_العالم #شخبار_الضغط١٧ #أرامكو_السعودية #اكتتاب_أرامكو #قطار_الحرمين</t>
  </si>
  <si>
    <t>https://twitter.com/ahmadfarraj522/status/1204764363468484608</t>
  </si>
  <si>
    <t xml:space="preserve">#فيديو .. أكثر من 5 ملايين مكتتب فرد في #أرامكو ربحوا 10% في أول دقيقة من التداولات ! - #نجاح_اكتتاب_ارامكو </t>
  </si>
  <si>
    <t>https://twitter.com/Almadinanews/status/1204764361287450624</t>
  </si>
  <si>
    <t>https://twitter.com/Umar_AlEssa/status/1204764350894034944</t>
  </si>
  <si>
    <t>sh3ov</t>
  </si>
  <si>
    <t>مبروك ياوطن #نجاح_اكتتاب_ارامكو</t>
  </si>
  <si>
    <t>https://twitter.com/sh3ov/status/1204764342471790597</t>
  </si>
  <si>
    <t>turki_shabanat</t>
  </si>
  <si>
    <t xml:space="preserve">بسبب ( ارامكو ) السعودية تقفز للمركز التاسع كأكبر الأسواق العالمية من حيث القيمة السوقية .. الاقتصاد السعودي يرد وبقوة على المشككين في متانة وصلابة وحيوية الاقتصاد السعودي .. الاستثمار في السعودية واعد ومبهر وجذّاب .. #نجاح_اكتتاب_ارامكو </t>
  </si>
  <si>
    <t>https://twitter.com/turki_shabanat/status/1204764340458573824</t>
  </si>
  <si>
    <t>iiill1996</t>
  </si>
  <si>
    <t>بداية خير اللهم لك الحمد #نجاح_اكتتاب_ارامكو</t>
  </si>
  <si>
    <t>https://twitter.com/iiill1996/status/1204764312386056193</t>
  </si>
  <si>
    <t>lstarv</t>
  </si>
  <si>
    <t>حان وقت الثراء #نجاح_اكتتاب_ارامكو</t>
  </si>
  <si>
    <t>https://twitter.com/lstarv/status/1204764311203258368</t>
  </si>
  <si>
    <t>binammar20</t>
  </si>
  <si>
    <t xml:space="preserve">#نجاح_اكتتاب_ارامكو الترجي التونسي ؟! </t>
  </si>
  <si>
    <t>https://twitter.com/binammar20/status/1204764294174429185</t>
  </si>
  <si>
    <t>_9cil</t>
  </si>
  <si>
    <t>كفو شركتنا #نجاح_اكتتاب_ارامكو</t>
  </si>
  <si>
    <t>https://twitter.com/_9cil/status/1204764290324017155</t>
  </si>
  <si>
    <t>Orchid0s</t>
  </si>
  <si>
    <t>https://twitter.com/Orchid0s/status/1204764258405355520</t>
  </si>
  <si>
    <t>MoiyedAlkatib</t>
  </si>
  <si>
    <t>#نجاح_اكتتاب_ارامكو #تداول_ارامكو مين الي ما إكتتب ها ، ي حرام نفس وضعي راحت علينا للأسف . . . . @Saudi_Aramco – at Petro Rabigh Co. | شركة بترورابغ</t>
  </si>
  <si>
    <t>https://twitter.com/MoiyedAlkatib/status/1204764206114979840</t>
  </si>
  <si>
    <t>xx3md</t>
  </si>
  <si>
    <t>#نجاح_اكتتاب_ارامكو بديت اندم اني ما اكتتبت</t>
  </si>
  <si>
    <t>https://twitter.com/xx3md/status/1204764122077958144</t>
  </si>
  <si>
    <t>0ocean2</t>
  </si>
  <si>
    <t xml:space="preserve">عرض سياحي مميز في ماليزيا لتفاصيل العرض السياحي يرجى الضغط على الرابط http://booking.ocean-malaysia.com/app/ocean/weblink/package/index.php?id=NTIy&amp;amp;lang=ar&amp;amp;tax=1&amp;amp;h=2792 للحجز والاستفسار التواصل عبرالوتساب بالرقم 0060182245600 عروض شهر العسل في ماليزيا ، اندونسيا مكاتب سياحة في ماليزيا ، اندونسيا ، تايلند ، سنغافورة #نجاح_اكتتاب_ارامكو </t>
  </si>
  <si>
    <t>https://twitter.com/0ocean2/status/1204764120123355141</t>
  </si>
  <si>
    <t>tnt71294357</t>
  </si>
  <si>
    <t>#نجاح_اكتتاب_ارامكو أخواني الكويتيين انا مستعد أن اسلمكم ابو مطلق خلال 48 ساعة حيٌ يرزق مقابل ٤ كروز ملبورو احمر #الدخان_الجديد_مغشوش19</t>
  </si>
  <si>
    <t>https://twitter.com/tnt71294357/status/1204764114398195712</t>
  </si>
  <si>
    <t>khaleidalassi</t>
  </si>
  <si>
    <t>##سهم_ارامكو #نجاح_اكتتاب_ارامكو استمع البعض لتحليلات محللي الأسهم ابو ريالين والمتمصدرين ورسائل الواتساب الغبية وقنوات الكذب والدجل المعادية ففاتهم اكبر اكتتاب في التاريخ. نصيحتي دائماً خذ المعلومة من الجهات الرسمية وتأكد ان وطنك وقادته لن يضروك وهم اول من يحميك.</t>
  </si>
  <si>
    <t>https://twitter.com/khaleidalassi/status/1204764043040493568</t>
  </si>
  <si>
    <t>x_sdt12</t>
  </si>
  <si>
    <t>#نجاح_اكتتاب_ارامكو أول مره اكون محظوظه كذا الحمدلله</t>
  </si>
  <si>
    <t>https://twitter.com/x_sdt12/status/1204764011725766663</t>
  </si>
  <si>
    <t>abdulrhmana305</t>
  </si>
  <si>
    <t>#نجاح_اكتتاب_ارامكو نعم لاعزاء للمشككين .. والف الف مبروك لكل من اكتتب .وساهم في نجاح هذا الاكتتاب فلا تستعجلو فهو سهم من ذهب مهما كانت عددالأسهم لديك فهي في نمو فقط احتفظ بهالك ولزمن فانت الربحان بعد فتره بسيطه ارمكو فرصه لاتعوض ففي شهر ٨ لك اسهم مجانيه وهي كنز لايباع</t>
  </si>
  <si>
    <t>https://twitter.com/abdulrhmana305/status/1204764002162806784</t>
  </si>
  <si>
    <t>911Zn</t>
  </si>
  <si>
    <t xml:space="preserve">تذكرت يوم اقول .. انتبهو لايصير مثل ماصارت ازمه الاسهم #نجاح_اكتتاب_ارامكو </t>
  </si>
  <si>
    <t>https://twitter.com/911Zn/status/1204763983154163715</t>
  </si>
  <si>
    <t>ij_i8</t>
  </si>
  <si>
    <t xml:space="preserve">#نجاح_اكتتاب_ارامكو ليتني اكتتبت </t>
  </si>
  <si>
    <t>https://twitter.com/ij_i8/status/1204763968776130563</t>
  </si>
  <si>
    <t>ONana20177</t>
  </si>
  <si>
    <t xml:space="preserve">#نجاح_اكتتاب_ارامكو اللهم لك الحمد حمداً لا ينبغي إلا لك لا إله إلا أنت أنا المهموم الذي فرجت فلك الحمد. 1927872013 1913144178 </t>
  </si>
  <si>
    <t>https://twitter.com/ONana20177/status/1204763955551444993</t>
  </si>
  <si>
    <t>Haifa_alolayan</t>
  </si>
  <si>
    <t>#نجاح_اكتتاب_ارامكو خيرٌ لك وأبقى - سُبحان الله . - الحمدُللّه . - لا إلَه إلا الله . - الله أكبر . - استغفر الله . - لاحول ولا قوة إلا بالله . - اللهم صلِ وسلم على محمد. - لا إله الا إنت سبحانك اني كنت من الظالمين .</t>
  </si>
  <si>
    <t>https://twitter.com/Haifa_alolayan/status/1204763950203715589</t>
  </si>
  <si>
    <t>koodei31</t>
  </si>
  <si>
    <t xml:space="preserve">ابيع #سهم_ارامكو واشتري سياره ؟ والا اصبر شوي واشتري بيت ؟ #نجاح_اكتتاب_ارامكو </t>
  </si>
  <si>
    <t>https://twitter.com/koodei31/status/1204763930536693766</t>
  </si>
  <si>
    <t>Njoudddd1</t>
  </si>
  <si>
    <t xml:space="preserve">#نجاح_اكتتاب_ارامكو ليه ماعلمتوني اكتتب معكم </t>
  </si>
  <si>
    <t>https://twitter.com/Njoudddd1/status/1204763922764578816</t>
  </si>
  <si>
    <t>Osama07e</t>
  </si>
  <si>
    <t>#نجاح_اكتتاب_ارامكو الاكتتاب الأكبر في العالم وأكبر شركة مدرجة في أسواق الأسهم اللهم زد وبارك</t>
  </si>
  <si>
    <t>https://twitter.com/Osama07e/status/1204763899481993218</t>
  </si>
  <si>
    <t>BnanSome</t>
  </si>
  <si>
    <t>وش ذحين نسوي ؟؟#نجاح_اكتتاب_ارامكو</t>
  </si>
  <si>
    <t>https://twitter.com/BnanSome/status/1204763896676007936</t>
  </si>
  <si>
    <t>KSA_villages</t>
  </si>
  <si>
    <t>#نجاح_اكتتاب_ارامكو وخسر اللي باع اليوم واللي بعد ماباع أنصحه مرة أخرى لايفرط بشراكة أضخم شركات الأرض.</t>
  </si>
  <si>
    <t>https://twitter.com/KSA_villages/status/1204763890472640512</t>
  </si>
  <si>
    <t>aziz5050</t>
  </si>
  <si>
    <t xml:space="preserve">#نجاح_اكتتاب_ارامكو وضع اللي اكتتبو في ارامكو </t>
  </si>
  <si>
    <t>https://twitter.com/aziz5050/status/1204763853025882115</t>
  </si>
  <si>
    <t>#اكتتاب_ارامكو اليوم اغلق السهم عند ٣٥.٢٠ وتقدر الاسهم الحرة بـ ١١٧.٣٢ مليار لتصبح ثاني أكبر شركة من حيث قيمة الاسهم الحرة في السوق بعد مصرف #الراجحي بقيمة ١٤٣.٥٥</t>
  </si>
  <si>
    <t>https://twitter.com/naif_alrubaish/status/1204763812999639043</t>
  </si>
  <si>
    <t>سبق وتكلمت عن اكتتاب ارامكو والعاطلين بيفوتهم هذا الاستثمار الكبير ،مع الاسف نزل السهم وارتفع نسبه وسوف يواصل الارتفاع والله اعلم ،لكن من يعوضنا نحن العاطلين ممكن اجد اجابه من احد #تجمع_العاطلين_السعوديين62 #تجمع_العاطلين_السعوديين61</t>
  </si>
  <si>
    <t>https://twitter.com/mutaib888/status/1204763755709685760</t>
  </si>
  <si>
    <t>r2xwii</t>
  </si>
  <si>
    <t xml:space="preserve">#نجاح_اكتتاب_ارامكو افرحو بينكم مو لازم تقهرونا هنا اهخ ندمانه م شاركت معاهم ، مافي فرصه ثانيه؟ </t>
  </si>
  <si>
    <t>https://twitter.com/r2xwii/status/1204763681814466565</t>
  </si>
  <si>
    <t>h_7iiii</t>
  </si>
  <si>
    <t>بالله عليكم ثلاثه ريال في كل سهم تعتبرونه نجاح ؟؟؟ #نجاح_اكتتاب_ارامكو</t>
  </si>
  <si>
    <t>https://twitter.com/h_7iiii/status/1204763671865548800</t>
  </si>
  <si>
    <t>oo_alghamdi</t>
  </si>
  <si>
    <t>#نجاح_اكتتاب_ارامكو إنتظروني وستروني سيّدة من سيّدات أعمال هذا البلد بإذن واحد أحد ، ( إنّهُ على كُلّ شيءٍ قدير )</t>
  </si>
  <si>
    <t>https://twitter.com/oo_alghamdi/status/1204763661845368832</t>
  </si>
  <si>
    <t>saasa4001</t>
  </si>
  <si>
    <t>#نجاح_اكتتاب_ارامكو فخ</t>
  </si>
  <si>
    <t>https://twitter.com/saasa4001/status/1204763645995032577</t>
  </si>
  <si>
    <t>marvel_9</t>
  </si>
  <si>
    <t>https://twitter.com/marvel_9/status/1204763635014340608</t>
  </si>
  <si>
    <t>KSA_2030_B</t>
  </si>
  <si>
    <t xml:space="preserve">#نجاح_اكتتاب_ارامكو الحمد لله هذا فضل الله ثم أمير الطموح #محمد_بن_سلمان </t>
  </si>
  <si>
    <t>https://twitter.com/KSA_2030_B/status/1204763630752940032</t>
  </si>
  <si>
    <t>iyellowlemon</t>
  </si>
  <si>
    <t>so proud so proud so proud الحمدلله من نجاح الى نجاح يارب #نجاح_اكتتاب_ارامكو</t>
  </si>
  <si>
    <t>https://twitter.com/iyellowlemon/status/1204763627720445957</t>
  </si>
  <si>
    <t>shoug164</t>
  </si>
  <si>
    <t>#نجاح_اكتتاب_ارامكو لطفاً سويت لي مشروع تحديث وتسجيل حافز وايضا المواقع الحكوميه محتاجه وقفته و دعم منكم لو برتويت</t>
  </si>
  <si>
    <t>https://twitter.com/shoug164/status/1204763589409693696</t>
  </si>
  <si>
    <t>noona_201</t>
  </si>
  <si>
    <t xml:space="preserve">#نجاح_اكتتاب_ارامكو وإني ياربّ قد وليتك كُل مافي قلبي </t>
  </si>
  <si>
    <t>https://twitter.com/noona_201/status/1204763588289843201</t>
  </si>
  <si>
    <t>all200015</t>
  </si>
  <si>
    <t>#نجاح_اكتتاب_ارامكو ماعليها أرامكو إن شاء الله من أكتتبت فيها وأنا اصبح وأستقبل القبلة أدعي لها وأمسي وأستودع ربي براميلنا الزيادة جايه جايه ماعليكم</t>
  </si>
  <si>
    <t>https://twitter.com/all200015/status/1204763559244304384</t>
  </si>
  <si>
    <t>saudi_love_20</t>
  </si>
  <si>
    <t xml:space="preserve">#نجاح_اكتتاب_ارامكو ليتني اكتتبت بس يالله يارب تكون خيره لي </t>
  </si>
  <si>
    <t>https://twitter.com/saudi_love_20/status/1204763547642847232</t>
  </si>
  <si>
    <t>Speranza_Najd</t>
  </si>
  <si>
    <t>هل المقصود من #نجاح_اكتتاب_ارامكو محلياً و ليس على مستوى الأسواق العالم !</t>
  </si>
  <si>
    <t>https://twitter.com/Speranza_Najd/status/1204763525018783744</t>
  </si>
  <si>
    <t>AboSulimanyavuz</t>
  </si>
  <si>
    <t>https://twitter.com/AboSulimanyavuz/status/1204763522753806337</t>
  </si>
  <si>
    <t>Malwoi1</t>
  </si>
  <si>
    <t>#نجاح_اكتتاب_ارامكو قهر كنت بأكتتتب ب ١٥٠ الف ولكن حسبي الله على الي خوفونا من الاكتتاب سيبو لنا اكتأب</t>
  </si>
  <si>
    <t>https://twitter.com/Malwoi1/status/1204763516185518082</t>
  </si>
  <si>
    <t>Pil5c</t>
  </si>
  <si>
    <t>#نجاح_اكتتاب_ارامكو حياة الأغنياء انا قادمة</t>
  </si>
  <si>
    <t>https://twitter.com/Pil5c/status/1204763498598862850</t>
  </si>
  <si>
    <t>abo_rakan4470</t>
  </si>
  <si>
    <t>https://twitter.com/abo_rakan4470/status/1204763472287981573</t>
  </si>
  <si>
    <t>slowa9</t>
  </si>
  <si>
    <t>اللي ما اكتتب تراى ماكان عنده رصيد الله يرزقنا من واسع فضله وكرمه وجوده #نجاح_اكتتاب_ارامكو</t>
  </si>
  <si>
    <t>https://twitter.com/slowa9/status/1204763466088820736</t>
  </si>
  <si>
    <t>sammohit9</t>
  </si>
  <si>
    <t xml:space="preserve">#نجاح_اكتتاب_ارامكو new year honey moon tour cool deal </t>
  </si>
  <si>
    <t>https://twitter.com/sammohit9/status/1204763459423891459</t>
  </si>
  <si>
    <t xml:space="preserve">#نجاح_اكتتاب_ارامكو هنيئا لبلادنا بهذا الرجل التاريخي، الذي يفي بكل وعوده.. </t>
  </si>
  <si>
    <t>https://twitter.com/binammar20/status/1204763429178953728</t>
  </si>
  <si>
    <t>mat3amnet</t>
  </si>
  <si>
    <t xml:space="preserve">اللهم اجعل يومكم هذا كله سعادة ورضا وفرحا ورزقا وفيرا وكل من قال أمين #نجاح_اكتتاب_ارامكو </t>
  </si>
  <si>
    <t>https://twitter.com/mat3amnet/status/1204763427580915712</t>
  </si>
  <si>
    <t>iHind_D</t>
  </si>
  <si>
    <t xml:space="preserve">فخورين باللي صار في #اكتتاب_أرامكو السعودية هذا مكانها الطبيعي تكون في المقدمة دائما وفي كل المجالات الحمدلله .. الله اللي عزنا </t>
  </si>
  <si>
    <t>https://twitter.com/iHind_D/status/1204763408341635074</t>
  </si>
  <si>
    <t>TGVT6op7mBmd0UJ</t>
  </si>
  <si>
    <t>كل الي ساهم أستفاد لكن محد توقع يكون السعر كذا بحكم انها شركة أرامكو 35 صدمة بس شىء افضل من لاشيء #نجاح_اكتتاب_ارامكو</t>
  </si>
  <si>
    <t>https://twitter.com/TGVT6op7mBmd0UJ/status/1204763407687270400</t>
  </si>
  <si>
    <t xml:space="preserve">هل تعلم أن قيمة أرامكو أعلى من قيمة آبل وأمازون والفابت وهي لم تطرح الا 2% فقط الى الان من قيمتها والمخطط له طرح 5% من قيمة ارامكو والذي سيفتح المجال للشركات الاجنبية الكبرى الدخول في الاكتتاب #نجاح_اكتتاب_ارامكو </t>
  </si>
  <si>
    <t>https://twitter.com/M2jed966/status/1204763391547584512</t>
  </si>
  <si>
    <t>Samar__9i</t>
  </si>
  <si>
    <t>#نجاح_اكتتاب_ارامكو يمديني اكتتب ولاراح علي ؟؟؟؟؟.</t>
  </si>
  <si>
    <t>https://twitter.com/Samar__9i/status/1204763388053721088</t>
  </si>
  <si>
    <t>layan11183</t>
  </si>
  <si>
    <t>#نجاح_اكتتاب_ارامكو الحمدلله احس نفسي هاموره</t>
  </si>
  <si>
    <t>https://twitter.com/layan11183/status/1204763350040748035</t>
  </si>
  <si>
    <t>xzalghamdi</t>
  </si>
  <si>
    <t xml:space="preserve">#نجاح_اكتتاب_ارامكو يعني حنا ي المكتتبين سرنا من أصحاب الملائين يا في ناس ما راح أسلم عليهم إلا بطرف المنديل </t>
  </si>
  <si>
    <t>https://twitter.com/xzalghamdi/status/1204763347176054784</t>
  </si>
  <si>
    <t>Abdulra82835213</t>
  </si>
  <si>
    <t>السبب في أن أرامكو تقدر حاليًا بـ 1.88 تريليون دولار ، لا تستند فقط إلى النفط ... "إيران لديها نفط . فنزويلا لديها نفط" . لدى المملكة العربية السعودية قادة ، تتمثل رؤيتهم في زيادة ازدهار هذه الأمة ، وعدم تجاهل شعبها يعيش مهندس رؤية الشعب السعودي الطموحة #نجاح_اكتتاب_ارامكو</t>
  </si>
  <si>
    <t>https://twitter.com/Abdulra82835213/status/1204763304008323078</t>
  </si>
  <si>
    <t>https://twitter.com/hazmi_dr/status/1204763295040843777</t>
  </si>
  <si>
    <t>almuhaidb_kh</t>
  </si>
  <si>
    <t xml:space="preserve">#تداول_الاسهم_في_شركه_ارامكو #الهلال_الترجي_مونديال_العالم #أرامكو_السعودية #اكتتاب_أرامكو </t>
  </si>
  <si>
    <t>https://twitter.com/almuhaidb_kh/status/1204763291580588034</t>
  </si>
  <si>
    <t>saadabdalah8</t>
  </si>
  <si>
    <t>https://twitter.com/saadabdalah8/status/1204763284026642433</t>
  </si>
  <si>
    <t>_iithee</t>
  </si>
  <si>
    <t>https://twitter.com/_iithee/status/1204763278125211650</t>
  </si>
  <si>
    <t>ixmt7_</t>
  </si>
  <si>
    <t>انجاز عظيم اللهم لك الحمد من نجاح الى نجاح ياوطن #نجاح_اكتتاب_ارامكو</t>
  </si>
  <si>
    <t>https://twitter.com/ixmt7_/status/1204763266859356160</t>
  </si>
  <si>
    <t>aseeel_ash</t>
  </si>
  <si>
    <t>#نجاح_اكتتاب_ارامكو يعني حصير غنية؟</t>
  </si>
  <si>
    <t>https://twitter.com/aseeel_ash/status/1204763251873124356</t>
  </si>
  <si>
    <t>ajwad14</t>
  </si>
  <si>
    <t xml:space="preserve">#نجاح_اكتتاب_ارامكو #Aramco </t>
  </si>
  <si>
    <t>https://twitter.com/ajwad14/status/1204763248945516545</t>
  </si>
  <si>
    <t xml:space="preserve">بمجرد طرح 1.5٪ من أسهمها غدت أكبر شركة مدرجة عالميًا، أزاحت شركة آبل الأمريكية من عرش القمة، مكاسب بالحد الأقصى لسهمها، وصلت قيمتها السوقية 1.88 تريليون دولار بأول دقيقة! #نجاح_اكتتاب_ارامكو إمبراطورية الطاقة في العالم فخر للسعودية وأسر الصديق وأغاض العدو! </t>
  </si>
  <si>
    <t>https://twitter.com/Umar_AlEssa/status/1204763246567272450</t>
  </si>
  <si>
    <t>Rayan_alquwayi</t>
  </si>
  <si>
    <t>Diet_ana09</t>
  </si>
  <si>
    <t xml:space="preserve">اذا سابك ابن ل #اكتتاب_أرامكو كيف مايوصل بحول الله بيوصل بس الصبر نصف المكسب قفل وانسئ </t>
  </si>
  <si>
    <t>https://twitter.com/Rayan_alquwayi/status/1204763234483523584</t>
  </si>
  <si>
    <t>offwhiitte</t>
  </si>
  <si>
    <t xml:space="preserve">#نجاح_اكتتاب_ارامكو يوم ما اكتتبت يعني </t>
  </si>
  <si>
    <t>https://twitter.com/offwhiitte/status/1204763228913438721</t>
  </si>
  <si>
    <t>#نجاح_اكتتاب_ارامكو #أرامكو_السعودية عقبال ما يكون دخل المواطن السعودي الأعلى في العالم ونحن قريبين ان شاءالله</t>
  </si>
  <si>
    <t>https://twitter.com/Malwoi1/status/1204763227982307330</t>
  </si>
  <si>
    <t>wakfh_kir</t>
  </si>
  <si>
    <t>https://twitter.com/wakfh_kir/status/1204763221854474240</t>
  </si>
  <si>
    <t>50_5__</t>
  </si>
  <si>
    <t xml:space="preserve">#نجاح_اكتتاب_ارامكو هههههههههههههههههههههههههههههههههههههههههههههههههههههه . </t>
  </si>
  <si>
    <t>https://twitter.com/50_5__/status/1204763218649997312</t>
  </si>
  <si>
    <t>kenya_gaming</t>
  </si>
  <si>
    <t>FIFA 20 MOD FIFA 14 Android Offline 800 MB New Menu Face &amp; Transfers Upd... https://youtu.be/mqRH3Lnl7CE via @YouTube #sonko #السيسى #FridgeGate #اكتتاب_أرامكو #amapiano #أرامكو_السعودية #الهلال_الترجي_مونديال_العالم</t>
  </si>
  <si>
    <t>#sonko #FridgeGate #amapiano</t>
  </si>
  <si>
    <t>https://twitter.com/kenya_gaming/status/1204763212492746754</t>
  </si>
  <si>
    <t>SAQER__24</t>
  </si>
  <si>
    <t xml:space="preserve">#نجاح_اكتتاب_ارامكو ههههههههههههههههههههههههههههههههههههههههههههههههههههههههههه </t>
  </si>
  <si>
    <t>https://twitter.com/SAQER__24/status/1204763202720083970</t>
  </si>
  <si>
    <t>Abu_mohemme_d</t>
  </si>
  <si>
    <t xml:space="preserve">#نجاح_اكتتاب_ارامكو شكرا لأهل صدقة السر اللذين ساهموا بنزول المبلغ وجزاهم الله خير الجزاء مواطن كبير السن وتبقى عليه فاتوره واحده بسدادها يرفع عنه إيقاف الخدمات الفاتورة 192453550 بمبلغ ٧٨٦٧ ريال المتبقي ٧٤٤٣ ريال فساهموا بتفريج كربته واحتسبوا الأجر والثواب من الله </t>
  </si>
  <si>
    <t>https://twitter.com/Abu_mohemme_d/status/1204763116019388417</t>
  </si>
  <si>
    <t>reha7xx</t>
  </si>
  <si>
    <t xml:space="preserve">#نجاح_اكتتاب_ارامكو مبروك إنجاز سعودي </t>
  </si>
  <si>
    <t>https://twitter.com/reha7xx/status/1204763106343313409</t>
  </si>
  <si>
    <t>mujahd_alameery</t>
  </si>
  <si>
    <t xml:space="preserve">#ارامكو اكبر شركة في العالم، قيمتها السوقية تجاوزت قيمة آبل و مايكرسوفت بعد نظر القيادة وتخطيط ولي العهد يصل لأول النتائج #نجاح_اكتتاب_ارامكو </t>
  </si>
  <si>
    <t>https://twitter.com/mujahd_alameery/status/1204763085900259334</t>
  </si>
  <si>
    <t>iwellbestronger</t>
  </si>
  <si>
    <t>#نجاح_اكتتاب_ارامكو الحمدلله ياربي ان ورثنا يتبارك لكم راتبين من ارباحنا</t>
  </si>
  <si>
    <t>https://twitter.com/iwellbestronger/status/1204763081538191360</t>
  </si>
  <si>
    <t>Flight_2020_</t>
  </si>
  <si>
    <t>https://twitter.com/Flight_2020_/status/1204763058008215553</t>
  </si>
  <si>
    <t>Ploto98</t>
  </si>
  <si>
    <t>#نجاح_اكتتاب_ارامكو احتفلوا بصمت فهناك من يتألم ....</t>
  </si>
  <si>
    <t>https://twitter.com/Ploto98/status/1204763056808615938</t>
  </si>
  <si>
    <t>Mbm20007</t>
  </si>
  <si>
    <t xml:space="preserve">كل خطوة تتخذ من قبل الدولة يسبقها دراسة وافية لجدواها ومن جميع الجوانب سواء كان اقتصادياً او سياسياً . فالحمد لله على النجاح لكن مصيبتنا في القلة القليلة من اعداء النجاح #نجاح_اكتتاب_ارامكو #تداول_ارامكو </t>
  </si>
  <si>
    <t>https://twitter.com/Mbm20007/status/1204763047438499840</t>
  </si>
  <si>
    <t xml:space="preserve">#نجاح_اكتتاب_ارامكو #تداول_الاسهم_في_شركه_ارامكو مين أشترى ومين إللي باع </t>
  </si>
  <si>
    <t>https://twitter.com/ahlawi_kaber/status/1204763044208939009</t>
  </si>
  <si>
    <t>I_code_1985</t>
  </si>
  <si>
    <t>بتروح دراهمكم ياصابرين (جمع صابر) #نجاح_اكتتاب_ارامكو</t>
  </si>
  <si>
    <t>https://twitter.com/I_code_1985/status/1204763004367179776</t>
  </si>
  <si>
    <t>iiDexter47</t>
  </si>
  <si>
    <t>https://twitter.com/iiDexter47/status/1204762993432694784</t>
  </si>
  <si>
    <t>taif_diya</t>
  </si>
  <si>
    <t xml:space="preserve">#نجاٌٌٌٌٌح_اكتُُُُُتاب_ارًًًامكوَََ للتخسيس والتجميل كن رشيقا واطلب كلين وتمتع بالحيوية والاناقة الاقوى والافضل على الاطلاق ايضا يوجد لدينا بخاخ لتاخير القذف للتواصل والاستفسار من خلال الواتساب بالصفحة الشخصية </t>
  </si>
  <si>
    <t>https://twitter.com/taif_diya/status/1204762970531737601</t>
  </si>
  <si>
    <t>joed25m</t>
  </si>
  <si>
    <t xml:space="preserve">#تتزوجين_ابن_عمك_تتزوج_بنت_عمك الآن حصريا منتج تُُكُبيُر الُعُضُو الُذُكُريُ مجُموُعُة تُكبُيرُ الُقُضُيُب عُلاُج ُضعُف الُانتُصُاُب عُُلاجُ سُرعة ُالقذُف علاج طول القضيب مناسب لمرضى الضغط والسكرى للطلب رآبط واتس آب أول تعليق #نجاح_اكتتاب_ارامكو </t>
  </si>
  <si>
    <t>https://twitter.com/joed25m/status/1204762969386749952</t>
  </si>
  <si>
    <t>Amooon_97</t>
  </si>
  <si>
    <t xml:space="preserve">ياخساره ما كتتبت كله من اللي حولي ومسويين نظره اقتصاديه ليت الله فاكني #نجاح_اكتتاب_ارامكو </t>
  </si>
  <si>
    <t>https://twitter.com/Amooon_97/status/1204762965930590210</t>
  </si>
  <si>
    <t>a11av1</t>
  </si>
  <si>
    <t>لو انا داخلتن به كان خسر حظكم #نجاح_اكتتاب_ارامكو</t>
  </si>
  <si>
    <t>https://twitter.com/a11av1/status/1204762950814355456</t>
  </si>
  <si>
    <t>mzag_e</t>
  </si>
  <si>
    <t>#نجاح_اكتتاب_ارامكو اللهم لك الحمد والشكر .. اهجدوا بس لاحد يبيع . خلو السهم يرتفع اكثر .</t>
  </si>
  <si>
    <t>https://twitter.com/mzag_e/status/1204762924537073664</t>
  </si>
  <si>
    <t>ii4e4</t>
  </si>
  <si>
    <t xml:space="preserve">#نجاح_اكتتاب_ارامكو سما سما يا بلادي صدق ولي العهد لما قال طموحنا عنان السماء . </t>
  </si>
  <si>
    <t>https://twitter.com/ii4e4/status/1204762907164188673</t>
  </si>
  <si>
    <t>0bKUqhwTQV8gEqU</t>
  </si>
  <si>
    <t xml:space="preserve">#نجاح_اكتتاب_ارامكو من الي باع والي ماباع والي خسران والي مو خسران عطووني اخباركم معكم شريك أرامكو </t>
  </si>
  <si>
    <t>https://twitter.com/0bKUqhwTQV8gEqU/status/1204762836788023296</t>
  </si>
  <si>
    <t>fahadSari4</t>
  </si>
  <si>
    <t xml:space="preserve">#نجاح_اكتتاب_ارامكو ياتي هذا النجاح الكبير الذي تححقه ارامكو اليوم من عمل كبير كان يقف خلفه سمو ولي العهد حفظ الله لنا ولي العهد واطال الله بعمره </t>
  </si>
  <si>
    <t>https://twitter.com/fahadSari4/status/1204762831230554113</t>
  </si>
  <si>
    <t>sarrafN</t>
  </si>
  <si>
    <t>#نجاح_اكتتاب_ارامكو هي قصة نجاح وتحول تاريخي بإذن الله للافضل، سواء على مستوى الاداء الداخلي او الحوكمة او فرص تنويع اعمال الشركة مع استخدام IPF النقد لتنويع مصادر الدخل للدولة. هي نجاح برغم استهداف الشركة بالتفجيرات او العداء الخارجي لنجاحاتنا بانزال قيمتها السوقية.</t>
  </si>
  <si>
    <t>https://twitter.com/sarrafN/status/1204762806244892672</t>
  </si>
  <si>
    <t>naiiiif_1001</t>
  </si>
  <si>
    <t>كل الاكتتابات اللي راحت كان التركيز على الارباح وماحد تطرق لمدخول الشركة هذي العكس الكلام كله على رأس مال الشركة مو الارباح #نجاح_اكتتاب_ارامكو</t>
  </si>
  <si>
    <t>https://twitter.com/naiiiif_1001/status/1204762758329380865</t>
  </si>
  <si>
    <t>amaxzx2</t>
  </si>
  <si>
    <t xml:space="preserve">#نجاح_اكتتاب_ارامكو ليه طيب الربح كذا بس ٣ريال بس . </t>
  </si>
  <si>
    <t>https://twitter.com/amaxzx2/status/1204762729241665536</t>
  </si>
  <si>
    <t>xVicTorFCB</t>
  </si>
  <si>
    <t>الحمدلله اول اكتتاب لي كذا واتوقع اجمل اكتتاب #نجاح_اكتتاب_ارامكو</t>
  </si>
  <si>
    <t>https://twitter.com/xVicTorFCB/status/1204762723722186752</t>
  </si>
  <si>
    <t>smr937</t>
  </si>
  <si>
    <t>انا اكتتبت بثلاثه الف يعني كم زادت! #نجاح_اكتتاب_ارامكو</t>
  </si>
  <si>
    <t>https://twitter.com/smr937/status/1204762705506246656</t>
  </si>
  <si>
    <t>411_st</t>
  </si>
  <si>
    <t>#نجاح_اكتتاب_ارامكو بفضل من الله ثم توجيهات / خادم الحرمين الشريفين حفظه الله دام عزك ياوطن الخير والأمن والأمان .</t>
  </si>
  <si>
    <t>https://twitter.com/411_st/status/1204762704470331392</t>
  </si>
  <si>
    <t>Strong_333</t>
  </si>
  <si>
    <t xml:space="preserve">#نجاح_اكتتاب_ارامكو ياربي لككك الحمد هذي بداية دخولي لعالم الاغنياء </t>
  </si>
  <si>
    <t>https://twitter.com/Strong_333/status/1204762626552668160</t>
  </si>
  <si>
    <t>hayat24h</t>
  </si>
  <si>
    <t xml:space="preserve">#نجاح_اكتتاب_ارامكو أنا بعد النجاح اللي كان متوقع </t>
  </si>
  <si>
    <t>https://twitter.com/hayat24h/status/1204762608840118281</t>
  </si>
  <si>
    <t xml:space="preserve">#نجاح_اكتتاب_ارامكو هل تتوقع هذه الكلاب تماثيل اومحنطة. لكنها حقيقة وتنتظرالإشارة للانطلاق </t>
  </si>
  <si>
    <t>https://twitter.com/A990Abo/status/1204762598090182657</t>
  </si>
  <si>
    <t>UmMoham47805120</t>
  </si>
  <si>
    <t>#نجاح_اكتتاب_ارامكو ربي يسعدكم دنيا و آخره يمديني الان اشترك بهذا الاكتتاب ولا حاطين تاريخ محدد و انتهى ؟</t>
  </si>
  <si>
    <t>https://twitter.com/UmMoham47805120/status/1204762592075497475</t>
  </si>
  <si>
    <t>UTqL5IdORCCeLGl</t>
  </si>
  <si>
    <t>شركة مكافحة الحمام بالرياض شركة مكافحة حمام تركيب طارد الطيور تركيب طارد الحمام تركيب مانع الحمام تركيب طارد للحمام شركة مكافحة الحشرات رش مبيدات شركة تنظيف مجالس شركة تنظيف بالرياض تنظيف شقق فلل منازل شركة مكافحة الصراصير #اكتتاب_أرامكو https://twitter.com/xVbAcypDxZ0USbr/status/1204757511166922752/video/1</t>
  </si>
  <si>
    <t>https://twitter.com/UTqL5IdORCCeLGl/status/1204762585851138053</t>
  </si>
  <si>
    <t>aalsheryan</t>
  </si>
  <si>
    <t>https://twitter.com/aalsheryan/status/1204762559347404800</t>
  </si>
  <si>
    <t>"لعنَ رسولُ الله صَلَّ اللهُ عَلَيْهِ وَسَلَّمَ - آكلَ الربا، وموكلَه، وشاهدَه، وكاتبه، #نجاح_اكتتاب_ارامكو</t>
  </si>
  <si>
    <t>https://twitter.com/mohmad3301/status/1204762555396300804</t>
  </si>
  <si>
    <t>اللي نشوفه اكثر الاعلاميين يتكلمون عن نجاح اكتتاب الشركة ولا تطرقو للارباح حنا كمساهمين ضعوف اللي يهمنا بالمقام الاول الارباح #نجاح_اكتتاب_ارامكو</t>
  </si>
  <si>
    <t>https://twitter.com/naiiiif_1001/status/1204762500966821892</t>
  </si>
  <si>
    <t>_iyww</t>
  </si>
  <si>
    <t>#نجاح_اكتتاب_ارامكو تكفون مايمدي الحين اكتتب</t>
  </si>
  <si>
    <t>https://twitter.com/_iyww/status/1204762499486277632</t>
  </si>
  <si>
    <t>Azkari90</t>
  </si>
  <si>
    <t>السلام عليكم اخواني هذي التغريده غردتها لاجل كل من يشوف هذي التغريده يتابعنا،هذا الحساب خاص بالتذكير عن الحوقلة كل ساعتين والحوقلة إختصار لقول (لا حول ولا قوة إلا بالله) وادعمو هذي التغريده بريتويت كي نذكر اخواننا الغافلين عن كنز من كنوز الجنة #نجاح_اكتتاب_ارامكو</t>
  </si>
  <si>
    <t>https://twitter.com/Azkari90/status/1204762483971575810</t>
  </si>
  <si>
    <t>om_salman56</t>
  </si>
  <si>
    <t>سبحان الله وبحمده سبحان الله العظيم #نجاح_اكتتاب_ارامكو</t>
  </si>
  <si>
    <t>https://twitter.com/om_salman56/status/1204762475557773312</t>
  </si>
  <si>
    <t>https://twitter.com/A999017/status/1204762474563682305</t>
  </si>
  <si>
    <t>hhoo1230</t>
  </si>
  <si>
    <t xml:space="preserve"> امتـــلك قضيـٌــب ذكـــٌُري قـــٌوي يحـــطم شـــٌهوة النـــسٌاء #نجاَح_اكتتٌاب_ارامكَو و يحـــققٌ متـــعٌة لا توصٌـــفٌ للتـــواصل واتـــس أَب أَوَّل تعلـــيق </t>
  </si>
  <si>
    <t>https://twitter.com/hhoo1230/status/1204762454900838406</t>
  </si>
  <si>
    <t>shooks88</t>
  </si>
  <si>
    <t>#نجاح_اكتتاب_ارامكو - حدث مهيب وعظيم لبناء قوه إقتصادية بإذن الله ..</t>
  </si>
  <si>
    <t>https://twitter.com/shooks88/status/1204762399028461568</t>
  </si>
  <si>
    <t>alkayedh_1</t>
  </si>
  <si>
    <t xml:space="preserve">#نجاح_اكتتاب_ارامكو انجاز عظيم اصبحت أكبر شركة مدرجة في العالم.. شكراً للملهم </t>
  </si>
  <si>
    <t>https://twitter.com/alkayedh_1/status/1204762389419352065</t>
  </si>
  <si>
    <t>O2020</t>
  </si>
  <si>
    <t>https://twitter.com/O2020/status/1204762387288604672</t>
  </si>
  <si>
    <t>Salfhtag</t>
  </si>
  <si>
    <t>https://twitter.com/Salfhtag/status/1204762362802266112</t>
  </si>
  <si>
    <t>fahooo2</t>
  </si>
  <si>
    <t>https://twitter.com/fahooo2/status/1204762356984799234</t>
  </si>
  <si>
    <t>Ma7enAbdurrahe1</t>
  </si>
  <si>
    <t xml:space="preserve">#نجاح_اكتتاب_ارامكو بعد طرح ارامكو في سوق السعودي للأسهم أزاحت آبل الأمريكية من عرش الشركات المطروحة للتداول وجاءت لتحتل المرتبة الأولى عالميا بقيمة 1.8 تريليون دولار </t>
  </si>
  <si>
    <t>https://twitter.com/Ma7enAbdurrahe1/status/1204762353276989442</t>
  </si>
  <si>
    <t>xorXt0DzLwf8A5a</t>
  </si>
  <si>
    <t>#نجاح_اكتتاب_ارامكو بالتوفيق للجميع ان شاءالله واللي راحت عليه معوض خير ان شاء الله</t>
  </si>
  <si>
    <t>https://twitter.com/xorXt0DzLwf8A5a/status/1204762336772468742</t>
  </si>
  <si>
    <t>omar90901</t>
  </si>
  <si>
    <t>#نجاح_اكتتاب_ارامكو بقيادة ورؤية فارسها الامير محمد بن سلمان كل خطوه محسوبه بدقة وعناية وذات أبعاد عظيمة في المستقبل بعد توفيق الله وبركاته الحمدالله على نعمه التي لا تعد ولا تحصى</t>
  </si>
  <si>
    <t>https://twitter.com/omar90901/status/1204762312273547264</t>
  </si>
  <si>
    <t xml:space="preserve">{يَمْحَقُ اللّهُ الْرِّبَا وَيُرْبِي الصَّدَقَاتِ} #نجاح_اكتتاب_ارامكو </t>
  </si>
  <si>
    <t>https://twitter.com/mohmad3301/status/1204762305738633221</t>
  </si>
  <si>
    <t>abode1979</t>
  </si>
  <si>
    <t xml:space="preserve">#يحدث_الآن #النصر_التعاون #إدراج_أرامكو #نجاح_اكتتاب_ارامكو </t>
  </si>
  <si>
    <t>https://twitter.com/abode1979/status/1204762301791948802</t>
  </si>
  <si>
    <t>mesfer_alqadi</t>
  </si>
  <si>
    <t>#نجاح_اكتتاب_ارامكو شركه عملاقه ماحد بختلف لكن كاكتتاب اشوفه عادي زيها زي اي شركه وش النجاح فيه المهم لاحد يستعجل في البيع خلال اسابيع بتاخذون الضعف ان شاء الله</t>
  </si>
  <si>
    <t>https://twitter.com/mesfer_alqadi/status/1204762288772829185</t>
  </si>
  <si>
    <t>asalsafy</t>
  </si>
  <si>
    <t>#نجاح_اكتتاب_ارامكو أرى كأن هناك شماته وتشفي ممن لم يكتتب ، الكثير ظروفهم المعيشية الصعبة منعتهم من الاكتتاب</t>
  </si>
  <si>
    <t>https://twitter.com/asalsafy/status/1204762261585383425</t>
  </si>
  <si>
    <t>#نجاح_اكتتاب_ارامكو ياويليييييييي شكلها بداية نجاح شركتي اللي قلت لكم عنها اللهم لك الحمد هذا بفضل ربي انتبهو على نفطي يا ارامكو</t>
  </si>
  <si>
    <t>https://twitter.com/DictNo/status/1204762256132755458</t>
  </si>
  <si>
    <t>mhn06464</t>
  </si>
  <si>
    <t>https://twitter.com/mhn06464/status/1204762252110450688</t>
  </si>
  <si>
    <t>foof_9990</t>
  </si>
  <si>
    <t>https://twitter.com/foof_9990/status/1204762222993575936</t>
  </si>
  <si>
    <t>HIND2o</t>
  </si>
  <si>
    <t>#نجاح_اكتتاب_ارامكو يمدي العب معكم ؟</t>
  </si>
  <si>
    <t>https://twitter.com/HIND2o/status/1204762222733471745</t>
  </si>
  <si>
    <t>almothan</t>
  </si>
  <si>
    <t xml:space="preserve">#نجاح_اكتتاب_ارامكو بيع ماحنا بايعين لو تنسب من هنا لبكرا </t>
  </si>
  <si>
    <t>https://twitter.com/almothan/status/1204762212377792512</t>
  </si>
  <si>
    <t xml:space="preserve">ارامكو مالها دخل بس خانه التعبير #نجاح_اكتتاب_ارامكو </t>
  </si>
  <si>
    <t>https://twitter.com/3bdullah0506/status/1204762200570769411</t>
  </si>
  <si>
    <t>EF65572472</t>
  </si>
  <si>
    <t>https://twitter.com/EF65572472/status/1204762190798053377</t>
  </si>
  <si>
    <t>من يبي حقيقة #اكتتاب_أرامكو شاهد حلقة الحر هذا وحملوها لان سبق وانحذفت https://youtu.be/mcm6Ak0yWnkhttps://youtu.be/mcm6Ak0yWnk</t>
  </si>
  <si>
    <t>https://twitter.com/KGimKpCkJB5ekN6/status/1204762170694619136</t>
  </si>
  <si>
    <t>Q_555D</t>
  </si>
  <si>
    <t xml:space="preserve">#نجاح_اكتتاب_ارامكو أرملــه تراكمت ديونهــا ¶ موقفه خدماتها مهدده بالحبس ساعد ولو بالقليل ،، فزعتكم يا أهلـــ الهمــه لا تخلونهـا فرحوها ⁦ ⁩ فاتورتهــــا 1821922833 مبلغهـــــــا 28000 ريال </t>
  </si>
  <si>
    <t>https://twitter.com/Q_555D/status/1204762159475019777</t>
  </si>
  <si>
    <t>ts3_f</t>
  </si>
  <si>
    <t xml:space="preserve">#نجاح_اكتتاب_ارامكو افضل تعليق الى الان </t>
  </si>
  <si>
    <t>https://twitter.com/ts3_f/status/1204762091250429952</t>
  </si>
  <si>
    <t>story_pen</t>
  </si>
  <si>
    <t>هذي القيمة السوقية لبعض الشركات أبل: 1190$مليار مايكروسوفت: 1150$مليار ألفابت: 926$مليار الأمازون: 862$مليار فيسبوك: 572$مليار بيركشاير هاثاواي: 541$مليار إكسون موبيل: 292$مليار شيفرون: 222$مليار أرامكو السعودية: 1880$مليار #نجاح_اكتتاب_ارامكو</t>
  </si>
  <si>
    <t>https://twitter.com/story_pen/status/1204762077568667648</t>
  </si>
  <si>
    <t>h3cYDPICw0rTq3J</t>
  </si>
  <si>
    <t>https://twitter.com/h3cYDPICw0rTq3J/status/1204762051228393475</t>
  </si>
  <si>
    <t>purity_2020</t>
  </si>
  <si>
    <t>ابيع ولا انتظر اسبوع الجاي ؟ #نجاح_اكتتاب_ارامكو</t>
  </si>
  <si>
    <t>https://twitter.com/purity_2020/status/1204762045683556352</t>
  </si>
  <si>
    <t>Ali_Nagro</t>
  </si>
  <si>
    <t>يوووووووم للتاريخ يا بلادي اكبر شركة مدرجة بالعالم أرامكو #نجاح_اكتتاب_ارامكو</t>
  </si>
  <si>
    <t>https://twitter.com/Ali_Nagro/status/1204762012036800513</t>
  </si>
  <si>
    <t>Aspirin_je</t>
  </si>
  <si>
    <t>بما ان الاكتتاب كان فيه التخصيص 100٪ للافراد فاراه لما يحقق المراد وراح يتم جلده #نجاح_اكتتاب_ارامكو</t>
  </si>
  <si>
    <t>https://twitter.com/Aspirin_je/status/1204761982957707264</t>
  </si>
  <si>
    <t>hmne_244</t>
  </si>
  <si>
    <t xml:space="preserve">خل عنك ارامكوا وشوف ذا النفس #نجاح_اكتتاب_ارامكو </t>
  </si>
  <si>
    <t>https://twitter.com/hmne_244/status/1204761978310418432</t>
  </si>
  <si>
    <t>sh_a_f_20</t>
  </si>
  <si>
    <t>#نجاح_اكتتاب_ارامكو ابي الزبده كيف اعرف اني كسبت وكيف ابيع لاني م عرفت وش اسوي</t>
  </si>
  <si>
    <t>https://twitter.com/sh_a_f_20/status/1204761975982571520</t>
  </si>
  <si>
    <t>Ahmedoh1411</t>
  </si>
  <si>
    <t>سهم ارامكو يقفز 5 ريالات ويحقق أعلى نسبة في اول ايامه في الاسواق السعودية http://ahmedohnews.com/?p=790 #نجاح_اكتتاب_ارامكو</t>
  </si>
  <si>
    <t>https://twitter.com/Ahmedoh1411/status/1204761971771527170</t>
  </si>
  <si>
    <t>fahad_saad2030</t>
  </si>
  <si>
    <t>الحمدلله الذي بنعمته تتم الصالحات نجح الاكتتاب واصيب العدو بالأكتئاب #نجاح_اكتتاب_ارامكو</t>
  </si>
  <si>
    <t>https://twitter.com/fahad_saad2030/status/1204761950573486080</t>
  </si>
  <si>
    <t>keekk72</t>
  </si>
  <si>
    <t>عرض فلتر بيت بمدة يوم كامل ب١٠٠﷼ + عدسة سناب مجاناً #نجاح_اكتتاب_ارامكو</t>
  </si>
  <si>
    <t>https://twitter.com/keekk72/status/1204761936686198784</t>
  </si>
  <si>
    <t>al_sharahile</t>
  </si>
  <si>
    <t>انا انتظر اللحظة إلي اشوف فيها وجه إلي جاني وقال اكتتاب ارامكو حرام وإلي قاعد يعزز له إنه خسارة على الفاضي .</t>
  </si>
  <si>
    <t>https://twitter.com/al_sharahile/status/1204761902670385152</t>
  </si>
  <si>
    <t xml:space="preserve">وكالة "بلومبرغ" العالمية: ادراج أسهم شركة "أرامكو" السعودية في السوق المالية السعودية "تداول" سيجعل من السوق السعودي تاسع أكبر سوق مالية في العالم حيث ستبلغ القيمة السوقية 2.2 تريليون دولار (8.25 تريليون ريال). . . #شكرا_محمد_بن_سلمان #نجاح_اكتتاب_ارامكو . </t>
  </si>
  <si>
    <t>https://twitter.com/ainalakhbar/status/1204761901491724289</t>
  </si>
  <si>
    <t>TurkiAldakhil</t>
  </si>
  <si>
    <t>طرح #أرامكو في يومه الأول يضع أرامكو على عرش شركات العالم بالقيمة السوقية، ويدخل سوق الأسهم #السعودي قائمة أكبر عشرة أسواق تداول عالمياً. #نجاح_اكتتاب_ارامكو #Bloomberg</t>
  </si>
  <si>
    <t>#Bloomberg</t>
  </si>
  <si>
    <t>https://twitter.com/TurkiAldakhil/status/1204761896710287360</t>
  </si>
  <si>
    <t>abdosale001</t>
  </si>
  <si>
    <t xml:space="preserve">#نجاح_اكتتاب_ارامكو نصيحة لكل شخص لا يحترم الناس في الطوابير ويحاول يسقط عليهم بمعرفة الموظف او شي ترا بالنهاية بتطيح بواحد زي هذا اخلاقه قافله </t>
  </si>
  <si>
    <t>https://twitter.com/abdosale001/status/1204761868570640384</t>
  </si>
  <si>
    <t>mohmmadnoor18N</t>
  </si>
  <si>
    <t xml:space="preserve">تصريحاته من ٢٠١٦ و راهن على النجاح بعد توفيق الله .. سمو الامير محمد بن سلمان .. ( رجل عظيم ) و سينقل بنا الى مراحل متقدمه بإذن الله . بالتوفيق يا اغلى وطن #نجاح_اكتتاب_ارامكو </t>
  </si>
  <si>
    <t>https://twitter.com/mohmmadnoor18N/status/1204761864166612992</t>
  </si>
  <si>
    <t>kavg77</t>
  </si>
  <si>
    <t>خطوة للأمام #نجاح_اكتتاب_ارامكو</t>
  </si>
  <si>
    <t>https://twitter.com/kavg77/status/1204761858483339275</t>
  </si>
  <si>
    <t>Ax92a</t>
  </si>
  <si>
    <t>كيف ابيع واشري اكتتب وتورطت #نجاح_اكتتاب_ارامكو</t>
  </si>
  <si>
    <t>https://twitter.com/Ax92a/status/1204761852032552960</t>
  </si>
  <si>
    <t>#اكتتاب_ارمكو أكد أمين الناصر رئيس #ارامكو_السعوديه انها ستعطي أفضل قيمة للمساهمين عبر مختلف تقلبات الاسعار الف مبرووك لكل المكتتبين في #ارامكو</t>
  </si>
  <si>
    <t>https://twitter.com/naif_alrubaish/status/1204761829454602240</t>
  </si>
  <si>
    <t>ayiid_7</t>
  </si>
  <si>
    <t>#نجاح_اكتتاب_ارامكو - لا إلا أنت سبحانك إني كنت من الظالمين لا إلا أنت سبحانك إني كنت من الظالمين لا إلا أنت سبحانك إني كنت من الظالمين لا إلا أنت سبحانك إني كنت من الظالمين لا إلا أنت سبحانك إني كنت من الظالمين لا إلا أنت سبحانك إني كنت من الظالمين - صلوا على محمد "</t>
  </si>
  <si>
    <t>https://twitter.com/ayiid_7/status/1204761810802561024</t>
  </si>
  <si>
    <t>alhodethi1</t>
  </si>
  <si>
    <t xml:space="preserve">الف مبروك للي اكتتب صدق عندما قال طموحنا عنان السماء لله درك #نجاح_اكتتاب_ارامكو </t>
  </si>
  <si>
    <t>https://twitter.com/alhodethi1/status/1204761787150880769</t>
  </si>
  <si>
    <t>razan5122</t>
  </si>
  <si>
    <t>#نجاح_اكتتاب_ارامكو صدق عندما قال طموحنا عنان السماء لله درك #محمد_بن_سلمان</t>
  </si>
  <si>
    <t>https://twitter.com/razan5122/status/1204761785280151557</t>
  </si>
  <si>
    <t>nawaf_966_</t>
  </si>
  <si>
    <t xml:space="preserve">#نجاح_اكتتاب_ارامكو اللهم ارزقني سدادها ووفق من سدد اوساهم بسدادها اونشرها وارزقه الجنة وحرم وجهه من النار </t>
  </si>
  <si>
    <t>https://twitter.com/nawaf_966_/status/1204761773565497344</t>
  </si>
  <si>
    <t>Majedarfaj</t>
  </si>
  <si>
    <t xml:space="preserve">#ارامكو .. اكبر الشركات المدرجه في العالم قالها الله يحفظه قبل كل الناس ومن سنتين بأنه راح يكون اكبر واضخم اكتتاب في التاريخ .. بُعد نظر .. حكمه .. حنكه .. نعم انه محمد بن سلمان الاولويه دائماً لنا #سهم_ارامكو </t>
  </si>
  <si>
    <t>https://twitter.com/Majedarfaj/status/1204761761133580289</t>
  </si>
  <si>
    <t xml:space="preserve">#نجاح_اكتتاب_ارامكو شغاله اوغنديه كملت سنتين وألحين اكتشفوا انها رجال </t>
  </si>
  <si>
    <t>https://twitter.com/A990Abo/status/1204761753608949761</t>
  </si>
  <si>
    <t>meshari350</t>
  </si>
  <si>
    <t xml:space="preserve">اللهم لك الحمد والشكر من قبل ومن بعد . #نجاح_اكتتاب_ارامكو </t>
  </si>
  <si>
    <t>https://twitter.com/meshari350/status/1204761743681036288</t>
  </si>
  <si>
    <t>IjSQSNJFWY7MjmU</t>
  </si>
  <si>
    <t>#نجاح_اكتتاب_ارامكو كود ماماز بابازHD20 كود نون BN135 كود قولدن سنت WARGF كودفلاي ان AC19 كود سبلاش SP18 كود سنتربوينت FC45 كود أوناسAC118</t>
  </si>
  <si>
    <t>https://twitter.com/IjSQSNJFWY7MjmU/status/1204761737007968260</t>
  </si>
  <si>
    <t>hailh60124756</t>
  </si>
  <si>
    <t>#نجاح_اكتتاب_ارامكو " كُلُّنا ضُعَفاء، لَكنَّنَا بِاللهِ نَقوَىٰ " سبحان الله بحمده</t>
  </si>
  <si>
    <t>https://twitter.com/hailh60124756/status/1204761732134178816</t>
  </si>
  <si>
    <t xml:space="preserve">#نجاح_اكتتاب_ارامكو اللهم ارزقني هذا الشعور ، في أيامي و حياتي كلها : ﴿ فاستجبنا له ﴾ ﴿ قد أوتيت سؤلك ﴾ ﴿ وألقيت عليك محبةً مني ﴾ ﴿ قد جعلها ربي حقاً ﴾ ﴿و لسُوف‌ يعطيِك‌‌ ربُك َ‌‌فترضى﴾ فاتوره السداد 196369017 الباقي من الدين. 43,246ريال. </t>
  </si>
  <si>
    <t>https://twitter.com/Abadi6545/status/1204761727042228224</t>
  </si>
  <si>
    <t>bddoossh</t>
  </si>
  <si>
    <t>#نجاح_اكتتاب_ارامكو رتويت ياحلوين https://instagram.com/bdoossh___?igshid=jx9w9k6hd9qd حسابي بالانستقرام @fayez_malki</t>
  </si>
  <si>
    <t>https://twitter.com/bddoossh/status/1204761713473507328</t>
  </si>
  <si>
    <t>sNxLJh3oICmU4Mb</t>
  </si>
  <si>
    <t>#نجاح_اكتتاب_ارامكو كود كودفوت لوكرخصم على البضائع الغير مخفضة FL852. خصم البضائع على المخفضة LF004 كود خصم H&amp;amp;M HH871</t>
  </si>
  <si>
    <t>https://twitter.com/sNxLJh3oICmU4Mb/status/1204761634587205634</t>
  </si>
  <si>
    <t>malamih6</t>
  </si>
  <si>
    <t>#نجاح_اكتتاب_ارامكو اللَّهُمَّ وَحِّدْ صفوف المسلمين.. وأَلِّفْ بين قلوبهم.. ووَحِدْ غاياتهم.. وأمنهم في أوطانهم وأجمع شملهم #السعودية</t>
  </si>
  <si>
    <t>https://twitter.com/malamih6/status/1204761605868838914</t>
  </si>
  <si>
    <t>333___511</t>
  </si>
  <si>
    <t>زوجي اكتتب ب ١٠٠٠٠ آلاف ريال قالي راس المال لي والأرباح لك علموني بالله كم تتطلع عشان مايضحك علي #نجاح_اكتتاب_ارامكو</t>
  </si>
  <si>
    <t>https://twitter.com/333___511/status/1204761556002725893</t>
  </si>
  <si>
    <t>wejdan_22_14</t>
  </si>
  <si>
    <t>#نجاح_اكتتاب_ارامكو أتمنى كل النجاح لمملكتنا .</t>
  </si>
  <si>
    <t>https://twitter.com/wejdan_22_14/status/1204761551191912448</t>
  </si>
  <si>
    <t>ny_dz4</t>
  </si>
  <si>
    <t xml:space="preserve">#نجاح_اكتتاب_ارامكو كل مناسبه يثبت لنا ان #ولي_العهد_الامير_محمد_بن_سلمان يقود السعوديه الى مصاف الدول العظمى الله يحفظه ويديم عزه </t>
  </si>
  <si>
    <t>https://twitter.com/ny_dz4/status/1204761541121368065</t>
  </si>
  <si>
    <t>Royalman_1</t>
  </si>
  <si>
    <t>افتخر جدا كوني جزء من كيان ارامكو #نجاح_اكتتاب_ارامكو</t>
  </si>
  <si>
    <t>https://twitter.com/Royalman_1/status/1204761511190761479</t>
  </si>
  <si>
    <t>#نجاح_اكتتاب_ارامكو "لاتنسى انك يوماً كنت تدعي الله بالأشياء التي لديك حالياً." •</t>
  </si>
  <si>
    <t>https://twitter.com/hailh60124756/status/1204761493729947648</t>
  </si>
  <si>
    <t>j6__4</t>
  </si>
  <si>
    <t xml:space="preserve">#نجاح_اكتتاب_ارامكو انتربنور في وول ستريت </t>
  </si>
  <si>
    <t>https://twitter.com/j6__4/status/1204761469361049601</t>
  </si>
  <si>
    <t>gaazh07</t>
  </si>
  <si>
    <t>#نجاح_اكتتاب_ارامكو اللهم لك الحمد والمنه</t>
  </si>
  <si>
    <t>https://twitter.com/gaazh07/status/1204761455465312256</t>
  </si>
  <si>
    <t>37vCbEa4Am39Lvm</t>
  </si>
  <si>
    <t xml:space="preserve">#نجاح_اكتتاب_ارامكو طيب نبيع ولا نصبر </t>
  </si>
  <si>
    <t>https://twitter.com/37vCbEa4Am39Lvm/status/1204761448288866305</t>
  </si>
  <si>
    <t>8vll_</t>
  </si>
  <si>
    <t>ودي اتفاعل معاكم بس عجزت افهم شي #نجاح_اكتتاب_ارامكو</t>
  </si>
  <si>
    <t>https://twitter.com/8vll_/status/1204761398900858881</t>
  </si>
  <si>
    <t>m72qz</t>
  </si>
  <si>
    <t>واحد تريليون و 20 مليار ريال سعودي ميزانية المملكة العربية السعودية لعام 2020 61.354 مليار درهم ميزانية الامارات العربية المتحده لعام 2020 والله يبارك لهم فيها ويزيدهم ِ ويجيك ساقط اخونجي يقول الامارات والسعودية طمعانيين في سقطرى والمهره #نجاح_اكتتاب_ارامكو</t>
  </si>
  <si>
    <t>https://twitter.com/m72qz/status/1204761344496537601</t>
  </si>
  <si>
    <t>i1avv</t>
  </si>
  <si>
    <t xml:space="preserve">وانتوا تصفقون عبالكم حلالكم بيجيكم ان شاءالله وتعطوني #نجاح_اكتتاب_ارامكو </t>
  </si>
  <si>
    <t>https://twitter.com/i1avv/status/1204761338653921281</t>
  </si>
  <si>
    <t>Eman_ksa22</t>
  </si>
  <si>
    <t xml:space="preserve">طبيعي بينجح لأن ولي العهد كان واثق فيه، ودامه واثق فيه معناته الخير كله بيجينا، اللهم لك الحمد والشكر #نجاح_اكتتاب_ارامكو </t>
  </si>
  <si>
    <t>https://twitter.com/Eman_ksa22/status/1204761330718302211</t>
  </si>
  <si>
    <t>imare0</t>
  </si>
  <si>
    <t xml:space="preserve">#نجاح_اكتتاب_ارامكو سبب نجاحهم اني شريكه لهم </t>
  </si>
  <si>
    <t>https://twitter.com/imare0/status/1204761298136944640</t>
  </si>
  <si>
    <t xml:space="preserve">الحلم اليوم حقيقة أرامكوا تتخطى اليوم الجميع البنك الصيني و العملاقة آبل و هواوي وتصبح الشركة الأكبر عالمياً. رجل الرؤية والفكر أمير الشباب سيدي ولي العهد سبق وقالها في ٢٠١٧ أرامكوا راح تكون الطرح الأكبر فالعالم موتوا بحقدكم. #نجاح_اكتتاب_ارامكو </t>
  </si>
  <si>
    <t>https://twitter.com/khaleidalassi/status/1204761276423004161</t>
  </si>
  <si>
    <t>dralabanwee</t>
  </si>
  <si>
    <t>#نجاح_اكتتاب_ارامكو الاكتتاب نجح لان التغطيه تمت، لكن وصف وصول سعر السهم ٣٥ ريال بأنه نجاح ... فهذا تفسير خاطئ، سعر السهم سوقيا لن يتحدد بشكل أساسي الا الأسبوع القادم.</t>
  </si>
  <si>
    <t>https://twitter.com/dralabanwee/status/1204761270861340672</t>
  </si>
  <si>
    <t>ktm_9999</t>
  </si>
  <si>
    <t xml:space="preserve">#نجاح_اكتتاب_ارامكو سربنا يامحمد وعزك يدوم وحنا معك من مسار إلي مسار </t>
  </si>
  <si>
    <t>https://twitter.com/ktm_9999/status/1204761252427378691</t>
  </si>
  <si>
    <t>adwaalwatan</t>
  </si>
  <si>
    <t xml:space="preserve">قبل قُرابة أربع سنوات .. أعلن ولي العهد الأمير محمد بن سلمان للعالم عن طرح شركة أرامكو للاكتتاب بكل ثقة .. ولكن راهن البعض على فشل ذلك .. واليوم تتداول وسائل الإعلام العالمية بإعجاب كيف تحول الحلم إلى حقيقة ونجح اكتتاب أرامكو . . . #شكرا_محمد_بن_سلمان #نجاح_اكتتاب_ارامكو </t>
  </si>
  <si>
    <t>https://twitter.com/adwaalwatan/status/1204761243988430848</t>
  </si>
  <si>
    <t>Khutuh_</t>
  </si>
  <si>
    <t>#نجاح_اكتتاب_ارامكو أغلق مؤشر سوق الأسهم السعودية مرتفعاً 67.30 نقطة ، عند مستوى 8133.72 نقطة، بتداولات بلغت قيمتها أكثر 4 مليارات ريال، فيما أغلق مؤشر سوق الأسهم الموازية ( نمو ) منخفضاً 131.64 نقطة، عند مستوى 6313.57 نقطة، بتداولات بلغت 7 ملايين ريال.</t>
  </si>
  <si>
    <t>https://twitter.com/Khutuh_/status/1204761243757826054</t>
  </si>
  <si>
    <t>becool93939</t>
  </si>
  <si>
    <t xml:space="preserve">#نجاح_اكتتاب_ارامكو بعد فترة بينزل السهم يجمع من تحت بعدين بيرقى ، بالضبط زي مايكل </t>
  </si>
  <si>
    <t>https://twitter.com/becool93939/status/1204761232961671173</t>
  </si>
  <si>
    <t>nh2d10</t>
  </si>
  <si>
    <t>قالها ولي العهد: طرح أرامكو للاكتتاب العام سيكون الأكبر في التاريخ.. ومع بدء التداول أرامكو تصل قيمتها السوقية 1.88 تريليون دولار، لتصبح أكبر شركة مدرجة في العالم.. يوم تاريخي. هنيئا لبلادنا بهذا الرجل التاريخي، الذي يفي بكل وعوده.. #نجاح_اكتتاب_ارامكو</t>
  </si>
  <si>
    <t>https://twitter.com/nh2d10/status/1204761214015987714</t>
  </si>
  <si>
    <t>6XQLV69pa2Hu1zr</t>
  </si>
  <si>
    <t>أخوكم شاب سعودي يسعى للرزق الحلال ومن لديه أرض أو يرغب بشراء أرض أو أي عقار في حي النرجس شمال الرياض ياليت يكلمني خاص وربي يرزق ويوسع رزق من سعى في رزقي أرجو نشر رسالتي برتويت أو مفضلة رزقكم الله الفردوس الأعلى من الجنة رتيويت مايضرك شيء الحمد لله #نجاح_اكتتاب_ارامكو</t>
  </si>
  <si>
    <t>https://twitter.com/6XQLV69pa2Hu1zr/status/1204761195053486080</t>
  </si>
  <si>
    <t>Sun411Sun</t>
  </si>
  <si>
    <t xml:space="preserve">#نجاح_اكتتاب_ارامكو وانا نجاح وراي وراي حتى في تويتر </t>
  </si>
  <si>
    <t>https://twitter.com/Sun411Sun/status/1204761153718640643</t>
  </si>
  <si>
    <t>thiyabi_shop</t>
  </si>
  <si>
    <t xml:space="preserve">#نجاح_اكتتاب_ارامكو اقمشه شتويه 2020الجديده مع ملحقات جفنشي زرارات. ليبرات. وعلبه وكيس 3.5متر. عرضين جفنشي تميز رفاهيه اناقه ٢٦٠ ريال </t>
  </si>
  <si>
    <t>https://twitter.com/thiyabi_shop/status/1204761151948697601</t>
  </si>
  <si>
    <t>#نجاح_اكتتاب_ارامكو #معلومة كل ما زاد سعر السهم وهو المتوقع كل ما زادت القيمة السوقية للشركة الآن ترليون و800 بسعر اليوم غدا يزود السعر وتزيد القيمة</t>
  </si>
  <si>
    <t>https://twitter.com/story_pen/status/1204761149092302852</t>
  </si>
  <si>
    <t>hazanaser</t>
  </si>
  <si>
    <t>ابارك لوطني هذا النجاح الباهر،،، سارعي للمجد والعلياء...... #نجاح_اكتتاب_ارامكو</t>
  </si>
  <si>
    <t>https://twitter.com/hazanaser/status/1204761146558951425</t>
  </si>
  <si>
    <t>me_expo</t>
  </si>
  <si>
    <t xml:space="preserve">قالها ولي العهد: طرح أرامكو للاكتتاب العام سيكون الأكبر في التاريخ.. ومع بدء التداول أرامكو تصل قيمتها السوقية 1.88 تريليون دولار، لتصبح أكبر شركة مدرجة في العالم.. يوم تاريخي. هنيئا لبلادنا بهذا الرجل التاريخي، الذي يفي بكل وعوده.. #نجاح_اكتتاب_ارامكو </t>
  </si>
  <si>
    <t>https://twitter.com/me_expo/status/1204761128536031234</t>
  </si>
  <si>
    <t>يا بلادي واصلي والله معاك .. #نجاح_اكتتاب_ارامكو</t>
  </si>
  <si>
    <t>https://twitter.com/kavg77/status/1204761100824256512</t>
  </si>
  <si>
    <t>Dr_AymanK</t>
  </si>
  <si>
    <t>imaymani</t>
  </si>
  <si>
    <t xml:space="preserve">اكتتاب ارامكو باختصار يا إسراء </t>
  </si>
  <si>
    <t>https://twitter.com/Dr_AymanK/status/1204761049880285185</t>
  </si>
  <si>
    <t>gsax14</t>
  </si>
  <si>
    <t>بصراحه ماحدث انجاز تاريخي جديد لتعزيز السوق السعودي نتمنى استمرار هذا النجاح باداره فعاله وشفافيه اكبر حيث للان هيئه السوق اقل من المستوى لتواكب سوق قوي قفز للمرتبه العاشره عالمياً #نجاح_اكتتاب_ارامكو</t>
  </si>
  <si>
    <t>https://twitter.com/gsax14/status/1204761028321525760</t>
  </si>
  <si>
    <t>HByR1CIy07mzQNz</t>
  </si>
  <si>
    <t>https://twitter.com/HByR1CIy07mzQNz/status/1204761019442221057</t>
  </si>
  <si>
    <t>Jjhve1</t>
  </si>
  <si>
    <t>#نجاح_اكتتاب_ارامكو ساعدوني تكفون انا بوجه الله ثم وجهكم وربي البيت اني ام لثلاثة اطفال و مطلقه وحالي صعب بذمتكم اعتبروني اختكم وعندي كل الاثباتات على حالي انا بحاجه بطايق العثيم حق المواد الغذائية وملابس اطفال وثلاجه تبريد صغيره تكفون الي يقدر يساعدني اتمنى انه لايقصر تكفون</t>
  </si>
  <si>
    <t>https://twitter.com/Jjhve1/status/1204760982121304064</t>
  </si>
  <si>
    <t>kmhanoosh</t>
  </si>
  <si>
    <t xml:space="preserve">#نجاح_اكتتاب_ارامكو متى نبيع طيب ومعكم صاحبة بيالة الزيت بزاتها </t>
  </si>
  <si>
    <t>https://twitter.com/kmhanoosh/status/1204760963204993024</t>
  </si>
  <si>
    <t>nourshooter</t>
  </si>
  <si>
    <t>طب عايز فلوس معاكوا #نجاح_اكتتاب_ارامكو</t>
  </si>
  <si>
    <t>https://twitter.com/nourshooter/status/1204760958628970498</t>
  </si>
  <si>
    <t xml:space="preserve">#نجاح_اكتتاب_ارامكو ايش صار عليهاااحد يطمني ع اسهمين حقتي ☻ </t>
  </si>
  <si>
    <t>https://twitter.com/770hafiz/status/1204760943353315328</t>
  </si>
  <si>
    <t>aylul33_</t>
  </si>
  <si>
    <t xml:space="preserve">#نجاح_اكتتاب_ارامكو الحمدالله بفضل الله ثم اكتتابي من دوني مدري وش بيصير فيهم </t>
  </si>
  <si>
    <t>https://twitter.com/aylul33_/status/1204760935556112384</t>
  </si>
  <si>
    <t>zz88_y</t>
  </si>
  <si>
    <t>#نجاح_اكتتاب_ارامكو لا تترك صلاتك أبدا ، فـ هنالك الملايين تحت القبور يتمنون لو تعود بهم الحياة لـ يسجدوا ولو سجدة واحدة</t>
  </si>
  <si>
    <t>https://twitter.com/zz88_y/status/1204760930954940416</t>
  </si>
  <si>
    <t>mdmg001</t>
  </si>
  <si>
    <t>https://twitter.com/mdmg001/status/1204760901250928641</t>
  </si>
  <si>
    <t>fahadseed1</t>
  </si>
  <si>
    <t>https://twitter.com/fahadseed1/status/1204760896167395328</t>
  </si>
  <si>
    <t>tX3soNgh0IXbbxb</t>
  </si>
  <si>
    <t>#نجاح_اكتتاب_ارامكو عز ي ماللعز العملاق السعودي نزل للسوق واكتسح السوق ارامكو افخروا ي سعوديين https://twitter.com/momddaoy/status/1204715930753867776/video/1</t>
  </si>
  <si>
    <t>https://twitter.com/tX3soNgh0IXbbxb/status/1204760761735753733</t>
  </si>
  <si>
    <t>mhm___1</t>
  </si>
  <si>
    <t xml:space="preserve">وين اللي كانوا يحذرون ويروجون الاشاعات ويخوفون الناس من الاكتتاب خلكم وراء فشل مخاوفكم.. ابارك للجميع #نجاح_اكتتاب_ارامكو ولكل مكتتب جميع من اكتتب فهو شريك لهذا النجاح العظيم مبروك سيدي #ولي_العهد_الأمير_محمد_بن_سلمان هذا النجاح </t>
  </si>
  <si>
    <t>https://twitter.com/mhm___1/status/1204760718119227393</t>
  </si>
  <si>
    <t>Ensta18</t>
  </si>
  <si>
    <t xml:space="preserve">ماهذا ياقوم ؟ انتم مثلي ولا انا لحالي ؟ #نجاح_اكتتاب_ارامكو #سهم_ارامكو </t>
  </si>
  <si>
    <t>https://twitter.com/Ensta18/status/1204760714587639814</t>
  </si>
  <si>
    <t>mmzbaha</t>
  </si>
  <si>
    <t>المرجفون اليوم يستجدون الشراء بتداول ولا اعتقد قبل أسبوعين يتمكنون من ذلك فكمية الطلبات زادت عن المعقول .. واللامعقول تحقق أرجافهم في قيمة طرح ارامكو . #نجاح_اكتتاب_ارامكو</t>
  </si>
  <si>
    <t>https://twitter.com/mmzbaha/status/1204760702155657216</t>
  </si>
  <si>
    <t>asiv662</t>
  </si>
  <si>
    <t>#نجاح_اكتتاب_ارامكو ياليت لو حنا ب اوروبا كان اقاضي بنك الراجحي على فطاستهم ...وثقل دم موظفينهم .. روحو علي الاكتتاب ...</t>
  </si>
  <si>
    <t>https://twitter.com/asiv662/status/1204760688490618882</t>
  </si>
  <si>
    <t>حمداً لله البلاد تسير الى مستقبل مشرق متطور في كافة المجالات وبتوفيق من الله ثم جهود وتخطيط من ولي العهد الأمير محمد بن سلمان ، هذا النجاح يغيض الأعداء ويفرح الأصدقاء ويزيد ثقة المواطن ف قيادته وخططهم الطموحة #نجاح_اكتتاب_ارامكو</t>
  </si>
  <si>
    <t>https://twitter.com/saad__n0/status/1204760649957593089</t>
  </si>
  <si>
    <t>coolestsites1</t>
  </si>
  <si>
    <t xml:space="preserve">#نجاح_اكتتاب_ارامكو فن تقديم الهدايا </t>
  </si>
  <si>
    <t>https://twitter.com/coolestsites1/status/1204760609671258113</t>
  </si>
  <si>
    <t>MUBVIEW</t>
  </si>
  <si>
    <t xml:space="preserve">مساء الخير ؛ توقف عن أكل نفسك، ستمضي الأمور إلى حيث ما المفترض لها أن تمضي، فلا تقلق كثيراً واشرب كوب قهوتك ولا تبالي #نجاح_اكتتاب_ارامكو </t>
  </si>
  <si>
    <t>https://twitter.com/MUBVIEW/status/1204760603178479626</t>
  </si>
  <si>
    <t>SUUFp3</t>
  </si>
  <si>
    <t xml:space="preserve">اللهم وفق ولي العهد #محمد_بن_سلمان بتوفيقك وأيده بتأييدك واجعله مباركاً مسدداً #نجاح_اكتتاب_ارامكو </t>
  </si>
  <si>
    <t>https://twitter.com/SUUFp3/status/1204760596950011904</t>
  </si>
  <si>
    <t>ALMADANI_32</t>
  </si>
  <si>
    <t>#نجاح_اكتتاب_ارامكو كل التوفيق للأحبة في مملكة الحب</t>
  </si>
  <si>
    <t>https://twitter.com/ALMADANI_32/status/1204760581871472640</t>
  </si>
  <si>
    <t>7nooon11</t>
  </si>
  <si>
    <t xml:space="preserve">#نجاح_اكتتاب_ارامكو ماني فاهمه يعني استفدنا ايش كامكتتبين؟؟ </t>
  </si>
  <si>
    <t>https://twitter.com/7nooon11/status/1204760565882769408</t>
  </si>
  <si>
    <t>__saudi88</t>
  </si>
  <si>
    <t xml:space="preserve">#نجاح_اكتتاب_ارامكو نجاح يضيف لمملكتنا فخر الله يديم علينا هذه الإنجازات </t>
  </si>
  <si>
    <t>https://twitter.com/__saudi88/status/1204760524430467072</t>
  </si>
  <si>
    <t>Ahat_8600</t>
  </si>
  <si>
    <t xml:space="preserve">#نجاح_اكتتاب_ارامكو طمنوني كيف الوضع بالله </t>
  </si>
  <si>
    <t>https://twitter.com/Ahat_8600/status/1204760523302150144</t>
  </si>
  <si>
    <t>mubarkamer2</t>
  </si>
  <si>
    <t>حركه ممتازه حيث تم اخذ اسهم المكتتبين في وقق 1500 سهم وابقاء على 10٪ فوق 1500 سهم مما يدفع الناس للشراء من السوق #نجاح_اكتتاب_ارامكو</t>
  </si>
  <si>
    <t>https://twitter.com/mubarkamer2/status/1204760498601910273</t>
  </si>
  <si>
    <t>O960</t>
  </si>
  <si>
    <t>التغابي أو التجاهل من أجل راحة البال ، دلالة واضحة على الذكاء العالي لدى الشخص ، وكأن الشخص يقول " أعلم كل شيء ولكن لا أسمح لأي شيء بأن يعكر مزاجي . #نجاح_اكتتاب_ارامكو</t>
  </si>
  <si>
    <t>https://twitter.com/O960/status/1204760481367498753</t>
  </si>
  <si>
    <t>1Abu_Hassan</t>
  </si>
  <si>
    <t xml:space="preserve">#نجاح_اكتتاب_ارامكو ارامكو السعودية </t>
  </si>
  <si>
    <t>https://twitter.com/1Abu_Hassan/status/1204760444386381824</t>
  </si>
  <si>
    <t>s_yyy99</t>
  </si>
  <si>
    <t>#نجاح_اكتتاب_ارامكو الحين كلكم مكتتبين؟</t>
  </si>
  <si>
    <t>https://twitter.com/s_yyy99/status/1204760428590641155</t>
  </si>
  <si>
    <t>Thebestoo7</t>
  </si>
  <si>
    <t xml:space="preserve">In the domonation of media, may you in need of supporting your accounts be creative content through an acadimic professional team. We express you and provide tweets in all fields of life. Join us soooooooooon. We offer this in Arabic &amp; English. #Aramco #نجاح_اكتتاب_ارامكو </t>
  </si>
  <si>
    <t>https://twitter.com/Thebestoo7/status/1204760414598422538</t>
  </si>
  <si>
    <t>#نجاح_اكتتاب_ارامكو #يحدث_الآن #عقارات_الرياض للبيع بالجوف ارض سكنيه جنب مبني الطواري وقريبه من مطار الجوف مساحتها الف متر مربع ( عندما يريد الله خيراً لك لأن يستطيع بشر أن يمنعه ف توكل على الله )</t>
  </si>
  <si>
    <t>https://twitter.com/rre9981/status/1204760381438210050</t>
  </si>
  <si>
    <t>mnr_404</t>
  </si>
  <si>
    <t xml:space="preserve">مين حاب يهديني شوي من اسهمه ماقدرت اكتتب في وقتها #نجاح_اكتتاب_ارامكو </t>
  </si>
  <si>
    <t>https://twitter.com/mnr_404/status/1204760347447635968</t>
  </si>
  <si>
    <t>word1218</t>
  </si>
  <si>
    <t>https://twitter.com/word1218/status/1204760320427905024</t>
  </si>
  <si>
    <t>u9_iil</t>
  </si>
  <si>
    <t>#نجاح_اكتتاب_ارامكو قهر م اكتتبت الا ب ٣٠٠ ريال</t>
  </si>
  <si>
    <t>https://twitter.com/u9_iil/status/1204760298231599104</t>
  </si>
  <si>
    <t>naifh012</t>
  </si>
  <si>
    <t>#نجاح_اكتتاب_ارامكو #يحدث_الآن الدعاية والإعلان رفع هاشتاق ترند تسويق منتجات ادارة مسابقات زيادة متابعين دعم تصويت تويتر للخدمة تواصل معنا على الخاص @R_NS55</t>
  </si>
  <si>
    <t>https://twitter.com/naifh012/status/1204760283702448129</t>
  </si>
  <si>
    <t>askarfz</t>
  </si>
  <si>
    <t>#الدخان_الجديد_مغشوش19 لمتى هالمهزله والصمت التام؟؟ #نجاح_اكتتاب_ارامكو</t>
  </si>
  <si>
    <t>https://twitter.com/askarfz/status/1204760275997614080</t>
  </si>
  <si>
    <t>m_73a</t>
  </si>
  <si>
    <t xml:space="preserve">كيف لا ينجح بعد توفيق الله سبحانه وهناك محمد بن سلمان ونقول للأعداء الذين تمنوا فشله .. موتوا بغيظكم #نجاح_اكتتاب_ارامكو </t>
  </si>
  <si>
    <t>https://twitter.com/m_73a/status/1204760268284276737</t>
  </si>
  <si>
    <t xml:space="preserve">#نجاح_اكتتاب_ارامكو مشاء الله حتى الشيول ضابطه الرقصة. بعد طرح سهم ارامكو </t>
  </si>
  <si>
    <t>https://twitter.com/A990Abo/status/1204760239087722496</t>
  </si>
  <si>
    <t>ana_rody1</t>
  </si>
  <si>
    <t xml:space="preserve">#نجاح_اكتتاب_ارامكو قلنا وطلنا </t>
  </si>
  <si>
    <t>https://twitter.com/ana_rody1/status/1204760230548115456</t>
  </si>
  <si>
    <t>rdn999999_</t>
  </si>
  <si>
    <t xml:space="preserve">#نجاح_اكتتاب_ارامكو سهم ارامكو يصبح الأكبر بالعالم من حيث القيمة السوقية بواقع 1.88 تريليون دولار متفوقة على شركة أبل . انها ارامكووو </t>
  </si>
  <si>
    <t>https://twitter.com/rdn999999_/status/1204760226949423104</t>
  </si>
  <si>
    <t>ah199</t>
  </si>
  <si>
    <t>#نجاح_اكتتاب_ارامكو هنيئا بهذا النجاح، الآن ارامكوا أكبر شركة في العالم ، الآن السوق السعودي ضمن أكبر ١٠ أسواق في العالم. وهذا مؤشر أن رؤية 2030 في طريقها الصحيح، والقادم أجمل بإذن الله و فضلة.</t>
  </si>
  <si>
    <t>https://twitter.com/ah199/status/1204760215591247872</t>
  </si>
  <si>
    <t>#نجاح_اكتتاب_ارامكو الحمدلله الذي بنعمته تتم الصالحات .. لن يخيب ﷲ سعي ناس تركض وتشتغل وتخطط وتنفذ وتواجه اكبر العراقيل والمصاعب بقوة وحزم عشان شوية اوباش ورعاع تتحكم برأيهم وقرارهم رسالة واتس اب !</t>
  </si>
  <si>
    <t>https://twitter.com/RAh44_/status/1204760212537778179</t>
  </si>
  <si>
    <t>kh_minded</t>
  </si>
  <si>
    <t>صرتوا اغنياء؟؟ #نجاح_اكتتاب_ارامكو</t>
  </si>
  <si>
    <t>https://twitter.com/kh_minded/status/1204760189490077696</t>
  </si>
  <si>
    <t>مطيري اعزب ٣٠ ط١٦٨ و٧٩ ابيض من القصيم موظف حكومي بالرياض جامعي طلبه مطيريه او عتيبيه من القصيم جميله وعرق ابيض شرط اساسي وتكون اصغر منه ومتعلمه وسنعه ومحافظه #مميزات_البنت_السعوديه #نجاح_اكتتاب_ارامكو #تتزوجين_ابن_عمك_تتزوج_بنت_عمك</t>
  </si>
  <si>
    <t>https://twitter.com/umhesah/status/1204760173555994625</t>
  </si>
  <si>
    <t>RakanMuqbil</t>
  </si>
  <si>
    <t>اخواني المكتتبين الى العالميه #نجاح_اكتتاب_ارامكو</t>
  </si>
  <si>
    <t>https://twitter.com/RakanMuqbil/status/1204760161782575104</t>
  </si>
  <si>
    <t>ll__0OO</t>
  </si>
  <si>
    <t>واللي ما اكتتب راحت عليه ولا لسى في أمل #نجاح_اكتتاب_ارامكو</t>
  </si>
  <si>
    <t>https://twitter.com/ll__0OO/status/1204760149962973184</t>
  </si>
  <si>
    <t>norah8919</t>
  </si>
  <si>
    <t>#نجاح_اكتتاب_ارامكو الحمدالله رب العالمين الله يكتب الي فيه خير</t>
  </si>
  <si>
    <t>https://twitter.com/norah8919/status/1204760145873588225</t>
  </si>
  <si>
    <t>vYzMn</t>
  </si>
  <si>
    <t>لكل الي عندهم استفسارات عن اكتتاب ارامكو انا مستعد</t>
  </si>
  <si>
    <t>https://twitter.com/vYzMn/status/1204760131747110912</t>
  </si>
  <si>
    <t>a7_doman</t>
  </si>
  <si>
    <t xml:space="preserve">وضعي بعد ما صرت شريك ارامكو #نجاح_اكتتاب_ارامكو </t>
  </si>
  <si>
    <t>https://twitter.com/a7_doman/status/1204760108745580544</t>
  </si>
  <si>
    <t>36Mhg</t>
  </si>
  <si>
    <t>https://twitter.com/36Mhg/status/1204760090894569477</t>
  </si>
  <si>
    <t>Abdalwa32131601</t>
  </si>
  <si>
    <t>حفظ الله قادتنا وشعبنا #نجاح_اكتتاب_ارامكو</t>
  </si>
  <si>
    <t>https://twitter.com/Abdalwa32131601/status/1204760086360539136</t>
  </si>
  <si>
    <t>ارامكوا للسعودين فقط وأي اجنبي يساهم فيه حقوا ضايع، وحيكون ضحية بن سلمان مهما كان منصبه، حتى لو كان ترامب بنجاسة اصلو قد اعذر من انزر ... #نجاح_اكتتاب_ارامكو</t>
  </si>
  <si>
    <t>https://twitter.com/6wgYmwRvb8CpQnJ/status/1204760072456409089</t>
  </si>
  <si>
    <t>AlwaldAlshayab</t>
  </si>
  <si>
    <t xml:space="preserve">#نجاح_اكتتاب_ارامكو . خلو ارامكو على جمب؟ وبقولكم شيء تعرفون رؤية 2030؟ ابيها فـ 2023 تكون مكتملة. - مو تغنون لي موطني يا موطني وتاخذون فلوس بس. </t>
  </si>
  <si>
    <t>https://twitter.com/AlwaldAlshayab/status/1204760052218900487</t>
  </si>
  <si>
    <t>ti658Mlrqklh717</t>
  </si>
  <si>
    <t>#نجاح_اكتتاب_ارامكو ماشاء الله</t>
  </si>
  <si>
    <t>https://twitter.com/ti658Mlrqklh717/status/1204760032371499010</t>
  </si>
  <si>
    <t>wa232016</t>
  </si>
  <si>
    <t>#نجاح_اكتتاب_ارامكو #كود_خصم_اوبر_ايتس هل تشعر بالجوع؟ احصل على خصم بقيمة ر.س. 40 على طلبك الأول من خلال أوبر إيتس بقيمة ر.س. 50 أو أكثر. تُطبَّق الشروط. استخدم كود الخصم عند الدفع ( eats-05gfqq )</t>
  </si>
  <si>
    <t>https://twitter.com/wa232016/status/1204760029431287808</t>
  </si>
  <si>
    <t>m_81933</t>
  </si>
  <si>
    <t xml:space="preserve">#نجاح_اكتتاب_ارامكو اللي لم يكتتب الان يمديك تشتري السهم والكمية المطلوبة . عبر الشراء عن طريق تداول . </t>
  </si>
  <si>
    <t>https://twitter.com/m_81933/status/1204759994752782341</t>
  </si>
  <si>
    <t>doit111981</t>
  </si>
  <si>
    <t>هل من مستغفر ؟ #نجاح_اكتتاب_ارامكو</t>
  </si>
  <si>
    <t>https://twitter.com/doit111981/status/1204759994274635776</t>
  </si>
  <si>
    <t>0xer1</t>
  </si>
  <si>
    <t>#نجاح_اكتتاب_ارامكو يمديني اكتتب ولا راحت علي</t>
  </si>
  <si>
    <t>https://twitter.com/0xer1/status/1204759993842573312</t>
  </si>
  <si>
    <t>boziyad2011</t>
  </si>
  <si>
    <t>#نجاح_اكتتاب_ارامكو اللهم لك الحمد وعقبال مانبيعه ب٧٠ ريال يارب يابلادي واصلي والله يحميكي</t>
  </si>
  <si>
    <t>https://twitter.com/boziyad2011/status/1204759948057600001</t>
  </si>
  <si>
    <t>Gogo25396899</t>
  </si>
  <si>
    <t xml:space="preserve">ان الصدقه احب الأعمال الي الله يامن أنعم الله عليهم ورزقهم من حيث لايحتسبون لاتنسو اخوانكم الذي ضاقت بهم الحياه نناشدكم ان تساعدهم بماتجود به أنفسكم لو بريال تفرق معاهم عايله كبيره وعايلهم موقفه خدماته بسبب الدين الذي اجبرته عليه ضروف الوقت تكفون ياهل الخير #نجاح_اكتتاب_ارامكو </t>
  </si>
  <si>
    <t>https://twitter.com/Gogo25396899/status/1204759938620436482</t>
  </si>
  <si>
    <t>mayadh2017</t>
  </si>
  <si>
    <t xml:space="preserve">#نجاح_اكتتاب_ارامكو الحمدلله على الثراء والوفره </t>
  </si>
  <si>
    <t>https://twitter.com/mayadh2017/status/1204759927966883845</t>
  </si>
  <si>
    <t xml:space="preserve">#نجاح_اكتتاب_ارامكو هذا حال اللي مااكتتبوا </t>
  </si>
  <si>
    <t>https://twitter.com/khaled_alsahmi/status/1204759892705325056</t>
  </si>
  <si>
    <t>AbdullahN1396</t>
  </si>
  <si>
    <t>مبروووك للوطن ولولي العهد ولنا جميعاً حفظ الله خادم الحرمين الشريفين. #نجاح_اكتتاب_ارامكو</t>
  </si>
  <si>
    <t>https://twitter.com/AbdullahN1396/status/1204759848363188224</t>
  </si>
  <si>
    <t>AMaall76</t>
  </si>
  <si>
    <t xml:space="preserve">#اكتتاب_أرامكو عندما يكون الطموح.... فعل </t>
  </si>
  <si>
    <t>https://twitter.com/AMaall76/status/1204759845758484491</t>
  </si>
  <si>
    <t>#اكتتاب_ارامكو القصة الكاملة لطرح عملاق النغط ... ارامكو http://www.sahmy.com/showthread.php?p=4035121#post4035121</t>
  </si>
  <si>
    <t>https://twitter.com/sahmycom/status/1204759838259077120</t>
  </si>
  <si>
    <t>AssaherAlip</t>
  </si>
  <si>
    <t xml:space="preserve">#نجاح_اكتتاب_ارامكو الشي اذا صارت إعلاناته كثير ينخاف منه أتجنبه صراحه </t>
  </si>
  <si>
    <t>https://twitter.com/AssaherAlip/status/1204759816272580608</t>
  </si>
  <si>
    <t>#نجاح_اكتتاب_ارامكو جآءت "تداول" في ترتيبها الجديد بعد اسواق نيويورك وناسداك وطوكيو وشنغاي وهونج كونج ويورو نكست ولندن وشنتشن بالصين، ثم المملكة العربية السعودية ياسلامي عليكم يالسعوديه من المرتبه ال25عالميا بعد ارامكو المرتبه ال9 محمد بن سلمان شكرا من الاعماق</t>
  </si>
  <si>
    <t>https://twitter.com/tasi19781978/status/1204759801542201348</t>
  </si>
  <si>
    <t>aAltrairi</t>
  </si>
  <si>
    <t>تمنوا ونشروا في الإعلام أن لا تتجاوز قيمة #اكتتاب_أرامكو تريليون دولار .. أرادوا من العمل الإرهابي الذي استهدف منشأت أرامكو في بقيق وهجرة خريص أن يقضي على فكرة الإكتتاب من الأساس .. فخاب ظنهم واليوم يمثل الإكتتاب قصة نجاح كبيرة ضمن قصص #رويه_السعوديه_2030</t>
  </si>
  <si>
    <t>https://twitter.com/aAltrairi/status/1204759771393544192</t>
  </si>
  <si>
    <t>Jotloryleq</t>
  </si>
  <si>
    <t>الي مشاركين ب اكتتاب ارامكو مايقدرون ينطمون درينا وربي انكم بتصير عندكم فلوس</t>
  </si>
  <si>
    <t>https://twitter.com/Jotloryleq/status/1204759746051485703</t>
  </si>
  <si>
    <t>jkonan32</t>
  </si>
  <si>
    <t>التطبيل والتزمير ع اكتتاب أرامكو ماني فاهم ليش !؟ واللي كاتب انا ندمت اني ما اشتريت !؟ وكان سعر التداول ١٠٠ريال</t>
  </si>
  <si>
    <t>https://twitter.com/jkonan32/status/1204759733560852482</t>
  </si>
  <si>
    <t xml:space="preserve">اللهم لا تحجب لنا دعوة ولا تخيب لنا رجاء وبلغنا الغايات اللهم سخر لنا من عبادك الخيرين الطيبين طابت جتتهم ورزقهم رب العالمين من فضله وغفرانه اللهم امين لوجه الله تعالى بماتجود به نفسك فانها عظيمة عند رب العالمين والحمدلله رب العالمين. #نجاح_اكتتاب_ارامكو </t>
  </si>
  <si>
    <t>https://twitter.com/LagTO4tHdC7Ya3w/status/1204759723662356481</t>
  </si>
  <si>
    <t>za10v</t>
  </si>
  <si>
    <t xml:space="preserve">ولي العهد في عام ٢٠١٦ تنبأ بما يحدث الآن بعد #نجاح_اكتتاب_ارامكو ولذلك الآن رسمياً أصبح سوق الأسهم السعودي ضمن أكبر 10 أسواق للأسهم في العالم بعد #تداول_ارامكو *بالمناسبة قبل التداول كان السوق السعودي في المرتبة 23 !! </t>
  </si>
  <si>
    <t>https://twitter.com/za10v/status/1204759715638599682</t>
  </si>
  <si>
    <t>mnala_20</t>
  </si>
  <si>
    <t>مع النجاح نردد اللهم كرمك وبركتك لما اكرمت علينا وقدرت لنا من الاقدار خيرها وابركها بفضل عفوك ورضاك ومغفرتك اللهم زد وبارك ياقدير من فضلك اللهم العفو والعافية في ديننا ودنيانا وارواحنا واجسادنا . #نجاح_اكتتاب_ارامكو</t>
  </si>
  <si>
    <t>https://twitter.com/mnala_20/status/1204759715147853826</t>
  </si>
  <si>
    <t>e8ea_</t>
  </si>
  <si>
    <t xml:space="preserve">#نجاح_اكتتاب_ارامكو #سهم_ارامكو خبز من يد جدتي الله يطول بعمرها. يسوا الف سهم </t>
  </si>
  <si>
    <t>https://twitter.com/e8ea_/status/1204759710890627073</t>
  </si>
  <si>
    <t>rciZY8bRloIr44i</t>
  </si>
  <si>
    <t xml:space="preserve">#نجاح_اكتتاب_ارامكو وش سالفه الزياده 32ريال علي 320 يعني اعطوني سهم زياده والا وشهو </t>
  </si>
  <si>
    <t>https://twitter.com/rciZY8bRloIr44i/status/1204759685859102721</t>
  </si>
  <si>
    <t xml:space="preserve">#ولي_العهد في اكثر من مرة أكد ثقته بقرار طرح ارامكو للاكتتاب الآن و هذا القرار يتحقق بنجاح وبإقبال كبير ويعكس توقعات سموه يحق لنا ان نفخر بقائد شاب يعمل من اجل اختصار مدة انتظار المستقبل الزاهر الذي تنتظره بلادنا في كافة مجالاتها #نجاح_اكتتاب_ارامكو </t>
  </si>
  <si>
    <t>https://twitter.com/SamiAlJaber/status/1204759684361658370</t>
  </si>
  <si>
    <t>asirixl</t>
  </si>
  <si>
    <t>احس بديت اندم ان ماكتتبت #نجاح_اكتتاب_ارامكو</t>
  </si>
  <si>
    <t>https://twitter.com/asirixl/status/1204759676614795264</t>
  </si>
  <si>
    <t>bilsan16485264</t>
  </si>
  <si>
    <t>#نجاح_اكتتاب_ارامكو اللي يبغون عمل خير ومساعدة المحتاجين احنا محتاجين اكل ومحتاجين لباس اللي يبغى الخير يتواصل معي تواصل خاص اش يبغى اثباتات جاهز</t>
  </si>
  <si>
    <t>https://twitter.com/bilsan16485264/status/1204759673532014592</t>
  </si>
  <si>
    <t>#اكتتاب_أرامكو #اثاث #الأمارات #البحرين_السعوديه #الرياض #مفروشات #مفروشات_العبداللطيف</t>
  </si>
  <si>
    <t>https://twitter.com/mahmoud58952363/status/1204759651386036224</t>
  </si>
  <si>
    <t>AAlbnin</t>
  </si>
  <si>
    <t xml:space="preserve">الحمد لله على ما تححق ب #نجاح_اكتتاب_ارامكو ويابلادي واصلي والله يحميكي </t>
  </si>
  <si>
    <t>https://twitter.com/AAlbnin/status/1204759647850311687</t>
  </si>
  <si>
    <t>als_m88</t>
  </si>
  <si>
    <t xml:space="preserve">#نجاح_اكتتاب_ارامكو #إدراج_أرامكو الحمدلله الذي جعلك قدرنا </t>
  </si>
  <si>
    <t>https://twitter.com/als_m88/status/1204759619832291329</t>
  </si>
  <si>
    <t>assmrh</t>
  </si>
  <si>
    <t xml:space="preserve">الشركات التي تفوق قيمتها السوقية تريليون دولار حول العالم #نجاح_اكتتاب_ارامكو </t>
  </si>
  <si>
    <t>https://twitter.com/assmrh/status/1204759616183263240</t>
  </si>
  <si>
    <t>TRIND2019</t>
  </si>
  <si>
    <t>f_alabdulkarim</t>
  </si>
  <si>
    <t>https://twitter.com/TRIND2019/status/1204759610399346701</t>
  </si>
  <si>
    <t>aisha_almass_</t>
  </si>
  <si>
    <t xml:space="preserve">قد تتهيأ لك أسباب المعصية وتصبح سهلة تراها بعينيك وربما تصبح قريبة بين يديك وهنا يظهر الاختبار الحقيقي !! ًً #نجاح_اكتتاب_ارامكو </t>
  </si>
  <si>
    <t>https://twitter.com/aisha_almass_/status/1204759563578302464</t>
  </si>
  <si>
    <t>_r238</t>
  </si>
  <si>
    <t>#نجاح_اكتتاب_ارامكو ب الرغم اني م اكتتبت ، الا اني سعيده جدا ، الحمد لله الحمد لله #دام_عزك_ياوطن</t>
  </si>
  <si>
    <t>https://twitter.com/_r238/status/1204759525494005761</t>
  </si>
  <si>
    <t>7_63rf</t>
  </si>
  <si>
    <t>#نجاح_اكتتاب_ارامكو ياجماعه اللي شاركوا الفائض من الاسهم حطيتوا شراء اسهم جديده ولا يودع في حسابكم ؟ والي حطه ايداع بالحساب وش يستفيد ووش افضل ؟</t>
  </si>
  <si>
    <t>https://twitter.com/7_63rf/status/1204759521995960320</t>
  </si>
  <si>
    <t>khalid_maystro</t>
  </si>
  <si>
    <t>وقع #نجاح_اكتتاب_ارامكو على أعداء الداخل اشد وطأه منه على اعداء الخارج ، بيننا اشخاص ومجموعات لو كانوا على ابواب السماء لمنعو عنا القطر ، يتنفسون حقداً علينا وبغضاً لنا ، أذاقهم الله اضعاف ما يتمنون لهذه الدوله.</t>
  </si>
  <si>
    <t>https://twitter.com/khalid_maystro/status/1204759514840535043</t>
  </si>
  <si>
    <t>RD5400</t>
  </si>
  <si>
    <t>#نجاح_اكتتاب_ارامكو لحظات تاريخية .. أرامكو تكتسح العالم .</t>
  </si>
  <si>
    <t>https://twitter.com/RD5400/status/1204759501146132481</t>
  </si>
  <si>
    <t xml:space="preserve">#نجاح_اكتتاب_ارامكو الله يحفظ محمد بن سلمان ويطول بعمره </t>
  </si>
  <si>
    <t>https://twitter.com/kmhanoosh/status/1204759490555498496</t>
  </si>
  <si>
    <t>SosoAqaq8846</t>
  </si>
  <si>
    <t>https://twitter.com/SosoAqaq8846/status/1204759474331934720</t>
  </si>
  <si>
    <t>Azoz7776</t>
  </si>
  <si>
    <t>#نجاح_اكتتاب_ارامكو الدعاية للكتتاب والتاقات الي كذا هي تخلي الواحد يخاف اكثر من انه يكتتب</t>
  </si>
  <si>
    <t>https://twitter.com/Azoz7776/status/1204759470217334784</t>
  </si>
  <si>
    <t>alheblani_999</t>
  </si>
  <si>
    <t>Dr_fahadAlanazi</t>
  </si>
  <si>
    <t xml:space="preserve"> طرح اكتتاب ارامكو فكرة سيدي ولي العهد #محمد_بن_سلمان وهي هدية لشعب ولكن هناك فئة من الناس للأسف تحب الحسد وحرمت فيئة كبيرة من الاكتتاب ولكن الفئة الرئيسة التي اكتتبت ووثقت بفكرة ولي العهد هي الرابحه وبإختصار لن يخسر أحد وقائد وأمير الشباب #محمد_بن_سلمان ذو الأفكار الناجحة</t>
  </si>
  <si>
    <t>https://twitter.com/alheblani_999/status/1204759443528966144</t>
  </si>
  <si>
    <t>MSH_M_01</t>
  </si>
  <si>
    <t xml:space="preserve">هههههههههههههههههههههههههههههههههههههههههههههههههه #نجاح_اكتتاب_ارامكو </t>
  </si>
  <si>
    <t>https://twitter.com/MSH_M_01/status/1204759420904857600</t>
  </si>
  <si>
    <t>rzaz2011</t>
  </si>
  <si>
    <t xml:space="preserve">اللهم مالك الملك تؤتي الملك من تشاء بيدك الخير كله عاجله و آجله. اللهم أغنني بحلالك عن حرامك و بك عن من سواك #ايقاف_الخدمات #ايقاف_الخدمات_يمنع_اكتتاب_ارامكو </t>
  </si>
  <si>
    <t>https://twitter.com/rzaz2011/status/1204759390605258753</t>
  </si>
  <si>
    <t>adel00082804</t>
  </si>
  <si>
    <t>عمار يادار #نجاح_اكتتاب_ارامكو</t>
  </si>
  <si>
    <t>https://twitter.com/adel00082804/status/1204759384145969152</t>
  </si>
  <si>
    <t>badar0044</t>
  </si>
  <si>
    <t>تسريب أسئلة أولى ابتدائي + = + = اذا ماعندك ناس في اولى ابتدائي انشرها غيرك محتاج #نجاح_اكتتاب_ارامكو</t>
  </si>
  <si>
    <t>https://twitter.com/badar0044/status/1204759369432420359</t>
  </si>
  <si>
    <t>#نجاح_اكتتاب_ارامكو أرامكو تزيح أبل من صدارة أكبر الشركات المدرجة عالمياً http://www.sahmy.com/showthread.php?p=4035121#post4035121</t>
  </si>
  <si>
    <t>https://twitter.com/sahmycom/status/1204759352235712512</t>
  </si>
  <si>
    <t>2016Mll</t>
  </si>
  <si>
    <t xml:space="preserve">#نجاح_اكتتاب_ارامكو بختصار انت صعب اختصاره </t>
  </si>
  <si>
    <t>https://twitter.com/2016Mll/status/1204759338092519424</t>
  </si>
  <si>
    <t>lordqwert11</t>
  </si>
  <si>
    <t>https://twitter.com/lordqwert11/status/1204759245075427331</t>
  </si>
  <si>
    <t>7b5Razan</t>
  </si>
  <si>
    <t>https://twitter.com/7b5Razan/status/1204759234161844225</t>
  </si>
  <si>
    <t>almaaa0r</t>
  </si>
  <si>
    <t>يارب نسستفيد حنا ياموظفين ارامكو ومانسمع موال الكوته ماتسمح #نجاح_اكتتاب_ارامكو</t>
  </si>
  <si>
    <t>https://twitter.com/almaaa0r/status/1204759226557587457</t>
  </si>
  <si>
    <t xml:space="preserve">#نجاح_اكتتاب_ارامكو رؤية سمو ولي العهد تتحقق.. وأسواق المال الشفافة تصادق على نجاح رؤيته.. حيث قفز تقييم #أرامكو إلى 1.88 تريليون دولار، بعد طرح جزء من الشركة للاكتتاب العام، لتصبح أكبر شركة في العالم </t>
  </si>
  <si>
    <t>https://twitter.com/t333tm/status/1204759221448925185</t>
  </si>
  <si>
    <t>no0orh00</t>
  </si>
  <si>
    <t xml:space="preserve">#نجاح_اكتتاب_ارامكو يا اهل الخير ياتجار شوفو كلامي وارحمو حالي تكفون ساعدوني علي امر قبض ماعندي شي من هالدنيا غير اطفالي ما ابيهم يبعدو عني تكفون ساعدوني لجل خاطر هالاطفال </t>
  </si>
  <si>
    <t>https://twitter.com/no0orh00/status/1204759214255685633</t>
  </si>
  <si>
    <t>hosam6xavi</t>
  </si>
  <si>
    <t xml:space="preserve">#نجاح_اكتتاب_ارامكو محظوظين فيه ⁦ ⁩⁦ ⁩⁦ ⁩ ولا عزاء لرمم الشمال وما جاورها </t>
  </si>
  <si>
    <t>https://twitter.com/hosam6xavi/status/1204759194764795904</t>
  </si>
  <si>
    <t>https://twitter.com/battalalgoos/status/1204759191547777027</t>
  </si>
  <si>
    <t>Y20n</t>
  </si>
  <si>
    <t xml:space="preserve">#نجاح_اكتتاب_ارامكو تستطيع معنا تقسيط جوالك اللي في بالك .. الرياض.. </t>
  </si>
  <si>
    <t>https://twitter.com/Y20n/status/1204759187328245760</t>
  </si>
  <si>
    <t>ali_aliwa34</t>
  </si>
  <si>
    <t>صبرا الى بعد 6 اشهر فهي الفاصلة #نجاح_اكتتاب_ارامكو</t>
  </si>
  <si>
    <t>https://twitter.com/ali_aliwa34/status/1204759180579614721</t>
  </si>
  <si>
    <t>m3refah89</t>
  </si>
  <si>
    <t>#نجاح_اكتتاب_ارامكو الحمدلله وهذا ان دل يدل على قوة شركة ارامكو وقوة الاقتصاد السعودي فلله الحمد من قبل ومن بعد</t>
  </si>
  <si>
    <t>https://twitter.com/m3refah89/status/1204759141778173957</t>
  </si>
  <si>
    <t>0x48g</t>
  </si>
  <si>
    <t>اشـكروا اللـه أولاً قبل شكـر أي أحـد.. وانسبوا الفضل له وليس لجهـود البشـر.. ((ولـئن شكـرتم لأزيدنـكم)) ((وما بكـم من نعمـةٍ فمن اللــه)). #نجاح_اكتتاب_ارامكو</t>
  </si>
  <si>
    <t>https://twitter.com/0x48g/status/1204759139983011841</t>
  </si>
  <si>
    <t>shmr_kfo</t>
  </si>
  <si>
    <t>أنا أيضًا لا أحاول اختراق قدسيّة حياتك، وأحترم حقيقة أنّني لا أنتمي لها، لكنّني وبكل اللّارُقي أود اقتحام "أصغر" تفاصيلك ولا أكف عن تمنّي ذلك". #نجاح_اكتتاب_ارامكو</t>
  </si>
  <si>
    <t>https://twitter.com/shmr_kfo/status/1204759095238123521</t>
  </si>
  <si>
    <t>Smm_1122</t>
  </si>
  <si>
    <t xml:space="preserve">#نجاح_اكتتاب_ارامكو زعيم الشرق الأوسط بإختصار ! . </t>
  </si>
  <si>
    <t>https://twitter.com/Smm_1122/status/1204759094336335872</t>
  </si>
  <si>
    <t>https://twitter.com/kmhanoosh/status/1204759080239345664</t>
  </si>
  <si>
    <t>TheTrueAdel</t>
  </si>
  <si>
    <t>أولى الخطوات والركيزة الأساسية نحو رؤية 2030 أكتملت بنجاح، البقية ستتحق بأذن الله تباعاً. إلى الأمام ياوطن. #نجاح_اكتتاب_ارامكو</t>
  </si>
  <si>
    <t>https://twitter.com/TheTrueAdel/status/1204759034189869056</t>
  </si>
  <si>
    <t>#نجاح_اكتتاب_ارامكو وش موضوع ال 5 معنا الضريبه 5 وزياده 5 واسهم ارامكو 5 ريال ربح في السهم</t>
  </si>
  <si>
    <t>https://twitter.com/Azozxla2/status/1204759007166119936</t>
  </si>
  <si>
    <t>almasah_Aa9</t>
  </si>
  <si>
    <t>لأني ما اكتتبت الحظ #نجاح_اكتتاب_ارامكو</t>
  </si>
  <si>
    <t>https://twitter.com/almasah_Aa9/status/1204758971351011330</t>
  </si>
  <si>
    <t>fatmtsyry41</t>
  </si>
  <si>
    <t xml:space="preserve">#نجاح_اكتتاب_ارامكو موقوف خدمات ليس لديه أي دخل للسداد لا وظيفه ولا ضمان ولا اي شيئ سوا حساب المواطن لديه اطفال صغار من يرحم ضعفهم وقل حيلتهم تصدقو بماا تجود به أنفسكم جزاك الله خير وجعله في ميزان حسناتكم ورزقكم الجنه . المبلغ 34,494 . رقم الفاتوره . 1813413565 </t>
  </si>
  <si>
    <t>https://twitter.com/fatmtsyry41/status/1204758962521985024</t>
  </si>
  <si>
    <t>Davidaviduf</t>
  </si>
  <si>
    <t>فيه واحد في بالي وياليت يشوف هالتغريدة #اكتتاب_أرامكو #dubairain</t>
  </si>
  <si>
    <t>#dubairain</t>
  </si>
  <si>
    <t>https://twitter.com/Davidaviduf/status/1204758943433707522</t>
  </si>
  <si>
    <t>M88977293</t>
  </si>
  <si>
    <t xml:space="preserve">#نجاح_اكتتاب_ارامكو وضعي بعد ماشفت اللي ساهموا </t>
  </si>
  <si>
    <t>https://twitter.com/M88977293/status/1204758912999841792</t>
  </si>
  <si>
    <t>20lllii</t>
  </si>
  <si>
    <t xml:space="preserve">#نجاح_اكتتاب_ارامكو فهموني </t>
  </si>
  <si>
    <t>https://twitter.com/20lllii/status/1204758911041056768</t>
  </si>
  <si>
    <t>xi2i_</t>
  </si>
  <si>
    <t>#نجاح_اكتتاب_ارامكو واللي ما اكتتبت ومطفره وش تسوي؟ .</t>
  </si>
  <si>
    <t>https://twitter.com/xi2i_/status/1204758889738190848</t>
  </si>
  <si>
    <t>so7u_</t>
  </si>
  <si>
    <t>https://twitter.com/so7u_/status/1204758888224055296</t>
  </si>
  <si>
    <t>lol_i77</t>
  </si>
  <si>
    <t>https://twitter.com/lol_i77/status/1204758886445658112</t>
  </si>
  <si>
    <t>0_aneeni</t>
  </si>
  <si>
    <t>ليه ماجتني رسالة منهم #نجاح_اكتتاب_ارامكو</t>
  </si>
  <si>
    <t>https://twitter.com/0_aneeni/status/1204758884101033997</t>
  </si>
  <si>
    <t>Rememberyourlo1</t>
  </si>
  <si>
    <t xml:space="preserve">#اكتتاب_أرامكو #يحدث_الآن </t>
  </si>
  <si>
    <t>https://twitter.com/Rememberyourlo1/status/1204758875959943168</t>
  </si>
  <si>
    <t xml:space="preserve">#نجاح_اكتتاب_ارامكو زيد متابعينك ضيفني +لايك +رتويت +تابع من اللايك حبة الرمان </t>
  </si>
  <si>
    <t>https://twitter.com/khh___111/status/1204758857765081088</t>
  </si>
  <si>
    <t>ramo9991</t>
  </si>
  <si>
    <t>#نجاح_اكتتاب_ارامكو #قطار_الحرمين</t>
  </si>
  <si>
    <t>https://twitter.com/ramo9991/status/1204758802362486784</t>
  </si>
  <si>
    <t xml:space="preserve">#نجاح_اكتتاب_ارامكو لا تقلق يا صديقي فهناك مُتّسع للأوفياء </t>
  </si>
  <si>
    <t>https://twitter.com/malamih6/status/1204758798784708608</t>
  </si>
  <si>
    <t>shggaf</t>
  </si>
  <si>
    <t xml:space="preserve">مبرووووك للوطن مبرووووك لنا #نجاح_اكتتاب_ارامكو </t>
  </si>
  <si>
    <t>https://twitter.com/shggaf/status/1204758789041332230</t>
  </si>
  <si>
    <t>r5em_</t>
  </si>
  <si>
    <t>https://twitter.com/r5em_/status/1204758769357459462</t>
  </si>
  <si>
    <t>تطبيق التداول يقفل في وقت معين حاولت ادخل على التطبيق يقول خطأ في النظام #نجاح_اكتتاب_ارامكو</t>
  </si>
  <si>
    <t>https://twitter.com/aiha34/status/1204758763254812672</t>
  </si>
  <si>
    <t>3bdallh_01</t>
  </si>
  <si>
    <t xml:space="preserve">#نجاح_اكتتاب_ارامكو وضعي اليوم : </t>
  </si>
  <si>
    <t>https://twitter.com/3bdallh_01/status/1204758725090848768</t>
  </si>
  <si>
    <t>Abdulmajxd</t>
  </si>
  <si>
    <t xml:space="preserve">عمار يا بلادي #نجاح_اكتتاب_ارامكو </t>
  </si>
  <si>
    <t>https://twitter.com/Abdulmajxd/status/1204758691150475266</t>
  </si>
  <si>
    <t>Ahmed48083044</t>
  </si>
  <si>
    <t>حتى لو ما نجح راح ينشرون انه نجح لا تزعجونا بهالاكتتاب #نجاح_اكتتاب_ارامكو</t>
  </si>
  <si>
    <t>https://twitter.com/Ahmed48083044/status/1204758689514688512</t>
  </si>
  <si>
    <t>shaltoni</t>
  </si>
  <si>
    <t xml:space="preserve">#نجاح_اكتتاب_ارامكو احفظوا اسم هذه الفتاة السويدية ..غريتا تونبرغ ..عمرها ١٦ عاما لكنها إيقونة الدفاع عن البيئة عالميا ومن بين خصومها ترامب وكثير من ساسة الدول الكبرى الذين اتهمتهم بالتقاعس عن حماية الأجيال القادمة..مشكلتها الوحيدة أنها نادرا ما تبتسم وكيف تفعل والأرض تحترق!! </t>
  </si>
  <si>
    <t>https://twitter.com/shaltoni/status/1204758662931193863</t>
  </si>
  <si>
    <t>Ro0o0ose2</t>
  </si>
  <si>
    <t xml:space="preserve">#نجاح_اكتتاب_ارامكو سألتكم بالله ساعدوني لو برتويت (الدال على الخير كفاعله)لعلها تصل لاصحاب الايادي البيضاء اخوي موقفه خدماته قبل سنه عاطل عن العمل وهوعايلنا بعدوفاة الوالدالله يرحمه عليه امرسجن تكفون لاينسجن مالنا غيره بعدالله..الله يرحم والدينكم ويشرح صدوركم وييسر اموركم </t>
  </si>
  <si>
    <t>https://twitter.com/Ro0o0ose2/status/1204758636632952835</t>
  </si>
  <si>
    <t>Raghad_sau</t>
  </si>
  <si>
    <t>#نجاح_اكتتاب_ارامكو #AramcoIPO is the largest here is an interview with the CEO of Tadawol</t>
  </si>
  <si>
    <t>https://twitter.com/Raghad_sau/status/1204758628135309312</t>
  </si>
  <si>
    <t>Fahd64155</t>
  </si>
  <si>
    <t>#نجاح_اكتتاب_ارامكو يارب لك الحمد على كل حال.للأمانة أكتتبت بمبلغ عشرين ألف ريال. أستودعها ربي.يا أنا يا أرامكو عملاقة النفط العالمي.يارب توفيقك للجميع لما فيه الخير والنفع والصلاح للبلاد والعباد.يارب تبارك لنا ولهم.للأمانة زوجتي رفضت الإكتتاب وتسخر مني مزحا"</t>
  </si>
  <si>
    <t>https://twitter.com/Fahd64155/status/1204758624674963456</t>
  </si>
  <si>
    <t>Tagatksa</t>
  </si>
  <si>
    <t xml:space="preserve">#نجاح_اكتتاب_ارامكو استقبل طلبات التسجيل والتحديث بحافز ، الضمان الاجتماعي ، حساب المواطن ، حجز موعد الاحوال ، التسجيل في ابشر ، ونظام نور ، التسجيل في قياس ... للتواصل دايركت #الخدمات_الالكترونية يوم السبت نستقبل اي خدمة ب٢٥ ريال فقط وشخص واحد مجانا </t>
  </si>
  <si>
    <t>https://twitter.com/Tagatksa/status/1204758583897993216</t>
  </si>
  <si>
    <t>mw72h</t>
  </si>
  <si>
    <t>طيب باقي تونا اول يوم #نجاح_اكتتاب_ارامكو</t>
  </si>
  <si>
    <t>https://twitter.com/mw72h/status/1204758549710147584</t>
  </si>
  <si>
    <t>ali16611</t>
  </si>
  <si>
    <t>كلكم تطبلون مافيه احد منزل شرح للموظوع بس طبل يا مطبل #نجاح_اكتتاب_ارامكو</t>
  </si>
  <si>
    <t>https://twitter.com/ali16611/status/1204758513651736576</t>
  </si>
  <si>
    <t>galaxysoo</t>
  </si>
  <si>
    <t>https://twitter.com/galaxysoo/status/1204758511026081793</t>
  </si>
  <si>
    <t>Rayan9o</t>
  </si>
  <si>
    <t>طيب يعني اللي سوى الاكتتاب ٣٠٠٠ ريال مثلا بيربح ملايين بعدها ؟ بيصير غتي ومليونير ؟! ! #نجاح_اكتتاب_ارامكو</t>
  </si>
  <si>
    <t>https://twitter.com/Rayan9o/status/1204758507184152577</t>
  </si>
  <si>
    <t>abo_nasr9</t>
  </si>
  <si>
    <t xml:space="preserve">#نجاح_اكتتاب_ارامكو موقفوفه خدماتي لبنك سامبا كبير فالسن اب لااربعه اطفال عسكري متقاعد بسبب اصابه اللهم ارزقنا بفاعل خير يرجي ثواب الااخرة اساءل الله ان يمد بعمره من يمد يد المساعدة لنا </t>
  </si>
  <si>
    <t>https://twitter.com/abo_nasr9/status/1204758487856795648</t>
  </si>
  <si>
    <t>Fdeet_alshabab</t>
  </si>
  <si>
    <t xml:space="preserve">عمار يابلادي #نجاح_اكتتاب_ارامكو </t>
  </si>
  <si>
    <t>https://twitter.com/Fdeet_alshabab/status/1204758484841046017</t>
  </si>
  <si>
    <t>GwLrj</t>
  </si>
  <si>
    <t>#نجاح_اكتتاب_ارامكو نداء عاجل تبرعو لو بقليل عائله قبيليه سعوديه من ٩ افراد يعولهم شايب كبير بالعمر لا تجدقوتها ليس لديهم ما يطعمهم والله ينامو بدون اكل وديون تتجاوز 150 الف اوقفومعهم تصدقوعليهم حساب بنك الراجحي 112608010340474 حرم الله وجهك ووجه والديك عن النار</t>
  </si>
  <si>
    <t>https://twitter.com/GwLrj/status/1204758464595218435</t>
  </si>
  <si>
    <t>70sul</t>
  </si>
  <si>
    <t>بفضل الله تم نجاح تداول أكبر طرح في العالم .. فخرنا النفطي .. #نجاح_اكتتاب_ارامكو</t>
  </si>
  <si>
    <t>https://twitter.com/70sul/status/1204758421276364800</t>
  </si>
  <si>
    <t>Mona43101</t>
  </si>
  <si>
    <t xml:space="preserve">ملابس واحذية وحقائب رائعة من ارقى الماركات العالمية وباسعار مخفضة تسوق مع نسناس واحصل على تخفيضات كبيرة وخصم اضافي 20% عند استخدام رمز الخصم AC523 #نجاح_اكتتاب_ارامكو </t>
  </si>
  <si>
    <t>https://twitter.com/Mona43101/status/1204758411197464576</t>
  </si>
  <si>
    <t xml:space="preserve">«#تداول»: #أرامكو تنضم إلى مؤشر «#تاسي» @Saudi_Aramco @tadawul http://bit.ly/34cXLhO #صحيفة_اليوم #نجاح_اكتتاب_ارامكو #تداول_ارامكو </t>
  </si>
  <si>
    <t>https://twitter.com/alyaum/status/1204758410962653187</t>
  </si>
  <si>
    <t>n_ai60</t>
  </si>
  <si>
    <t xml:space="preserve">#نجاح_اكتتاب_ارامكو يا جماعه دخلت التطبيق وحصلت الحالة كذا بدون ماأسوي شي هل انباعت من نفسها ولا كيف ؟ </t>
  </si>
  <si>
    <t>https://twitter.com/n_ai60/status/1204758405606445056</t>
  </si>
  <si>
    <t>Kuyomi6</t>
  </si>
  <si>
    <t xml:space="preserve">#نجاح_اكتتاب_ارامكو (مقطع مرئي) ✦ من أسباب الانتكاسات ✦ للشيخ عبدالعزيز الطريفي ⁩ المدة: دقيقة </t>
  </si>
  <si>
    <t>https://twitter.com/Kuyomi6/status/1204758395691163649</t>
  </si>
  <si>
    <t>HFC_hilal00</t>
  </si>
  <si>
    <t>بالله حطوا براميلي لحال بمر اخذهم #نجاح_اكتتاب_ارامكو</t>
  </si>
  <si>
    <t>https://twitter.com/HFC_hilal00/status/1204758384228130824</t>
  </si>
  <si>
    <t>Engakramsaleh1</t>
  </si>
  <si>
    <t xml:space="preserve">#نجاح_اكتتاب_ارامكو وهذا اكبر دليل </t>
  </si>
  <si>
    <t>https://twitter.com/Engakramsaleh1/status/1204758361088167937</t>
  </si>
  <si>
    <t>#نجاح_اكتتاب_ارامكو بفضل من الله ثم توجيهات / خادم الحرمين الشريفين حفظه الله وجهود / سمو ولي العهد - حفظه الله دام عزك ياوطن الخير والأمن والأمان .</t>
  </si>
  <si>
    <t>https://twitter.com/askar2019/status/1204758350774382598</t>
  </si>
  <si>
    <t>https://twitter.com/abo_nasr9/status/1204758340267651077</t>
  </si>
  <si>
    <t>tagatksa24</t>
  </si>
  <si>
    <t>https://twitter.com/tagatksa24/status/1204758338447314944</t>
  </si>
  <si>
    <t>iqy1985</t>
  </si>
  <si>
    <t>https://twitter.com/iqy1985/status/1204758337595826178</t>
  </si>
  <si>
    <t>AaA23QQ</t>
  </si>
  <si>
    <t>الله الي عزنا ما لاحد منه. والخير قادم #نجاح_اكتتاب_ارامكو</t>
  </si>
  <si>
    <t>https://twitter.com/AaA23QQ/status/1204758329953792005</t>
  </si>
  <si>
    <t>sarh_5655</t>
  </si>
  <si>
    <t xml:space="preserve">#نجاح_اكتتاب_ارامكو أسأل الله لمن يُساهم في سدادها بالكثير،أو بالقليل،أو يُعيد نشرها أن تجزيه خير الجزاء،وأن تثقل موازينه بالحسنات،وأن تُعلي منازله في الجنات برحمتك،وفضلك يارب الإرض،والسماوات. اللهم آمين يارب العالمين 1920528022 </t>
  </si>
  <si>
    <t>https://twitter.com/sarh_5655/status/1204758318209753089</t>
  </si>
  <si>
    <t xml:space="preserve">#نجاح_اكتتاب_ارامكو من أفضل الأعمال وأحبها إلى الله تعالى الصدقة وهي دليل على صحة إيمان العبد بربه ويقينه بأن الرزق بيد الله تعالى وحده مواطن كبير السن عليه فاتوره واحده بسدادها يرفع عنه إيقاف الخدمات فساهموا بتفريج كربته واحتسبوا الأجر والثواب من الله رقم الفاتورة 192453550 </t>
  </si>
  <si>
    <t>https://twitter.com/Abu_mohemme_d/status/1204758280591085569</t>
  </si>
  <si>
    <t>saadoos20</t>
  </si>
  <si>
    <t>#نجاح_اكتتاب_ارامكو عقبال م ينجحون العاطلين بالوظايف</t>
  </si>
  <si>
    <t>https://twitter.com/saadoos20/status/1204758270747062272</t>
  </si>
  <si>
    <t>abonayef12</t>
  </si>
  <si>
    <t xml:space="preserve">#نجاح_اكتتاب_ارامكو وضعي بعد مانجحت مساهمة ارامكو طيب اللي يبي يكتتب اللحين يقدر والا اصيح </t>
  </si>
  <si>
    <t>https://twitter.com/abonayef12/status/1204758261867646977</t>
  </si>
  <si>
    <t>mmssff07</t>
  </si>
  <si>
    <t xml:space="preserve">#نجاح_اكتتاب_ارامكو ١-يعني نجاح لخطوة من خطوات رؤية ٢٠٣٠ ٢- نجاح في قهر اعداء المملكة الذين عملو على بث الاشاعات وتثبيط الطموح ٣- نجاح للسوق المالية السعودية لتتقدم وتصبح من اكبر عشر اسواق بالعالم وفي الختام دام عز الوطن في ضل القيادة الحكيمة </t>
  </si>
  <si>
    <t>https://twitter.com/mmssff07/status/1204758250316587009</t>
  </si>
  <si>
    <t>waleed_leed</t>
  </si>
  <si>
    <t>#نجاح_اكتتاب_ارامكو يمديني اكتتب ولا فاتني القطار ، افيدوني بالله</t>
  </si>
  <si>
    <t>https://twitter.com/waleed_leed/status/1204758231215685634</t>
  </si>
  <si>
    <t>safana1000</t>
  </si>
  <si>
    <t xml:space="preserve">#نجاح_اكتتاب_ارامكو ارتفعت كثييييير ولله الحمد بنسبه أرامكو السعودية : 1880$مليار ضمن عشره اسواق للاسهم </t>
  </si>
  <si>
    <t>https://twitter.com/safana1000/status/1204758217999429632</t>
  </si>
  <si>
    <t>دوسريه جميله جدا وبيضا بياض شامي مطلقه بدون اطفال الاصل/قبيليه حالتهم الماديه ممتازه العمر٢٨ طول/160 وزن/ 59من الرياض معها/ ثانوي طلبها متعلم اخلاق عاليه مقتدر ماديا قبيلي من الرياض فقط #النصر_التعاون #نجاح_اكتتاب_ارامكو</t>
  </si>
  <si>
    <t>https://twitter.com/umhesah/status/1204758209933778944</t>
  </si>
  <si>
    <t>M8Shroq</t>
  </si>
  <si>
    <t xml:space="preserve">#نجاح_اكتتاب_ارامكو عمار يابلادي عمار </t>
  </si>
  <si>
    <t>https://twitter.com/M8Shroq/status/1204758202627297282</t>
  </si>
  <si>
    <t>drmohamadalhdla</t>
  </si>
  <si>
    <t>مساء الخير يا وطني #السعودية_العظمى.. مساء الخير لكل مواطن مخلص لوطن العز- المملكة العربية السعودية -مساء الخير لكل مقيم يحترم النظام مساء الأمن والاستقرار للجميع في بلد الخير والعطاء مساء لا يعرف الطائفية والعنصرية والحزبية..مساء يصفع المستبد بوعيه #كلنا_أمن #نجاح_اكتتاب_ارامكو</t>
  </si>
  <si>
    <t>https://twitter.com/drmohamadalhdla/status/1204758195002056704</t>
  </si>
  <si>
    <t>alsoree00</t>
  </si>
  <si>
    <t xml:space="preserve">#نجاح_اكتتاب_ارامكو ⁧#كود⁩ كوبون خصم موقع ممزورلد &amp;#13; &amp;#13; &amp;#13; c498&amp;#13; &amp;#13; </t>
  </si>
  <si>
    <t>https://twitter.com/alsoree00/status/1204758043046686721</t>
  </si>
  <si>
    <t>jowana13</t>
  </si>
  <si>
    <t>منذ ان أعلن عنه سمو ولي العهد #محمد_بن_سلمان كان ناجحاً #نجاح_اكتتاب_ارامكو</t>
  </si>
  <si>
    <t>https://twitter.com/jowana13/status/1204758043012952064</t>
  </si>
  <si>
    <t>Is6DnvVs6IlcfkE</t>
  </si>
  <si>
    <t xml:space="preserve">اللهم بشرنا من بشاير رحمتك ورزقك اللهم سخر لنا من عبادك الخيرين وارزقهم جناتك جنات النعيم اللهم امين اللهم فك كربت ابونا يارب العالمين بمقدرتك او رتيوت رزقكم رب العالمين امين .#نجاح_اكتتاب_ارامكو </t>
  </si>
  <si>
    <t>https://twitter.com/Is6DnvVs6IlcfkE/status/1204758035031379968</t>
  </si>
  <si>
    <t>aziz_alomar</t>
  </si>
  <si>
    <t>#نجاح_اكتتاب_ارامكو وبداية طفرة للأسهم حتى عام ٢٠٢٠م</t>
  </si>
  <si>
    <t>https://twitter.com/aziz_alomar/status/1204758001443323904</t>
  </si>
  <si>
    <t>ksa_1991_</t>
  </si>
  <si>
    <t>https://twitter.com/ksa_1991_/status/1204757992144592896</t>
  </si>
  <si>
    <t>HashKSA</t>
  </si>
  <si>
    <t>#أرامكو.. السهم الأخضر.. وقيمة الشركة السوقية تصل إلى 1.88 تريليون دولار منذ بداية إطلالتها في تداول. #نجاح_اكتتاب_أرامكو #قصة_هاشتاق</t>
  </si>
  <si>
    <t>https://twitter.com/HashKSA/status/1204757970174779397</t>
  </si>
  <si>
    <t>1MkfybAIThwQJoi</t>
  </si>
  <si>
    <t>https://twitter.com/1MkfybAIThwQJoi/status/1204757931935158273</t>
  </si>
  <si>
    <t>posiedon1972</t>
  </si>
  <si>
    <t>هاشتاق غريب كيف يعني نجح الإكتتاب؟ جميع الإكتتابات ناجحة بعدين MBS أعلن سابقاً أن القيمة تفوق ٢ ترليون و ستطرح الشركة في البورصة الأمريكية و لما لم يستطع طرحها هناك و السبب عدم شفافية التقارير و العقود تم طرحها في السعودية سعر السهم اليوم ٣٥.٢﷼ #نجاح_اكتتاب_ارامكو</t>
  </si>
  <si>
    <t>https://twitter.com/posiedon1972/status/1204757917267898368</t>
  </si>
  <si>
    <t>MajedAlEnizi</t>
  </si>
  <si>
    <t>كل الشكر للزملاء في ترتيب حفل ارامكو اليوم من دائرة الامن الصناعي بقيادة الاخ / حزمي السبيعي بيض الله وجيهكم ماقصرتوا #نجاح_اكتتاب_ارامكو @SaudiPetrol</t>
  </si>
  <si>
    <t>https://twitter.com/MajedAlEnizi/status/1204757892689268736</t>
  </si>
  <si>
    <t>aesree1400</t>
  </si>
  <si>
    <t>وش رأيك باللي يقول اكتتاب ارامكو حرام هذا في عقله الله يكرمك جزمه</t>
  </si>
  <si>
    <t>https://twitter.com/aesree1400/status/1204757876234952704</t>
  </si>
  <si>
    <t>hibtmlk1</t>
  </si>
  <si>
    <t>#نجاح_اكتتاب_ارامكو #ولي_العهد_الأمير_محمد_بن_سلمان عنده بعد نظر ماشاء الله يوم قال ان 1% من اسهم ارامكو سيكون اكبر إكتتاب في تاريخ الكرة الارضية حفظ الله قائد نهضتنا اللهم انصره ووفقه وأطل عمره وأسعده في الدارين بفضل من الله ثم سموك من نجاح الى نجاح @kbsalsaud @Turki_alalshikh</t>
  </si>
  <si>
    <t>https://twitter.com/hibtmlk1/status/1204757853480869890</t>
  </si>
  <si>
    <t>xpigr</t>
  </si>
  <si>
    <t xml:space="preserve">#نجاح_اكتتاب_ارامكو الحمدلله ،كنا ولا زلنا كلنا ثقة بمراهنة سمو سيدي ولي العهد على طرح الاكتتاب بشركة ارامكو ، الحمدلله ما تردد واكتتبت ب ١٠٠٠ سهم ولو كنت على دراية بأن التخصيص للفرد سيكون ١٥٠٠ لاكتتبت بها. الف مبروك للوطن اليوم أصبحت ارامكو أكبر شركة في العالم تليها شركة ابل </t>
  </si>
  <si>
    <t>https://twitter.com/xpigr/status/1204757833721376768</t>
  </si>
  <si>
    <t>Designoffice9</t>
  </si>
  <si>
    <t xml:space="preserve">اذا كنت صاحب شركة ناشئة أو موقع الكتروني جديد و تريد لفت انتباه عملائك او جمهورك بشعار ناجح و راقي يلبث في الأذهان فأنت في المكان المناسب. #نجاح_اكتتاب_ارامكو </t>
  </si>
  <si>
    <t>https://twitter.com/Designoffice9/status/1204757814368976902</t>
  </si>
  <si>
    <t>بكر جنوبيه من سكان الرياض الوزن ٦٠ الطويل ١٦٣ : جامعية موظفة مترجمة ملامح حلوه مهتمه طلبها قبيلي اصل بالرياض ومتعلم و مثقف موظف وظيفه زينه #النصر_التعاون #نجاح_اكتتاب_ارامكو #مميزات_البنت_السعوديه</t>
  </si>
  <si>
    <t>https://twitter.com/umhesah/status/1204757784681689088</t>
  </si>
  <si>
    <t>fi5o5</t>
  </si>
  <si>
    <t xml:space="preserve">#نجاح_اكتتاب_ارامكو " حصنوا أنفسكم و أبناءكم ب ذكر الله " أذكار المساء بارك الله فيكم </t>
  </si>
  <si>
    <t>https://twitter.com/fi5o5/status/1204757714460643329</t>
  </si>
  <si>
    <t>https://twitter.com/iqy1985/status/1204757708248891393</t>
  </si>
  <si>
    <t>ALG11111ALG</t>
  </si>
  <si>
    <t xml:space="preserve">بلامجاملة ولا تطبيل ... الأمير محمد بن سلمان كل يوم يثبت أنه لايتحدث عبثاً ... هو يقول ويفعل ... أنا أثق بك جداً سيدي .. #نجاح_اكتتاب_ارامكو </t>
  </si>
  <si>
    <t>https://twitter.com/ALG11111ALG/status/1204757701236015109</t>
  </si>
  <si>
    <t>MrYsOoR</t>
  </si>
  <si>
    <t>شسالفه شباب حمدلله دخلت #نجاح_اكتتاب_ارامكو</t>
  </si>
  <si>
    <t>https://twitter.com/MrYsOoR/status/1204757688204365825</t>
  </si>
  <si>
    <t>malksos</t>
  </si>
  <si>
    <t>القافلة تسير والكلاب تنبح #نجاح_اكتتاب_ارامكو</t>
  </si>
  <si>
    <t>https://twitter.com/malksos/status/1204757623544909825</t>
  </si>
  <si>
    <t>ammmov1</t>
  </si>
  <si>
    <t xml:space="preserve">#نجاح_اكتتاب_ارامكو ندى الي اهل الخير ولا يادي البيضاء اناشد اهل الخير بسداد ديني في ايقاف خدمات مبلغ 72 الف رقم الفاتورة 1938536742 الطريقه من المدفوعات&amp;gt;سداد فاتوره لمره واحده &amp;gt;التنفيذ القضائي&amp;gt;امسح المبلغ وحط المبلغ اللي تقدر عليه </t>
  </si>
  <si>
    <t>https://twitter.com/ammmov1/status/1204757615525404672</t>
  </si>
  <si>
    <t>thkrr33</t>
  </si>
  <si>
    <t xml:space="preserve">#نجاح_اكتتاب_ارامكو #النصر_التعاون في التسبيح قبل غروب الشمس وقبل شروقها فضل عظيم لذلك أمرنا الله سبحانه بقوله: {وَسَبِّحْ بِحَمْدِ رَبِّكَ قَبْلَ طُلُوعِ الشَّمْسِ وَقَبْلَ غُرُوبِهَا } سبحان الله وبحمده عدد خلقه ورضا نفسه وزنة عرشه ومداد كلماته .. </t>
  </si>
  <si>
    <t>https://twitter.com/thkrr33/status/1204757598706307073</t>
  </si>
  <si>
    <t>haraja_1</t>
  </si>
  <si>
    <t xml:space="preserve">تسجيل اوبر فوري #نجاح_اكتتاب_ارامكو </t>
  </si>
  <si>
    <t>https://twitter.com/haraja_1/status/1204757595950587904</t>
  </si>
  <si>
    <t>asiry_48</t>
  </si>
  <si>
    <t xml:space="preserve">#نجاح_اكتتاب_ارامكو النفسيه محتاجة صدر </t>
  </si>
  <si>
    <t>https://twitter.com/asiry_48/status/1204757590716174338</t>
  </si>
  <si>
    <t>Beliveme_2016</t>
  </si>
  <si>
    <t xml:space="preserve">بعض أنواع الأسفنج يعمل كمضخة لسحب الماء وأخذ الأكسجين ليخرج الباقي من الأعلى... قام المصور والغواص "جونثان بيرد" بسكب مادة الفلورسين وهي مادة صبغية غير سامة لنرى كيف يقوم الأسفنح بعملية الضخ... فكان هذا المشهد الجميل. #نجاح_اكتتاب_ارامكو </t>
  </si>
  <si>
    <t>https://twitter.com/Beliveme_2016/status/1204757589449416704</t>
  </si>
  <si>
    <t>انا شابه سعوديه ومصدر رزقي من بعد الله ( مونتاج وتصاميم ) م راح يضركم شيء لو دعمتوني ب رتويت الله يجزآكم خير ويكتب لكم الأجر ... #نجاح_اكتتاب_ارامكو</t>
  </si>
  <si>
    <t>https://twitter.com/Motion_2030/status/1204757566204588032</t>
  </si>
  <si>
    <t>iloil0om24</t>
  </si>
  <si>
    <t xml:space="preserve">اللهم لك الحمد قيادة استطاعت اكتساح العالم اجمع الف مبروك لوطننا الغالي نجاح تداول #نجاح_اكتتاب_ارامكو </t>
  </si>
  <si>
    <t>https://twitter.com/iloil0om24/status/1204757536915804160</t>
  </si>
  <si>
    <t>ASRSA33</t>
  </si>
  <si>
    <t>#نجاح_اكتتاب_ارامكو الحمد لله حمدا كثيرا طيبا مباركا فيه</t>
  </si>
  <si>
    <t>https://twitter.com/ASRSA33/status/1204757498634346497</t>
  </si>
  <si>
    <t xml:space="preserve">في عام 2016 في بداية فكرة طرح أرامكو كان هناك موجة هجوم على الطرح من الكتاب والاقتصاديين اصحاب الاجندات وكان هذا رد ولي العهد الأمير محمد بن سلمان في ذلك الوقت #نجاح_اكتتاب_ارامكو </t>
  </si>
  <si>
    <t>https://twitter.com/M2jed966/status/1204757467894341638</t>
  </si>
  <si>
    <t>_CR7I</t>
  </si>
  <si>
    <t xml:space="preserve">#نجاح_اكتتاب_ارامكو حطيت ريالين في حسابي بارامكو تهقون كم صارو الحين ؟ </t>
  </si>
  <si>
    <t>https://twitter.com/_CR7I/status/1204757467579764736</t>
  </si>
  <si>
    <t>amm_bin</t>
  </si>
  <si>
    <t xml:space="preserve">#نجاح_اكتتاب_ارامكو فكرة الاكتتاب جات متأخره وبدعم معنوي من صديق مقرّب قبل الاغلاق بيوم لكن انشغلت ... مالي نصيب والله يوفق ويبارك لمن اكتتب </t>
  </si>
  <si>
    <t>https://twitter.com/amm_bin/status/1204757459761614848</t>
  </si>
  <si>
    <t>2mathr</t>
  </si>
  <si>
    <t>#نجاح_اكتتاب_ارامكو جميع حسابات المنشد عبدالله الحلافي في مواقع التواصل #سنابات_عبدالله_الحلافي تويتر https://twitter.com/abdullah414101 انستا http://Instagram.com/abdullah414101 سناب https://www.snapchat.com/add/abdullah414101 القناه الرسميه لي المنشد عبدالله الحلافي</t>
  </si>
  <si>
    <t>https://twitter.com/2mathr/status/1204757447229026305</t>
  </si>
  <si>
    <t>you1407</t>
  </si>
  <si>
    <t>#نجاح_اكتتاب_ارامكو كل التغريدات عن نجاح الإكتتاب لكن ماشفت أحد غرد عن الحلال والحرام. وش السالفة ؟؟؟</t>
  </si>
  <si>
    <t>https://twitter.com/you1407/status/1204757443353423872</t>
  </si>
  <si>
    <t>WafaBYounis</t>
  </si>
  <si>
    <t xml:space="preserve">#ارامكو_السعوديه قالها..قالها.. قالها وبكل ثقه عام 2017 اكبر اكتتاب ف الكره الارضيه و العالم ربي يحفظه لشبابه وفكره وتحقيق كل أمانيه لوطنه وشعبه ولي العهد محمد بن سلمان </t>
  </si>
  <si>
    <t>https://twitter.com/WafaBYounis/status/1204757346490212352</t>
  </si>
  <si>
    <t>oiiiot</t>
  </si>
  <si>
    <t>NadimKoteich</t>
  </si>
  <si>
    <t>#نجاح_اكتتاب_ارامكو #ارامكو_السعوديه #أرامكو #السوق_السعودي #السعودية #السعودية_قطر #لبنان_يثور #قطر2019</t>
  </si>
  <si>
    <t>https://twitter.com/oiiiot/status/1204757310029156353</t>
  </si>
  <si>
    <t>mohamme04643248</t>
  </si>
  <si>
    <t>ارامكو تحتل المركز الاول كـ اعلى قيمة سوقية وتطيح بـ ابل الامريكية، وهذي اولى بوادر توجيهات مهندس الاقتصاد السعودي الامير محمد بن سلمان #نجاح_اكتتاب_ارامكو</t>
  </si>
  <si>
    <t>https://twitter.com/mohamme04643248/status/1204757307734798337</t>
  </si>
  <si>
    <t>hhh__free</t>
  </si>
  <si>
    <t>Alzamil2030</t>
  </si>
  <si>
    <t xml:space="preserve">#نجاح_اكتتاب_ارامكو والان كل الشكر والتقدير لـ عبدالله الزامل اللي كان مستعد يكفرنا لانه عارف مصلحتنا ههههه </t>
  </si>
  <si>
    <t>https://twitter.com/hhh__free/status/1204757288516554753</t>
  </si>
  <si>
    <t xml:space="preserve">معاً نصنع التاريخ .. #نجاح_اكتتاب_ارامكو </t>
  </si>
  <si>
    <t>https://twitter.com/MajedAlEnizi/status/1204757232535126019</t>
  </si>
  <si>
    <t>yuiii65</t>
  </si>
  <si>
    <t xml:space="preserve">#نجاح_اكتتاب_ارامكو جاتلني الكهرررر يالله متاع الدنيا قليل </t>
  </si>
  <si>
    <t>https://twitter.com/yuiii65/status/1204757232510001157</t>
  </si>
  <si>
    <t>khalid16227</t>
  </si>
  <si>
    <t xml:space="preserve">ورا كل قصة جميلة للوطن #نجاح_اكتتاب_ارامكو </t>
  </si>
  <si>
    <t>https://twitter.com/khalid16227/status/1204757202227077120</t>
  </si>
  <si>
    <t>Nawaf28192931</t>
  </si>
  <si>
    <t xml:space="preserve">#نجاح_اكتتاب_ارامكو لَا تَثِقْ فِي شَخْصٍ يَحْكِي لَكَ أَسْرَارَ الأخرين .. فَقَدْ لَا تَدْرِي مَتَى يَأْتِي دَوْرَكَ وَيَحْكِي كُلَّ أَسْرَارِكَ !. </t>
  </si>
  <si>
    <t>https://twitter.com/Nawaf28192931/status/1204757199739871232</t>
  </si>
  <si>
    <t>abdullah__707</t>
  </si>
  <si>
    <t>https://twitter.com/abdullah__707/status/1204757198053740544</t>
  </si>
  <si>
    <t xml:space="preserve">أرامكو .. سعر السهم يقفز وقيمتها ترتفع لتريليوني دولار #نجاح_اكتتاب_ارامكو </t>
  </si>
  <si>
    <t>https://twitter.com/marsdnews24/status/1204757196275408896</t>
  </si>
  <si>
    <t>thamralhmad1</t>
  </si>
  <si>
    <t xml:space="preserve">ارامكو هي المستقبل لنا ولاجيال القادمة والدليل على ذلك ماحقتته اليوم من انجاز تاريخي #نجاح_اكتتاب_ارامكو </t>
  </si>
  <si>
    <t>https://twitter.com/thamralhmad1/status/1204757196128636929</t>
  </si>
  <si>
    <t>waleedalameer</t>
  </si>
  <si>
    <t>الله يوفق الجميع. #نجاح_اكتتاب_ارامكو</t>
  </si>
  <si>
    <t>https://twitter.com/waleedalameer/status/1204757175517745152</t>
  </si>
  <si>
    <t>كل القنوات العالمية الناطقة باللغة العربية مثل(CNN وBBC وFRANCE وRT)بالإضافة لتلك التابعة للإخونج وتلك التابعة للملالي جميعها كانت تغطيتهم شبه معدومة منذ طرح أرامكو حتى تداولها و #نجاح_اكتتاب_ارامكو ولو كان العكس لرأينا مئات التقارير والبرامج والمحللين والمرتزقة ينبحون ضد المملكة</t>
  </si>
  <si>
    <t>https://twitter.com/d3ani001/status/1204757155779424258</t>
  </si>
  <si>
    <t>saolaf_</t>
  </si>
  <si>
    <t>#نجاح_اكتتاب_ارامكو #النصر_التعاون #بقاء_المرضي_بمستشفي_الرعايه @SaifAlawagi22 حُرم سيف من الأب والأم وأغلب المرضى ليس لديهم من يعولهم ويرعاهم كونوا معهم ليعيشوا حياة بدون انكسار او حاجة لأحد @SaudiMOH @emara_sharqia @tfrabiah @fayez_malki</t>
  </si>
  <si>
    <t>https://twitter.com/saolaf_/status/1204757142902841344</t>
  </si>
  <si>
    <t>omarbein</t>
  </si>
  <si>
    <t>#نجاح_اكتتاب_ارامكو الحمدلله بس.</t>
  </si>
  <si>
    <t>https://twitter.com/omarbein/status/1204757113010106368</t>
  </si>
  <si>
    <t>saeed1918</t>
  </si>
  <si>
    <t>صدق وكذَب المرجفون #محمد_بن_سلمان_بن_عبدالعزيز #ارامكو_السعوديه #نجاح_اكتتاب_ارامكو</t>
  </si>
  <si>
    <t>https://twitter.com/saeed1918/status/1204757100892737536</t>
  </si>
  <si>
    <t>jood00m</t>
  </si>
  <si>
    <t>#نجاح_اكتتاب_ارامكو بساهم مع سابك مااحب الزحمه</t>
  </si>
  <si>
    <t>https://twitter.com/jood00m/status/1204757085457723393</t>
  </si>
  <si>
    <t>kh06h</t>
  </si>
  <si>
    <t>اقدر اكتتب الان! ولا راحت علي؟؟ #نجاح_اكتتاب_ارامكو</t>
  </si>
  <si>
    <t>https://twitter.com/kh06h/status/1204757070865747968</t>
  </si>
  <si>
    <t>Saeed1gahtani</t>
  </si>
  <si>
    <t>الحمد لله الذي ييسر لنا هذا ، فرحت قلوبنا وغاضت قلوبهم ، اللهم دبر لنا امرنا فإننا لانحسن التدبير #نجاح_اكتتاب_ارامكو</t>
  </si>
  <si>
    <t>https://twitter.com/Saeed1gahtani/status/1204757058207330306</t>
  </si>
  <si>
    <t>yyss148</t>
  </si>
  <si>
    <t>#نجاح_اكتتاب_ارامكو اللهم لك الحمد والشكر اللهم أرزق وبارك لكل من ساهم في هذه الشركه واغنهم بحلالك عن حرامك . اللهم عوض كل لم يحالفه الحظ وبارك له فيما يملك.</t>
  </si>
  <si>
    <t>https://twitter.com/yyss148/status/1204757057485840384</t>
  </si>
  <si>
    <t>3z_1553</t>
  </si>
  <si>
    <t>تلقوني بهاشتاق الدخان طفران واتهاوش مع المدخنين #نجاح_اكتتاب_ارامكو</t>
  </si>
  <si>
    <t>https://twitter.com/3z_1553/status/1204757048803692544</t>
  </si>
  <si>
    <t>aloled51492176</t>
  </si>
  <si>
    <t xml:space="preserve">يعتبر اكتتاب أرامكو أكبر اكتتاب في التاريخ والاضخم بلغ حجمه 96 مليار ريال وطلبات شراء فاقت الأسهم المعروضة بخمسة أضعاف #نجاح_اكتتاب_ارامكو </t>
  </si>
  <si>
    <t>https://twitter.com/aloled51492176/status/1204757042403192833</t>
  </si>
  <si>
    <t>MaramAl3li</t>
  </si>
  <si>
    <t xml:space="preserve">أنا ليش ما اكتتبت مع المكتتبين؟ #نجاح_اكتتاب_ارامكو </t>
  </si>
  <si>
    <t>https://twitter.com/MaramAl3li/status/1204757010459365378</t>
  </si>
  <si>
    <t>AlreefUsa</t>
  </si>
  <si>
    <t>https://twitter.com/AlreefUsa/status/1204756998190968836</t>
  </si>
  <si>
    <t>folkprince</t>
  </si>
  <si>
    <t>أيها السعوديين نحن محسودين على فخرنا ..#محمد_بن_سلمان الذي اذا قال فعل ..في مده قصيره جداً نقل المملكه الى عنان السماء .. اقتصادياً ..فكرياً ..اجتماعياً ..سياسياً .. في كل المجالات اصبحنا بلا منافس بفضل الله و فضل رؤيته الملهمه . #نجاح_اكتتاب_ارامكو @HussamAAlsaleh1</t>
  </si>
  <si>
    <t>https://twitter.com/folkprince/status/1204756991547232256</t>
  </si>
  <si>
    <t>aboghramah</t>
  </si>
  <si>
    <t xml:space="preserve">لنا النجاح فقط #نجاح_اكتتاب_ارامكو </t>
  </si>
  <si>
    <t>https://twitter.com/aboghramah/status/1204756987382251523</t>
  </si>
  <si>
    <t xml:space="preserve">#نجاح_اكتتاب_ارامكو متى نجحت يابوي تراها مافتحت الااليوم تونا في أ مابعد وصلنا النص علشان نحكم عليها هي ناجحه ولافاشله ياشين اللي يطبلون لانفسهم </t>
  </si>
  <si>
    <t>https://twitter.com/kmhanoosh/status/1204756983015968768</t>
  </si>
  <si>
    <t>f_albraiwej</t>
  </si>
  <si>
    <t>#كود&amp;#13; كوبون خصم نسناس &amp;#13; &amp;#13; &amp;#13; &amp;#13; AC258 #نجاح_اكتتاب_ارامكو</t>
  </si>
  <si>
    <t>https://twitter.com/f_albraiwej/status/1204756982420381696</t>
  </si>
  <si>
    <t xml:space="preserve">#نجاح_اكتتاب_ارامكو #سهم_ارامكو اكتتاب ارامكو اكبر اكتتاب في تاريخ الكره الآراضية </t>
  </si>
  <si>
    <t>https://twitter.com/Nawaf28192931/status/1204756979840880641</t>
  </si>
  <si>
    <t>noor83839000</t>
  </si>
  <si>
    <t xml:space="preserve">#نجاح_اكتتاب_ارامكو تورته اكتتاب أرامكو </t>
  </si>
  <si>
    <t>https://twitter.com/noor83839000/status/1204756971586564101</t>
  </si>
  <si>
    <t>P87Ah</t>
  </si>
  <si>
    <t xml:space="preserve">داخل ب ٣٠٠٠،٠٠ #نجاح_اكتتاب_ارامكو </t>
  </si>
  <si>
    <t>https://twitter.com/P87Ah/status/1204756969199939584</t>
  </si>
  <si>
    <t>Saudi_MSer</t>
  </si>
  <si>
    <t>مدري وش ارسل لكم بس ابشركم بكرة الخميس☻ #نجاح_اكتتاب_ارامكو</t>
  </si>
  <si>
    <t>https://twitter.com/Saudi_MSer/status/1204756935763005440</t>
  </si>
  <si>
    <t>english1289</t>
  </si>
  <si>
    <t>#نجاح_اكتتاب_ارامكو عقد _ contract _ كونتراكت اتفاقية _ Agreement _ اقريمنت عملة _ Currency _ كارنسي يحسب _ Calculate _ كالكيوليت تكلفة - cost - كوست قيمة - value - ڨاليو إقتصاد _ Economy _ إيكونومي منتجات _ Products _ برودكتس</t>
  </si>
  <si>
    <t>https://twitter.com/english1289/status/1204756908663607296</t>
  </si>
  <si>
    <t xml:space="preserve">لو كانت #ارامكو شركة تركيه لشاهدت الأخونج يهللون ويكبرون ويقولون أن هذا نصر للإسلام والمسلمين على اليهود ومن لم يكتتب فليراجع إسلامه #سهم_أرامكو #نجاح_اكتتاب_ارامكو </t>
  </si>
  <si>
    <t>https://twitter.com/9977822/status/1204756858529030144</t>
  </si>
  <si>
    <t>#نجاح_اكتتاب_ارامكو كيف يبون نكتتب وحنا مانلقى اللي يسد حاجات اطفالنا موصلين للملك وولي عهدة ان الشعب غني وعندة حق الاكتتاب حسبنا الله عليكم</t>
  </si>
  <si>
    <t>https://twitter.com/abo_nasr9/status/1204756853810442240</t>
  </si>
  <si>
    <t>Abdullahh_1986</t>
  </si>
  <si>
    <t>#نجاح_اكتتاب_ارامكو يوم تاريخي نجاح لكل الوطن مستهدفات #رويه_السعوديه_2030 تتحقق والقادم أجمل بإذن الله بقيادة سمو ولي العهد</t>
  </si>
  <si>
    <t>https://twitter.com/Abdullahh_1986/status/1204756850513760256</t>
  </si>
  <si>
    <t>MO_Pharmacist</t>
  </si>
  <si>
    <t>#نجاح_اكتتاب_ارامكو متى موعد التداول الجاي متى اقدر ابيع الاسهم؟</t>
  </si>
  <si>
    <t>https://twitter.com/MO_Pharmacist/status/1204756849565851649</t>
  </si>
  <si>
    <t>9Ceeeef</t>
  </si>
  <si>
    <t>https://twitter.com/9Ceeeef/status/1204756839193350144</t>
  </si>
  <si>
    <t>kah3000009m</t>
  </si>
  <si>
    <t>https://twitter.com/kah3000009m/status/1204756836425097218</t>
  </si>
  <si>
    <t>ixzxw</t>
  </si>
  <si>
    <t xml:space="preserve">براميلي تكتسح العالم #نجاح_اكتتاب_ارامكو </t>
  </si>
  <si>
    <t>https://twitter.com/ixzxw/status/1204756832050241536</t>
  </si>
  <si>
    <t>al_anoood_13</t>
  </si>
  <si>
    <t xml:space="preserve">#نجاح_اكتتاب_ارامكو قال تعالى الَّذِينَ يُنفِقُونَ أَمْوَالَهُم بِاللَّيْلِ وَالنَّهَارِ سِرًّا وَعَلَانِيَةً فَلَهُمْ أَجْرُهُمْ عِندَ رَبِّهِمْ وَلَاخَوْفٌ عَلَيْهِمْ وَلَا هُمْ يَحْزَنُونَ اقترضت للوقوف مع زوجي في مرضة تعثرت بالسداد صدر عليه امرحبس للمساعدة فاتورة[18268896] </t>
  </si>
  <si>
    <t>https://twitter.com/al_anoood_13/status/1204756782968705024</t>
  </si>
  <si>
    <t>HTN1994</t>
  </si>
  <si>
    <t>#نجاح_اكتتاب_ارامكو فلست رجعو لي فلوسي بس .</t>
  </si>
  <si>
    <t>https://twitter.com/HTN1994/status/1204756776018681857</t>
  </si>
  <si>
    <t>Gareeb_707</t>
  </si>
  <si>
    <t>الهاشتاق برعاية الذباب الالكتروني #نجاح_اكتتاب_ارامكو</t>
  </si>
  <si>
    <t>https://twitter.com/Gareeb_707/status/1204756733744300032</t>
  </si>
  <si>
    <t>aburnoom27</t>
  </si>
  <si>
    <t xml:space="preserve">شوف الابتسامه عند دخول التلفونات البيوت #نجاح_اكتتاب_ارامكو </t>
  </si>
  <si>
    <t>https://twitter.com/aburnoom27/status/1204756731202588672</t>
  </si>
  <si>
    <t>mmm202015</t>
  </si>
  <si>
    <t>https://twitter.com/mmm202015/status/1204756728073609217</t>
  </si>
  <si>
    <t>ashq_44</t>
  </si>
  <si>
    <t xml:space="preserve">#نجاح_اكتتاب_ارامكو الحمدلله ماراحت فلوس امي خسارة </t>
  </si>
  <si>
    <t>https://twitter.com/ashq_44/status/1204756687669858304</t>
  </si>
  <si>
    <t>Md1402H</t>
  </si>
  <si>
    <t xml:space="preserve">#نجاح_اكتتاب_ارامكو اغلب اللي في الهاشتاق </t>
  </si>
  <si>
    <t>https://twitter.com/Md1402H/status/1204756682594832385</t>
  </si>
  <si>
    <t>saifkano1</t>
  </si>
  <si>
    <t>افضل كود خصم اي هيرب ايهيرب #iHerb AWP1450 #نجاح_اكتتاب_ارامكو</t>
  </si>
  <si>
    <t>#iHerb</t>
  </si>
  <si>
    <t>https://twitter.com/saifkano1/status/1204756674457866242</t>
  </si>
  <si>
    <t>m_salshahrani</t>
  </si>
  <si>
    <t xml:space="preserve">#نجاح_اكتتاب_ارامكو يا سبحان الله شوف وش صار للرجال ٠ فعلا اذا جاء القدر ما منه مفر ٠ كفر انفك من سياره و هي مسرعه و ضرب الرجال </t>
  </si>
  <si>
    <t>https://twitter.com/m_salshahrani/status/1204756648012787714</t>
  </si>
  <si>
    <t>de_11002</t>
  </si>
  <si>
    <t>#نجاح_اكتتاب_ارامكو نجاح الإكتتاب اشارة واضحة أننا في الطريق الصحيح ..</t>
  </si>
  <si>
    <t>https://twitter.com/de_11002/status/1204756626806378496</t>
  </si>
  <si>
    <t>Profgeek99</t>
  </si>
  <si>
    <t xml:space="preserve">#نجاح_اكتتاب_ارامكو دوووم يا وطني فخر وعزة </t>
  </si>
  <si>
    <t>https://twitter.com/Profgeek99/status/1204756624809680896</t>
  </si>
  <si>
    <t>R7Cb0</t>
  </si>
  <si>
    <t>طيب رجعو دخاننا #نجاح_اكتتاب_ارامكو</t>
  </si>
  <si>
    <t>https://twitter.com/R7Cb0/status/1204756614886150145</t>
  </si>
  <si>
    <t>G6394887234</t>
  </si>
  <si>
    <t xml:space="preserve">سيره ذاتيه متقنه التصميم لتليق بك وبكافه مهاراتك وخبراتك لعملها عربي إنجليزى صفحه واحده بتقنيه الCSs+Html وتسليمك جاهزه للطباعه وملف PDf إنفوجرافيك +مودرن فقط ب50ريال متوفر حساب راجحى وأهلى للتواصل على تويتر او واتس اب :00201140077237/G63 (#إنفوجرافيك) #نجاح_اكتتاب_ارامكو </t>
  </si>
  <si>
    <t>https://twitter.com/G6394887234/status/1204756613934075906</t>
  </si>
  <si>
    <t>alawne</t>
  </si>
  <si>
    <t>https://twitter.com/alawne/status/1204756586427752449</t>
  </si>
  <si>
    <t>05943smmm</t>
  </si>
  <si>
    <t>الحمدلله على هالنجاح والله يديم عزك ياوطن ويعمي عنك عين العدو #نجاح_اكتتاب_ارامكو</t>
  </si>
  <si>
    <t>https://twitter.com/05943smmm/status/1204756563799486466</t>
  </si>
  <si>
    <t>ASHEHRI58963603</t>
  </si>
  <si>
    <t>شكلة 3أيام منسب #نجاح_اكتتاب_ارامكو</t>
  </si>
  <si>
    <t>https://twitter.com/ASHEHRI58963603/status/1204756562788671488</t>
  </si>
  <si>
    <t>454mor</t>
  </si>
  <si>
    <t>عندما يعانق إبداع الحرف جمال الأخلاق والذوق.... يكون التميز والرقي لهم عنوان حساب راقي يستحق المتابعه @alajoury_t #سنابات_عبدالله_العجوري #نجاح_اكتتاب_ارامكو</t>
  </si>
  <si>
    <t>https://twitter.com/454mor/status/1204756524318560259</t>
  </si>
  <si>
    <t>abushmookh</t>
  </si>
  <si>
    <t>احترام الذات للذات هو الإحترام وعزة النفس إتعگسها ردود أفعالها والنفوس اللي تعرف الحلال من الحرام ياتعيش بعـز وإلا تموت أشوالها #نجاح_اكتتاب_ارامكو</t>
  </si>
  <si>
    <t>https://twitter.com/abushmookh/status/1204756507688132608</t>
  </si>
  <si>
    <t xml:space="preserve">رؤية #ولي_العهد تنجح.. "#أرامكو" تتربع على عرش أكبر اكتتاب في العالم http://bit.ly/36maD6X #نجاح_اكتتاب_ارامكو . </t>
  </si>
  <si>
    <t>https://twitter.com/Almadinanews/status/1204756485579902977</t>
  </si>
  <si>
    <t>mseed_alfahd</t>
  </si>
  <si>
    <t xml:space="preserve">#نجاح_اكتتاب_ارامكو كل عام وسهم حبك تعلاّ للصعود مثل سهم ارامكو كل خلق الله تبيه لا توريني جفاك ولا تنوي بالصدود والله اني شاريٍ قربك وودي عليه مسيعيد الفهد </t>
  </si>
  <si>
    <t>https://twitter.com/mseed_alfahd/status/1204756478911025153</t>
  </si>
  <si>
    <t>nshrf</t>
  </si>
  <si>
    <t>يالبيه شركتنا احبك #نجاح_اكتتاب_ارامكو</t>
  </si>
  <si>
    <t>https://twitter.com/nshrf/status/1204756443313975297</t>
  </si>
  <si>
    <t xml:space="preserve">بصراحة ... الأمير محمد بن سلمان نجح في التحدي .. حينما راهن الأعداء على استحالة طرح أرامكو ...أوفشله.. هذا ماقاله ولي العهد قبل ثلاث سنوات ... إنه يتحدث بدقه وينفذ بطريقة أدق ... #نجاح_اكتتاب_ارامكو </t>
  </si>
  <si>
    <t>https://twitter.com/ALG11111ALG/status/1204756438092042241</t>
  </si>
  <si>
    <t>MiSs_3n3n</t>
  </si>
  <si>
    <t>من نجاح إلى نجاح ان شاء الله .. #نجاح_اكتتاب_ارامكو</t>
  </si>
  <si>
    <t>https://twitter.com/MiSs_3n3n/status/1204756398908858369</t>
  </si>
  <si>
    <t>T_turki7</t>
  </si>
  <si>
    <t>https://twitter.com/T_turki7/status/1204756395511492611</t>
  </si>
  <si>
    <t>MIND_x_</t>
  </si>
  <si>
    <t>#نجاح_اكتتاب_ارامكو يوم جيت اكتتب اكتشفت ان المكافأة خلصت) : وطبعاً جلست بحسرتي كنت ابغا احس بشعور اني سيدة اعمال ومهمه بس....</t>
  </si>
  <si>
    <t>https://twitter.com/MIND_x_/status/1204756345993515008</t>
  </si>
  <si>
    <t>shahad379</t>
  </si>
  <si>
    <t>https://twitter.com/shahad379/status/1204756303417090048</t>
  </si>
  <si>
    <t>nora8084</t>
  </si>
  <si>
    <t xml:space="preserve">#نجاح_اكتتاب_ارامكو جايه اشيك على الحلال كيف حالكم ياشركائي </t>
  </si>
  <si>
    <t>https://twitter.com/nora8084/status/1204756261188853765</t>
  </si>
  <si>
    <t>HamdanAlamery</t>
  </si>
  <si>
    <t>#اكتتاب_أرامكو #توقع_حركه_سهم_ارامكو_بالتداول #يحدث_الآن #ارامكو_السعودية احصل على خصم من 20% إلى 80% من خلال الرابط التي https://go.arabclicks.com/aff_c?offer_id=386&amp;amp;aff_id=31771</t>
  </si>
  <si>
    <t>https://twitter.com/HamdanAlamery/status/1204756256080179200</t>
  </si>
  <si>
    <t>ox65q</t>
  </si>
  <si>
    <t>يعني اندم اني ماكتتبت ولا لا #نجاح_اكتتاب_ارامكو</t>
  </si>
  <si>
    <t>https://twitter.com/ox65q/status/1204756248157196289</t>
  </si>
  <si>
    <t>rex_sa1</t>
  </si>
  <si>
    <t>حقق سهم ارامكوا في اول يوم تداول ارتفاع 10٪ من سعر الأكتتاب وهذا الحد الاعلى فالسوق السعودي. #نجاح_اكتتاب_ارامكو</t>
  </si>
  <si>
    <t>https://twitter.com/rex_sa1/status/1204756223712747521</t>
  </si>
  <si>
    <t>shgrdyah_20</t>
  </si>
  <si>
    <t>#نجاح_اكتتاب_ارامكو نبيعع يعني؟</t>
  </si>
  <si>
    <t>https://twitter.com/shgrdyah_20/status/1204756201810083840</t>
  </si>
  <si>
    <t>alnassbi</t>
  </si>
  <si>
    <t>#نجاح_اكتتاب_ارامكو للتذكير: الذين رفضوا طرح أرامكو للاكتتاب، الزامل والفارسي وغيرهما؛ رفضوا طرحها في السوق الخارجية، واقترحوا طرحها في السوق المحلية فقط. وهو ما حدث.</t>
  </si>
  <si>
    <t>https://twitter.com/alnassbi/status/1204756187025162240</t>
  </si>
  <si>
    <t>i8xnn4lCU1IxUsB</t>
  </si>
  <si>
    <t>فيه خير كثير ان شاء الله أمسكو أسهمكم والله يرزقنا ويرزقكم #نجاح_اكتتاب_ارامكو</t>
  </si>
  <si>
    <t>https://twitter.com/i8xnn4lCU1IxUsB/status/1204756185540440064</t>
  </si>
  <si>
    <t>bibocool11</t>
  </si>
  <si>
    <t xml:space="preserve">الذين كانوا يحرضون الناس لعدم الإكتتاب في أرامكو #نجاح_اكتتاب_ارامكو </t>
  </si>
  <si>
    <t>https://twitter.com/bibocool11/status/1204756171304972288</t>
  </si>
  <si>
    <t>i_7rv</t>
  </si>
  <si>
    <t>لا تقول بر لين توكي #نجاح_اكتتاب_ارامكو</t>
  </si>
  <si>
    <t>https://twitter.com/i_7rv/status/1204756164350750720</t>
  </si>
  <si>
    <t>GBYE_di</t>
  </si>
  <si>
    <t>#اكتتاب_ارمكو #إدراج_أرامكو #تتزوجين_ابن_عمك_تتزوج_بنت_عمك</t>
  </si>
  <si>
    <t>https://twitter.com/GBYE_di/status/1204756159166664704</t>
  </si>
  <si>
    <t>e1870701d7be400</t>
  </si>
  <si>
    <t>مساكين اللي ما اكتتبو #نجاح_اكتتاب_ارامكو</t>
  </si>
  <si>
    <t>https://twitter.com/e1870701d7be400/status/1204756118150549510</t>
  </si>
  <si>
    <t>LATIFA719</t>
  </si>
  <si>
    <t>#نجاح_اكتتاب_ارامكو يا وطنا ياوطنا .</t>
  </si>
  <si>
    <t>https://twitter.com/LATIFA719/status/1204756055277920256</t>
  </si>
  <si>
    <t>alabdullah5588</t>
  </si>
  <si>
    <t xml:space="preserve">#نجاح_اكتتاب_ارامكو الحمدلله دائماً وأبداً و يا بلادي من علو إلى علو </t>
  </si>
  <si>
    <t>https://twitter.com/alabdullah5588/status/1204756055168815104</t>
  </si>
  <si>
    <t>60wex</t>
  </si>
  <si>
    <t>اغلب اللي اكتتبوا ما اهتموا لموضوع الحلال والحرام . "اسأل الله ان يغنينا بحلاله عن حرامه وبفضله عمن سواه" #نجاح_اكتتاب_ارامكو</t>
  </si>
  <si>
    <t>https://twitter.com/s_abady/status/1204756044615966721</t>
  </si>
  <si>
    <t>oZJzRdaTLs8wSmF</t>
  </si>
  <si>
    <t>sami38173634</t>
  </si>
  <si>
    <t>يارك غير تضيقها علي وأنا مستانس بـ #نجاح_اكتتاب_ارامكو</t>
  </si>
  <si>
    <t>https://twitter.com/oZJzRdaTLs8wSmF/status/1204756041684209664</t>
  </si>
  <si>
    <t>hooho2030</t>
  </si>
  <si>
    <t>https://twitter.com/hooho2030/status/1204755998164103170</t>
  </si>
  <si>
    <t>Reemantk</t>
  </si>
  <si>
    <t xml:space="preserve">#نجاح_اكتتاب_ارامكو يعد نجاح للمملكة ونجاح اقتصادها ليكون الاكتتاب الاكبر في التاريخ ويكون السوق السعودي ضمن اكبر 10 اسواق في العالم محمد بن سلمان قول وفعل </t>
  </si>
  <si>
    <t>https://twitter.com/Reemantk/status/1204755995127435264</t>
  </si>
  <si>
    <t>mraid26</t>
  </si>
  <si>
    <t>حتى و ان كان نصيب الأجانب من الحصة 11% فأنا الضد #نجاح_اكتتاب_ارامكو</t>
  </si>
  <si>
    <t>https://twitter.com/mraid26/status/1204755975313543170</t>
  </si>
  <si>
    <t>fofo__ri14</t>
  </si>
  <si>
    <t xml:space="preserve">#نجاح_اكتتاب_ارامكو دعاء يحفظك الله به أنت واهلك يقال قبل طلوع الشمس وقبل غروب الشمس </t>
  </si>
  <si>
    <t>https://twitter.com/fofo__ri14/status/1204755974793420800</t>
  </si>
  <si>
    <t>slman511_s</t>
  </si>
  <si>
    <t>mansorkhalfan1</t>
  </si>
  <si>
    <t>#نجاح_اكتتاب_ارامكو #السعودية_اولا من أنت!؟ حتى تطلب اسم المذيع وكأنك توهم القارئ ان لك سلطة عليه بحساب إماراتي وقد تكون وهمي للإساءه للإمارات بهذا التصرف ومن أنت حتى تعقب على كرم دولة حاضنه للأمه احذروااااالحسابات بتويتر مالم يثنى عليها من جهة معتمدة بالبلد</t>
  </si>
  <si>
    <t>https://twitter.com/slman511_s/status/1204755967688282113</t>
  </si>
  <si>
    <t>5_j0o</t>
  </si>
  <si>
    <t>#نجاح_اكتتاب_ارامكو الله يجعله اكتتاب خير للجميع</t>
  </si>
  <si>
    <t>https://twitter.com/5_j0o/status/1204755961916854272</t>
  </si>
  <si>
    <t>#نجاح_اكتتاب_ارامكو هلا3 لحظة من وقتك( كلمة تنفعك) فلا تفوتكhttps://www.pscp.tv/w/1lDxLorMdMmJm</t>
  </si>
  <si>
    <t>https://twitter.com/te2013/status/1204755935878619136</t>
  </si>
  <si>
    <t>alzeym1</t>
  </si>
  <si>
    <t>نجاح اكتتاب ارامكو ، وفاز من اكتسب ، وارتفعت قيمة ارامكو السوقية ، بالمختصر محمد بن سلمان يقدم دروس حقيقية لأعداء النجاح .#نجاح_اكتتاب_ارامكو</t>
  </si>
  <si>
    <t>https://twitter.com/alzeym1/status/1204755905402851329</t>
  </si>
  <si>
    <t>4Ydo9xVEZl8wX5Z</t>
  </si>
  <si>
    <t>https://twitter.com/4Ydo9xVEZl8wX5Z/status/1204755886872379392</t>
  </si>
  <si>
    <t xml:space="preserve">#ولي_العهد كان هدفه مشاركة الشعب في مكاسب #أرامكو وتحقق بشكل يفوق التوقعات http://bit.ly/2P9VoZ2 #نجاح_اكتتاب_ارامكو #تداول_ارامكو </t>
  </si>
  <si>
    <t>https://twitter.com/alyaum/status/1204755872825724930</t>
  </si>
  <si>
    <t>nam20301</t>
  </si>
  <si>
    <t>يارب #نجاح_اكتتاب_ارامكو</t>
  </si>
  <si>
    <t>https://twitter.com/nam20301/status/1204755858489565184</t>
  </si>
  <si>
    <t>Fahd_7707</t>
  </si>
  <si>
    <t>https://twitter.com/Fahd_7707/status/1204755852835590145</t>
  </si>
  <si>
    <t>" Shareu" تطبيق يقوم بعمل بطاقة عمل "بيزنس كارد"، إلكترونية بدلاً من البطاقة التقليدية، تخزن البطاقة جميع المعلومات الشخصية بما فيها الصفحات الشخصية بمواقع التواصل الاجتماعي. https://www.mubasher.info/news/3571713/-%D8%B9%D8%B1%D8%A8-%D9%86%D8%AA-%D8%A7%D9%84%D8%B1%D9%8A%D8%A7%D8%B6-%D9%85%D8%A8%D8%A7%D8%AF%D8%B1%D8%A7%D8%AA-%D8%B3%D8%B9%D9%88%D8%AF%D9%8A%D8%A9-%D9%86%D8%A7%D8%B4%D8%A6%D8%A9-%D8%AA%D8%A4%D8%B3%D8%B3-%D9%84%D9%84%D8%AA%D8%AD%D9%88%D9%84-%D8%A7%D9%84%D8%B1%D9%82%D9%85%D9%8A/ @ArabNetME #نجاح_اكتتاب_ارامكو</t>
  </si>
  <si>
    <t>https://twitter.com/mubasher/status/1204755777103257600</t>
  </si>
  <si>
    <t>nora303711</t>
  </si>
  <si>
    <t>نبيع والانشتري اسهم وش الهرجه ياعرب #نجاح_اكتتاب_ارامكو</t>
  </si>
  <si>
    <t>https://twitter.com/nora303711/status/1204755722413760513</t>
  </si>
  <si>
    <t>ch047738891chkg</t>
  </si>
  <si>
    <t>#نجاح_اكتتاب_ارامكو كلما زاد سعر السهم كلما زادت كمية العرض وكلما زادت كمية العرض وقتها تقدر تشتري اليوم ماتقدر تشتري لان كميه العرض قليله لان كلما ارتفع السهم فيه مساهمين يبيعون وبنشوف بكره والأسبوع القادم ان شاء الله بس السؤال الى اين راح يصل سعر السهم؟</t>
  </si>
  <si>
    <t>https://twitter.com/ch047738891chkg/status/1204755693649244160</t>
  </si>
  <si>
    <t>YALhatlani</t>
  </si>
  <si>
    <t>LifeonEarth121</t>
  </si>
  <si>
    <t>يا قوطي انتم اخر خبركم بالاسهم ايام سوق المناخ الثواره بجيناتكم 340٪ حجم اكتتاب ارامكو اما بخصوص 10٪ هو الحد المسموح اليومي في زياده او نقصان بسرع السهم فهموا يا فلسطز الخليج</t>
  </si>
  <si>
    <t>https://twitter.com/YALhatlani/status/1204755636187217923</t>
  </si>
  <si>
    <t>1983saod</t>
  </si>
  <si>
    <t xml:space="preserve">الله يطول بعمره #نجاح_اكتتاب_ارامكو </t>
  </si>
  <si>
    <t>https://twitter.com/1983saod/status/1204755629723865091</t>
  </si>
  <si>
    <t>noona65314173</t>
  </si>
  <si>
    <t xml:space="preserve">اكيد رح تنجح وانا مساهمه فيها #نجاح_اكتتاب_ارامكو </t>
  </si>
  <si>
    <t>https://twitter.com/noona65314173/status/1204755629426061312</t>
  </si>
  <si>
    <t>NasserAlquhtani</t>
  </si>
  <si>
    <t>#نجاح_اكتتاب_ارامكو اللهم لك الحمد على هذا النجاح وافتح خزائن الأرض للملكه</t>
  </si>
  <si>
    <t>https://twitter.com/NasserAlquhtani/status/1204755621305815045</t>
  </si>
  <si>
    <t>"Beautysky" تطبيق يعد أكبر موقع عطور ومكياج في #المملكة و #الإمارات، ويقدم خدمة الاختيارات والتوصيل لكافة المناطق، ويتركز عمله في #السعودية والإمارات. @ArabNetME https://www.mubasher.info/news/3571713/-%D8%B9%D8%B1%D8%A8-%D9%86%D8%AA-%D8%A7%D9%84%D8%B1%D9%8A%D8%A7%D8%B6-%D9%85%D8%A8%D8%A7%D8%AF%D8%B1%D8%A7%D8%AA-%D8%B3%D8%B9%D9%88%D8%AF%D9%8A%D8%A9-%D9%86%D8%A7%D8%B4%D8%A6%D8%A9-%D8%AA%D8%A4%D8%B3%D8%B3-%D9%84%D9%84%D8%AA%D8%AD%D9%88%D9%84-%D8%A7%D9%84%D8%B1%D9%82%D9%85%D9%8A/ #نجاح_اكتتاب_ارامكو</t>
  </si>
  <si>
    <t>https://twitter.com/mubasher/status/1204755558751985670</t>
  </si>
  <si>
    <t>moh_alotaibi35</t>
  </si>
  <si>
    <t>اللهم انعم على هذا البلد الآمن والأمان #نجاح_اكتتاب_ارامكو</t>
  </si>
  <si>
    <t>https://twitter.com/moh_alotaibi35/status/1204755537235234816</t>
  </si>
  <si>
    <t>muhammed_qhtan2</t>
  </si>
  <si>
    <t xml:space="preserve">نجاح جديد للمملكة في تحقيق هذا الانجاز الاقتصادي الكبير فخابت امال المحبطين الي حاولوا يشوهون اكتتاب ارامكو ، فالاكتتاب والتداول اليوم اسكتهم بنجاحه </t>
  </si>
  <si>
    <t>https://twitter.com/muhammed_qhtan2/status/1204755504465108993</t>
  </si>
  <si>
    <t>shathart</t>
  </si>
  <si>
    <t xml:space="preserve">https://twitter.com/4Lhani/status/1204742171397672960/video/1. #نجاح_اكتتاب_ارامكو </t>
  </si>
  <si>
    <t>https://twitter.com/shathart/status/1204755486425280517</t>
  </si>
  <si>
    <t>meso19940</t>
  </si>
  <si>
    <t xml:space="preserve">#نجاح_اكتتاب_ارامكو الحمدلله دائما وابدا </t>
  </si>
  <si>
    <t>https://twitter.com/meso19940/status/1204755477432811521</t>
  </si>
  <si>
    <t xml:space="preserve">قالها في عام ٢٠١٦ وصدق .. اليوم قوله أصبح واقع .. #نجاح_اكتتاب_ارامكو </t>
  </si>
  <si>
    <t>https://twitter.com/fahddeepaji1/status/1204755469681778689</t>
  </si>
  <si>
    <t>musab_9</t>
  </si>
  <si>
    <t>https://twitter.com/musab_9/status/1204755459107950592</t>
  </si>
  <si>
    <t>sms20_30</t>
  </si>
  <si>
    <t xml:space="preserve">#نجاح_اكتتاب_ارامكو بصفتي مالك ١٠٠ سهم فيها أطالب برفع سهر البنزين ٣ اضعافه </t>
  </si>
  <si>
    <t>https://twitter.com/sms20_30/status/1204755427814264834</t>
  </si>
  <si>
    <t>alhammam119</t>
  </si>
  <si>
    <t xml:space="preserve">شيخنا قرم سنود وما يلاوي فيصليً عزم هداته عصيه #نجاح_اكتتاب_ارامكو </t>
  </si>
  <si>
    <t>https://twitter.com/alhammam119/status/1204755369295265793</t>
  </si>
  <si>
    <t xml:space="preserve">#النجاح ليس إلا بداية و #أرمكو ستطرح جزء من أسهمها للاكتتاب مستقبلاً http://bit.ly/2P9VoZ2 #نجاح_اكتتاب_ارامكو #تداول_ارامكو </t>
  </si>
  <si>
    <t>https://twitter.com/alyaum/status/1204755362198491136</t>
  </si>
  <si>
    <t>؛ لا تترك صلاتك أبدا ، فـ هنالك الملايين تحت القبور يتمنون لو تعود بهم الحياة لـ يسجدوا ولو سجدة واحدة #نجاح_اكتتاب_ارامكو</t>
  </si>
  <si>
    <t>https://twitter.com/sami38173634/status/1204755316275122176</t>
  </si>
  <si>
    <t>au9ust_3</t>
  </si>
  <si>
    <t>#نجاح_اكتتاب_ارامكو الحمدلله ، أبيع أسهمي؟</t>
  </si>
  <si>
    <t>https://twitter.com/au9ust_3/status/1204755232351309824</t>
  </si>
  <si>
    <t>amlardhi</t>
  </si>
  <si>
    <t xml:space="preserve">رغم التشكيك و رغم محاولة بعض اهل القلوب السوداء انهم يشككون بأرامكو و قوتها و بخطوة #ولي_العهد الا ان نجاح ارامكو اثبت للعالم ان الرؤية قوية و قرارالشركة جرئ يقودها قائد عظيم #نجاح_اكتتاب_ارامكو </t>
  </si>
  <si>
    <t>https://twitter.com/amlardhi/status/1204755207659372546</t>
  </si>
  <si>
    <t>makki090932</t>
  </si>
  <si>
    <t xml:space="preserve">#نجاح_اكتتاب_ارامكو. بالفم المليان نقولها نحن سطرنا التاريخ باكتتاب ارامكو ليس ابل وامازون اليوم في قمة البورصة بل ارامكو شركتنا العالمية اكتسحت التارييييخ </t>
  </si>
  <si>
    <t>https://twitter.com/makki090932/status/1204755181113618432</t>
  </si>
  <si>
    <t>aboturki3500</t>
  </si>
  <si>
    <t>#نجاح_اكتتاب_ارامكو السلام عليكم ورحمة الله وبركاته ..تكفون اهل الخير إلى من يرى رسالتي ابي من يساعدني انا عسكري بالحد الجنوبي وانا متزوج ولدي اربع أطفال ولا أملك سياره ولدي #إيقاف_خدمات ٢٢٠الف واموري مايعلم بها الا الله ولا طرحت موضوعي إلا بظروف ما يعلم بها الا الله</t>
  </si>
  <si>
    <t>https://twitter.com/aboturki3500/status/1204755143687843842</t>
  </si>
  <si>
    <t xml:space="preserve">#نجاح_اكتتاب_ارامكو زيد متابعينك ضيفني +لايك +رتويت +تابع ورد المتابعة الله يطرح فيها البرك الجود من الموجود الله يحييكم </t>
  </si>
  <si>
    <t>https://twitter.com/khh___111/status/1204755133122404352</t>
  </si>
  <si>
    <t>KHamms</t>
  </si>
  <si>
    <t>ماشاء الله فوووق هام السحب يااغلى بلد #نجاح_اكتتاب_ارامكو</t>
  </si>
  <si>
    <t>https://twitter.com/KHamms/status/1204755005871398912</t>
  </si>
  <si>
    <t>EEM009</t>
  </si>
  <si>
    <t xml:space="preserve">#نجاح_اكتتاب_ارامكو اللهم سخر لنا من يسعون لفعل الخير الفاتوره/ 1928132793 </t>
  </si>
  <si>
    <t>https://twitter.com/EEM009/status/1204754969670369281</t>
  </si>
  <si>
    <t>_taa95</t>
  </si>
  <si>
    <t xml:space="preserve">اصبرو اتخرج واكتتب معاكم يارب أصير مليونيرا #نجاح_اكتتاب_ارامكو </t>
  </si>
  <si>
    <t>https://twitter.com/_taa95/status/1204754947545456641</t>
  </si>
  <si>
    <t>__lo2</t>
  </si>
  <si>
    <t xml:space="preserve">الحمدلله الحمدلله هذا تحقيق لكلام سموولي العهد طموحنا عنان السماء. #نجاح_اكتتاب_ارامكو </t>
  </si>
  <si>
    <t>https://twitter.com/__lo2/status/1204754917841408002</t>
  </si>
  <si>
    <t>LearnEnglish224</t>
  </si>
  <si>
    <t>كلمات شائعة جداً أوقات - times - تايمز لحظة - moment - مومنت ثانية - second - سَكنْد دقيقة - minute - مِنِت ساعة - hour - أوَر اسبوع - week - وِيك شهر - month - مَنث سنة - year - يِير قرن - century - سنشرِي انتظار - waiting – وَيتِنق #نجاح_اكتتاب_ارامكو</t>
  </si>
  <si>
    <t>https://twitter.com/LearnEnglish224/status/1204754917602349056</t>
  </si>
  <si>
    <t>_fawaz_alanzi</t>
  </si>
  <si>
    <t>ي عمي اي نجاح تراه اكتتاب يرتفع وينزل بلحظه وحده &amp;gt; م اكتتب #نجاح_اكتتاب_ارامكو</t>
  </si>
  <si>
    <t>https://twitter.com/_fawaz_alanzi/status/1204754887990554624</t>
  </si>
  <si>
    <t>sloom56845345</t>
  </si>
  <si>
    <t>#نجااااح_اكتتاب_ارامكو ريميه 4jc</t>
  </si>
  <si>
    <t>https://twitter.com/sloom56845345/status/1204754855912443909</t>
  </si>
  <si>
    <t>DrFaisalQ1</t>
  </si>
  <si>
    <t>هل بيتوظف العاطليين يعني !؟ #نجاح_اكتتاب_ارامكو</t>
  </si>
  <si>
    <t>https://twitter.com/DrFaisalQ1/status/1204754849251942403</t>
  </si>
  <si>
    <t xml:space="preserve">#نجاح_اكتتاب_ارامكو خلفه عقول عظيمة لكي تتربع السعودية على العرش العالمي ودخول مليارات الدولارات للبلد </t>
  </si>
  <si>
    <t>https://twitter.com/sultvip93/status/1204754834571907072</t>
  </si>
  <si>
    <t xml:space="preserve">ارتفاع السهم للحد الأعلى في أول يوم للطرح يؤكد بعد نظر #ولي_العهد http://bit.ly/2P9VoZ2 #نجاح_اكتتاب_ارامكو #تداول_ارامكو </t>
  </si>
  <si>
    <t>https://twitter.com/alyaum/status/1204754832227262464</t>
  </si>
  <si>
    <t>fxfggd</t>
  </si>
  <si>
    <t>#نجااااح_اكتتاب_ارامكو نهى u9W</t>
  </si>
  <si>
    <t>https://twitter.com/fxfggd/status/1204754807350812672</t>
  </si>
  <si>
    <t>NwiiiF2n</t>
  </si>
  <si>
    <t>#نجااااح_اكتتاب_ارامكو همس الشوق x1f</t>
  </si>
  <si>
    <t>https://twitter.com/NwiiiF2n/status/1204754799863967744</t>
  </si>
  <si>
    <t>argfayhgsd</t>
  </si>
  <si>
    <t>#نجااااح_اكتتاب_ارامكو المزيون b2R</t>
  </si>
  <si>
    <t>https://twitter.com/argfayhgsd/status/1204754798987354113</t>
  </si>
  <si>
    <t>Althaferi6</t>
  </si>
  <si>
    <t>#نجااااح_اكتتاب_ارامكو بنت الشمال hBj</t>
  </si>
  <si>
    <t>https://twitter.com/Althaferi6/status/1204754798903517185</t>
  </si>
  <si>
    <t>Hadi77511</t>
  </si>
  <si>
    <t>#نجااااح_اكتتاب_ارامكو انعام 5by</t>
  </si>
  <si>
    <t>https://twitter.com/Hadi77511/status/1204754797041274882</t>
  </si>
  <si>
    <t>mzerebgazi</t>
  </si>
  <si>
    <t>#نجااااح_اكتتاب_ارامكو متعبُ الفهد p0J</t>
  </si>
  <si>
    <t>https://twitter.com/mzerebgazi/status/1204754796747603970</t>
  </si>
  <si>
    <t>qaswedfrtgyhjij</t>
  </si>
  <si>
    <t>#نجااااح_اكتتاب_ارامكو حلم fIS</t>
  </si>
  <si>
    <t>https://twitter.com/qaswedfrtgyhjij/status/1204754796395270151</t>
  </si>
  <si>
    <t>xnx1696</t>
  </si>
  <si>
    <t>#نجااااح_اكتتاب_ارامكو نصراوي mNb</t>
  </si>
  <si>
    <t>https://twitter.com/xnx1696/status/1204754794528804866</t>
  </si>
  <si>
    <t>h34ssein</t>
  </si>
  <si>
    <t>#نجااااح_اكتتاب_ارامكو فهد Ghe</t>
  </si>
  <si>
    <t>https://twitter.com/h34ssein/status/1204754793132150786</t>
  </si>
  <si>
    <t>sjajshdj</t>
  </si>
  <si>
    <t>#نجااااح_اكتتاب_ارامكو اليامي 50j</t>
  </si>
  <si>
    <t>https://twitter.com/sjajshdj/status/1204754792490422274</t>
  </si>
  <si>
    <t>mustafabenek3</t>
  </si>
  <si>
    <t>#نجااااح_اكتتاب_ارامكو غرور gOH</t>
  </si>
  <si>
    <t>https://twitter.com/mustafabenek3/status/1204754792125521920</t>
  </si>
  <si>
    <t>ababbd373</t>
  </si>
  <si>
    <t>#نجااااح_اكتتاب_ارامكو متعبُ الفهد tq0</t>
  </si>
  <si>
    <t>https://twitter.com/ababbd373/status/1204754786731646978</t>
  </si>
  <si>
    <t>Aboabdo1382</t>
  </si>
  <si>
    <t>#نجااااح_اكتتاب_ارامكو منادي الشوق adr</t>
  </si>
  <si>
    <t>https://twitter.com/Aboabdo1382/status/1204754786228289542</t>
  </si>
  <si>
    <t>hfd2099</t>
  </si>
  <si>
    <t>#نجااااح_اكتتاب_ارامكو جنتي امي iFv</t>
  </si>
  <si>
    <t>https://twitter.com/hfd2099/status/1204754783082561536</t>
  </si>
  <si>
    <t>ssrh7447ssrh</t>
  </si>
  <si>
    <t>#نجااااح_اكتتاب_ارامكو انستقرام 1HN</t>
  </si>
  <si>
    <t>https://twitter.com/ssrh7447ssrh/status/1204754776732372992</t>
  </si>
  <si>
    <t>gggdgfdpp</t>
  </si>
  <si>
    <t>#نجااااح_اكتتاب_ارامكو جرح yqG</t>
  </si>
  <si>
    <t>https://twitter.com/gggdgfdpp/status/1204754776031944705</t>
  </si>
  <si>
    <t>#نجاح_اكتتاب_ارامكو قفل على ٣٥.٢٠ يعني ٣.٢٠ على السهم يعني اللي اكتتب بعشرة الاف بيربح١٠٠٠ واللي بخمسة الاف بيربح ٥٠٠ ريال .. نعمه</t>
  </si>
  <si>
    <t>https://twitter.com/Md1402H/status/1204754772521295874</t>
  </si>
  <si>
    <t xml:space="preserve">وضع المكتتبين في ارامكو اليوم #اكتتاب_أرامكو </t>
  </si>
  <si>
    <t>https://twitter.com/mbs_general/status/1204754765483323392</t>
  </si>
  <si>
    <t>joeleninha</t>
  </si>
  <si>
    <t>#نجااااح_اكتتاب_ارامكو عاصفة الصحرا xHa</t>
  </si>
  <si>
    <t>https://twitter.com/joeleninha/status/1204754765382598656</t>
  </si>
  <si>
    <t>saleh123972</t>
  </si>
  <si>
    <t>#نجااااح_اكتتاب_ارامكو نـور Xv0</t>
  </si>
  <si>
    <t>https://twitter.com/saleh123972/status/1204754765017763841</t>
  </si>
  <si>
    <t>Gscuei</t>
  </si>
  <si>
    <t>#نجااااح_اكتتاب_ارامكو ريشُـة UHu</t>
  </si>
  <si>
    <t>https://twitter.com/Gscuei/status/1204754764568973321</t>
  </si>
  <si>
    <t>kingkong20040</t>
  </si>
  <si>
    <t>#نجااااح_اكتتاب_ارامكو مجنونك G4h</t>
  </si>
  <si>
    <t>https://twitter.com/kingkong20040/status/1204754761796468737</t>
  </si>
  <si>
    <t>abdailrhman509</t>
  </si>
  <si>
    <t>#نجااااح_اكتتاب_ارامكو لمعُة JAu</t>
  </si>
  <si>
    <t>https://twitter.com/abdailrhman509/status/1204754760966066176</t>
  </si>
  <si>
    <t>Yttttyyy1</t>
  </si>
  <si>
    <t>#نجااااح_اكتتاب_ارامكو h nOi</t>
  </si>
  <si>
    <t>https://twitter.com/Yttttyyy1/status/1204754759124688910</t>
  </si>
  <si>
    <t>teddy1999edward</t>
  </si>
  <si>
    <t>#نجااااح_اكتتاب_ارامكو غفران hEc</t>
  </si>
  <si>
    <t>https://twitter.com/teddy1999edward/status/1204754756331290625</t>
  </si>
  <si>
    <t>knkloody656</t>
  </si>
  <si>
    <t>#نجااااح_اكتتاب_ارامكو أمانه rxF</t>
  </si>
  <si>
    <t>https://twitter.com/knkloody656/status/1204754750266322944</t>
  </si>
  <si>
    <t>loozalhzazi00</t>
  </si>
  <si>
    <t>#نجااااح_اكتتاب_ارامكو ابراهيم MBe</t>
  </si>
  <si>
    <t>https://twitter.com/loozalhzazi00/status/1204754748123045888</t>
  </si>
  <si>
    <t>shu7281</t>
  </si>
  <si>
    <t>#نجااااح_اكتتاب_ارامكو طعنات المطيري OKJ</t>
  </si>
  <si>
    <t>https://twitter.com/shu7281/status/1204754747812728837</t>
  </si>
  <si>
    <t>wldmaram</t>
  </si>
  <si>
    <t>#نجااااح_اكتتاب_ارامكو مشعل الحربي IJz</t>
  </si>
  <si>
    <t>https://twitter.com/wldmaram/status/1204754743622557697</t>
  </si>
  <si>
    <t>argjnuhff</t>
  </si>
  <si>
    <t>#نجااااح_اكتتاب_ارامكو رغد SIP</t>
  </si>
  <si>
    <t>https://twitter.com/argjnuhff/status/1204754743492534272</t>
  </si>
  <si>
    <t>sexeh82</t>
  </si>
  <si>
    <t>#نجااااح_اكتتاب_ارامكو خشف 8RI</t>
  </si>
  <si>
    <t>https://twitter.com/sexeh82/status/1204754738539094016</t>
  </si>
  <si>
    <t>ro7mot2</t>
  </si>
  <si>
    <t>#نجااااح_اكتتاب_ارامكو شيخة عربها Pwd</t>
  </si>
  <si>
    <t>https://twitter.com/ro7mot2/status/1204754738509754368</t>
  </si>
  <si>
    <t>q8ffq87</t>
  </si>
  <si>
    <t>#نجااااح_اكتتاب_ارامكو ميِشو sVi</t>
  </si>
  <si>
    <t>https://twitter.com/q8ffq87/status/1204754734076305415</t>
  </si>
  <si>
    <t>sdhkloutqsdh</t>
  </si>
  <si>
    <t>#نجااااح_اكتتاب_ارامكو همـمـسس 53n</t>
  </si>
  <si>
    <t>https://twitter.com/sdhkloutqsdh/status/1204754732599926786</t>
  </si>
  <si>
    <t>Mariocaro48</t>
  </si>
  <si>
    <t>#نجااااح_اكتتاب_ارامكو عرفات 7qR</t>
  </si>
  <si>
    <t>https://twitter.com/Mariocaro48/status/1204754720675573760</t>
  </si>
  <si>
    <t>SexseNeek</t>
  </si>
  <si>
    <t>#نجااااح_اكتتاب_ارامكو مشاعل الخالدي Xvk</t>
  </si>
  <si>
    <t>https://twitter.com/SexseNeek/status/1204754713096441856</t>
  </si>
  <si>
    <t>azoozh14</t>
  </si>
  <si>
    <t>#نجااااح_اكتتاب_ارامكو مشعل الحربي hNb</t>
  </si>
  <si>
    <t>https://twitter.com/azoozh14/status/1204754701356556288</t>
  </si>
  <si>
    <t>uepvag6098</t>
  </si>
  <si>
    <t>#نجااااح_اكتتاب_ارامكو حلم tdm</t>
  </si>
  <si>
    <t>https://twitter.com/uepvag6098/status/1204754684784922624</t>
  </si>
  <si>
    <t>SRS999888</t>
  </si>
  <si>
    <t xml:space="preserve">#نجاح_اكتتاب_ارامكو ماشاءالله صرتوا أغنياء يعني؟ </t>
  </si>
  <si>
    <t>https://twitter.com/SRS999888/status/1204754683677564928</t>
  </si>
  <si>
    <t>abwshralzym8</t>
  </si>
  <si>
    <t>#نجااااح_اكتتاب_ارامكو غفران UdX</t>
  </si>
  <si>
    <t>https://twitter.com/abwshralzym8/status/1204754672902459395</t>
  </si>
  <si>
    <t>khalid_alkthere</t>
  </si>
  <si>
    <t xml:space="preserve">اكبر اكتتاب بالعالم الى يومنا هذا الي وصل ٩٦ مليار وطلبات الشراء وصلت تقريبا ٥ اضعاف ، ارامكو الشركة السعودية رقم واحد بالعالم </t>
  </si>
  <si>
    <t>https://twitter.com/khalid_alkthere/status/1204754652278984704</t>
  </si>
  <si>
    <t>jowiidii</t>
  </si>
  <si>
    <t>#نجااااح_اكتتاب_ارامكو رهوفـه dev</t>
  </si>
  <si>
    <t>https://twitter.com/jowiidii/status/1204754611858526209</t>
  </si>
  <si>
    <t>8jhhj</t>
  </si>
  <si>
    <t xml:space="preserve">رؤية سمو ولي العهد تتحقق #نجاح_اكتتاب_ارامكو </t>
  </si>
  <si>
    <t>https://twitter.com/8jhhj/status/1204754536918855683</t>
  </si>
  <si>
    <t>yaraessam118</t>
  </si>
  <si>
    <t>#نجااااح_اكتتاب_ارامكو قلبي DJy</t>
  </si>
  <si>
    <t>https://twitter.com/yaraessam118/status/1204754533848670209</t>
  </si>
  <si>
    <t>#نجاح_اكتتاب_ارامكو نجاح المساعيد</t>
  </si>
  <si>
    <t>https://twitter.com/F1556F/status/1204754532317716482</t>
  </si>
  <si>
    <t>gvihvgu</t>
  </si>
  <si>
    <t>#نجااااح_اكتتاب_ارامكو كرستيأله NS5</t>
  </si>
  <si>
    <t>https://twitter.com/gvihvgu/status/1204754532099674112</t>
  </si>
  <si>
    <t>ooJAbScSnBjNiEC</t>
  </si>
  <si>
    <t>#نجااااح_اكتتاب_ارامكو آثار DuR</t>
  </si>
  <si>
    <t>https://twitter.com/ooJAbScSnBjNiEC/status/1204754530279268352</t>
  </si>
  <si>
    <t>sbchbb</t>
  </si>
  <si>
    <t>#نجااااح_اكتتاب_ارامكو ملكة الاحساس 82C</t>
  </si>
  <si>
    <t>https://twitter.com/sbchbb/status/1204754529658515458</t>
  </si>
  <si>
    <t>GsHarunblgn1905</t>
  </si>
  <si>
    <t>#نجااااح_اكتتاب_ارامكو وتبقىء انت وحدك الذي" اشتاق لہ كل يوم GXM</t>
  </si>
  <si>
    <t>https://twitter.com/GsHarunblgn1905/status/1204754528811339780</t>
  </si>
  <si>
    <t>snedrafha</t>
  </si>
  <si>
    <t>#نجااااح_اكتتاب_ارامكو المشتري zSZ</t>
  </si>
  <si>
    <t>https://twitter.com/snedrafha/status/1204754527347494914</t>
  </si>
  <si>
    <t>nik5lfi</t>
  </si>
  <si>
    <t>#نجااااح_اكتتاب_ارامكو ملك القلوب HiQ</t>
  </si>
  <si>
    <t>https://twitter.com/nik5lfi/status/1204754526726762496</t>
  </si>
  <si>
    <t>saoudiy05541</t>
  </si>
  <si>
    <t>#نجااااح_اكتتاب_ارامكو · أهديك نخلة ردد معاي سبحان الله والحمد لله والله أكبر ستجدهافي الجنة KsN</t>
  </si>
  <si>
    <t>https://twitter.com/saoudiy05541/status/1204754524688338946</t>
  </si>
  <si>
    <t>qwertyuifbj</t>
  </si>
  <si>
    <t>#نجااااح_اكتتاب_ارامكو السنُافي mlg</t>
  </si>
  <si>
    <t>https://twitter.com/qwertyuifbj/status/1204754522461081600</t>
  </si>
  <si>
    <t>Nawaf49801487</t>
  </si>
  <si>
    <t>#نجااااح_اكتتاب_ارامكو سعود BK7</t>
  </si>
  <si>
    <t>https://twitter.com/Nawaf49801487/status/1204754521332813831</t>
  </si>
  <si>
    <t>_moon110</t>
  </si>
  <si>
    <t>#نجااااح_اكتتاب_ارامكو همومُ قلبي d07</t>
  </si>
  <si>
    <t>https://twitter.com/_moon110/status/1204754518812102656</t>
  </si>
  <si>
    <t>trefaiz555</t>
  </si>
  <si>
    <t>#نجااااح_اكتتاب_ارامكو انت قاسي DlL</t>
  </si>
  <si>
    <t>https://twitter.com/trefaiz555/status/1204754518472347648</t>
  </si>
  <si>
    <t>bvjgjjg8</t>
  </si>
  <si>
    <t>#نجااااح_اكتتاب_ارامكو · هل تعرف أين سعادة الدنيا و سعادة الآخرة إنها في طريق الالتزام 8Oo</t>
  </si>
  <si>
    <t>https://twitter.com/bvjgjjg8/status/1204754518308720641</t>
  </si>
  <si>
    <t>Aaaaa31550626</t>
  </si>
  <si>
    <t>#نجااااح_اكتتاب_ارامكو ماجد Yrg</t>
  </si>
  <si>
    <t>https://twitter.com/Aaaaa31550626/status/1204754517285314561</t>
  </si>
  <si>
    <t>placemyperra</t>
  </si>
  <si>
    <t>#نجااااح_اكتتاب_ارامكو حائليه bFr</t>
  </si>
  <si>
    <t>https://twitter.com/placemyperra/status/1204754512474447873</t>
  </si>
  <si>
    <t>juanriver2012</t>
  </si>
  <si>
    <t>#نجااااح_اكتتاب_ارامكو 5 fsf</t>
  </si>
  <si>
    <t>https://twitter.com/juanriver2012/status/1204754509672648710</t>
  </si>
  <si>
    <t>mo3a4al</t>
  </si>
  <si>
    <t>#نجااااح_اكتتاب_ارامكو انت قاسي d7r</t>
  </si>
  <si>
    <t>https://twitter.com/mo3a4al/status/1204754509660069892</t>
  </si>
  <si>
    <t>Onbekendenz</t>
  </si>
  <si>
    <t>#نجااااح_اكتتاب_ارامكو المشتاق z29</t>
  </si>
  <si>
    <t>https://twitter.com/Onbekendenz/status/1204754509601419265</t>
  </si>
  <si>
    <t>AlhurdiWaleed</t>
  </si>
  <si>
    <t>#نجااااح_اكتتاب_ارامكو ماجد الشهُـري zBz</t>
  </si>
  <si>
    <t>https://twitter.com/AlhurdiWaleed/status/1204754509542637570</t>
  </si>
  <si>
    <t>roro43618168</t>
  </si>
  <si>
    <t>#نجااااح_اكتتاب_ارامكو هلاليه bMX</t>
  </si>
  <si>
    <t>https://twitter.com/roro43618168/status/1204754508871585792</t>
  </si>
  <si>
    <t>shagag811</t>
  </si>
  <si>
    <t>#نجااااح_اكتتاب_ارامكو إخلاص Z9z</t>
  </si>
  <si>
    <t>https://twitter.com/shagag811/status/1204754505436409862</t>
  </si>
  <si>
    <t>ggnnhtfbk</t>
  </si>
  <si>
    <t>#نجااااح_اكتتاب_ارامكو · بحثت .. ما لقيت أجمل من لفظة أدخلك الله جنة الفردوس 8Dy</t>
  </si>
  <si>
    <t>https://twitter.com/ggnnhtfbk/status/1204754504886956037</t>
  </si>
  <si>
    <t>sss76890</t>
  </si>
  <si>
    <t>#نجااااح_اكتتاب_ارامكو شوق eok</t>
  </si>
  <si>
    <t>https://twitter.com/sss76890/status/1204754501791563776</t>
  </si>
  <si>
    <t>jasim1919182</t>
  </si>
  <si>
    <t>#نجااااح_اكتتاب_ارامكو · اللهم اجعلنا ممن يورثون الجنان و يبشرون بروح وريحان ورب غير غضبان آمين 1qK</t>
  </si>
  <si>
    <t>https://twitter.com/jasim1919182/status/1204754492153044993</t>
  </si>
  <si>
    <t>ghy2014f</t>
  </si>
  <si>
    <t>#نجااااح_اكتتاب_ارامكو بنت الشمال rd3</t>
  </si>
  <si>
    <t>https://twitter.com/ghy2014f/status/1204754489300987904</t>
  </si>
  <si>
    <t>ahmad05563</t>
  </si>
  <si>
    <t>#نجااااح_اكتتاب_ارامكو مُؤلِم أَن تَشعُر بِأَن وُجودُكَ فِي حَيإاة البَعْض كَالدّوآء يَستخدِمَك عِندَ حآجَتِه "فَقط S9c</t>
  </si>
  <si>
    <t>https://twitter.com/ahmad05563/status/1204754489200271362</t>
  </si>
  <si>
    <t>doli_otb</t>
  </si>
  <si>
    <t>https://twitter.com/doli_otb/status/1204754478039281664</t>
  </si>
  <si>
    <t>ailahmdd</t>
  </si>
  <si>
    <t>#نجااااح_اكتتاب_ارامكو نوف Z7B</t>
  </si>
  <si>
    <t>https://twitter.com/ailahmdd/status/1204754477238149121</t>
  </si>
  <si>
    <t>Bin__moammar</t>
  </si>
  <si>
    <t>الحمدلله والشكر لله اللهم زد وبارك #نجاح_اكتتاب_ارامكو</t>
  </si>
  <si>
    <t>https://twitter.com/Bin__moammar/status/1204754474402820096</t>
  </si>
  <si>
    <t>cjwjdj</t>
  </si>
  <si>
    <t>#نجااااح_اكتتاب_ارامكو 7 TCk</t>
  </si>
  <si>
    <t>https://twitter.com/cjwjdj/status/1204754468488798208</t>
  </si>
  <si>
    <t>yorman_EOV</t>
  </si>
  <si>
    <t>#نجااااح_اكتتاب_ارامكو حكاية مغرد BRY</t>
  </si>
  <si>
    <t>https://twitter.com/yorman_EOV/status/1204754452852420608</t>
  </si>
  <si>
    <t>shdhshxha</t>
  </si>
  <si>
    <t>#نجااااح_اكتتاب_ارامكو ملك القلوب U7B</t>
  </si>
  <si>
    <t>https://twitter.com/shdhshxha/status/1204754447328522241</t>
  </si>
  <si>
    <t>dvgcch</t>
  </si>
  <si>
    <t>#نجااااح_اكتتاب_ارامكو h cuO</t>
  </si>
  <si>
    <t>https://twitter.com/dvgcch/status/1204754447324323840</t>
  </si>
  <si>
    <t>fhhhg1000</t>
  </si>
  <si>
    <t>#نجااااح_اكتتاب_ارامكو الحب ليس شاباً يمسك بيد فتاة ويتجولون ؟ الحب هو الإهتمام أينما وجد Lrm</t>
  </si>
  <si>
    <t>https://twitter.com/fhhhg1000/status/1204754394790662144</t>
  </si>
  <si>
    <t>rrttyyds</t>
  </si>
  <si>
    <t>#نجااااح_اكتتاب_ارامكو رهامٌ الحبيشي wIz</t>
  </si>
  <si>
    <t>https://twitter.com/rrttyyds/status/1204754390676062208</t>
  </si>
  <si>
    <t>abumeshari119</t>
  </si>
  <si>
    <t>#نجاح_اكتتاب_ارامكو يوم تاريخي لسوق الأسهم السعوديه ... ورد على من شكك في تقييم الشركه ... الان ارامكوا اكبر شركة مدرجه من حيث القيمه السوقيه ب 1.71 ترليون دولار وسوق الاسهم السعودي اصبح تاسع سوق من حيث القيمه السوقيه متساوياً مع السوق الألماني ب 2.2 ترليون دولار ..</t>
  </si>
  <si>
    <t>https://twitter.com/abumeshari119/status/1204754370438582272</t>
  </si>
  <si>
    <t>dagt_2</t>
  </si>
  <si>
    <t>#نجااااح_اكتتاب_ارامكو الزُير سالم tWE</t>
  </si>
  <si>
    <t>https://twitter.com/dagt_2/status/1204754324120834049</t>
  </si>
  <si>
    <t>aasdrfyhaaa</t>
  </si>
  <si>
    <t>#نجااااح_اكتتاب_ارامكو بتال h56</t>
  </si>
  <si>
    <t>https://twitter.com/aasdrfyhaaa/status/1204754323751784448</t>
  </si>
  <si>
    <t>mbsjhd</t>
  </si>
  <si>
    <t>#نجااااح_اكتتاب_ارامكو عالم محب FfC</t>
  </si>
  <si>
    <t>https://twitter.com/mbsjhd/status/1204754323546288130</t>
  </si>
  <si>
    <t>sxc1000sxc</t>
  </si>
  <si>
    <t>#نجااااح_اكتتاب_ارامكو j OpY</t>
  </si>
  <si>
    <t>https://twitter.com/sxc1000sxc/status/1204754322363473922</t>
  </si>
  <si>
    <t>juanmateosr</t>
  </si>
  <si>
    <t>#نجااااح_اكتتاب_ارامكو الشمري zRY</t>
  </si>
  <si>
    <t>https://twitter.com/juanmateosr/status/1204754319414906881</t>
  </si>
  <si>
    <t>saalswadi</t>
  </si>
  <si>
    <t>#نجااااح_اكتتاب_ارامكو دلوعة Gr5</t>
  </si>
  <si>
    <t>https://twitter.com/saalswadi/status/1204754318261444612</t>
  </si>
  <si>
    <t>#نجاح_اكتتاب_ارامكو " لا يهمني رأي الناس فيني ، يهمني ما أقدم لبلادي " هم العظماء ينكرون ذاتهم لأوطانهم ولمجتمعاتهمً. #شكرا_محمد_بن_سلمان</t>
  </si>
  <si>
    <t>https://twitter.com/SUUFp3/status/1204754317326127104</t>
  </si>
  <si>
    <t>malaysianpride</t>
  </si>
  <si>
    <t>#نجااااح_اكتتاب_ارامكو عيونها mXI</t>
  </si>
  <si>
    <t>https://twitter.com/malaysianpride/status/1204754311969943554</t>
  </si>
  <si>
    <t>jhag2144431</t>
  </si>
  <si>
    <t>#نجااااح_اكتتاب_ارامكو عالم محب IZ5</t>
  </si>
  <si>
    <t>https://twitter.com/jhag2144431/status/1204754311064047616</t>
  </si>
  <si>
    <t>hds78888</t>
  </si>
  <si>
    <t>#نجااااح_اكتتاب_ارامكو الحب ليس شاباً يمسك بيد فتاة ويتجولون ؟ الحب هو الإهتمام أينما وجد ADK</t>
  </si>
  <si>
    <t>https://twitter.com/hds78888/status/1204754310871035904</t>
  </si>
  <si>
    <t>mstrf18</t>
  </si>
  <si>
    <t>#نجااااح_اكتتاب_ارامكو · إن للقلوب صدأ كصدأ الحديد و جلاؤها الاستغفار 9HM</t>
  </si>
  <si>
    <t>https://twitter.com/mstrf18/status/1204754310866907141</t>
  </si>
  <si>
    <t>idlikj0438</t>
  </si>
  <si>
    <t>#نجااااح_اكتتاب_ارامكو مايكبرني لقب igQ</t>
  </si>
  <si>
    <t>https://twitter.com/idlikj0438/status/1204754307498856448</t>
  </si>
  <si>
    <t>knff31</t>
  </si>
  <si>
    <t>#نجااااح_اكتتاب_ارامكو مشتاق lZQ</t>
  </si>
  <si>
    <t>https://twitter.com/knff31/status/1204754300804702211</t>
  </si>
  <si>
    <t>xgfhgtjf</t>
  </si>
  <si>
    <t>#نجااااح_اكتتاب_ارامكو السوما yB0</t>
  </si>
  <si>
    <t>https://twitter.com/xgfhgtjf/status/1204754297747132416</t>
  </si>
  <si>
    <t>80Abdulhadi</t>
  </si>
  <si>
    <t xml:space="preserve">الله يطرح فيها البركة ويعم خيرها للجميع ، ألف مبروك ومن نجاح الى نجاح إن شاء الله #نجاح_اكتتاب_ارامكو </t>
  </si>
  <si>
    <t>https://twitter.com/80Abdulhadi/status/1204754296723689472</t>
  </si>
  <si>
    <t>fffgyyyy1111</t>
  </si>
  <si>
    <t>#نجااااح_اكتتاب_ارامكو اهلاوي k5O</t>
  </si>
  <si>
    <t>https://twitter.com/fffgyyyy1111/status/1204754294957846529</t>
  </si>
  <si>
    <t>wekah123</t>
  </si>
  <si>
    <t>#نجااااح_اكتتاب_ارامكو l mtC</t>
  </si>
  <si>
    <t>https://twitter.com/wekah123/status/1204754294890741760</t>
  </si>
  <si>
    <t>vkqhk2005</t>
  </si>
  <si>
    <t>#نجااااح_اكتتاب_ارامكو الهفوف zXl</t>
  </si>
  <si>
    <t>https://twitter.com/vkqhk2005/status/1204754290419666944</t>
  </si>
  <si>
    <t>jumayche</t>
  </si>
  <si>
    <t>#نجااااح_اكتتاب_ارامكو خيال GBk</t>
  </si>
  <si>
    <t>https://twitter.com/jumayche/status/1204754288829968386</t>
  </si>
  <si>
    <t>rtrtrtr23</t>
  </si>
  <si>
    <t>#نجااااح_اكتتاب_ارامكو رورو Qw6</t>
  </si>
  <si>
    <t>https://twitter.com/rtrtrtr23/status/1204754285898162178</t>
  </si>
  <si>
    <t>ddssaa50</t>
  </si>
  <si>
    <t>#نجااااح_اكتتاب_ارامكو u JT5</t>
  </si>
  <si>
    <t>https://twitter.com/ddssaa50/status/1204754285529051141</t>
  </si>
  <si>
    <t>foOo2050</t>
  </si>
  <si>
    <t xml:space="preserve">#نجاح_اكتتاب_ارامكو وش السالقه ترا عندي 10 اسهم ، ذحين وش اسوي اللي بعدو ابيع ولا ؟؟ </t>
  </si>
  <si>
    <t>https://twitter.com/foOo2050/status/1204754280491683840</t>
  </si>
  <si>
    <t>#نجااااح_اكتتاب_ارامكو · إذا غلبك آمر فقل "ياحي يا قيوم برحمتك استغيث" wpd</t>
  </si>
  <si>
    <t>https://twitter.com/99779085/status/1204754277698281472</t>
  </si>
  <si>
    <t>sas9877</t>
  </si>
  <si>
    <t>#نجااااح_اكتتاب_ارامكو زين الخليج 5lo</t>
  </si>
  <si>
    <t>https://twitter.com/sas9877/status/1204754277262090242</t>
  </si>
  <si>
    <t>khaleed171819</t>
  </si>
  <si>
    <t>#نجااااح_اكتتاب_ارامكو السوما 05R</t>
  </si>
  <si>
    <t>https://twitter.com/khaleed171819/status/1204754276205178880</t>
  </si>
  <si>
    <t>mo202020g</t>
  </si>
  <si>
    <t>#نجااااح_اكتتاب_ارامكو طقس العيص 4ma</t>
  </si>
  <si>
    <t>https://twitter.com/mo202020g/status/1204754276184182784</t>
  </si>
  <si>
    <t>asgbvxyjjkn</t>
  </si>
  <si>
    <t>#نجااااح_اكتتاب_ارامكو المشعُل 2je</t>
  </si>
  <si>
    <t>https://twitter.com/asgbvxyjjkn/status/1204754260556230659</t>
  </si>
  <si>
    <t>omarhamedhdhsh</t>
  </si>
  <si>
    <t>https://twitter.com/omarhamedhdhsh/status/1204754226427109377</t>
  </si>
  <si>
    <t>m_k_alsaleem</t>
  </si>
  <si>
    <t xml:space="preserve">#دام_عزك_ياوطن #نجاح_اكتتاب_ارامكو </t>
  </si>
  <si>
    <t>https://twitter.com/m_k_alsaleem/status/1204754222748753920</t>
  </si>
  <si>
    <t>sdsghsdf</t>
  </si>
  <si>
    <t>#نجااااح_اكتتاب_ارامكو وعد xOq</t>
  </si>
  <si>
    <t>https://twitter.com/sdsghsdf/status/1204754218424377344</t>
  </si>
  <si>
    <t>Y92315</t>
  </si>
  <si>
    <t>#نجااااح_اكتتاب_ارامكو كريم NyS</t>
  </si>
  <si>
    <t>https://twitter.com/Y92315/status/1204754197247385600</t>
  </si>
  <si>
    <t>mmoobb123456</t>
  </si>
  <si>
    <t>#نجااااح_اكتتاب_ارامكو قرناس 7eP</t>
  </si>
  <si>
    <t>https://twitter.com/mmoobb123456/status/1204754191228555265</t>
  </si>
  <si>
    <t>ra16an</t>
  </si>
  <si>
    <t xml:space="preserve"> ﻤﭥۈڤـړ لْـﮈﭜﮢـآ قـطـړﮧ آلْـﻤﺢـﮢـھ آلْــﮯ آلْـﮢـسـّآء آلْـﭥﻤﭥﻋ ﭔلْـلْـﭜلْـھ سـّﻋﭜﮈھ ﻤﻋ ڒۈچـﭥﮗ ﻤﻋﮢـآ آلْـطـلْـﭔ ﻋﭔړ آلْـۈﭥسـّ آﭔ آلْـړآﭔطـ ڤـﭜ آلْـﭔآﭜۈ #نَجاًح_اكًتًًتاٍبً_اًرامًكوَ</t>
  </si>
  <si>
    <t>https://twitter.com/ra16an/status/1204754189575958530</t>
  </si>
  <si>
    <t>Hsusjanzksjs</t>
  </si>
  <si>
    <t>#نجااااح_اكتتاب_ارامكو تـ FoS</t>
  </si>
  <si>
    <t>https://twitter.com/Hsusjanzksjs/status/1204754157997056000</t>
  </si>
  <si>
    <t>Ziad89022868</t>
  </si>
  <si>
    <t>#نجااااح_اكتتاب_ارامكو ينابيع الفرح oWD</t>
  </si>
  <si>
    <t>https://twitter.com/Ziad89022868/status/1204754145904922624</t>
  </si>
  <si>
    <t>AlharthiMuath</t>
  </si>
  <si>
    <t>#نجااااح_اكتتاب_ارامكو المشعُل uTt</t>
  </si>
  <si>
    <t>https://twitter.com/AlharthiMuath/status/1204754145426755585</t>
  </si>
  <si>
    <t>reem_ota1</t>
  </si>
  <si>
    <t>https://twitter.com/reem_ota1/status/1204754143966973953</t>
  </si>
  <si>
    <t>mjod0191</t>
  </si>
  <si>
    <t>#نجااااح_اكتتاب_ارامكو رجه FCL</t>
  </si>
  <si>
    <t>https://twitter.com/mjod0191/status/1204754142897553420</t>
  </si>
  <si>
    <t>dygdyy</t>
  </si>
  <si>
    <t>#نجااااح_اكتتاب_ارامكو السوما rAm</t>
  </si>
  <si>
    <t>https://twitter.com/dygdyy/status/1204754142461386758</t>
  </si>
  <si>
    <t>ghaja16</t>
  </si>
  <si>
    <t>#نجااااح_اكتتاب_ارامكو عتيبُـه gD4</t>
  </si>
  <si>
    <t>https://twitter.com/ghaja16/status/1204754136371257351</t>
  </si>
  <si>
    <t>swwxx11</t>
  </si>
  <si>
    <t>#نجااااح_اكتتاب_ارامكو جُداويه B5N</t>
  </si>
  <si>
    <t>https://twitter.com/swwxx11/status/1204754134022447104</t>
  </si>
  <si>
    <t>jY5ZqhSO6JuimGM</t>
  </si>
  <si>
    <t>مابعد شفتو شي #نجاح_اكتتاب_ارامكو</t>
  </si>
  <si>
    <t>https://twitter.com/jY5ZqhSO6JuimGM/status/1204754123905781760</t>
  </si>
  <si>
    <t>ggshhagga</t>
  </si>
  <si>
    <t>#نجااااح_اكتتاب_ارامكو فرزاتشي Gzj</t>
  </si>
  <si>
    <t>https://twitter.com/ggshhagga/status/1204754122152562689</t>
  </si>
  <si>
    <t>omisaalkhal</t>
  </si>
  <si>
    <t>#نجااااح_اكتتاب_ارامكو جيش عبس ttT</t>
  </si>
  <si>
    <t>https://twitter.com/omisaalkhal/status/1204754117534633994</t>
  </si>
  <si>
    <t>stefanomega</t>
  </si>
  <si>
    <t>#نجااااح_اكتتاب_ارامكو ورود a8P</t>
  </si>
  <si>
    <t>https://twitter.com/stefanomega/status/1204754112098832390</t>
  </si>
  <si>
    <t>alpareens34</t>
  </si>
  <si>
    <t>#نجااااح_اكتتاب_ارامكو عزف الخواطر UOW</t>
  </si>
  <si>
    <t>https://twitter.com/alpareens34/status/1204754111431925760</t>
  </si>
  <si>
    <t>Nanisweet2012</t>
  </si>
  <si>
    <t>#نجااااح_اكتتاب_ارامكو جرح ro6</t>
  </si>
  <si>
    <t>https://twitter.com/Nanisweet2012/status/1204754110878273538</t>
  </si>
  <si>
    <t>al_brens60</t>
  </si>
  <si>
    <t>#نجااااح_اكتتاب_ارامكو أسماء GuG</t>
  </si>
  <si>
    <t>https://twitter.com/al_brens60/status/1204754109364154368</t>
  </si>
  <si>
    <t>zomom088</t>
  </si>
  <si>
    <t>#نجااااح_اكتتاب_ارامكو سناب شات Ok7</t>
  </si>
  <si>
    <t>https://twitter.com/zomom088/status/1204754101252317184</t>
  </si>
  <si>
    <t>aassaassggg</t>
  </si>
  <si>
    <t>#نجااااح_اكتتاب_ارامكو لحظه J8g</t>
  </si>
  <si>
    <t>https://twitter.com/aassaassggg/status/1204754100593795072</t>
  </si>
  <si>
    <t>addseeel</t>
  </si>
  <si>
    <t>#نجااااح_اكتتاب_ارامكو نٌاصر العصيمي 7an</t>
  </si>
  <si>
    <t>https://twitter.com/addseeel/status/1204754100514164739</t>
  </si>
  <si>
    <t>CesarFernndezb</t>
  </si>
  <si>
    <t>#نجااااح_اكتتاب_ارامكو عز الخوي Shk</t>
  </si>
  <si>
    <t>https://twitter.com/CesarFernndezb/status/1204754100497395713</t>
  </si>
  <si>
    <t>LE0O0L</t>
  </si>
  <si>
    <t>#نجااااح_اكتتاب_ارامكو حبوب الكويت NjH</t>
  </si>
  <si>
    <t>https://twitter.com/LE0O0L/status/1204754099335503872</t>
  </si>
  <si>
    <t>ShomiLukich</t>
  </si>
  <si>
    <t>#نجااااح_اكتتاب_ارامكو روح الشمال hLu</t>
  </si>
  <si>
    <t>https://twitter.com/ShomiLukich/status/1204754094478499840</t>
  </si>
  <si>
    <t>azez2010g12</t>
  </si>
  <si>
    <t>#نجااااح_اكتتاب_ارامكو روبي bix</t>
  </si>
  <si>
    <t>https://twitter.com/azez2010g12/status/1204754089231433729</t>
  </si>
  <si>
    <t>edwargomez6</t>
  </si>
  <si>
    <t>#نجااااح_اكتتاب_ارامكو برق cWR</t>
  </si>
  <si>
    <t>https://twitter.com/edwargomez6/status/1204754088560336896</t>
  </si>
  <si>
    <t>amytufgh</t>
  </si>
  <si>
    <t>#نجااااح_اكتتاب_ارامكو متفائلة DRI</t>
  </si>
  <si>
    <t>https://twitter.com/amytufgh/status/1204754084135415808</t>
  </si>
  <si>
    <t>iarrogantt</t>
  </si>
  <si>
    <t>عمر الزهراني بعد ما شاف نجاح اكتتاب ارامكو https://twitter.com/Cactus_jackal/status/1204686197047660544/video/1</t>
  </si>
  <si>
    <t>https://twitter.com/iarrogantt/status/1204754066804490240</t>
  </si>
  <si>
    <t>alwan_2010</t>
  </si>
  <si>
    <t xml:space="preserve">#نجاح_اكتتاب_ارامكو اللهم ياميسر كل عسير يسر امري وارحم ضعفي وقلة حيلتي أخوكم مسجون تكفون ساعدوني وفرجو همي لو برتويت المبلغ المتبقي قليل جداً الله يكتب اجركم يارب ويبارك في اموالكم ويجعله في ميزان حسناتكم المبلغ :30050﷼ الباقي:12389ريال فاتورة السداد:1912466716 </t>
  </si>
  <si>
    <t>https://twitter.com/alwan_2010/status/1204754057103118336</t>
  </si>
  <si>
    <t>noune1412</t>
  </si>
  <si>
    <t>#نجااااح_اكتتاب_ارامكو قمرُه hbp</t>
  </si>
  <si>
    <t>https://twitter.com/noune1412/status/1204754056683675648</t>
  </si>
  <si>
    <t>Ra3iabel</t>
  </si>
  <si>
    <t>https://twitter.com/Ra3iabel/status/1204754056654315520</t>
  </si>
  <si>
    <t>RicoManley</t>
  </si>
  <si>
    <t>#نجااااح_اكتتاب_ارامكو دنيا iP6</t>
  </si>
  <si>
    <t>https://twitter.com/RicoManley/status/1204754051662901248</t>
  </si>
  <si>
    <t>ksa132066</t>
  </si>
  <si>
    <t>#نجااااح_اكتتاب_ارامكو دلوعة النصر 3Mu</t>
  </si>
  <si>
    <t>https://twitter.com/ksa132066/status/1204754040577560582</t>
  </si>
  <si>
    <t>OBahaitham</t>
  </si>
  <si>
    <t>ضربة موجعه لكل مشكك في إكتتاب آرامكو في سوق الأسهم السعودي .. حيث أصبح لدينا أكبر شركة مدرجة في العالم .. و لتكون بذالك من أكبر 10 أسواق في العالم .. وأيضاً افتتاح واغلاق على النسبة القصوى 10% .. #نجاح_اكتتاب_ارامكو #تداول_ارامكو</t>
  </si>
  <si>
    <t>https://twitter.com/OBahaitham/status/1204754007585107968</t>
  </si>
  <si>
    <t>66Hasos</t>
  </si>
  <si>
    <t>#نجااااح_اكتتاب_ارامكو المترفه DLE</t>
  </si>
  <si>
    <t>https://twitter.com/66Hasos/status/1204753992062062598</t>
  </si>
  <si>
    <t>waddessan</t>
  </si>
  <si>
    <t>#نجااااح_اكتتاب_ارامكو انتقائي 1jd</t>
  </si>
  <si>
    <t>https://twitter.com/waddessan/status/1204753978266935298</t>
  </si>
  <si>
    <t>sherdil013</t>
  </si>
  <si>
    <t>#نجااااح_اكتتاب_ارامكو آلآهتمآم وآلصدق هۆ عبآرهَ عن ؛ شخص يريدک آن تدوم معہ Gx7</t>
  </si>
  <si>
    <t>https://twitter.com/sherdil013/status/1204753977692377088</t>
  </si>
  <si>
    <t>zadkj124</t>
  </si>
  <si>
    <t>#نجااااح_اكتتاب_ارامكو كريزما HVq</t>
  </si>
  <si>
    <t>https://twitter.com/zadkj124/status/1204753977394565122</t>
  </si>
  <si>
    <t>bander16018</t>
  </si>
  <si>
    <t>#نجااااح_اكتتاب_ارامكو ساره CAR</t>
  </si>
  <si>
    <t>https://twitter.com/bander16018/status/1204753976702504960</t>
  </si>
  <si>
    <t>wwwgg221</t>
  </si>
  <si>
    <t>#نجااااح_اكتتاب_ارامكو رحال UKJ</t>
  </si>
  <si>
    <t>https://twitter.com/wwwgg221/status/1204753974399778816</t>
  </si>
  <si>
    <t>shcfuvxczf</t>
  </si>
  <si>
    <t>#نجااااح_اكتتاب_ارامكو سهـٍم 55T</t>
  </si>
  <si>
    <t>https://twitter.com/shcfuvxczf/status/1204753971790991362</t>
  </si>
  <si>
    <t>hra200034</t>
  </si>
  <si>
    <t>#نجااااح_اكتتاب_ارامكو قبلةُ عربها 9KS</t>
  </si>
  <si>
    <t>https://twitter.com/hra200034/status/1204753970947854336</t>
  </si>
  <si>
    <t>Samo3i1Samo3i</t>
  </si>
  <si>
    <t>#نجااااح_اكتتاب_ارامكو ولد شمر n8v</t>
  </si>
  <si>
    <t>https://twitter.com/Samo3i1Samo3i/status/1204753969970630656</t>
  </si>
  <si>
    <t>bumdx</t>
  </si>
  <si>
    <t>#نجااااح_اكتتاب_ارامكو كتابات نزاريه qjv</t>
  </si>
  <si>
    <t>https://twitter.com/bumdx/status/1204753967944806400</t>
  </si>
  <si>
    <t>TOOM789</t>
  </si>
  <si>
    <t>#نجااااح_اكتتاب_ارامكو حطُام قلبي rwg</t>
  </si>
  <si>
    <t>https://twitter.com/TOOM789/status/1204753966095110145</t>
  </si>
  <si>
    <t>Asma201289Asma</t>
  </si>
  <si>
    <t>#نجااااح_اكتتاب_ارامكو أمانه Tvw</t>
  </si>
  <si>
    <t>https://twitter.com/Asma201289Asma/status/1204753958650208257</t>
  </si>
  <si>
    <t>SA21EED</t>
  </si>
  <si>
    <t>#نجااااح_اكتتاب_ارامكو فخر عنزه SgE</t>
  </si>
  <si>
    <t>https://twitter.com/SA21EED/status/1204753958612488192</t>
  </si>
  <si>
    <t>Serdarbekta11</t>
  </si>
  <si>
    <t>#نجااااح_اكتتاب_ارامكو مؤلمَ انَ تبتَسِم مِن اجل مَن حَولِكك ، وانتَ يسكنكَك الألمم lPp</t>
  </si>
  <si>
    <t>https://twitter.com/Serdarbekta11/status/1204753952631394304</t>
  </si>
  <si>
    <t>mubarkalanzzi</t>
  </si>
  <si>
    <t>#نجااااح_اكتتاب_ارامكو عزوتي عبس jsI</t>
  </si>
  <si>
    <t>https://twitter.com/mubarkalanzzi/status/1204753950991409152</t>
  </si>
  <si>
    <t>skkky2008</t>
  </si>
  <si>
    <t>#نجااااح_اكتتاب_ارامكو متفائلة tSP</t>
  </si>
  <si>
    <t>https://twitter.com/skkky2008/status/1204753945492688897</t>
  </si>
  <si>
    <t>satddyi</t>
  </si>
  <si>
    <t>#نجااااح_اكتتاب_ارامكو · اللهم لا سهل إلا ما جعلته سهلا وانت تجعل الحزن إذا شئت سهلا B6k</t>
  </si>
  <si>
    <t>https://twitter.com/satddyi/status/1204753941638111233</t>
  </si>
  <si>
    <t>semihezen</t>
  </si>
  <si>
    <t>#نجااااح_اكتتاب_ارامكو فهد vIu</t>
  </si>
  <si>
    <t>https://twitter.com/semihezen/status/1204753941004800002</t>
  </si>
  <si>
    <t>otorwilcebenin</t>
  </si>
  <si>
    <t>#نجااااح_اكتتاب_ارامكو · إذا غلبك آمر فقل "ياحي يا قيوم برحمتك استغيث" Qmv</t>
  </si>
  <si>
    <t>https://twitter.com/otorwilcebenin/status/1204753938148405249</t>
  </si>
  <si>
    <t>Mksa7070</t>
  </si>
  <si>
    <t>#نجااااح_اكتتاب_ارامكو خيال Smt</t>
  </si>
  <si>
    <t>https://twitter.com/Mksa7070/status/1204753936562950144</t>
  </si>
  <si>
    <t>bbxbdvvs</t>
  </si>
  <si>
    <t>#نجااااح_اكتتاب_ارامكو وليد I3l</t>
  </si>
  <si>
    <t>https://twitter.com/bbxbdvvs/status/1204753936386789378</t>
  </si>
  <si>
    <t>amjadt25</t>
  </si>
  <si>
    <t>استغرب مهاجمة بعض العرب #نجاح_اكتتاب_ارامكو السعودية. ●كما لم اتوقع يوماً انه سيخرج لنا احد من قطر ليقول لنا ان الخليج إيراني فارسي! ■كنت أبرهن وأوضح حقيقة تزوير التسمية في الاعلام الغربي وفي جامعات أوروبا اما ان أوضح ان الخليج عربي لقطري هذه غريبة! #امجد_طه</t>
  </si>
  <si>
    <t>https://twitter.com/amjadt25/status/1204753926370873344</t>
  </si>
  <si>
    <t>ahmed11210301</t>
  </si>
  <si>
    <t xml:space="preserve">#نجاح_اكتتاب_ارامكو هل تعلم اننا نعشقك ونموت فيك؟ قول وفعل وقبل نصل 2030... </t>
  </si>
  <si>
    <t>https://twitter.com/ahmed11210301/status/1204753894498287617</t>
  </si>
  <si>
    <t>mashal0011</t>
  </si>
  <si>
    <t xml:space="preserve">#نجاح_اكتتاب_ارامكو العالم يراك اميراً ونحنُ نراك العالم </t>
  </si>
  <si>
    <t>https://twitter.com/mashal0011/status/1204753888160702464</t>
  </si>
  <si>
    <t>mnwbv</t>
  </si>
  <si>
    <t xml:space="preserve">القهوه يا ولد... تقهو #نجاح_اكتتاب_ارامكو </t>
  </si>
  <si>
    <t>https://twitter.com/mnwbv/status/1204753853679308800</t>
  </si>
  <si>
    <t>Aa95329382</t>
  </si>
  <si>
    <t>#نجااااح_اكتتاب_ارامكو هلاليُـه t0H</t>
  </si>
  <si>
    <t>https://twitter.com/Aa95329382/status/1204753852307783681</t>
  </si>
  <si>
    <t>alex300619</t>
  </si>
  <si>
    <t>#نجااااح_اكتتاب_ارامكو · من لزم الاستغفار جعل الله له من كل هم فرجا و كل ضيق مخرجا TX4</t>
  </si>
  <si>
    <t>https://twitter.com/alex300619/status/1204753838881824769</t>
  </si>
  <si>
    <t>06LneXPAfXMGdUx</t>
  </si>
  <si>
    <t>#نجااااح_اكتتاب_ارامكو احبك Brx</t>
  </si>
  <si>
    <t>https://twitter.com/06LneXPAfXMGdUx/status/1204753838726680577</t>
  </si>
  <si>
    <t>freep6767</t>
  </si>
  <si>
    <t>#نجااااح_اكتتاب_ارامكو ملكيُـه ERt</t>
  </si>
  <si>
    <t>https://twitter.com/freep6767/status/1204753834247147526</t>
  </si>
  <si>
    <t>kaledd113</t>
  </si>
  <si>
    <t>#نجااااح_اكتتاب_ارامكو مصلح wIj</t>
  </si>
  <si>
    <t>https://twitter.com/kaledd113/status/1204753832246464512</t>
  </si>
  <si>
    <t>kkaalf2020</t>
  </si>
  <si>
    <t>#نجااااح_اكتتاب_ارامكو دلوعة النصر LHu</t>
  </si>
  <si>
    <t>https://twitter.com/kkaalf2020/status/1204753831604699137</t>
  </si>
  <si>
    <t>mo260171</t>
  </si>
  <si>
    <t>#نجااااح_اكتتاب_ارامكو طوق الياسمين FFs</t>
  </si>
  <si>
    <t>https://twitter.com/mo260171/status/1204753829503348738</t>
  </si>
  <si>
    <t>HugoPonce7</t>
  </si>
  <si>
    <t>#نجااااح_اكتتاب_ارامكو الشمري ANZ</t>
  </si>
  <si>
    <t>https://twitter.com/HugoPonce7/status/1204753828358348801</t>
  </si>
  <si>
    <t>moaheeb300</t>
  </si>
  <si>
    <t>#نجااااح_اكتتاب_ارامكو اتحادي APs</t>
  </si>
  <si>
    <t>https://twitter.com/moaheeb300/status/1204753828341538818</t>
  </si>
  <si>
    <t>PanotYeetawee</t>
  </si>
  <si>
    <t>#نجااااح_اكتتاب_ارامكو الياس cyX</t>
  </si>
  <si>
    <t>https://twitter.com/PanotYeetawee/status/1204753827133562880</t>
  </si>
  <si>
    <t>Mattheo44</t>
  </si>
  <si>
    <t>#نجااااح_اكتتاب_ارامكو دلوعة امها 98Z</t>
  </si>
  <si>
    <t>https://twitter.com/Mattheo44/status/1204753826873520140</t>
  </si>
  <si>
    <t>adall41411</t>
  </si>
  <si>
    <t>#نجااااح_اكتتاب_ارامكو شيخة عربها KCC</t>
  </si>
  <si>
    <t>https://twitter.com/adall41411/status/1204753823820124162</t>
  </si>
  <si>
    <t>381Abac</t>
  </si>
  <si>
    <t>#نجااااح_اكتتاب_ارامكو روح المها l2i</t>
  </si>
  <si>
    <t>https://twitter.com/381Abac/status/1204753823622938625</t>
  </si>
  <si>
    <t>not66657</t>
  </si>
  <si>
    <t>#نجااااح_اكتتاب_ارامكو جنات kzt</t>
  </si>
  <si>
    <t>https://twitter.com/not66657/status/1204753821219643394</t>
  </si>
  <si>
    <t>vckgdg</t>
  </si>
  <si>
    <t>#نجااااح_اكتتاب_ارامكو · يوم بتحس بفراغ وضيق ردد لااله الا أنت سبحانك أنى كنت من الظالمين f8K</t>
  </si>
  <si>
    <t>https://twitter.com/vckgdg/status/1204753821165117441</t>
  </si>
  <si>
    <t>salamxp</t>
  </si>
  <si>
    <t>السعودية اليوم تحقق قفزات في كل اتجاه.. الجانب الاقتصادي أبرزها فـ #نجاح_اكتتاب_ارامكو دليل قوي ومبهر على الرؤية السليمة والطوحة لـ #ولي_العهد .</t>
  </si>
  <si>
    <t>https://twitter.com/salamxp/status/1204753820653441024</t>
  </si>
  <si>
    <t>giermann_jacob</t>
  </si>
  <si>
    <t>#نجااااح_اكتتاب_ارامكو ميِشو Oqs</t>
  </si>
  <si>
    <t>https://twitter.com/giermann_jacob/status/1204753818044502021</t>
  </si>
  <si>
    <t>nbcvmgsdfb</t>
  </si>
  <si>
    <t>#نجااااح_اكتتاب_ارامكو روحي لك LXI</t>
  </si>
  <si>
    <t>https://twitter.com/nbcvmgsdfb/status/1204753817650311168</t>
  </si>
  <si>
    <t>kerfs2013</t>
  </si>
  <si>
    <t>#نجااااح_اكتتاب_ارامكو حطُام قلبي ngA</t>
  </si>
  <si>
    <t>https://twitter.com/kerfs2013/status/1204753817650286592</t>
  </si>
  <si>
    <t>betsi_besti98</t>
  </si>
  <si>
    <t>#نجااااح_اكتتاب_ارامكو رحـُله nHu</t>
  </si>
  <si>
    <t>https://twitter.com/betsi_besti98/status/1204753816027115520</t>
  </si>
  <si>
    <t>dndjsjns</t>
  </si>
  <si>
    <t>#نجااااح_اكتتاب_ارامكو ترانيم fe2</t>
  </si>
  <si>
    <t>https://twitter.com/dndjsjns/status/1204753815897071616</t>
  </si>
  <si>
    <t>sexy___999</t>
  </si>
  <si>
    <t>#نجااااح_اكتتاب_ارامكو · أعوذ بالله السميع العليم من الشيطان الرجيم من همزه و نفخه و نفثه jxZ</t>
  </si>
  <si>
    <t>https://twitter.com/sexy___999/status/1204753812621348865</t>
  </si>
  <si>
    <t>hooyoo445</t>
  </si>
  <si>
    <t>#نجااااح_اكتتاب_ارامكو جهاد iPu</t>
  </si>
  <si>
    <t>https://twitter.com/hooyoo445/status/1204753812617125889</t>
  </si>
  <si>
    <t>elham19555</t>
  </si>
  <si>
    <t>#نجااااح_اكتتاب_ارامكو غريب الدار re2</t>
  </si>
  <si>
    <t>https://twitter.com/elham19555/status/1204753810897428481</t>
  </si>
  <si>
    <t>zzzzzgdhjkfd</t>
  </si>
  <si>
    <t>#نجااااح_اكتتاب_ارامكو ولد شمر Obc</t>
  </si>
  <si>
    <t>https://twitter.com/zzzzzgdhjkfd/status/1204753809618210816</t>
  </si>
  <si>
    <t>bcdjhdgdstg</t>
  </si>
  <si>
    <t>#نجااااح_اكتتاب_ارامكو عاطف E8o</t>
  </si>
  <si>
    <t>https://twitter.com/bcdjhdgdstg/status/1204753809437794307</t>
  </si>
  <si>
    <t>ccaallaaudillo</t>
  </si>
  <si>
    <t>#نجااااح_اكتتاب_ارامكو كاظم nok</t>
  </si>
  <si>
    <t>https://twitter.com/ccaallaaudillo/status/1204753807881777154</t>
  </si>
  <si>
    <t>orce111</t>
  </si>
  <si>
    <t>#نجااااح_اكتتاب_ارامكو نسيانُ KMR</t>
  </si>
  <si>
    <t>https://twitter.com/orce111/status/1204753773689745409</t>
  </si>
  <si>
    <t>just1nb1eber2</t>
  </si>
  <si>
    <t>#نجااااح_اكتتاب_ارامكو كـيُـك K6j</t>
  </si>
  <si>
    <t>https://twitter.com/just1nb1eber2/status/1204753756241444864</t>
  </si>
  <si>
    <t xml:space="preserve">#شكرا_محمد_بن_سلمان #نجاح_اكتتاب_ارامكو.. </t>
  </si>
  <si>
    <t>https://twitter.com/CqDrsvjKVKiDnVX/status/1204753751308939264</t>
  </si>
  <si>
    <t>bbxkhchug</t>
  </si>
  <si>
    <t>#نجااااح_اكتتاب_ارامكو جُو عاشـق x4e</t>
  </si>
  <si>
    <t>https://twitter.com/bbxkhchug/status/1204753731788689409</t>
  </si>
  <si>
    <t>#نجااااح_اكتتاب_ارامكو ولدُ غامدُ AKL</t>
  </si>
  <si>
    <t>https://twitter.com/bander16018/status/1204753731239186434</t>
  </si>
  <si>
    <t>gcfgdgdetfr</t>
  </si>
  <si>
    <t>#نجااااح_اكتتاب_ارامكو لمعُة 9X9</t>
  </si>
  <si>
    <t>https://twitter.com/gcfgdgdetfr/status/1204753731037872128</t>
  </si>
  <si>
    <t>a0550897501</t>
  </si>
  <si>
    <t>#نجااااح_اكتتاب_ارامكو · اللهم حبب إلينا الإيمان وزينه فى قلوبنا vPa</t>
  </si>
  <si>
    <t>https://twitter.com/a0550897501/status/1204753730568179713</t>
  </si>
  <si>
    <t>faisal42012</t>
  </si>
  <si>
    <t>#نجااااح_اكتتاب_ارامكو تقيا SyT</t>
  </si>
  <si>
    <t>https://twitter.com/faisal42012/status/1204753728236113921</t>
  </si>
  <si>
    <t>#نجااااح_اكتتاب_ارامكو مرجوج riq</t>
  </si>
  <si>
    <t>https://twitter.com/wwwgg221/status/1204753727908921344</t>
  </si>
  <si>
    <t>hhooaa02</t>
  </si>
  <si>
    <t>#نجااااح_اكتتاب_ارامكو دلوعة النصر 42h</t>
  </si>
  <si>
    <t>https://twitter.com/hhooaa02/status/1204753727233638401</t>
  </si>
  <si>
    <t>#نجااااح_اكتتاب_ارامكو نوير eqA</t>
  </si>
  <si>
    <t>https://twitter.com/skkky2008/status/1204753726902349824</t>
  </si>
  <si>
    <t>ghchbfs</t>
  </si>
  <si>
    <t>#نجااااح_اكتتاب_ارامكو ساره العبيد rdV</t>
  </si>
  <si>
    <t>https://twitter.com/ghchbfs/status/1204753726734503937</t>
  </si>
  <si>
    <t>shhad0</t>
  </si>
  <si>
    <t>#نجااااح_اكتتاب_ارامكو ميعاد XEd</t>
  </si>
  <si>
    <t>https://twitter.com/shhad0/status/1204753726721994752</t>
  </si>
  <si>
    <t>khalkefa0822</t>
  </si>
  <si>
    <t>#نجااااح_اكتتاب_ارامكو سهـٍم ui3</t>
  </si>
  <si>
    <t>https://twitter.com/khalkefa0822/status/1204753726239596544</t>
  </si>
  <si>
    <t>Bushbsh</t>
  </si>
  <si>
    <t>#نجااااح_اكتتاب_ارامكو · بحثت ما لقيت أجمل من كلمة أدخلك الله جنة الفردوس بلا حساب RgP</t>
  </si>
  <si>
    <t>https://twitter.com/Bushbsh/status/1204753726218670080</t>
  </si>
  <si>
    <t>x8u9888</t>
  </si>
  <si>
    <t>#نجااااح_اكتتاب_ارامكو راكان العويمري pHk</t>
  </si>
  <si>
    <t>https://twitter.com/x8u9888/status/1204753724884869120</t>
  </si>
  <si>
    <t>halid22114433</t>
  </si>
  <si>
    <t>#نجااااح_اكتتاب_ارامكو جرح nfX</t>
  </si>
  <si>
    <t>https://twitter.com/halid22114433/status/1204753723668541441</t>
  </si>
  <si>
    <t>mood44114</t>
  </si>
  <si>
    <t>#نجااااح_اكتتاب_ارامكو قلب طفلة MNw</t>
  </si>
  <si>
    <t>https://twitter.com/mood44114/status/1204753722695389184</t>
  </si>
  <si>
    <t>paciazero</t>
  </si>
  <si>
    <t>#نجااااح_اكتتاب_ارامكو ريميه Goh</t>
  </si>
  <si>
    <t>https://twitter.com/paciazero/status/1204753722691215367</t>
  </si>
  <si>
    <t>abosaqer992</t>
  </si>
  <si>
    <t>#نجااااح_اكتتاب_ارامكو صوت المدينة gvo</t>
  </si>
  <si>
    <t>https://twitter.com/abosaqer992/status/1204753722678616065</t>
  </si>
  <si>
    <t>#نجااااح_اكتتاب_ارامكو ابونوف Rkj</t>
  </si>
  <si>
    <t>https://twitter.com/hra200034/status/1204753722439585793</t>
  </si>
  <si>
    <t>mwnauef</t>
  </si>
  <si>
    <t>#نجااااح_اكتتاب_ارامكو لن ترتوي يا قلب إلا بنفحة إيمان و لن تكتحلي يا عين إلا برؤية الرحمن 30E</t>
  </si>
  <si>
    <t>https://twitter.com/mwnauef/status/1204753721693016064</t>
  </si>
  <si>
    <t>KalidOhood</t>
  </si>
  <si>
    <t>#نجااااح_اكتتاب_ارامكو الجاسر xnu</t>
  </si>
  <si>
    <t>https://twitter.com/KalidOhood/status/1204753721118339073</t>
  </si>
  <si>
    <t>GHMOLINA92</t>
  </si>
  <si>
    <t>#نجااااح_اكتتاب_ارامكو عتيبُـه Hsr</t>
  </si>
  <si>
    <t>https://twitter.com/GHMOLINA92/status/1204753718874431488</t>
  </si>
  <si>
    <t>gyuk20</t>
  </si>
  <si>
    <t>#نجااااح_اكتتاب_ارامكو حياه XIG</t>
  </si>
  <si>
    <t>https://twitter.com/gyuk20/status/1204753668324646914</t>
  </si>
  <si>
    <t>Edhakheart</t>
  </si>
  <si>
    <t>أطلق الألعاب النارية داخل السيارة #نجاح_اكتتاب_ارامكو #تتزوجين_ابن_عمك_تتزوج_بنت_عمك</t>
  </si>
  <si>
    <t>https://twitter.com/Edhakheart/status/1204753663627005953</t>
  </si>
  <si>
    <t>salh_salh1222</t>
  </si>
  <si>
    <t>#نجااااح_اكتتاب_ارامكو نواعم sUW</t>
  </si>
  <si>
    <t>https://twitter.com/salh_salh1222/status/1204753658639986689</t>
  </si>
  <si>
    <t>shsejru</t>
  </si>
  <si>
    <t>#نجااااح_اكتتاب_ارامكو · وانت بيدك الجوال اذكر ربك تنال الأجر والمثوبة والرضوان xnh</t>
  </si>
  <si>
    <t>https://twitter.com/shsejru/status/1204753658627395584</t>
  </si>
  <si>
    <t>waeel12009</t>
  </si>
  <si>
    <t>#نجااااح_اكتتاب_ارامكو عالميه X2d</t>
  </si>
  <si>
    <t>https://twitter.com/waeel12009/status/1204753658153504769</t>
  </si>
  <si>
    <t>abaa12310</t>
  </si>
  <si>
    <t>#نجااااح_اكتتاب_ارامكو · يكفيك من نعيم الدنيا نعمة الإسلام ومن الشغل الطاعة ومن العبرة الموت Aen</t>
  </si>
  <si>
    <t>https://twitter.com/abaa12310/status/1204753658115743745</t>
  </si>
  <si>
    <t>JoseGalavis57</t>
  </si>
  <si>
    <t>#نجااااح_اكتتاب_ارامكو شيوومٍ Bgc</t>
  </si>
  <si>
    <t>https://twitter.com/JoseGalavis57/status/1204753657612439552</t>
  </si>
  <si>
    <t>al5wq</t>
  </si>
  <si>
    <t>#نجااااح_اكتتاب_ارامكو اميره بكلمتي mLs</t>
  </si>
  <si>
    <t>https://twitter.com/al5wq/status/1204753657448816640</t>
  </si>
  <si>
    <t>putazorra280202</t>
  </si>
  <si>
    <t>#نجااااح_اكتتاب_ارامكو سوسو Gjo</t>
  </si>
  <si>
    <t>https://twitter.com/putazorra280202/status/1204753657436213248</t>
  </si>
  <si>
    <t>gfagh468</t>
  </si>
  <si>
    <t>#نجااااح_اكتتاب_ارامكو متعبُ الفهد ztO</t>
  </si>
  <si>
    <t>https://twitter.com/gfagh468/status/1204753656299577347</t>
  </si>
  <si>
    <t>onuraydogan0666</t>
  </si>
  <si>
    <t>#نجااااح_اكتتاب_ارامكو بنت الاردن IK5</t>
  </si>
  <si>
    <t>https://twitter.com/onuraydogan0666/status/1204753656198914048</t>
  </si>
  <si>
    <t>21Csw</t>
  </si>
  <si>
    <t>#نجااااح_اكتتاب_ارامكو ريان OEF</t>
  </si>
  <si>
    <t>https://twitter.com/21Csw/status/1204753653623611392</t>
  </si>
  <si>
    <t>mrshanabq8</t>
  </si>
  <si>
    <t>#نجااااح_اكتتاب_ارامكو ماجد tAH</t>
  </si>
  <si>
    <t>https://twitter.com/mrshanabq8/status/1204753653233541122</t>
  </si>
  <si>
    <t>alhmid_ali</t>
  </si>
  <si>
    <t>#نجااااح_اكتتاب_ارامكو · إن للقلوب صدأ كصدأ الحديد و جلاؤها الاستغفار Vyj</t>
  </si>
  <si>
    <t>https://twitter.com/alhmid_ali/status/1204753652088479744</t>
  </si>
  <si>
    <t>aladwanifaleh</t>
  </si>
  <si>
    <t>#نجااااح_اكتتاب_ارامكو · من قرأ آية الكرسي دبر كل صلاة لم يكن بينه وبين الجنة إلا الموت be4</t>
  </si>
  <si>
    <t>https://twitter.com/aladwanifaleh/status/1204753651094507520</t>
  </si>
  <si>
    <t>adfhkllbvgj</t>
  </si>
  <si>
    <t>#نجااااح_اكتتاب_ارامكو g Prc</t>
  </si>
  <si>
    <t>https://twitter.com/adfhkllbvgj/status/1204753651039907848</t>
  </si>
  <si>
    <t>fo_yuuy8888</t>
  </si>
  <si>
    <t>#نجااااح_اكتتاب_ارامكو رغد xfT</t>
  </si>
  <si>
    <t>https://twitter.com/fo_yuuy8888/status/1204753650222022656</t>
  </si>
  <si>
    <t>afckfvub</t>
  </si>
  <si>
    <t>#نجااااح_اكتتاب_ارامكو · الله يكتب لك كل خطوة سعادة وكل نظرة عباده وكل بسمة شهادة وكل رزق زيادة l8o</t>
  </si>
  <si>
    <t>https://twitter.com/afckfvub/status/1204753649852993536</t>
  </si>
  <si>
    <t>sott91s</t>
  </si>
  <si>
    <t>https://twitter.com/sott91s/status/1204753626985566209</t>
  </si>
  <si>
    <t>abu_fathi_</t>
  </si>
  <si>
    <t xml:space="preserve">#نجاح_اكتتاب_ارامكو اقدم لكم خدمة تصميم شعار لوقو احترافي مبتكر لديك فكرة شعار او تبحث عن شعار او (لوجو)احترافي لشركتك او مؤسستك كل ما عليك هو ان ترسل لي الكلمة الرئسية للشعار+ وصف بسيط عن شعارك+ الالوان المفضلة. </t>
  </si>
  <si>
    <t>https://twitter.com/abu_fathi_/status/1204753603501731840</t>
  </si>
  <si>
    <t>musssaaad7786</t>
  </si>
  <si>
    <t>#نجااااح_اكتتاب_ارامكو رورو 14x</t>
  </si>
  <si>
    <t>https://twitter.com/musssaaad7786/status/1204753602910265345</t>
  </si>
  <si>
    <t>3_bin_Nasser</t>
  </si>
  <si>
    <t xml:space="preserve">#نجاح_اكتتاب_ارامكو بالارقام #ارامكو تتربع على عرش القمة بعد ازاحة شركة ابل بقيمة 1.88 تريليون دولا وغداً باذن الله تكسر حاجر 2 تريليون دولار يا غبيني حنا إذا "قلنا نطول" اشهد بالله انك قول وفعل يأبو سلمان </t>
  </si>
  <si>
    <t>https://twitter.com/3_bin_Nasser/status/1204753600095956992</t>
  </si>
  <si>
    <t>xosman88x</t>
  </si>
  <si>
    <t>#نجااااح_اكتتاب_ارامكو نجوم mTn</t>
  </si>
  <si>
    <t>https://twitter.com/xosman88x/status/1204753597185089536</t>
  </si>
  <si>
    <t>babyface8877</t>
  </si>
  <si>
    <t>#نجااااح_اكتتاب_ارامكو ساره العبيد d5A</t>
  </si>
  <si>
    <t>https://twitter.com/babyface8877/status/1204753595310231553</t>
  </si>
  <si>
    <t>kkkii331</t>
  </si>
  <si>
    <t>#نجااااح_اكتتاب_ارامكو الجـوهـرة SML</t>
  </si>
  <si>
    <t>https://twitter.com/kkkii331/status/1204753595066912768</t>
  </si>
  <si>
    <t>memo91234</t>
  </si>
  <si>
    <t>#نجااااح_اكتتاب_ارامكو تعب قلبي Rbt</t>
  </si>
  <si>
    <t>https://twitter.com/memo91234/status/1204753593003315202</t>
  </si>
  <si>
    <t>abrhhem</t>
  </si>
  <si>
    <t>#نجااااح_اكتتاب_ارامكو رتويت حرب APc</t>
  </si>
  <si>
    <t>https://twitter.com/abrhhem/status/1204753592168701953</t>
  </si>
  <si>
    <t>almas2222221</t>
  </si>
  <si>
    <t>#نجااااح_اكتتاب_ارامكو ملكةالزين reT</t>
  </si>
  <si>
    <t>https://twitter.com/almas2222221/status/1204753591568883714</t>
  </si>
  <si>
    <t>jdjdjshsdk</t>
  </si>
  <si>
    <t>#نجااااح_اكتتاب_ارامكو ملكةالزين c4m</t>
  </si>
  <si>
    <t>https://twitter.com/jdjdjshsdk/status/1204753591543709697</t>
  </si>
  <si>
    <t>fsggf25664</t>
  </si>
  <si>
    <t>#نجااااح_اكتتاب_ارامكو بيان i5E</t>
  </si>
  <si>
    <t>https://twitter.com/fsggf25664/status/1204753591522799616</t>
  </si>
  <si>
    <t>aasszzr11</t>
  </si>
  <si>
    <t>#نجااااح_اكتتاب_ارامكو روح OD6</t>
  </si>
  <si>
    <t>https://twitter.com/aasszzr11/status/1204753589580845057</t>
  </si>
  <si>
    <t>maaazeeen1990</t>
  </si>
  <si>
    <t>#نجااااح_اكتتاب_ارامكو غنوجه 0ph</t>
  </si>
  <si>
    <t>https://twitter.com/maaazeeen1990/status/1204753567002832897</t>
  </si>
  <si>
    <t>asfq201</t>
  </si>
  <si>
    <t>#نجااااح_اكتتاب_ارامكو 1 uXv</t>
  </si>
  <si>
    <t>https://twitter.com/asfq201/status/1204753548531159041</t>
  </si>
  <si>
    <t>jojo75755</t>
  </si>
  <si>
    <t>#نجااااح_اكتتاب_ارامكو عنوان SSE</t>
  </si>
  <si>
    <t>https://twitter.com/jojo75755/status/1204753544873730050</t>
  </si>
  <si>
    <t>#نجااااح_اكتتاب_ارامكو مجردً قلم hDu</t>
  </si>
  <si>
    <t>https://twitter.com/hra200034/status/1204753544471027712</t>
  </si>
  <si>
    <t>#نجااااح_اكتتاب_ارامكو زياد الشهراني aVz</t>
  </si>
  <si>
    <t>https://twitter.com/mood44114/status/1204753544387211266</t>
  </si>
  <si>
    <t>twafe82</t>
  </si>
  <si>
    <t>#نجااااح_اكتتاب_ارامكو كيم vLu</t>
  </si>
  <si>
    <t>https://twitter.com/twafe82/status/1204753544362024967</t>
  </si>
  <si>
    <t>mk199109</t>
  </si>
  <si>
    <t>#نجااااح_اكتتاب_ارامكو كبرياء رجل Mt5</t>
  </si>
  <si>
    <t>https://twitter.com/mk199109/status/1204753542629744640</t>
  </si>
  <si>
    <t>yeiyes10</t>
  </si>
  <si>
    <t>#نجااااح_اكتتاب_ارامكو اعلانات عامه 6NR</t>
  </si>
  <si>
    <t>https://twitter.com/yeiyes10/status/1204753542269034496</t>
  </si>
  <si>
    <t>#نجااااح_اكتتاب_ارامكو حلم ik5</t>
  </si>
  <si>
    <t>https://twitter.com/KalidOhood/status/1204753541925154817</t>
  </si>
  <si>
    <t>#نجااااح_اكتتاب_ارامكو لا تكتب رساله وانت ... تحت تأثير الحنين حتى لا تداس كرامتك تحت عجلات غرورهم iUr</t>
  </si>
  <si>
    <t>https://twitter.com/wwwgg221/status/1204753541451145216</t>
  </si>
  <si>
    <t xml:space="preserve">#نجاح_اكتتاب_أرامكو.. رؤية ثاقبة لـ #ولي_العهد @Saudi_Aramco http://bit.ly/2P9VoZ2 #صحيفة_اليوم #تداول_ارامكو </t>
  </si>
  <si>
    <t>https://twitter.com/alyaum/status/1204753529103097857</t>
  </si>
  <si>
    <t>noyranl</t>
  </si>
  <si>
    <t>راح نص عمري وانا اقراها اكتئاب #نجاح_اكتتاب_ارامكو</t>
  </si>
  <si>
    <t>https://twitter.com/noyranl/status/1204753476472971265</t>
  </si>
  <si>
    <t>ابو سلمان . وعد فصدق ولله الحمد #نجاح_اكتتاب_ارامكو</t>
  </si>
  <si>
    <t>https://twitter.com/alqannas202/status/1204753373465104384</t>
  </si>
  <si>
    <t>norah_M0H</t>
  </si>
  <si>
    <t>#نجاح_اكتتاب_ارامكو من نجاح #رؤية_السعودية٢٠٣٠ الف الف مبرووووك لشعبنا وقادتنا ، ولا عزاء للحاقدين ، @Saudi_Aramco فخوره جداً في وطني وبالمُلهم الشاب الأمير #محمد_بن_سلمان</t>
  </si>
  <si>
    <t>https://twitter.com/norah_M0H/status/1204753301591527425</t>
  </si>
  <si>
    <t>لحظات تاريخية .. أرامكو تكتسح العالم . . #نجاح_اكتتاب_ارامكو . https://twitter.com/SaudiNews50/status/1204745109515972608/video/1</t>
  </si>
  <si>
    <t>https://twitter.com/m_m_s_9/status/1204753274181738504</t>
  </si>
  <si>
    <t>oz_otb1</t>
  </si>
  <si>
    <t>ما نجحكم غير الـ ٣٠ ريال حقتي #نجاح_اكتتاب_ارامكو</t>
  </si>
  <si>
    <t>https://twitter.com/oz_otb1/status/1204753035370647555</t>
  </si>
  <si>
    <t>hxjnxxj</t>
  </si>
  <si>
    <t>#نجاح_اكتتاب_ارامكو ابحث عن بكر تميميه بيضاء بكر جميله من الرياض عمرها أقل من ٢٣ لاعزب ظابط تميمي....</t>
  </si>
  <si>
    <t>https://twitter.com/hxjnxxj/status/1204753025174327296</t>
  </si>
  <si>
    <t>Abdulazizfrh</t>
  </si>
  <si>
    <t>@AlAhliNCB السلام عليك... متى اخر يوم نقدر نبيع اسهم اكتتاب ارامكو من خلال جهاز الصراف الآلي ؟</t>
  </si>
  <si>
    <t>https://twitter.com/Abdulazizfrh/status/1204752969264177153</t>
  </si>
  <si>
    <t>nasagirls11</t>
  </si>
  <si>
    <t>https://twitter.com/nasagirls11/status/1204752930169139200</t>
  </si>
  <si>
    <t>Doaa9873</t>
  </si>
  <si>
    <t xml:space="preserve">#نجاح_اكتتاب_ارامكو راسلني الآن عبر الخاص لكتابة أوراقك و مستنداتك على الوورد و تنسيق عروض بوربوينت و تنسيق السيرة الذاتية و عمل بحوثك الجامعية و واجباتك الدراسية على الكمبيوتر... ودعكم ممن يتكسبون منكم بجشع فهنا الأسعار مناسبة جداً </t>
  </si>
  <si>
    <t>https://twitter.com/Doaa9873/status/1204752924007641089</t>
  </si>
  <si>
    <t>QA_ssb</t>
  </si>
  <si>
    <t xml:space="preserve">اكتتاب ارامكو لم يكن عملية تجارية فقط , هو انتصار اقتصادي قوي ومؤثر على مستوى العالم .. بالإضافة الا المنجزات الأخرى كإدارة الاكتتاب تنظيميا وتقنياً , الف مبروك لهذا الوطن العظيم ولهذا الرجل القوي . #سهم_ارامكو </t>
  </si>
  <si>
    <t>https://twitter.com/QA_ssb/status/1204752890562256896</t>
  </si>
  <si>
    <t>oaoa208820</t>
  </si>
  <si>
    <t>#نجاح_اكتتاب_ارامكو طيب احناء ابو ٣٠ سهم راح نستفيد ولا الفايده بتكون لكبار الشركات والمواسسة التجاريه</t>
  </si>
  <si>
    <t>https://twitter.com/oaoa208820/status/1204752822727839744</t>
  </si>
  <si>
    <t xml:space="preserve">ليس اكتتاباً كبقية الاكتتابات.. ليست شركة كبقية الشركات.. القصة أكبر من #نجاح_اكتتاب_ارامكو القصة إنجاز وطن.. ومواقف شعب.. ورؤية قائد.. فعلاً: "القيادة لا تذهب الا لمن طرق أبواباً لم يطرقها غيره" </t>
  </si>
  <si>
    <t>https://twitter.com/i3ilk/status/1204752732462043140</t>
  </si>
  <si>
    <t>sultan_mas</t>
  </si>
  <si>
    <t xml:space="preserve">انطلاقة مميزة شقراااان في المقدمة #اكتتاب_أرامكو </t>
  </si>
  <si>
    <t>https://twitter.com/sultan_mas/status/1204752721431220226</t>
  </si>
  <si>
    <t>alotaibi590</t>
  </si>
  <si>
    <t>المشكله ارامكو مابينت سعر السهم بالبدايه غريبه منهم والحين تم ادراجها مشكوك بامرها ... مثلها مثل اي شركه تقدم على اكتتاب ويبينون سعر السهم عشان الواحد يعرف كم عليه ياخذ سهم على موجب سعر السهم</t>
  </si>
  <si>
    <t>https://twitter.com/alotaibi590/status/1204752699729891328</t>
  </si>
  <si>
    <t xml:space="preserve">#نجاح_اكتتاب_ارامكو رؤية سمو ولي العهد تتحقق.. وأسواق المال الشفافة تصادق على نجاح رؤيته.. حيث قفز تقييم #أرامكو إلى 1.88 تريليون دولار، بعد طرح جزء من الشركة للاكتتاب العام، لتصبح أكبر شركة في العالم . ، </t>
  </si>
  <si>
    <t>https://twitter.com/KSASociety/status/1204752684676456449</t>
  </si>
  <si>
    <t>AbdullahK5</t>
  </si>
  <si>
    <t>https://twitter.com/AbdullahK5/status/1204752650824224768</t>
  </si>
  <si>
    <t>Nona1hassan</t>
  </si>
  <si>
    <t xml:space="preserve">والله عيب يا شباب لما بتشوفون التغريد تبعي ولا تسوي تفاعل معها متابعه و ريتويت تري ببلاش والله #نجاح_اكتتاب_ارامكو </t>
  </si>
  <si>
    <t>https://twitter.com/Nona1hassan/status/1204752643513556992</t>
  </si>
  <si>
    <t>#نجاح_اكتتاب_ارامكو شفافية.. رؤية.. وضوح مكسب اليوم جهد الامس #شكرا_محمد_بن_سلمان .</t>
  </si>
  <si>
    <t>https://twitter.com/Almadinanews/status/1204752630930694145</t>
  </si>
  <si>
    <t>51Ioioi</t>
  </si>
  <si>
    <t>#نجاح_اكتتاب_ارامكو كل ماجاء طاري أسهم واكتتاب تذكرت عام٢٠٠٦</t>
  </si>
  <si>
    <t>https://twitter.com/51Ioioi/status/1204752563096174594</t>
  </si>
  <si>
    <t>بفضل إكتتاب أرامكو.." تداول " ضمن أكبر 10 بورصات في العالم http://riyadhpost.live/16977 #الرياض_بوست</t>
  </si>
  <si>
    <t>https://twitter.com/RiyadhPost/status/1204752545677221890</t>
  </si>
  <si>
    <t>hano1506</t>
  </si>
  <si>
    <t>يقولون فيه امطار جايه دخلوا برميلي جوا لايتبلل. #نجاح_اكتتاب_ارامكو</t>
  </si>
  <si>
    <t>https://twitter.com/hano1506/status/1204752530955276289</t>
  </si>
  <si>
    <t>reem8390</t>
  </si>
  <si>
    <t xml:space="preserve">#نجاح_اكتتاب_ارامكو العسل طبيعي ١٠٠/١٠٠ واصل للماكن الي تبيه وافحص وجرب </t>
  </si>
  <si>
    <t>https://twitter.com/reem8390/status/1204752527419424768</t>
  </si>
  <si>
    <t>Smoo_0221</t>
  </si>
  <si>
    <t xml:space="preserve">#نجاح_اكتتاب_ارامكو شلون ما ينجح وانا احد كبار المستثمرين واحد اهم شريك </t>
  </si>
  <si>
    <t>https://twitter.com/Smoo_0221/status/1204752501611925504</t>
  </si>
  <si>
    <t>afaf1819</t>
  </si>
  <si>
    <t xml:space="preserve">#نجاح_اكتتاب_ارامكو بعزم جبل طويق وشعبه المخلص الوفيّ </t>
  </si>
  <si>
    <t>https://twitter.com/afaf1819/status/1204752500479463424</t>
  </si>
  <si>
    <t>ALI__508</t>
  </si>
  <si>
    <t>سؤال بسيط من المتوقع ان يرتفع السهم الى 40 في الاسبوعين هذولا ولاكن لو انتظر حتى 6شهور عشان احصل على الاسهم المجانية هل هو افضل؟؟ خوفي ان السهم بينزل ولاعاد بيرتفع البعض يقول بيع اذا ارتفع خلال الاسابيع هذي لانه راح ينزل ويصير مستقر ولاعاد بيرتفع مثل الان #نجاح_اكتتاب_ارامكو</t>
  </si>
  <si>
    <t>https://twitter.com/ALI__508/status/1204752465406676996</t>
  </si>
  <si>
    <t>abu__aljadel</t>
  </si>
  <si>
    <t>#نجاح_اكتتاب_ارامكو ياليت اني مكتتب !!! وعسى الله يزيدنا من فضله</t>
  </si>
  <si>
    <t>https://twitter.com/abu__aljadel/status/1204752435354357761</t>
  </si>
  <si>
    <t>MoDabha</t>
  </si>
  <si>
    <t>يجماعه كيف ابيع اشرحوا لي #نجاح_اكتتاب_ارامكو #سهم_ارامكو</t>
  </si>
  <si>
    <t>https://twitter.com/MoDabha/status/1204752357285859329</t>
  </si>
  <si>
    <t>bFuyjZjdNhLbe5n</t>
  </si>
  <si>
    <t xml:space="preserve">نجاح أكتتاب أرامكو هو نجاح للوطن </t>
  </si>
  <si>
    <t>https://twitter.com/bFuyjZjdNhLbe5n/status/1204752315804246016</t>
  </si>
  <si>
    <t>brenaesa</t>
  </si>
  <si>
    <t>هل بيصير اكتتاب ثاني في ارامكو؟؟؟؟؟</t>
  </si>
  <si>
    <t>https://twitter.com/brenaesa/status/1204752202084040704</t>
  </si>
  <si>
    <t>geh1555</t>
  </si>
  <si>
    <t xml:space="preserve">ربّاهُ إنّي مثقلٌ وأكادُ أفتقِدُ الشهِيق ربّاهُ إنّي ضائِع والأرضُ في عيني تضيق. #نجاح_اكتتاب_ارامكو </t>
  </si>
  <si>
    <t>https://twitter.com/geh1555/status/1204752177857802240</t>
  </si>
  <si>
    <t>ويعزز اكتتاب أرامكو موقع السوق المالية السعودية المحلية "تداول"، لتصبح من بين أكبر 10 أسواق عالمية، فيما توقع محلل أسواق المال، نادي عزام، أن "تتحرك جميع مؤشرات السوق صعوداً، لكن السهم قد يواجه عمليات بيع طفيفة" #تداول_ارامكو #اندبندنت_عربية_تغنيك</t>
  </si>
  <si>
    <t>https://twitter.com/IndyArabia/status/1204752149701431296</t>
  </si>
  <si>
    <t>joodAbdullahJA</t>
  </si>
  <si>
    <t xml:space="preserve">#SaudiArabia today achieved a major economic achievement after the success of the #AramcoIPO and its inclusion among the largest companies listed in the world #نجاح_اكتتاب_ارامكو </t>
  </si>
  <si>
    <t>#SaudiArabia #AramcoIPO</t>
  </si>
  <si>
    <t>https://twitter.com/joodAbdullahJA/status/1204752084467355648</t>
  </si>
  <si>
    <t>al_hamami15</t>
  </si>
  <si>
    <t>الحمدلله وبإذن الله يستمر النجاح للابد #نجاح_اكتتاب_ارامكو</t>
  </si>
  <si>
    <t>https://twitter.com/al_hamami15/status/1204752024073584640</t>
  </si>
  <si>
    <t>EKCZCyonCQtT3bH</t>
  </si>
  <si>
    <t>خلو التتتاب عل جنب الدخااااان مغشوش موتنى ياعالم #نجاح_اكتتاب_ارامكو</t>
  </si>
  <si>
    <t>https://twitter.com/EKCZCyonCQtT3bH/status/1204751978133434368</t>
  </si>
  <si>
    <t>am_Hamdan2</t>
  </si>
  <si>
    <t xml:space="preserve">#نجاح_اكتتاب_ارامكو الى اهل الخير وأهل المعروف وأصحاب الأيادي البيضاء فزعتكم بالذي تقدرون عليه اسره ابوهم عليه إيقاف خدمات مهدد بالسجن عليه فاتورة كهرباء عليه حكم إخلاء الشقه ربنا لا يريكم مكروه بحياتكم ٠٠٠ رقم سداد الفاتوره// ١٨٢٤١١٨٨٠ </t>
  </si>
  <si>
    <t>https://twitter.com/am_Hamdan2/status/1204751910521262080</t>
  </si>
  <si>
    <t>aymenasiry</t>
  </si>
  <si>
    <t xml:space="preserve">اخاف يلحق كلامك عن اكتتاب ارامكو انه ما بيصير وربطته بالسياسة وانه ورقة الظغط الأخيرة وراح الكلام هذا كله في الهوا ونزل اكتتاب ارامكو واليوم ادرجت في السوق السعودي </t>
  </si>
  <si>
    <t>https://twitter.com/aymenasiry/status/1204751907119611904</t>
  </si>
  <si>
    <t>san93658975</t>
  </si>
  <si>
    <t>ﺥــوآطـــر.رآقــيــہ.ee #نجاااح_اكتتاب_ارامكو</t>
  </si>
  <si>
    <t>https://twitter.com/san93658975/status/1204751839914332162</t>
  </si>
  <si>
    <t>binsalem999</t>
  </si>
  <si>
    <t>اقل هزه تكسره لا تهزه #نجاااح_اكتتاب_ارامكو</t>
  </si>
  <si>
    <t>https://twitter.com/binsalem999/status/1204751813985161216</t>
  </si>
  <si>
    <t>a73qv</t>
  </si>
  <si>
    <t>ضروري تعِرف قيمتك وترضى بنفسك، مو أي علاقة تنتهي راح تضرّك.. ومو أي إنسِان يطلع من حياتك تعتبره خسارة. #نجاااح_اكتتاب_ارامكو</t>
  </si>
  <si>
    <t>https://twitter.com/a73qv/status/1204751779897974785</t>
  </si>
  <si>
    <t>Q8Ftk</t>
  </si>
  <si>
    <t>ليس همي أن يقول الناس عني أنني أحببتك #نجاااح_اكتتاب_ارامكو</t>
  </si>
  <si>
    <t>https://twitter.com/Q8Ftk/status/1204751694795616260</t>
  </si>
  <si>
    <t>hanno909031</t>
  </si>
  <si>
    <t>آلحيـآاة أمـل ،، #نجاااح_اكتتاب_ارامكو</t>
  </si>
  <si>
    <t>https://twitter.com/hanno909031/status/1204751623957950465</t>
  </si>
  <si>
    <t>#نجااااح_اكتتاب_ارامكو ترانيم 5tx</t>
  </si>
  <si>
    <t>https://twitter.com/Yttttyyy1/status/1204751619491082252</t>
  </si>
  <si>
    <t>#نجااااح_اكتتاب_ارامكو · إن للقلوب صدأ كصدأ الحديد و جلاؤها الاستغفار noL</t>
  </si>
  <si>
    <t>https://twitter.com/salh_salh1222/status/1204751619155484680</t>
  </si>
  <si>
    <t>#نجااااح_اكتتاب_ارامكو زياد الشهراني q8Q</t>
  </si>
  <si>
    <t>https://twitter.com/semihezen/status/1204751618119479298</t>
  </si>
  <si>
    <t>#نجااااح_اكتتاب_ارامكو · فإذا عزمت فتوكل على الله إن الله يحب المتوكلين (آل عمران 159) cwP</t>
  </si>
  <si>
    <t>https://twitter.com/babyface8877/status/1204751612465602560</t>
  </si>
  <si>
    <t>ayoodi9</t>
  </si>
  <si>
    <t>#نجاااح_اكتتاب_ارامكو تدريجيًا بدأت افقد القدرة على إنشاء صداقات وفتح حوارات طويله.. او أي شيء يحتاج بداية.</t>
  </si>
  <si>
    <t>https://twitter.com/ayoodi9/status/1204751609793851392</t>
  </si>
  <si>
    <t>MaryJPerryH</t>
  </si>
  <si>
    <t>#نجااااح_اكتتاب_ارامكو الحياة حلوة SGj</t>
  </si>
  <si>
    <t>https://twitter.com/MaryJPerryH/status/1204751609428881408</t>
  </si>
  <si>
    <t>bxjcjdhdhn8</t>
  </si>
  <si>
    <t>#نجااااح_اكتتاب_ارامكو وعد C39</t>
  </si>
  <si>
    <t>https://twitter.com/bxjcjdhdhn8/status/1204751608795607040</t>
  </si>
  <si>
    <t>#نجااااح_اكتتاب_ارامكو لا تكتب رساله وانت ... تحت تأثير الحنين حتى لا تداس كرامتك تحت عجلات غرورهم OVA</t>
  </si>
  <si>
    <t>https://twitter.com/q8ffq87/status/1204751607449227264</t>
  </si>
  <si>
    <t>#نجااااح_اكتتاب_ارامكو · قد مضى العمر وفات يا أسير الغفلات فاغنم العمر و بادر بالتقى قبل الممات wfN</t>
  </si>
  <si>
    <t>https://twitter.com/dvgcch/status/1204751607449214976</t>
  </si>
  <si>
    <t>#نجااااح_اكتتاب_ارامكو · إلهي لي إخوة أحببتهم فيك طريقم الإيمان ونورهم القرآن فارض عنهم يارحمن Y3i</t>
  </si>
  <si>
    <t>https://twitter.com/hra200034/status/1204751607424004098</t>
  </si>
  <si>
    <t>#نجااااح_اكتتاب_ارامكو عيون المها VF5</t>
  </si>
  <si>
    <t>https://twitter.com/adall41411/status/1204751606379618308</t>
  </si>
  <si>
    <t>Lo0olyHot111</t>
  </si>
  <si>
    <t>#نجااااح_اكتتاب_ارامكو مشاري vek</t>
  </si>
  <si>
    <t>https://twitter.com/Lo0olyHot111/status/1204751606102790145</t>
  </si>
  <si>
    <t>#نجااااح_اكتتاب_ارامكو رغد Nx2</t>
  </si>
  <si>
    <t>https://twitter.com/juanmateosr/status/1204751602382491649</t>
  </si>
  <si>
    <t>#نجااااح_اكتتاب_ارامكو السنُافي N3X</t>
  </si>
  <si>
    <t>https://twitter.com/shhad0/status/1204751601749102592</t>
  </si>
  <si>
    <t>#نجااااح_اكتتاب_ارامكو مؤلمَ انَ تبتَسِم مِن اجل مَن حَولِكك ، وانتَ يسكنكَك الألمم JfM</t>
  </si>
  <si>
    <t>https://twitter.com/hfd2099/status/1204751599702302726</t>
  </si>
  <si>
    <t xml:space="preserve">ارامكو السعودية تجعل من كل مواطن سعودي يفخر بعد دخولها القوي في سوق الاسهم، وولي العهد يجعل من كل الشعب يفخر بـ امتلاكهم لقائد حكيم يستغل كل نقاط القوى ويطورها لصالح المملكة #نجاح_اكتتاب_ارامكو </t>
  </si>
  <si>
    <t>https://twitter.com/mohamme04643248/status/1204751593704435713</t>
  </si>
  <si>
    <t>#نجااااح_اكتتاب_ارامكو عيون المها ix9</t>
  </si>
  <si>
    <t>https://twitter.com/onuraydogan0666/status/1204751583629791232</t>
  </si>
  <si>
    <t>#نجااااح_اكتتاب_ارامكو اريام Df0</t>
  </si>
  <si>
    <t>https://twitter.com/jowiidii/status/1204751575509610496</t>
  </si>
  <si>
    <t>#نجااااح_اكتتاب_ارامكو سمـُى bRV</t>
  </si>
  <si>
    <t>https://twitter.com/just1nb1eber2/status/1204751553434918912</t>
  </si>
  <si>
    <t>#نجااااح_اكتتاب_ارامكو 6 H6W</t>
  </si>
  <si>
    <t>https://twitter.com/memo91234/status/1204751552436752384</t>
  </si>
  <si>
    <t>nre_nour</t>
  </si>
  <si>
    <t>وبهدوء هذا الوقت الله يكتب لنا كل حاجه نحبها. #نجاااح_اكتتاب_ارامكو</t>
  </si>
  <si>
    <t>https://twitter.com/nre_nour/status/1204751545310629889</t>
  </si>
  <si>
    <t>ali701890</t>
  </si>
  <si>
    <t>#نجااااح_اكتتاب_ارامكو العنُود iQl</t>
  </si>
  <si>
    <t>https://twitter.com/ali701890/status/1204751533964963840</t>
  </si>
  <si>
    <t>#نجااااح_اكتتاب_ارامكو الشوق b1c</t>
  </si>
  <si>
    <t>https://twitter.com/satddyi/status/1204751526268428289</t>
  </si>
  <si>
    <t>DRUGX24</t>
  </si>
  <si>
    <t xml:space="preserve">#نجاح_اكتتاب_ارامكو I'm the one who will suffer this detention? I never thought I would lose this all... </t>
  </si>
  <si>
    <t>https://twitter.com/DRUGX24/status/1204751511575769090</t>
  </si>
  <si>
    <t>#نجااااح_اكتتاب_ارامكو ابتهال العريفي vZ0</t>
  </si>
  <si>
    <t>https://twitter.com/PanotYeetawee/status/1204751501413015553</t>
  </si>
  <si>
    <t>#نجااااح_اكتتاب_ارامكو حسنات 71P</t>
  </si>
  <si>
    <t>https://twitter.com/betsi_besti98/status/1204751482723209217</t>
  </si>
  <si>
    <t>TahaRadwan</t>
  </si>
  <si>
    <t>#نجاح_اكتتاب_ارامكو طب ياريت تلغوا رسوم المرافقين بقي</t>
  </si>
  <si>
    <t>https://twitter.com/TahaRadwan/status/1204751475488018432</t>
  </si>
  <si>
    <t>6qVAdkOkE9AhiSW</t>
  </si>
  <si>
    <t>https://twitter.com/6qVAdkOkE9AhiSW/status/1204751469016207376</t>
  </si>
  <si>
    <t>AABakkar</t>
  </si>
  <si>
    <t>أن تقود أمة نحو القمة معناه: * طموح لا يعرف المستحيل * رؤية مستقبلية عملية مبنية على الحقائق والأرقام * أن ترى ما لا يراه غيرك * أن تحقق الهدف بإتقان واقتدار مذهل.. #نجاح_اكتتاب_ارامكو #الأمير_محمد_بن_سلمان</t>
  </si>
  <si>
    <t>https://twitter.com/AABakkar/status/1204751459096702977</t>
  </si>
  <si>
    <t>abdullah92v</t>
  </si>
  <si>
    <t>كل ما ضمت عيوني .. #نجاااح_اكتتاب_ارامكو</t>
  </si>
  <si>
    <t>https://twitter.com/abdullah92v/status/1204751453371412480</t>
  </si>
  <si>
    <t>#نجااااح_اكتتاب_ارامكو بنت الامارات V4E</t>
  </si>
  <si>
    <t>https://twitter.com/hooyoo445/status/1204751442344660992</t>
  </si>
  <si>
    <t>#نجااااح_اكتتاب_ارامكو مُـيُـم r98</t>
  </si>
  <si>
    <t>https://twitter.com/Mariocaro48/status/1204751407775178752</t>
  </si>
  <si>
    <t>#نجااااح_اكتتاب_ارامكو الدلع كله kwe</t>
  </si>
  <si>
    <t>https://twitter.com/dagt_2/status/1204751384266100737</t>
  </si>
  <si>
    <t>#نجااااح_اكتتاب_ارامكو أسماء 2uU</t>
  </si>
  <si>
    <t>https://twitter.com/zomom088/status/1204751370227765248</t>
  </si>
  <si>
    <t>keek69364818</t>
  </si>
  <si>
    <t>#نجاااح_اكتتاب_ارامكو حط هالشِيء في بالك كل لحظة سيئة تعيشها الحين، راح تعيشها وتتعداها وتضحك عليها بعد فترة مهمّا كنت تعتقد بداخلك إنها ما راح تعدي.</t>
  </si>
  <si>
    <t>https://twitter.com/keek69364818/status/1204751364338987008</t>
  </si>
  <si>
    <t>#نجااااح_اكتتاب_ارامكو شمالي ahO</t>
  </si>
  <si>
    <t>https://twitter.com/nbcvmgsdfb/status/1204751357426700288</t>
  </si>
  <si>
    <t>mlgfdh</t>
  </si>
  <si>
    <t>ياموجة الأشواق من قلب مشتاق #نجاااح_اكتتاب_ارامكو</t>
  </si>
  <si>
    <t>https://twitter.com/mlgfdh/status/1204751356394954753</t>
  </si>
  <si>
    <t>فبتر بيت يوم كامل ب١٠٠﷼ + عدسه سناب مجاناً لمدة يومين للطلب خاص #نجاح_اكتتاب_ارامكو</t>
  </si>
  <si>
    <t>https://twitter.com/keekk72/status/1204751355304390657</t>
  </si>
  <si>
    <t>jaber1210</t>
  </si>
  <si>
    <t>#نجاااح_اكتتاب_ارامكو خليك شخص مايفرض نفسه على أي احد، ودائمًا يستصعب هالشيء حتى لو مايكمل يومك بدونه، اختار البعد إذا مالقيت لك قيمة عنده \"نفسك فوق كل شيء\".</t>
  </si>
  <si>
    <t>https://twitter.com/jaber1210/status/1204751338841788417</t>
  </si>
  <si>
    <t>Amal1373</t>
  </si>
  <si>
    <t>#نجاااح_اكتتاب_ارامكو جمال التعبير الغير مُباشر إنه يكون صادق، مافيه تصنع ولا تكلف، زي الراحة النفسية إللي يشعر بها الشخص لمّا يكلمك.</t>
  </si>
  <si>
    <t>https://twitter.com/Amal1373/status/1204751322651738112</t>
  </si>
  <si>
    <t>#نجااااح_اكتتاب_ارامكو مجنونك QF3</t>
  </si>
  <si>
    <t>https://twitter.com/shdhshxha/status/1204751313856270336</t>
  </si>
  <si>
    <t>#نجااااح_اكتتاب_ارامكو x P8t</t>
  </si>
  <si>
    <t>https://twitter.com/AlharthiMuath/status/1204751313806020608</t>
  </si>
  <si>
    <t>jcgjcgnvgjh</t>
  </si>
  <si>
    <t>﮼أجمل،ما،قيل،في،الحُب : #نجاااح_اكتتاب_ارامكو</t>
  </si>
  <si>
    <t>https://twitter.com/jcgjcgnvgjh/status/1204751291840389120</t>
  </si>
  <si>
    <t>RMHxq8</t>
  </si>
  <si>
    <t>مافي حاجه أسمها محد يدوم لك، اللي قلبه نظيف راح يبقى معاك لين تفِنى حياتك. #نجاااح_اكتتاب_ارامكو</t>
  </si>
  <si>
    <t>https://twitter.com/RMHxq8/status/1204751275902095362</t>
  </si>
  <si>
    <t>#نجااااح_اكتتاب_ارامكو إحسان wHT</t>
  </si>
  <si>
    <t>https://twitter.com/AlhurdiWaleed/status/1204751251130535936</t>
  </si>
  <si>
    <t>doha31841051</t>
  </si>
  <si>
    <t>#نجاااح_اكتتاب_ارامكو بعد كمية مشاعر عظيمة جدًا، تبلد لِدرجة أن مشاعرك تنعدم أتجاة الكل.</t>
  </si>
  <si>
    <t>https://twitter.com/doha31841051/status/1204751229202706432</t>
  </si>
  <si>
    <t xml:space="preserve">رؤية #ولي_العهد تتحقق بعد ثلاث سنوات من إعلانه عن طرح جزء من #أرامكو للاكتتاب العام http://alriyadh.com/1792775 #نجاح_اكتتاب_ارامكو </t>
  </si>
  <si>
    <t>https://twitter.com/AlRiyadh/status/1204751216321978376</t>
  </si>
  <si>
    <t>ahm1am1</t>
  </si>
  <si>
    <t>إن شفتيني أغار تكفين لا تعاتبنيي #نجاااح_اكتتاب_ارامكو</t>
  </si>
  <si>
    <t>https://twitter.com/ahm1am1/status/1204751167647047680</t>
  </si>
  <si>
    <t>joori_500</t>
  </si>
  <si>
    <t>#نجاااح_اكتتاب_ارامكو وصلنا لمرحلة انتهى فيها الكلام، ومات حمّاس المحاولات صرنا واقفين ننتظر الوضع يتعدل حاله أو نتركه مثل ماهو.</t>
  </si>
  <si>
    <t>https://twitter.com/joori_500/status/1204751152866304001</t>
  </si>
  <si>
    <t>#نجااااح_اكتتاب_ارامكو ليلة WHh</t>
  </si>
  <si>
    <t>https://twitter.com/ggnnhtfbk/status/1204751132586893313</t>
  </si>
  <si>
    <t>tootah465</t>
  </si>
  <si>
    <t>#نجاااح_اكتتاب_ارامكو أتعب شعور ممكن يمر عليك ، أنك تحاول تلهي نفسك بشيء عشان تشيل تفكيرك عن شيء ثاني.</t>
  </si>
  <si>
    <t>https://twitter.com/tootah465/status/1204751126312181760</t>
  </si>
  <si>
    <t>#نجااااح_اكتتاب_ارامكو نصراوي skJ</t>
  </si>
  <si>
    <t>https://twitter.com/TOOM789/status/1204751099728683009</t>
  </si>
  <si>
    <t>Faris_1</t>
  </si>
  <si>
    <t>في راس عرق ساقه اليوم وداني #نجاااح_اكتتاب_ارامكو</t>
  </si>
  <si>
    <t>https://twitter.com/Faris_1/status/1204751095228227584</t>
  </si>
  <si>
    <t>marsfdxn</t>
  </si>
  <si>
    <t>مبسوطين لِلشتاء عشان عندهم حبايب، وأنا مبسوط عشان ساعات الليل تصير اطول واشبع نوم. #نجاااح_اكتتاب_ارامكو</t>
  </si>
  <si>
    <t>https://twitter.com/marsfdxn/status/1204751046985338880</t>
  </si>
  <si>
    <t>#نجااااح_اكتتاب_ارامكو g s8F</t>
  </si>
  <si>
    <t>https://twitter.com/loozalhzazi00/status/1204751022566105089</t>
  </si>
  <si>
    <t>#نجااااح_اكتتاب_ارامكو فتى الشرق 4ow</t>
  </si>
  <si>
    <t>https://twitter.com/381Abac/status/1204751020250877953</t>
  </si>
  <si>
    <t>#نجااااح_اكتتاب_ارامكو فخر عنزه S6D</t>
  </si>
  <si>
    <t>https://twitter.com/mk199109/status/1204751020250845184</t>
  </si>
  <si>
    <t>#نجااااح_اكتتاب_ارامكو القيصر j9V</t>
  </si>
  <si>
    <t>https://twitter.com/kerfs2013/status/1204751019873374208</t>
  </si>
  <si>
    <t>#نجااااح_اكتتاب_ارامكو صوت المدينة Ckp</t>
  </si>
  <si>
    <t>https://twitter.com/adfhkllbvgj/status/1204751019843948545</t>
  </si>
  <si>
    <t>#نجااااح_اكتتاب_ارامكو إيمان 2EK</t>
  </si>
  <si>
    <t>https://twitter.com/elham19555/status/1204751018866679808</t>
  </si>
  <si>
    <t>xEhG0scCnSKzmNR</t>
  </si>
  <si>
    <t>﴿ ألا بِذكْر الله تطمئنُ القلُوبْ ﴾ #نجاااح_اكتتاب_ارامكو</t>
  </si>
  <si>
    <t>https://twitter.com/xEhG0scCnSKzmNR/status/1204751014378774528</t>
  </si>
  <si>
    <t>hearts999888</t>
  </si>
  <si>
    <t>#نجاااح_اكتتاب_ارامكو خلك مُستمر في أنك تسوي كل شيء يعجبك وتجاهل نظرات الاستِخفاف والإستغراب بعيون الكثير إرضاء الذات يعلو ولا يُعلى عليه.</t>
  </si>
  <si>
    <t>https://twitter.com/hearts999888/status/1204751006829088768</t>
  </si>
  <si>
    <t>#نجااااح_اكتتاب_ارامكو · قد مضى العمر وفات يا أسير الغفلات فاغنم العمر و بادر بالتقى قبل الممات CBu</t>
  </si>
  <si>
    <t>https://twitter.com/gvihvgu/status/1204751006141157377</t>
  </si>
  <si>
    <t>sara_a212</t>
  </si>
  <si>
    <t>ربي نسألك صباحاً تشرق فيه قلوبنا فرحاً وعملًا نرضيك به وقولاً نتقربُ به إليك .. #نجاااح_اكتتاب_ارامكو</t>
  </si>
  <si>
    <t>https://twitter.com/sara_a212/status/1204751003226120192</t>
  </si>
  <si>
    <t>j5j5j1</t>
  </si>
  <si>
    <t>#نجااااح_اكتتاب_ارامكو 9 5V2</t>
  </si>
  <si>
    <t>https://twitter.com/j5j5j1/status/1204750998776012800</t>
  </si>
  <si>
    <t>A777aBraka</t>
  </si>
  <si>
    <t>#نجااااح_اكتتاب_ارامكو عاصفة الحزمٌ HSy</t>
  </si>
  <si>
    <t>https://twitter.com/A777aBraka/status/1204750998763380736</t>
  </si>
  <si>
    <t>samialayed2014</t>
  </si>
  <si>
    <t>#نجااااح_اكتتاب_ارامكو ريان uqi</t>
  </si>
  <si>
    <t>https://twitter.com/samialayed2014/status/1204750997404422144</t>
  </si>
  <si>
    <t>sa201ab</t>
  </si>
  <si>
    <t>#نجااااح_اكتتاب_ارامكو · طابت لك الأيام والليالي واسكنك الله في المقام العالي eTF</t>
  </si>
  <si>
    <t>https://twitter.com/sa201ab/status/1204750996762693637</t>
  </si>
  <si>
    <t>#نجااااح_اكتتاب_ارامكو طقس الحايط AZz</t>
  </si>
  <si>
    <t>https://twitter.com/sherdil013/status/1204750991364689921</t>
  </si>
  <si>
    <t>Dv12223</t>
  </si>
  <si>
    <t>والكُلُّ بَعْدَكَ كَأسُهُ مَسكُوبُ ؟! #نجاااح_اكتتاب_ارامكو</t>
  </si>
  <si>
    <t>https://twitter.com/Dv12223/status/1204750986461487104</t>
  </si>
  <si>
    <t>#نجااااح_اكتتاب_ارامكو سحاٌيب vTh</t>
  </si>
  <si>
    <t>https://twitter.com/dygdyy/status/1204750984980901888</t>
  </si>
  <si>
    <t>#نجااااح_اكتتاب_ارامكو حسنة gVi</t>
  </si>
  <si>
    <t>https://twitter.com/Althaferi6/status/1204750984720859137</t>
  </si>
  <si>
    <t>266_f__</t>
  </si>
  <si>
    <t>تر الخوي عند الاجاويـد لـه شـان #نجاااح_اكتتاب_ارامكو</t>
  </si>
  <si>
    <t>https://twitter.com/266_f__/status/1204750980350402560</t>
  </si>
  <si>
    <t>#نجااااح_اكتتاب_ارامكو سهـٍم kzi</t>
  </si>
  <si>
    <t>https://twitter.com/Mksa7070/status/1204750971253002240</t>
  </si>
  <si>
    <t>hopphyf</t>
  </si>
  <si>
    <t>في قانون العلاقات #نجاااح_اكتتاب_ارامكو</t>
  </si>
  <si>
    <t>https://twitter.com/hopphyf/status/1204750942505259008</t>
  </si>
  <si>
    <t>FdkNoor</t>
  </si>
  <si>
    <t>غيرَ الَّذِي تَقْوى على حَمْلِهِ .. ! #نجاااح_اكتتاب_ارامكو</t>
  </si>
  <si>
    <t>https://twitter.com/FdkNoor/status/1204750941066579968</t>
  </si>
  <si>
    <t>#نجااااح_اكتتاب_ارامكو عصام yOU</t>
  </si>
  <si>
    <t>https://twitter.com/HugoPonce7/status/1204750921244315649</t>
  </si>
  <si>
    <t>s1h2im</t>
  </si>
  <si>
    <t>واحب ملقوفٍ يسولف وطراه #نجاااح_اكتتاب_ارامكو</t>
  </si>
  <si>
    <t>https://twitter.com/s1h2im/status/1204750918547333123</t>
  </si>
  <si>
    <t>omar_somah22</t>
  </si>
  <si>
    <t>ارضى بما قسم الله لك وابتسم وتأكد ان البساطة جمال الحياة. #نجاااح_اكتتاب_ارامكو</t>
  </si>
  <si>
    <t>https://twitter.com/omar_somah22/status/1204750913480658946</t>
  </si>
  <si>
    <t>#نجااااح_اكتتاب_ارامكو ولد شمر QNh</t>
  </si>
  <si>
    <t>https://twitter.com/GHMOLINA92/status/1204750897722593282</t>
  </si>
  <si>
    <t>s333oooddd</t>
  </si>
  <si>
    <t>#نجااااح_اكتتاب_ارامكو · قل لا حول ولا قوة إلا بالله ، فإنها كنز من كنوز الجنة CPK</t>
  </si>
  <si>
    <t>https://twitter.com/s333oooddd/status/1204750895763935234</t>
  </si>
  <si>
    <t>#نجااااح_اكتتاب_ارامكو شبابي XJq</t>
  </si>
  <si>
    <t>https://twitter.com/waddessan/status/1204750894996361216</t>
  </si>
  <si>
    <t>#نجااااح_اكتتاب_ارامكو · أكثر من الصلاة على النبي صلى الله عليه وسلم ليلة الجمعة ويومها KkL</t>
  </si>
  <si>
    <t>https://twitter.com/saoudiy05541/status/1204750890990743552</t>
  </si>
  <si>
    <t>#نجااااح_اكتتاب_ارامكو طقس العيص I47</t>
  </si>
  <si>
    <t>https://twitter.com/placemyperra/status/1204750887723372544</t>
  </si>
  <si>
    <t>#نجااااح_اكتتاب_ارامكو الشمري jBr</t>
  </si>
  <si>
    <t>https://twitter.com/ksa132066/status/1204750881838817281</t>
  </si>
  <si>
    <t>660_hadeel</t>
  </si>
  <si>
    <t>#نجاااح_اكتتاب_ارامكو بعض الأشياء ماتوجعك بس تعلمك إنك كنت على نياتك أكثر من اللازم.</t>
  </si>
  <si>
    <t>https://twitter.com/660_hadeel/status/1204750848741511168</t>
  </si>
  <si>
    <t>#نجااااح_اكتتاب_ارامكو هنُادي gUH</t>
  </si>
  <si>
    <t>https://twitter.com/hhooaa02/status/1204750842131369986</t>
  </si>
  <si>
    <t>#نجااااح_اكتتاب_ارامكو تعب قلبي iYX</t>
  </si>
  <si>
    <t>https://twitter.com/jdjdjshsdk/status/1204750841913233409</t>
  </si>
  <si>
    <t>#نجااااح_اكتتاب_ارامكو دوء انثى Els</t>
  </si>
  <si>
    <t>https://twitter.com/wldmaram/status/1204750839858028544</t>
  </si>
  <si>
    <t>#نجااااح_اكتتاب_ارامكو b 3jA</t>
  </si>
  <si>
    <t>https://twitter.com/ailahmdd/status/1204750839824420866</t>
  </si>
  <si>
    <t>#نجااااح_اكتتاب_ارامكو ولد شمر D6I</t>
  </si>
  <si>
    <t>https://twitter.com/alhmid_ali/status/1204750839535063040</t>
  </si>
  <si>
    <t>#نجااااح_اكتتاب_ارامكو انجليناُ MJx</t>
  </si>
  <si>
    <t>https://twitter.com/sxc1000sxc/status/1204750839488925696</t>
  </si>
  <si>
    <t>pluback</t>
  </si>
  <si>
    <t>#نجااااح_اكتتاب_ارامكو صوت القصيم zXj</t>
  </si>
  <si>
    <t>https://twitter.com/pluback/status/1204750838872317953</t>
  </si>
  <si>
    <t>#نجااااح_اكتتاب_ارامكو كليٌ فخر AZr</t>
  </si>
  <si>
    <t>https://twitter.com/musssaaad7786/status/1204750837882507265</t>
  </si>
  <si>
    <t>azizalnbt</t>
  </si>
  <si>
    <t xml:space="preserve">جوهرة اقتصاد الوطن فخر لنا ولآبائنا من قبلنا وأبنائنا من بعدنا #نجاح_اكتتاب_ارامكو </t>
  </si>
  <si>
    <t>https://twitter.com/azizalnbt/status/1204750837551108096</t>
  </si>
  <si>
    <t>#نجااااح_اكتتاب_ارامكو ميمو gp6</t>
  </si>
  <si>
    <t>https://twitter.com/ooJAbScSnBjNiEC/status/1204750837433741312</t>
  </si>
  <si>
    <t>#نجااااح_اكتتاب_ارامكو الأمل بلا عمل، شتاتٌ يقوده الفشل! والتفاؤل مع الجهود نجاحٌ بلا قيود. Pk6</t>
  </si>
  <si>
    <t>https://twitter.com/Nawaf49801487/status/1204750837261709313</t>
  </si>
  <si>
    <t>ufifuvuvgjffjjr</t>
  </si>
  <si>
    <t>#نجااااح_اكتتاب_ارامكو بهجة 8pH</t>
  </si>
  <si>
    <t>https://twitter.com/ufifuvuvgjffjjr/status/1204750836892655616</t>
  </si>
  <si>
    <t>#نجااااح_اكتتاب_ارامكو مزوُن BfW</t>
  </si>
  <si>
    <t>https://twitter.com/edwargomez6/status/1204750836573888513</t>
  </si>
  <si>
    <t>#نجااااح_اكتتاب_ارامكو b Tlw</t>
  </si>
  <si>
    <t>https://twitter.com/juanriver2012/status/1204750836074733569</t>
  </si>
  <si>
    <t>#نجااااح_اكتتاب_ارامكو محمد الردادي FAJ</t>
  </si>
  <si>
    <t>https://twitter.com/amytufgh/status/1204750836003475458</t>
  </si>
  <si>
    <t>#نجااااح_اكتتاب_ارامكو بنت شمر HIP</t>
  </si>
  <si>
    <t>https://twitter.com/noune1412/status/1204750835831525384</t>
  </si>
  <si>
    <t>#نجااااح_اكتتاب_ارامكو b CcT</t>
  </si>
  <si>
    <t>https://twitter.com/99779085/status/1204750835814686734</t>
  </si>
  <si>
    <t>#نجااااح_اكتتاب_ارامكو متميزه Uq1</t>
  </si>
  <si>
    <t>https://twitter.com/bumdx/status/1204750834237673473</t>
  </si>
  <si>
    <t>#نجااااح_اكتتاب_ارامكو جنون الروح g51</t>
  </si>
  <si>
    <t>https://twitter.com/bcdjhdgdstg/status/1204750833222660096</t>
  </si>
  <si>
    <t>#نجااااح_اكتتاب_ارامكو دنيا hj4</t>
  </si>
  <si>
    <t>https://twitter.com/mo202020g/status/1204750832597716993</t>
  </si>
  <si>
    <t>#نجااااح_اكتتاب_ارامكو بينات K2Z</t>
  </si>
  <si>
    <t>https://twitter.com/abwshralzym8/status/1204750832257908736</t>
  </si>
  <si>
    <t>#نجااااح_اكتتاب_ارامكو مشعل الحربي Rw1</t>
  </si>
  <si>
    <t>https://twitter.com/x8u9888/status/1204750832228544513</t>
  </si>
  <si>
    <t>5znh1</t>
  </si>
  <si>
    <t>#نجاح_اكتتاب_ارامكو اللهم لك الحمد فلوسي شقى عمري</t>
  </si>
  <si>
    <t>https://twitter.com/5znh1/status/1204750831448408064</t>
  </si>
  <si>
    <t>#نجااااح_اكتتاب_ارامكو إسراء QQF</t>
  </si>
  <si>
    <t>https://twitter.com/mrshanabq8/status/1204750831255511040</t>
  </si>
  <si>
    <t>A1B2R3H</t>
  </si>
  <si>
    <t>ليش ما يحطونها بتطبيق الاسهم اللي بالايفون ؟؟؟ #نجاح_اكتتاب_ارامكو</t>
  </si>
  <si>
    <t>https://twitter.com/A1B2R3H/status/1204750826746662914</t>
  </si>
  <si>
    <t>almansourq8</t>
  </si>
  <si>
    <t xml:space="preserve"> #نجاااح_اكتتاب_ارامكو</t>
  </si>
  <si>
    <t>https://twitter.com/almansourq8/status/1204750806190350336</t>
  </si>
  <si>
    <t>#نجااااح_اكتتاب_ارامكو قمر تويتر Nkm</t>
  </si>
  <si>
    <t>https://twitter.com/mstrf18/status/1204750757511204865</t>
  </si>
  <si>
    <t>#نجااااح_اكتتاب_ارامكو ساري اليل ZZX</t>
  </si>
  <si>
    <t>https://twitter.com/fo_yuuy8888/status/1204750756747853825</t>
  </si>
  <si>
    <t>nkttaem1</t>
  </si>
  <si>
    <t>ولا طيور .. ولا غزل .. #نجاااح_اكتتاب_ارامكو</t>
  </si>
  <si>
    <t>https://twitter.com/nkttaem1/status/1204750750057979904</t>
  </si>
  <si>
    <t>#نجااااح_اكتتاب_ارامكو لامـ tIm</t>
  </si>
  <si>
    <t>https://twitter.com/Aa95329382/status/1204750747256184833</t>
  </si>
  <si>
    <t>#نجااااح_اكتتاب_ارامكو هتوٌن الناصر crm</t>
  </si>
  <si>
    <t>https://twitter.com/xosman88x/status/1204750745515569154</t>
  </si>
  <si>
    <t>broonnzze77</t>
  </si>
  <si>
    <t>#نجااااح_اكتتاب_ارامكو · حكمة غالية اهديها لك: من و جد الله فماذا فقد و من فقد الله فماذا وجد 991</t>
  </si>
  <si>
    <t>https://twitter.com/broonnzze77/status/1204750743816810502</t>
  </si>
  <si>
    <t>#نجااااح_اكتتاب_ارامكو رولROLEXيكس 9YQ</t>
  </si>
  <si>
    <t>https://twitter.com/freep6767/status/1204750722094522369</t>
  </si>
  <si>
    <t>q8_fan</t>
  </si>
  <si>
    <t>لِـ" الْنِِهَايِّأّتّ" #نجاااح_اكتتاب_ارامكو</t>
  </si>
  <si>
    <t>https://twitter.com/q8_fan/status/1204750705355034626</t>
  </si>
  <si>
    <t>#نجااااح_اكتتاب_ارامكو بعيد vzW</t>
  </si>
  <si>
    <t>https://twitter.com/azez2010g12/status/1204750699281735686</t>
  </si>
  <si>
    <t>ndshshauaiaha</t>
  </si>
  <si>
    <t>https://twitter.com/ndshshauaiaha/status/1204750683158781956</t>
  </si>
  <si>
    <t>d7ooom1341</t>
  </si>
  <si>
    <t>#نجاااح_اكتتاب_ارامكو عمر السكوت ما كان معناه أنا ناسيك وما أبيك أحيانًا السكوت ميّت من الشوق لكن كبريائي ما يخليني أتكلم.</t>
  </si>
  <si>
    <t>https://twitter.com/d7ooom1341/status/1204750676112367618</t>
  </si>
  <si>
    <t>#نجااااح_اكتتاب_ارامكو كـيُـك VBL</t>
  </si>
  <si>
    <t>https://twitter.com/mood44114/status/1204750666624913408</t>
  </si>
  <si>
    <t>#نجااااح_اكتتاب_ارامكو كلام hR2</t>
  </si>
  <si>
    <t>https://twitter.com/jhag2144431/status/1204750646873927680</t>
  </si>
  <si>
    <t>#نجااااح_اكتتاب_ارامكو h nrR</t>
  </si>
  <si>
    <t>https://twitter.com/asfq201/status/1204750637432557568</t>
  </si>
  <si>
    <t>panda_1999a</t>
  </si>
  <si>
    <t>*من السهل أن تحب الناس، ولكن من الصعب أن تجبر الناس على حبك. #نجاااح_اكتتاب_ارامكو</t>
  </si>
  <si>
    <t>https://twitter.com/panda_1999a/status/1204750632839720960</t>
  </si>
  <si>
    <t>alhdb111</t>
  </si>
  <si>
    <t xml:space="preserve">#أرامكو_السعودية #نجاح_اكتتاب_ارامكو </t>
  </si>
  <si>
    <t>https://twitter.com/alhdb111/status/1204750615223644165</t>
  </si>
  <si>
    <t>#نجااااح_اكتتاب_ارامكو نسمة هدوء DIU</t>
  </si>
  <si>
    <t>https://twitter.com/nik5lfi/status/1204750610819637248</t>
  </si>
  <si>
    <t>#نجااااح_اكتتاب_ارامكو الشيحة S9u</t>
  </si>
  <si>
    <t>https://twitter.com/shu7281/status/1204750610773532674</t>
  </si>
  <si>
    <t>sseradd</t>
  </si>
  <si>
    <t>بالله لا تحرمونا من رسائلكم #نجاااح_اكتتاب_ارامكو</t>
  </si>
  <si>
    <t>https://twitter.com/sseradd/status/1204750604192628736</t>
  </si>
  <si>
    <t>Hams_19_</t>
  </si>
  <si>
    <t xml:space="preserve"> إشراقة صباحية #نجاااح_اكتتاب_ارامكو</t>
  </si>
  <si>
    <t>https://twitter.com/Hams_19_/status/1204750570063572992</t>
  </si>
  <si>
    <t>ناااجحه بكل المقاييس بإذن الله #نجاح_اكتتاب_ارامكو</t>
  </si>
  <si>
    <t>https://twitter.com/shambodfg/status/1204750497145671680</t>
  </si>
  <si>
    <t>Mazyooon_AL3in</t>
  </si>
  <si>
    <t>فعساها تحنّ عساها " #نجاااح_اكتتاب_ارامكو</t>
  </si>
  <si>
    <t>https://twitter.com/Mazyooon_AL3in/status/1204750497133060096</t>
  </si>
  <si>
    <t>Alfikrahpk</t>
  </si>
  <si>
    <t>لمعرفة أكثر عن باكستان تابعونا على مواقع التواصل الاجتماعي الموقع الرسمي: http://alfikrah.pk رابط تويتر: https://twitter.com/Alfikrahpk رابط اليوتيوب: https://youtu.be/H4GgXo-wQwg رابط الفيسبوك: http://bit.ly/339Ms9Q رابط الوتس ایب: http://bit.ly/2QZM7Ux #نجاح_اكتتاب_ارامكو</t>
  </si>
  <si>
    <t>https://twitter.com/Alfikrahpk/status/1204750495706943488</t>
  </si>
  <si>
    <t>q8_koko16</t>
  </si>
  <si>
    <t>و إن شكَرتَهُ زادَك .. #نجاااح_اكتتاب_ارامكو</t>
  </si>
  <si>
    <t>https://twitter.com/q8_koko16/status/1204750487167406081</t>
  </si>
  <si>
    <t>mohfalh43</t>
  </si>
  <si>
    <t>#نجااااح_اكتتاب_ارامكو قروباتُ UFb</t>
  </si>
  <si>
    <t>https://twitter.com/mohfalh43/status/1204750472537681921</t>
  </si>
  <si>
    <t>abonasser599</t>
  </si>
  <si>
    <t>#نجاااح_اكتتاب_ارامكو بمنتهى البسّاطة لا تشِيل على شخص، شِيل الشخص من حياتك وانتهى.</t>
  </si>
  <si>
    <t>https://twitter.com/abonasser599/status/1204750471740772352</t>
  </si>
  <si>
    <t>razan_832</t>
  </si>
  <si>
    <t>#نجاااح_اكتتاب_ارامكو اللهم صل وسلم على نبينا محمد.</t>
  </si>
  <si>
    <t>https://twitter.com/razan_832/status/1204750466892148737</t>
  </si>
  <si>
    <t>Tariq42828119</t>
  </si>
  <si>
    <t>#نجاااح_اكتتاب_ارامكو لا تفرض نفسّك على أي أحد، اختار انك تبعد اذا ما لقيت لك قيمة خلي نفسّك فوق كل حاجه.</t>
  </si>
  <si>
    <t>https://twitter.com/Tariq42828119/status/1204750463998013441</t>
  </si>
  <si>
    <t>#نجااااح_اكتتاب_ارامكو زين الخليج Y9V</t>
  </si>
  <si>
    <t>https://twitter.com/Hsusjanzksjs/status/1204750453914963972</t>
  </si>
  <si>
    <t>#نجااااح_اكتتاب_ارامكو عاطف Oql</t>
  </si>
  <si>
    <t>https://twitter.com/not66657/status/1204750450580480002</t>
  </si>
  <si>
    <t>#نجااااح_اكتتاب_ارامكو علُي الدورسي hmP</t>
  </si>
  <si>
    <t>https://twitter.com/bbxkhchug/status/1204750444968448000</t>
  </si>
  <si>
    <t>#نجااااح_اكتتاب_ارامكو عزف الخواطر sgu</t>
  </si>
  <si>
    <t>https://twitter.com/ro7mot2/status/1204750440996507649</t>
  </si>
  <si>
    <t>yas20013</t>
  </si>
  <si>
    <t>#نجااااح_اكتتاب_ارامكو الياس T5T</t>
  </si>
  <si>
    <t>https://twitter.com/yas20013/status/1204750440719618048</t>
  </si>
  <si>
    <t>#نجااااح_اكتتاب_ارامكو بنتُ الجنوب 2gh</t>
  </si>
  <si>
    <t>https://twitter.com/shcfuvxczf/status/1204750438685429760</t>
  </si>
  <si>
    <t>#نجااااح_اكتتاب_ارامكو بنت الشمال jA8</t>
  </si>
  <si>
    <t>https://twitter.com/bvjgjjg8/status/1204750433358680064</t>
  </si>
  <si>
    <t>#نجااااح_اكتتاب_ارامكو سلطان ytK</t>
  </si>
  <si>
    <t>https://twitter.com/sdhkloutqsdh/status/1204750433295773698</t>
  </si>
  <si>
    <t>AaAlii225</t>
  </si>
  <si>
    <t>أحيانًا الحاجه اللي بداخلك.. تحتاج شخص قديم يعرفك زين. #نجاااح_اكتتاب_ارامكو</t>
  </si>
  <si>
    <t>https://twitter.com/AaAlii225/status/1204750427692122112</t>
  </si>
  <si>
    <t>Al_shbaab2014</t>
  </si>
  <si>
    <t>#نجاااح_اكتتاب_ارامكو يظل الكل يجهلك إلا الصديق، اللّي تحكِي له بطريقة ملخبطة وهو يرتب كلامك.</t>
  </si>
  <si>
    <t>https://twitter.com/Al_shbaab2014/status/1204750427507568641</t>
  </si>
  <si>
    <t>#نجااااح_اكتتاب_ارامكو ريلاكس VAO</t>
  </si>
  <si>
    <t>https://twitter.com/_moon110/status/1204750424525463552</t>
  </si>
  <si>
    <t>alexys_masson</t>
  </si>
  <si>
    <t>#نجااااح_اكتتاب_ارامكو اُماني 55K bP1</t>
  </si>
  <si>
    <t>https://twitter.com/alexys_masson/status/1204750416606646272</t>
  </si>
  <si>
    <t>Ifbi_x</t>
  </si>
  <si>
    <t>لاتيأسو من رحمه الله #نجاااح_اكتتاب_ارامكو</t>
  </si>
  <si>
    <t>https://twitter.com/Ifbi_x/status/1204750413603454978</t>
  </si>
  <si>
    <t>#نجااااح_اكتتاب_ارامكو نسمة هدوء kx8</t>
  </si>
  <si>
    <t>https://twitter.com/skkky2008/status/1204750410239610881</t>
  </si>
  <si>
    <t>#نجااااح_اكتتاب_ارامكو اشجان lR3</t>
  </si>
  <si>
    <t>https://twitter.com/twafe82/status/1204750407999864837</t>
  </si>
  <si>
    <t>ufkrktntjtj</t>
  </si>
  <si>
    <t>#نجااااح_اكتتاب_ارامكو · من وجد الله فماذا فقد؟ومن فقد الله فماذا وجد؟ GN5</t>
  </si>
  <si>
    <t>https://twitter.com/ufkrktntjtj/status/1204750403834961920</t>
  </si>
  <si>
    <t>#نجااااح_اكتتاب_ارامكو سمى 7uZ</t>
  </si>
  <si>
    <t>https://twitter.com/rtrtrtr23/status/1204750403545509894</t>
  </si>
  <si>
    <t>#نجااااح_اكتتاب_ارامكو سمىىى 2Tr</t>
  </si>
  <si>
    <t>https://twitter.com/sexeh82/status/1204750402295619586</t>
  </si>
  <si>
    <t>#نجااااح_اكتتاب_ارامكو رغد LVI</t>
  </si>
  <si>
    <t>https://twitter.com/NwiiiF2n/status/1204750402257858560</t>
  </si>
  <si>
    <t>#نجااااح_اكتتاب_ارامكو عواذلُ S8d</t>
  </si>
  <si>
    <t>https://twitter.com/halid22114433/status/1204750398315253760</t>
  </si>
  <si>
    <t>shepidik</t>
  </si>
  <si>
    <t>#نجااااح_اكتتاب_ارامكو دلوعة zS1</t>
  </si>
  <si>
    <t>https://twitter.com/shepidik/status/1204750391818301440</t>
  </si>
  <si>
    <t>#نجااااح_اكتتاب_ارامكو بينات e3z</t>
  </si>
  <si>
    <t>https://twitter.com/jasim1919182/status/1204750387229724674</t>
  </si>
  <si>
    <t>#نجااااح_اكتتاب_ارامكو بكر Coq</t>
  </si>
  <si>
    <t>https://twitter.com/paciazero/status/1204750386143408129</t>
  </si>
  <si>
    <t>#نجااااح_اكتتاب_ارامكو · ربي اغفرلي و لوالدي و للمؤمنين يوم يقوم الحساب nbo</t>
  </si>
  <si>
    <t>https://twitter.com/Hadi77511/status/1204750377217929216</t>
  </si>
  <si>
    <t>#نجااااح_اكتتاب_ارامكو نهى fqT</t>
  </si>
  <si>
    <t>https://twitter.com/xnx1696/status/1204750377113071616</t>
  </si>
  <si>
    <t>MuratDilaDeniz1</t>
  </si>
  <si>
    <t>#نجااااح_اكتتاب_ارامكو عمر USA</t>
  </si>
  <si>
    <t>https://twitter.com/MuratDilaDeniz1/status/1204750375565381633</t>
  </si>
  <si>
    <t>#نجااااح_اكتتاب_ارامكو · يوم بتحس بفراغ وضيق ردد لااله الا أنت سبحانك أنى كنت من الظالمين DzL</t>
  </si>
  <si>
    <t>https://twitter.com/gggdgfdpp/status/1204750375305142272</t>
  </si>
  <si>
    <t>psjhdsg</t>
  </si>
  <si>
    <t>#نجاااح_اكتتاب_ارامكو الأشياء اللي واجهتك بالماضي سواء سئية أو جيدة هي اللي خلتك على ما إنت عليه، مافي حاجة تواجهك بالحياة مُصادفه كل حاجة تواجهك عبارة عن درس لك.</t>
  </si>
  <si>
    <t>https://twitter.com/psjhdsg/status/1204750369869438977</t>
  </si>
  <si>
    <t>#نجااااح_اكتتاب_ارامكو عبدالكريمُ المقاطي 7XN</t>
  </si>
  <si>
    <t>https://twitter.com/GsHarunblgn1905/status/1204750367331962881</t>
  </si>
  <si>
    <t>M_MMSS__</t>
  </si>
  <si>
    <t xml:space="preserve">#نجاح_اكتتاب_ارامكو ايقاف خدمات وغير موظف ورب اسره وسبب الدين خساره في مشروع تجاري من ٣ سنوات اللهم حرم على النار من ساهم بما يستطيع وبارك له في ماله واهله أعظم الناس بركة في ماله أكثرهم صدقة ففي الحديث قال صلى الله عليه وسلم ما نقصت صدقة من مال باقي 19211 سداد-1812804049 </t>
  </si>
  <si>
    <t>https://twitter.com/M_MMSS__/status/1204750363762581504</t>
  </si>
  <si>
    <t>8cJoker</t>
  </si>
  <si>
    <t xml:space="preserve">#نجاح_اكتتاب_ارامكو (طموحنا عنان السماء) رغم كيد الكائدين وحقد الحاقدين مكااااااااااااااااااااااااااانك دوم في القمة يابلادي... </t>
  </si>
  <si>
    <t>https://twitter.com/8cJoker/status/1204750346062614529</t>
  </si>
  <si>
    <t>hdhshsjstsjddj</t>
  </si>
  <si>
    <t>#نجااااح_اكتتاب_ارامكو · اكمل المؤمنين إيمانا أحسنهم خلقا وخياركم خياركم لنسائهم onN</t>
  </si>
  <si>
    <t>https://twitter.com/hdhshsjstsjddj/status/1204750342963056641</t>
  </si>
  <si>
    <t>#نجااااح_اكتتاب_ارامكو · ربي اغفرلي و لوالدي و للمؤمنين يوم يقوم الحساب mKg</t>
  </si>
  <si>
    <t>https://twitter.com/CesarFernndezb/status/1204750342849802240</t>
  </si>
  <si>
    <t>#نجااااح_اكتتاب_ارامكو حبيبك cSy</t>
  </si>
  <si>
    <t>https://twitter.com/knkloody656/status/1204750335442599936</t>
  </si>
  <si>
    <t>#نجااااح_اكتتاب_ارامكو صرووح DDu</t>
  </si>
  <si>
    <t>https://twitter.com/roro43618168/status/1204750326907187200</t>
  </si>
  <si>
    <t>#نجااااح_اكتتاب_ارامكو جنون الروح ep1</t>
  </si>
  <si>
    <t>https://twitter.com/mubarkalanzzi/status/1204750316023033856</t>
  </si>
  <si>
    <t>#نجااااح_اكتتاب_ارامكو انتظرتك UZl</t>
  </si>
  <si>
    <t>https://twitter.com/al_brens60/status/1204750315863658498</t>
  </si>
  <si>
    <t>#نجااااح_اكتتاب_ارامكو · ما تحسر أهل الجنة على شيء كما تحسروا على ساعة لم يذكروا فيها الله 7jw</t>
  </si>
  <si>
    <t>https://twitter.com/Bushbsh/status/1204750314575945729</t>
  </si>
  <si>
    <t>hmood55110gmai1</t>
  </si>
  <si>
    <t>#نجااااح_اكتتاب_ارامكو · كل عام و انت الى الله أقرب ومنه أخوف وبه أعرف وإلى دار كرامته أسبق zkj</t>
  </si>
  <si>
    <t>https://twitter.com/hmood55110gmai1/status/1204750314559148032</t>
  </si>
  <si>
    <t>#نجااااح_اكتتاب_ارامكو الحب الميت pQJ</t>
  </si>
  <si>
    <t>https://twitter.com/idlikj0438/status/1204750307726692352</t>
  </si>
  <si>
    <t>sultan_Madina55</t>
  </si>
  <si>
    <t>الحمد لله ماكتبت فيه خير شر #نجاح_اكتتاب_ارامكو</t>
  </si>
  <si>
    <t>https://twitter.com/sultan_Madina55/status/1204750306854260736</t>
  </si>
  <si>
    <t>#نجااااح_اكتتاب_ارامكو كرستيأله 8aH</t>
  </si>
  <si>
    <t>https://twitter.com/cjwjdj/status/1204750301300957185</t>
  </si>
  <si>
    <t>#نجااااح_اكتتاب_ارامكو نوره U8y</t>
  </si>
  <si>
    <t>https://twitter.com/alex300619/status/1204750288239972353</t>
  </si>
  <si>
    <t>ashleyrosemie</t>
  </si>
  <si>
    <t>وشقاء الرجولة ! #نجاااح_اكتتاب_ارامكو</t>
  </si>
  <si>
    <t>https://twitter.com/ashleyrosemie/status/1204750271202648064</t>
  </si>
  <si>
    <t>rl2010l</t>
  </si>
  <si>
    <t>#نجااااح_اكتتاب_ارامكو 2 OEe</t>
  </si>
  <si>
    <t>https://twitter.com/rl2010l/status/1204750266597289984</t>
  </si>
  <si>
    <t>#نجااااح_اكتتاب_ارامكو a eGe</t>
  </si>
  <si>
    <t>https://twitter.com/bbxbdvvs/status/1204750257936117760</t>
  </si>
  <si>
    <t>fhjgfffdd</t>
  </si>
  <si>
    <t>#نجاااح_اكتتاب_ارامكو اللي يحبك عشان حاجة بيأخذها ويروح، واللي يحبك حب صادق بيتحملك ويبقى معاك بكل الأوقات.</t>
  </si>
  <si>
    <t>https://twitter.com/fhjgfffdd/status/1204750244606619648</t>
  </si>
  <si>
    <t>kkktopk</t>
  </si>
  <si>
    <t>#نجاااح_اكتتاب_ارامكو اللهِ يزيد التفاصيل الحلوة اللي تلطف الجو وتخلينا مبسوطين طول اليوم.</t>
  </si>
  <si>
    <t>https://twitter.com/kkktopk/status/1204750229024780288</t>
  </si>
  <si>
    <t>djjdjdjjddjd</t>
  </si>
  <si>
    <t>صباح الخير... #نجاااح_اكتتاب_ارامكو</t>
  </si>
  <si>
    <t>https://twitter.com/djjdjdjjddjd/status/1204750216592797696</t>
  </si>
  <si>
    <t>1144Mneerah</t>
  </si>
  <si>
    <t>#نجاااح_اكتتاب_ارامكو لمّا يزور قلبك الوجع خليني اشاركك فيه.. حتى لو كانت بيننا خلافات الدنيا.</t>
  </si>
  <si>
    <t>https://twitter.com/1144Mneerah/status/1204750209689014273</t>
  </si>
  <si>
    <t>GoolyQ8</t>
  </si>
  <si>
    <t>إِلَينَا وَيُبدِي لِلعُيُونِ جَمَالَنَا #نجاااح_اكتتاب_ارامكو</t>
  </si>
  <si>
    <t>https://twitter.com/GoolyQ8/status/1204750207709306880</t>
  </si>
  <si>
    <t>اكتتاب شركة أرامكو إنجاز تاريخي وفخر للوطن شكراً لكل من ساهم في هذا النجاح #أرامكو_السعودية</t>
  </si>
  <si>
    <t>https://twitter.com/ANB_BANK/status/1204750200482516992</t>
  </si>
  <si>
    <t>samoooo15</t>
  </si>
  <si>
    <t>حـوّل و استحل باسـطٍ حبــك عــلى #نجاااح_اكتتاب_ارامكو</t>
  </si>
  <si>
    <t>https://twitter.com/samoooo15/status/1204750194790862848</t>
  </si>
  <si>
    <t>#نجااااح_اكتتاب_ارامكو meme SII</t>
  </si>
  <si>
    <t>https://twitter.com/shagag811/status/1204750187245256711</t>
  </si>
  <si>
    <t>asdasdbbyeu</t>
  </si>
  <si>
    <t>بعض الألم يحتاج لِحضن القرآن. #نجاااح_اكتتاب_ارامكو</t>
  </si>
  <si>
    <t>https://twitter.com/asdasdbbyeu/status/1204750186012168193</t>
  </si>
  <si>
    <t>haytooom</t>
  </si>
  <si>
    <t>#نجااااح_اكتتاب_ارامكو الترند VEQ</t>
  </si>
  <si>
    <t>https://twitter.com/haytooom/status/1204750179313889287</t>
  </si>
  <si>
    <t>ofioiqh</t>
  </si>
  <si>
    <t>#نجاااح_اكتتاب_ارامكو لما تحّس انك سويت كل اللي عليك واكثر ولما تعطي من قلبك لاخر لحظه.. هِنا تقدر تروح وانت راضي تمام الرضا ومُتنازل عن كل شعور بداخلك.</t>
  </si>
  <si>
    <t>https://twitter.com/ofioiqh/status/1204750174863663104</t>
  </si>
  <si>
    <t>FkkQ8</t>
  </si>
  <si>
    <t>تأخذ أماكنها الصحيحة تلقائياً ! #نجاااح_اكتتاب_ارامكو</t>
  </si>
  <si>
    <t>https://twitter.com/FkkQ8/status/1204750170199666695</t>
  </si>
  <si>
    <t>عملاق الطاقة يتخطى التوقعات ويغلق بارتفاع 10% الحد اليومي الأعلى في أول تداول لترتفع قيمة ارامكو بما يقارب 180 مليار دولار. #نجاح_اكتتاب_ارامكو خطوة جادة لتحويل اقتصاد المملكة بإذن الله إلى اقتصاد لا يعتمد على بيع النفط وهذا حجر الزاوية في #رؤية_السعودية_2030</t>
  </si>
  <si>
    <t>https://twitter.com/Albagami/status/1204750165950763008</t>
  </si>
  <si>
    <t>AaqqwwssAqwdf</t>
  </si>
  <si>
    <t>القلوب الممتلئة بالحب لا يأتي عليها يوما ويجف عطرها.. #نجاااح_اكتتاب_ارامكو</t>
  </si>
  <si>
    <t>https://twitter.com/AaqqwwssAqwdf/status/1204750159852298240</t>
  </si>
  <si>
    <t>#نجااااح_اكتتاب_ارامكو فيصل العازمـي q7k</t>
  </si>
  <si>
    <t>https://twitter.com/yorman_EOV/status/1204750149215555587</t>
  </si>
  <si>
    <t>Kmrsal1</t>
  </si>
  <si>
    <t>٣ ريال وتقول نجاح #نجاح_اكتتاب_ارامكو</t>
  </si>
  <si>
    <t>https://twitter.com/Kmrsal1/status/1204750146937982981</t>
  </si>
  <si>
    <t>Mrzou8_</t>
  </si>
  <si>
    <t>وأمطريني من #نجاااح_اكتتاب_ارامكو</t>
  </si>
  <si>
    <t>https://twitter.com/Mrzou8_/status/1204750146669613056</t>
  </si>
  <si>
    <t>Albajjash</t>
  </si>
  <si>
    <t>نجاح #أرامكو السعودية في بيع أسهمها بقيمة 96 مليار ريال ، مما جعل هذا الاكتتاب الأكبر في تاريخ البشرية ، سمو سيدي الأمير #محمد_بن_سلمان قال وطال #اكتتاب_ارمكو سيكون الأكبر في تاريخ البشرية هذا ماحدث فعلاً #معاً_نصنع_التاريخ</t>
  </si>
  <si>
    <t>https://twitter.com/Albajjash/status/1204750137362436097</t>
  </si>
  <si>
    <t>#نجااااح_اكتتاب_ارامكو رتويت عنزه 5yd</t>
  </si>
  <si>
    <t>https://twitter.com/KalidOhood/status/1204750128285933569</t>
  </si>
  <si>
    <t>#نجااااح_اكتتاب_ارامكو دانية xqj</t>
  </si>
  <si>
    <t>https://twitter.com/aassaassggg/status/1204750126562062347</t>
  </si>
  <si>
    <t>#نجااااح_اكتتاب_ارامكو إرم Yx6</t>
  </si>
  <si>
    <t>https://twitter.com/zadkj124/status/1204750118513258496</t>
  </si>
  <si>
    <t>#نجااااح_اكتتاب_ارامكو اتحادي YkV</t>
  </si>
  <si>
    <t>https://twitter.com/asgbvxyjjkn/status/1204750116583870466</t>
  </si>
  <si>
    <t>hmada6667</t>
  </si>
  <si>
    <t>#نجااااح_اكتتاب_ارامكو متعبُ الفهد 44R</t>
  </si>
  <si>
    <t>https://twitter.com/hmada6667/status/1204750116416032768</t>
  </si>
  <si>
    <t>5JyDTl2mSMZW6nu</t>
  </si>
  <si>
    <t>فلا أحد يعلم متى ستكون اخر مكالمة اولقاء #نجاااح_اكتتاب_ارامكو</t>
  </si>
  <si>
    <t>https://twitter.com/5JyDTl2mSMZW6nu/status/1204750095373209604</t>
  </si>
  <si>
    <t>yarrakyaxghla</t>
  </si>
  <si>
    <t>ليّتنا لا نعتاد على أمراً ،كي لا يهُزنا تغيره #نجاااح_اكتتاب_ارامكو</t>
  </si>
  <si>
    <t>https://twitter.com/yarrakyaxghla/status/1204750085839441921</t>
  </si>
  <si>
    <t>shammmma12345</t>
  </si>
  <si>
    <t>https://twitter.com/shammmma12345/status/1204750079086739456</t>
  </si>
  <si>
    <t>#نجااااح_اكتتاب_ارامكو لارا Hfg</t>
  </si>
  <si>
    <t>https://twitter.com/uepvag6098/status/1204750078520549376</t>
  </si>
  <si>
    <t>#نجااااح_اكتتاب_ارامكو ولد عبس PXU</t>
  </si>
  <si>
    <t>https://twitter.com/waeel12009/status/1204750074842144768</t>
  </si>
  <si>
    <t>luley_14</t>
  </si>
  <si>
    <t>#نجااااح_اكتتاب_ارامكو ابوشهاب 9bB</t>
  </si>
  <si>
    <t>https://twitter.com/luley_14/status/1204750062846435328</t>
  </si>
  <si>
    <t>#نجااااح_اكتتاب_ارامكو قمرُه oq9</t>
  </si>
  <si>
    <t>https://twitter.com/RicoManley/status/1204750059117699075</t>
  </si>
  <si>
    <t>#نجااااح_اكتتاب_ارامكو · يا ابن آدم أفنيت عمرك في طلب الدنيا فمتى تطلب الآخرة 3A6</t>
  </si>
  <si>
    <t>https://twitter.com/Aboabdo1382/status/1204750059079946240</t>
  </si>
  <si>
    <t>#نجااااح_اكتتاب_ارامكو بنت عبس iqa</t>
  </si>
  <si>
    <t>https://twitter.com/bander16018/status/1204750059075756032</t>
  </si>
  <si>
    <t>alshehri021</t>
  </si>
  <si>
    <t>فيه ناس يدخلون حِياتك، بس عشان يعطونك درس يبقى بداخلك طول عمّرك. #نجاااح_اكتتاب_ارامكو</t>
  </si>
  <si>
    <t>https://twitter.com/alshehri021/status/1204750053564391424</t>
  </si>
  <si>
    <t>bghgfbnm</t>
  </si>
  <si>
    <t>#نجااااح_اكتتاب_ارامكو غــنــج HGO</t>
  </si>
  <si>
    <t>https://twitter.com/bghgfbnm/status/1204750050351562752</t>
  </si>
  <si>
    <t>Noname_506</t>
  </si>
  <si>
    <t>#تداول_ارامكو #اكتتاب_ارمكو #تداول #</t>
  </si>
  <si>
    <t>https://twitter.com/Noname_506/status/1204750049823133696</t>
  </si>
  <si>
    <t>mamralshooq320</t>
  </si>
  <si>
    <t>بعض الناس تصرفاتهم ما تفسرها إلا هالآيه: ﴿في قلوبهِم مرض﴾. #نجاااح_اكتتاب_ارامكو</t>
  </si>
  <si>
    <t>https://twitter.com/mamralshooq320/status/1204750046635470849</t>
  </si>
  <si>
    <t>d7oom129</t>
  </si>
  <si>
    <t>#نجاااح_اكتتاب_ارامكو اوصخ شيء بالحياة لمّا ناس تحذرك من شخص وأنت تدافع عنه وبالاخير يطلع كلامهم صح.</t>
  </si>
  <si>
    <t>https://twitter.com/d7oom129/status/1204750045909831681</t>
  </si>
  <si>
    <t>#نجااااح_اكتتاب_ارامكو فجر RN0</t>
  </si>
  <si>
    <t>https://twitter.com/mmoobb123456/status/1204750039081455617</t>
  </si>
  <si>
    <t>#نجااااح_اكتتاب_ارامكو لا يُهمّني أَمر كلّ شَخص يَرحلُ عَن حَياتي، كلّ مَا يُهمّني ألّا أَكون المُخطِئ فِي حقّه YVm</t>
  </si>
  <si>
    <t>https://twitter.com/trefaiz555/status/1204750035923148800</t>
  </si>
  <si>
    <t>#نجااااح_اكتتاب_ارامكو نوير yPU</t>
  </si>
  <si>
    <t>https://twitter.com/fsggf25664/status/1204750026251087876</t>
  </si>
  <si>
    <t>#نجااااح_اكتتاب_ارامكو بيان YiK</t>
  </si>
  <si>
    <t>https://twitter.com/fxfggd/status/1204750019406057472</t>
  </si>
  <si>
    <t>#نجااااح_اكتتاب_ارامكو كاسبرُ JGm</t>
  </si>
  <si>
    <t>https://twitter.com/Gscuei/status/1204750014905561089</t>
  </si>
  <si>
    <t>#نجااااح_اكتتاب_ارامكو الجابر R7h</t>
  </si>
  <si>
    <t>https://twitter.com/fffgyyyy1111/status/1204750012896468992</t>
  </si>
  <si>
    <t>#نجااااح_اكتتاب_ارامكو رتويت جهينه nGx</t>
  </si>
  <si>
    <t>https://twitter.com/orce111/status/1204750012078579712</t>
  </si>
  <si>
    <t>#نجااااح_اكتتاب_ارامكو ملكةالزين Fjk</t>
  </si>
  <si>
    <t>https://twitter.com/maaazeeen1990/status/1204750003366965248</t>
  </si>
  <si>
    <t>abdala9511</t>
  </si>
  <si>
    <t>كل شيء بالعالم يتغير إلا أمي إذا جيت أقومها من النوم لازم تخاف وتخوفني معها. #نجاااح_اكتتاب_ارامكو</t>
  </si>
  <si>
    <t>https://twitter.com/abdala9511/status/1204750001974501377</t>
  </si>
  <si>
    <t>#نجااااح_اكتتاب_ارامكو · أكثر من الصلاة على النبي صلى الله عليه وسلم ليلة الجمعة ويومها wUK</t>
  </si>
  <si>
    <t>https://twitter.com/addseeel/status/1204749989240541185</t>
  </si>
  <si>
    <t>ajkkdt567</t>
  </si>
  <si>
    <t>#نجااااح_اكتتاب_ارامكو بنت الحايط Q2U</t>
  </si>
  <si>
    <t>https://twitter.com/ajkkdt567/status/1204749978037575680</t>
  </si>
  <si>
    <t>#نجااااح_اكتتاب_ارامكو آلاء jtU</t>
  </si>
  <si>
    <t>https://twitter.com/azoozh14/status/1204749978024992768</t>
  </si>
  <si>
    <t>#نجااااح_اكتتاب_ارامكو البدر kKn</t>
  </si>
  <si>
    <t>https://twitter.com/mzerebgazi/status/1204749973906169856</t>
  </si>
  <si>
    <t>#نجااااح_اكتتاب_ارامكو إشراق Xem</t>
  </si>
  <si>
    <t>https://twitter.com/snedrafha/status/1204749973902045185</t>
  </si>
  <si>
    <t xml:space="preserve">طريق #أرامكو إلى تاسي رؤية... سبقت عمل.. ثلاث سنوات نجاح.. الاكبر في التاريخ #نجاح_اكتتاب_ارامكو . </t>
  </si>
  <si>
    <t>https://twitter.com/Almadinanews/status/1204749964464852993</t>
  </si>
  <si>
    <t>sjalkhashti</t>
  </si>
  <si>
    <t>القصايد و الخواطر كلها لك و الاغاني #نجاااح_اكتتاب_ارامكو</t>
  </si>
  <si>
    <t>https://twitter.com/sjalkhashti/status/1204749963760197632</t>
  </si>
  <si>
    <t>#نجااااح_اكتتاب_ارامكو وعد 9zP</t>
  </si>
  <si>
    <t>https://twitter.com/giermann_jacob/status/1204749962531217409</t>
  </si>
  <si>
    <t>#نجااااح_اكتتاب_ارامكو نسيانُ rcn</t>
  </si>
  <si>
    <t>https://twitter.com/hds78888/status/1204749962493530113</t>
  </si>
  <si>
    <t>#نجااااح_اكتتاب_ارامكو دائماً هناكٓ شخصٓ فيٓ حياتنآ ، ننسىٓ هُمومنآ بـٓ مجرد الحديثٓ معهٓ S21</t>
  </si>
  <si>
    <t>https://twitter.com/dndjsjns/status/1204749961382027264</t>
  </si>
  <si>
    <t>a700062138</t>
  </si>
  <si>
    <t>لا حياة بدون صلاة #نجاااح_اكتتاب_ارامكو</t>
  </si>
  <si>
    <t>https://twitter.com/a700062138/status/1204749959989514243</t>
  </si>
  <si>
    <t>#نجاح_اكتتاب_ارامكو الحمدلله من قبل ومن بعد</t>
  </si>
  <si>
    <t>https://twitter.com/badar0044/status/1204749959226155009</t>
  </si>
  <si>
    <t>dslwjsk</t>
  </si>
  <si>
    <t>#نجااااح_اكتتاب_ارامكو · يا ابن آدم أفنيت عمرك في طلب الدنيا فمتى تطلب الآخرة Rnj</t>
  </si>
  <si>
    <t>https://twitter.com/dslwjsk/status/1204749956541759489</t>
  </si>
  <si>
    <t>FmjQ8</t>
  </si>
  <si>
    <t>فيه شخص يشاركك الحلو والمر وفيه شخص يحلّي لك المر، إحرص على النوع الثاني لأن صعب تلقاه هالأيام. #نجاااح_اكتتاب_ارامكو</t>
  </si>
  <si>
    <t>https://twitter.com/FmjQ8/status/1204749940104343552</t>
  </si>
  <si>
    <t>fdh_q8</t>
  </si>
  <si>
    <t>أنك عندما تغيب عنّي يغيب معك كل شيء ...! #نجاااح_اكتتاب_ارامكو</t>
  </si>
  <si>
    <t>https://twitter.com/fdh_q8/status/1204749927433285643</t>
  </si>
  <si>
    <t>dqhhjddhdh1235</t>
  </si>
  <si>
    <t>فإن لم تتمتع بثمرها تتمتع بخضرتها .. #نجاااح_اكتتاب_ارامكو</t>
  </si>
  <si>
    <t>https://twitter.com/dqhhjddhdh1235/status/1204749925139001344</t>
  </si>
  <si>
    <t>bandralmtari</t>
  </si>
  <si>
    <t xml:space="preserve">#نجاح_اكتتاب_ارامكو الف مبروك لوطننا الغالي هذا الانجاز .. اليوم نرى تحقيقا لكلام ولي العهد و وعوده وانجازاته </t>
  </si>
  <si>
    <t>https://twitter.com/bandralmtari/status/1204749886568177666</t>
  </si>
  <si>
    <t>reem_55d</t>
  </si>
  <si>
    <t>#نجاااح_اكتتاب_ارامكو نفسك ثم نفسك ثم نفسك ثم لا شيء.</t>
  </si>
  <si>
    <t>https://twitter.com/reem_55d/status/1204749881744728064</t>
  </si>
  <si>
    <t>tozvvv</t>
  </si>
  <si>
    <t>#نجااااح_اكتتاب_ارامكو العتيبي Qo9</t>
  </si>
  <si>
    <t>https://twitter.com/tozvvv/status/1204749851545755648</t>
  </si>
  <si>
    <t>#نجااااح_اكتتاب_ارامكو · سبحان الله وبحمده عدد خلقه ورضا نفسه وزنت عرشه ومداد كلماته tUa</t>
  </si>
  <si>
    <t>https://twitter.com/yaraessam118/status/1204749826166050822</t>
  </si>
  <si>
    <t>#نجااااح_اكتتاب_ارامكو · هي طب للقلوب ذكرها يمحو الذنوب نورها سر الغيوب لا إله إلا الله XKi</t>
  </si>
  <si>
    <t>https://twitter.com/LE0O0L/status/1204749804150120448</t>
  </si>
  <si>
    <t>#نجااااح_اكتتاب_ارامكو انستقرام I8l</t>
  </si>
  <si>
    <t>https://twitter.com/gyuk20/status/1204749802577154051</t>
  </si>
  <si>
    <t>#نجااااح_اكتتاب_ارامكو وليد r99</t>
  </si>
  <si>
    <t>https://twitter.com/mjod0191/status/1204749801709080577</t>
  </si>
  <si>
    <t>#نجااااح_اكتتاب_ارامكو اشجان Q5h</t>
  </si>
  <si>
    <t>https://twitter.com/abdailrhman509/status/1204749801130266626</t>
  </si>
  <si>
    <t>#نجااااح_اكتتاب_ارامكو سوسو sqn</t>
  </si>
  <si>
    <t>https://twitter.com/argfayhgsd/status/1204749798819213312</t>
  </si>
  <si>
    <t>#نجااااح_اكتتاب_ارامكو مشعل الحربي foF</t>
  </si>
  <si>
    <t>https://twitter.com/SexseNeek/status/1204749793110712320</t>
  </si>
  <si>
    <t>M_MMSS___</t>
  </si>
  <si>
    <t xml:space="preserve">#نجاح_اكتتاب_ارامكو *** ايقاف خدمات وغير موظف ورب اسره وسبب الدين خساره في مشروع تجاري من ٣ سنوات اللهم حرم على النار من ساهم بما يستطيع وبارك له في ماله واهله أعظم الناس بركة في ماله أكثرهم صدقة ففي الحديث قال صلى الله عليه وسلم ما نقصت صدقة من مال باقي 19211 سداد-1812804049 </t>
  </si>
  <si>
    <t>https://twitter.com/M_MMSS___/status/1204749792708046849</t>
  </si>
  <si>
    <t>#نجااااح_اكتتاب_ارامكو نوره f3A</t>
  </si>
  <si>
    <t>https://twitter.com/stefanomega/status/1204749789839142912</t>
  </si>
  <si>
    <t>#نجااااح_اكتتاب_ارامكو عصام iHn</t>
  </si>
  <si>
    <t>https://twitter.com/joeleninha/status/1204749788895465475</t>
  </si>
  <si>
    <t>#نجااااح_اكتتاب_ارامكو جرح Crx</t>
  </si>
  <si>
    <t>https://twitter.com/moaheeb300/status/1204749786714378246</t>
  </si>
  <si>
    <t>#نجااااح_اكتتاب_ارامكو m 9hS</t>
  </si>
  <si>
    <t>https://twitter.com/khaleed171819/status/1204749784193650688</t>
  </si>
  <si>
    <t>#نجااااح_اكتتاب_ارامكو كوكو svA</t>
  </si>
  <si>
    <t>https://twitter.com/kkaalf2020/status/1204749784097144833</t>
  </si>
  <si>
    <t>#نجااااح_اكتتاب_ارامكو jr7 E9o</t>
  </si>
  <si>
    <t>https://twitter.com/wwwgg221/status/1204749782641721344</t>
  </si>
  <si>
    <t>LX10801</t>
  </si>
  <si>
    <t>#نجااااح_اكتتاب_ارامكو أنفال sLe</t>
  </si>
  <si>
    <t>https://twitter.com/LX10801/status/1204749782222344192</t>
  </si>
  <si>
    <t>Aalazmi24_</t>
  </si>
  <si>
    <t>#نجاااح_اكتتاب_ارامكو غالبًا تشتاق لِشخص مايستاهل هالشعور يكون له.</t>
  </si>
  <si>
    <t>https://twitter.com/Aalazmi24_/status/1204749765180887045</t>
  </si>
  <si>
    <t>#نجااااح_اكتتاب_ارامكو نوف PcK</t>
  </si>
  <si>
    <t>https://twitter.com/mo3a4al/status/1204749765176700928</t>
  </si>
  <si>
    <t>#نجااااح_اكتتاب_ارامكو · يوم بتحس بفراغ وضيق ردد لااله الا أنت سبحانك أنى كنت من الظالمين xzN</t>
  </si>
  <si>
    <t>https://twitter.com/ggshhagga/status/1204749764983701505</t>
  </si>
  <si>
    <t>#نجااااح_اكتتاب_ارامكو ابو منصور KdO</t>
  </si>
  <si>
    <t>https://twitter.com/ddssaa50/status/1204749748936290305</t>
  </si>
  <si>
    <t>#نجااااح_اكتتاب_ارامكو رحـُله nqn</t>
  </si>
  <si>
    <t>https://twitter.com/aasszzr11/status/1204749748470726663</t>
  </si>
  <si>
    <t>#نجااااح_اكتتاب_ارامكو شهرزاد XJA</t>
  </si>
  <si>
    <t>https://twitter.com/al5wq/status/1204749747841650693</t>
  </si>
  <si>
    <t>#نجااااح_اكتتاب_ارامكو بـحـر 3nZ</t>
  </si>
  <si>
    <t>https://twitter.com/sas9877/status/1204749739155177473</t>
  </si>
  <si>
    <t>#نجااااح_اكتتاب_ارامكو مصلح cSo</t>
  </si>
  <si>
    <t>https://twitter.com/jojo75755/status/1204749737167073280</t>
  </si>
  <si>
    <t>#نجااااح_اكتتاب_ارامكو كليٌ فخر z6u</t>
  </si>
  <si>
    <t>https://twitter.com/saalswadi/status/1204749733752909824</t>
  </si>
  <si>
    <t>salooooooooms</t>
  </si>
  <si>
    <t>#نجااااح_اكتتاب_ارامكو دلوعة أبوها mta</t>
  </si>
  <si>
    <t>https://twitter.com/salooooooooms/status/1204749721207820288</t>
  </si>
  <si>
    <t>#نجااااح_اكتتاب_ارامكو ضناني الشوق oYi</t>
  </si>
  <si>
    <t>https://twitter.com/qaswedfrtgyhjij/status/1204749720004022273</t>
  </si>
  <si>
    <t>#نجااااح_اكتتاب_ارامكو صوتك cSW</t>
  </si>
  <si>
    <t>https://twitter.com/mo260171/status/1204749710046699521</t>
  </si>
  <si>
    <t>#نجااااح_اكتتاب_ارامكو · لئن باعدت بيننا الدنيا ففي جنات عدن للأحبة مجمع 2qC</t>
  </si>
  <si>
    <t>https://twitter.com/knff31/status/1204749698080350208</t>
  </si>
  <si>
    <t>#نجااااح_اكتتاب_ارامكو بكر XfO</t>
  </si>
  <si>
    <t>https://twitter.com/afckfvub/status/1204749698067783680</t>
  </si>
  <si>
    <t>toote227</t>
  </si>
  <si>
    <t>#نجااااح_اكتتاب_ارامكو الهفوف zgE</t>
  </si>
  <si>
    <t>https://twitter.com/toote227/status/1204749688177659907</t>
  </si>
  <si>
    <t>eidi_a</t>
  </si>
  <si>
    <t>#أرامكو فخر الوطن،أكبر اكتتاب بتاريخ الكرة الأرضية #إدراج_أرامكو #رؤية_السعودية_2030</t>
  </si>
  <si>
    <t>https://twitter.com/eidi_a/status/1204749674470621184</t>
  </si>
  <si>
    <t>fhgyjjb</t>
  </si>
  <si>
    <t>#نجااااح_اكتتاب_ارامكو الترند RkC</t>
  </si>
  <si>
    <t>https://twitter.com/fhgyjjb/status/1204749673556324353</t>
  </si>
  <si>
    <t>#نجااااح_اكتتاب_ارامكو نسيم الشوق Fc6</t>
  </si>
  <si>
    <t>https://twitter.com/06LneXPAfXMGdUx/status/1204749673287868416</t>
  </si>
  <si>
    <t>Alibabe</t>
  </si>
  <si>
    <t>#نجااااح_اكتتاب_ارامكو تقيا dBi</t>
  </si>
  <si>
    <t>https://twitter.com/Alibabe/status/1204749671069093888</t>
  </si>
  <si>
    <t>#نجااااح_اكتتاب_ارامكو عيون pFg</t>
  </si>
  <si>
    <t>https://twitter.com/putazorra280202/status/1204749663116632065</t>
  </si>
  <si>
    <t>#نجااااح_اكتتاب_ارامكو كـيُـك Q7B</t>
  </si>
  <si>
    <t>https://twitter.com/alpareens34/status/1204749649707438080</t>
  </si>
  <si>
    <t>abdll123590</t>
  </si>
  <si>
    <t>#نجااااح_اكتتاب_ارامكو كليٌ فخر gAT</t>
  </si>
  <si>
    <t>https://twitter.com/abdll123590/status/1204749649174781962</t>
  </si>
  <si>
    <t>#نجااااح_اكتتاب_ارامكو غيوض f3G</t>
  </si>
  <si>
    <t>https://twitter.com/Mattheo44/status/1204749639943118848</t>
  </si>
  <si>
    <t>#نجااااح_اكتتاب_ارامكو قروباتُ NiQ</t>
  </si>
  <si>
    <t>https://twitter.com/khalkefa0822/status/1204749639573999620</t>
  </si>
  <si>
    <t>#نجااااح_اكتتاب_ارامكو كريم DMg</t>
  </si>
  <si>
    <t>https://twitter.com/saleh123972/status/1204749606690656257</t>
  </si>
  <si>
    <t xml:space="preserve">#فيديو .. #شاهد.. كيف تقارن القيمة السوقية لـ #أرامكو مع كبريات شركات العالم - #نجاح_اكتتاب_ارامكو </t>
  </si>
  <si>
    <t>https://twitter.com/Almadinanews/status/1204749604702605313</t>
  </si>
  <si>
    <t>#نجااااح_اكتتاب_ارامكو القرشي 64j</t>
  </si>
  <si>
    <t>https://twitter.com/zzzzzgdhjkfd/status/1204749601053585413</t>
  </si>
  <si>
    <t>#نجااااح_اكتتاب_ارامكو صقر الجنوب vGZ</t>
  </si>
  <si>
    <t>https://twitter.com/SA21EED/status/1204749594200072192</t>
  </si>
  <si>
    <t>#نجااااح_اكتتاب_ارامكو الياس 9my</t>
  </si>
  <si>
    <t>https://twitter.com/h34ssein/status/1204749584788054017</t>
  </si>
  <si>
    <t>#نجااااح_اكتتاب_ارامكو نصراوي 1oJ</t>
  </si>
  <si>
    <t>https://twitter.com/Aaaaa31550626/status/1204749570263126017</t>
  </si>
  <si>
    <t>#نجااااح_اكتتاب_ارامكو نواعم zcI</t>
  </si>
  <si>
    <t>https://twitter.com/Ziad89022868/status/1204749569982111744</t>
  </si>
  <si>
    <t>#نجااااح_اكتتاب_ارامكو · كل عام و انت الى الله أقرب ومنه أخوف وبه أعرف وإلى دار كرامته أسبق dzz</t>
  </si>
  <si>
    <t>https://twitter.com/argjnuhff/status/1204749569977978880</t>
  </si>
  <si>
    <t>#نجااااح_اكتتاب_ارامكو غيمه HPa</t>
  </si>
  <si>
    <t>https://twitter.com/aasdrfyhaaa/status/1204749569894076417</t>
  </si>
  <si>
    <t>#نجااااح_اكتتاب_ارامكو غــنــج fgq</t>
  </si>
  <si>
    <t>https://twitter.com/gcfgdgdetfr/status/1204749562084237314</t>
  </si>
  <si>
    <t>NouraxN92</t>
  </si>
  <si>
    <t xml:space="preserve">#AramcoIPO traded on the #Saudi Stock Exchange #Tadawul It is another success to the track record of the vision of Prince #MohammedbinSalman and #Saudi #Aramco #نجاح_اكتتاب_ارامكو </t>
  </si>
  <si>
    <t>#AramcoIPO #Saudi #Tadawul #MohammedbinSalman #Saudi #Aramco</t>
  </si>
  <si>
    <t>https://twitter.com/NouraxN92/status/1204749482262454273</t>
  </si>
  <si>
    <t>#نجااااح_اكتتاب_ارامكو لحُن ROj</t>
  </si>
  <si>
    <t>https://twitter.com/21Csw/status/1204749475039891456</t>
  </si>
  <si>
    <t>#نجااااح_اكتتاب_ارامكو محب سلمان 8Ov</t>
  </si>
  <si>
    <t>https://twitter.com/AlharthiMuath/status/1204749472460345347</t>
  </si>
  <si>
    <t>#نجااااح_اكتتاب_ارامكو انجليناُ j6D</t>
  </si>
  <si>
    <t>https://twitter.com/adall41411/status/1204749470895951878</t>
  </si>
  <si>
    <t>#نجااااح_اكتتاب_ارامكو ساري اليل jrE</t>
  </si>
  <si>
    <t>https://twitter.com/ali701890/status/1204749466714152962</t>
  </si>
  <si>
    <t>Fa7l_19_</t>
  </si>
  <si>
    <t>#نجااااح_اكتتاب_ارامكو نصُراويـه tdb</t>
  </si>
  <si>
    <t>https://twitter.com/Fa7l_19_/status/1204749465049022469</t>
  </si>
  <si>
    <t>#نجااااح_اكتتاب_ارامكو · المؤمن كالنحلة تأكل طيبا وتضع طيبا hsC</t>
  </si>
  <si>
    <t>https://twitter.com/ssrh7447ssrh/status/1204749464499568640</t>
  </si>
  <si>
    <t>#نجااااح_اكتتاب_ارامكو صقر الشمال bQ7</t>
  </si>
  <si>
    <t>https://twitter.com/nbcvmgsdfb/status/1204749461072830464</t>
  </si>
  <si>
    <t>#نجااااح_اكتتاب_ارامكو الشاطري 4ew</t>
  </si>
  <si>
    <t>https://twitter.com/dvgcch/status/1204749458535264257</t>
  </si>
  <si>
    <t>#نجااااح_اكتتاب_ارامكو إرم Xjd</t>
  </si>
  <si>
    <t>https://twitter.com/hra200034/status/1204749453976113152</t>
  </si>
  <si>
    <t>#نجااااح_اكتتاب_ارامكو علي hM8</t>
  </si>
  <si>
    <t>https://twitter.com/q8ffq87/status/1204749450201186304</t>
  </si>
  <si>
    <t>#نجااااح_اكتتاب_ارامكو ورد GnC</t>
  </si>
  <si>
    <t>https://twitter.com/sbchbb/status/1204749443570044928</t>
  </si>
  <si>
    <t>#نجااااح_اكتتاب_ارامكو نجوم BMg</t>
  </si>
  <si>
    <t>https://twitter.com/salh_salh1222/status/1204749431989518337</t>
  </si>
  <si>
    <t>1N2</t>
  </si>
  <si>
    <t>#نجاح_اكتتاب_ارامكو ودي اشوف وجيه المرجفون اللي غردوا وحذروا من اكتتاب ارامكو وحرموا المساكين من الاكتتاب .</t>
  </si>
  <si>
    <t>https://twitter.com/1N2/status/1204749426650206209</t>
  </si>
  <si>
    <t>#نجااااح_اكتتاب_ارامكو لحظه ecv</t>
  </si>
  <si>
    <t>https://twitter.com/sjajshdj/status/1204749422346805248</t>
  </si>
  <si>
    <t>#نجااااح_اكتتاب_ارامكو · ربنا لا تزغ قلوبنا بعد إذ هديتنا أنك أنت الوهاب k0D</t>
  </si>
  <si>
    <t>https://twitter.com/AlhurdiWaleed/status/1204749406966296581</t>
  </si>
  <si>
    <t>#نجااااح_اكتتاب_ارامكو سنًد الرشيدي 75f</t>
  </si>
  <si>
    <t>https://twitter.com/memo91234/status/1204749401253720064</t>
  </si>
  <si>
    <t xml:space="preserve">بكل #وضوح كل فرد اكتتب بالحد الاعلى في #تداول_ارامكو استطاع اليوم إدخال ٤٨٠٠ ريال ، بمعنى إذا كنت مكتتب بإسم عشرة أفراد من أفراد أسرتك فصافي ربحك اليوم هو ٤٨ الف ريال ! لهذا إذا لم نقل مبروك لكل من إكتتب في #اكتتاب_أرامكو متى سنقول مبروك ! </t>
  </si>
  <si>
    <t>https://twitter.com/mbs_general/status/1204749397906640897</t>
  </si>
  <si>
    <t>#نجااااح_اكتتاب_ارامكو رتويتك KBJ</t>
  </si>
  <si>
    <t>https://twitter.com/jowiidii/status/1204749392315637760</t>
  </si>
  <si>
    <t>#نجااااح_اكتتاب_ارامكو تحية IRl</t>
  </si>
  <si>
    <t>https://twitter.com/shhad0/status/1204749391480999936</t>
  </si>
  <si>
    <t>#نجااااح_اكتتاب_ارامكو طوق الياسمين l60</t>
  </si>
  <si>
    <t>https://twitter.com/PanotYeetawee/status/1204749386699493376</t>
  </si>
  <si>
    <t>#نجااااح_اكتتاب_ارامكو هاشتاق السعوديه gVR</t>
  </si>
  <si>
    <t>https://twitter.com/otorwilcebenin/status/1204749385927659520</t>
  </si>
  <si>
    <t>#نجااااح_اكتتاب_ارامكو غيمه DeC</t>
  </si>
  <si>
    <t>https://twitter.com/semihezen/status/1204749385030090753</t>
  </si>
  <si>
    <t>#نجااااح_اكتتاب_ارامكو خال Z26</t>
  </si>
  <si>
    <t>https://twitter.com/hooyoo445/status/1204749378713456640</t>
  </si>
  <si>
    <t>وتبقى الاشِياء الجميلة تتنفس داخلنا، حتى ولو تزاحمت اجواء الضِيق والخيبّات. #نجاااح_اكتتاب_ارامكو</t>
  </si>
  <si>
    <t>https://twitter.com/Mrzou8_/status/1204749370501083142</t>
  </si>
  <si>
    <t>#نجااااح_اكتتاب_ارامكو c Jmg</t>
  </si>
  <si>
    <t>https://twitter.com/babyface8877/status/1204749366550024192</t>
  </si>
  <si>
    <t>#نجااااح_اكتتاب_ارامكو ترف nHB</t>
  </si>
  <si>
    <t>https://twitter.com/juanmateosr/status/1204749366503903232</t>
  </si>
  <si>
    <t>لاَ تجعلَ طيبتككَ كتابَ مفتوحَ فَ هناككَ آشخاصَ لَا يستحقونَ حرفآَ منها #نجاااح_اكتتاب_ارامكو</t>
  </si>
  <si>
    <t>https://twitter.com/hopphyf/status/1204749362850619393</t>
  </si>
  <si>
    <t>#نجااااح_اكتتاب_ارامكو دلوعة امها zBu</t>
  </si>
  <si>
    <t>https://twitter.com/betsi_besti98/status/1204749354780614656</t>
  </si>
  <si>
    <t>#نجااااح_اكتتاب_ارامكو رتويت حايل ior</t>
  </si>
  <si>
    <t>https://twitter.com/bxjcjdhdhn8/status/1204749353723797504</t>
  </si>
  <si>
    <t>#نجااااح_اكتتاب_ارامكو · أسأل الله الذي جمعنا في دنيا فانيه أن يجمعنا ثانيه في جنة قطوفها دانيه sBb</t>
  </si>
  <si>
    <t>https://twitter.com/Yttttyyy1/status/1204749349353332737</t>
  </si>
  <si>
    <t>﮼تذكرتك،في،صلاتي،فأطلت،السجود #نجاااح_اكتتاب_ارامكو</t>
  </si>
  <si>
    <t>https://twitter.com/omar_somah22/status/1204749336942432256</t>
  </si>
  <si>
    <t>Mujtba25</t>
  </si>
  <si>
    <t>يومم يسجّل في التاريخ للسعودية , على الجميع يشعر بالفخر على هذا الإنجاز العظيممم. ١٠٪ ارتفاع من اول يوم تداول , دليلل انه اكتتاب واععد #أرامكو_السعودية</t>
  </si>
  <si>
    <t>https://twitter.com/Mujtba25/status/1204749293384609792</t>
  </si>
  <si>
    <t>#سهم_ارامكو #أرامكو #تداول #اكتتاب_أرامكو #تداول_ارامكو #سهم_ارامكو #ارامكو_السعوديه #Aramco #تداول #توقع_حركه_سهم_ارامكو_بالتداول #تاسي #الهلال_الترجي_مونديال_العالم #صحار</t>
  </si>
  <si>
    <t>https://twitter.com/alawne/status/1204749291522318336</t>
  </si>
  <si>
    <t>لا تسخر ، ولا تتكبر ، ولا تستهزأ بالناس .. #نجاااح_اكتتاب_ارامكو</t>
  </si>
  <si>
    <t>https://twitter.com/abdala9511/status/1204749281359470595</t>
  </si>
  <si>
    <t>لمّا يزور قلبك الوجع خليني اشاركك فيه.. حتى لو كانت بيننا خلافات الدنيا. #نجاااح_اكتتاب_ارامكو</t>
  </si>
  <si>
    <t>https://twitter.com/san93658975/status/1204749273184776192</t>
  </si>
  <si>
    <t>أنَّىٰ وقَلبِيَ بِاسْمِهِ مَكتُوبُ ؟! #نجاااح_اكتتاب_ارامكو</t>
  </si>
  <si>
    <t>https://twitter.com/FdkNoor/status/1204749253463232513</t>
  </si>
  <si>
    <t>#نجااااح_اكتتاب_ارامكو · أعوذ بالله السميع العليم من الشيطان الرجيم من همزه و نفخه و نفثه dvD</t>
  </si>
  <si>
    <t>https://twitter.com/just1nb1eber2/status/1204749219443200000</t>
  </si>
  <si>
    <t>#نجااااح_اكتتاب_ارامكو h 1Cg</t>
  </si>
  <si>
    <t>https://twitter.com/sa201ab/status/1204749214334562304</t>
  </si>
  <si>
    <t>#نجااااح_اكتتاب_ارامكو حلم M1L</t>
  </si>
  <si>
    <t>https://twitter.com/TOOM789/status/1204749212384149504</t>
  </si>
  <si>
    <t>#نجااااح_اكتتاب_ارامكو هواجيس m4q</t>
  </si>
  <si>
    <t>https://twitter.com/shdhshxha/status/1204749211662725120</t>
  </si>
  <si>
    <t>لن تُعيد الذي رحل #نجاااح_اكتتاب_ارامكو</t>
  </si>
  <si>
    <t>https://twitter.com/FmjQ8/status/1204749211314601986</t>
  </si>
  <si>
    <t>#نجااااح_اكتتاب_ارامكو فجرُ k5w</t>
  </si>
  <si>
    <t>https://twitter.com/A777aBraka/status/1204749211008458756</t>
  </si>
  <si>
    <t>#نجااااح_اكتتاب_ارامكو بـ 5ym</t>
  </si>
  <si>
    <t>https://twitter.com/ggnnhtfbk/status/1204749209984995328</t>
  </si>
  <si>
    <t>#نجااااح_اكتتاب_ارامكو عيون ErL</t>
  </si>
  <si>
    <t>https://twitter.com/Samo3i1Samo3i/status/1204749209754316800</t>
  </si>
  <si>
    <t>#نجااااح_اكتتاب_ارامكو فتى الشرق bhX</t>
  </si>
  <si>
    <t>https://twitter.com/mk199109/status/1204749209729216512</t>
  </si>
  <si>
    <t>#نجااااح_اكتتاب_ارامكو كفووو wuf</t>
  </si>
  <si>
    <t>https://twitter.com/dagt_2/status/1204749201076297728</t>
  </si>
  <si>
    <t>#نجااااح_اكتتاب_ارامكو · الدنيا سجن المؤمن وجنة الكافر tjq</t>
  </si>
  <si>
    <t>https://twitter.com/ghchbfs/status/1204749200958865408</t>
  </si>
  <si>
    <t>#نجااااح_اكتتاب_ارامكو قلبي iV1</t>
  </si>
  <si>
    <t>https://twitter.com/zomom088/status/1204749193719549953</t>
  </si>
  <si>
    <t>#نجااااح_اكتتاب_ارامكو مشعل الحربي Gx5</t>
  </si>
  <si>
    <t>https://twitter.com/teddy1999edward/status/1204749193602064384</t>
  </si>
  <si>
    <t>وان حضرتي دق القلب شوقا اليك #نجاااح_اكتتاب_ارامكو</t>
  </si>
  <si>
    <t>https://twitter.com/djjdjdjjddjd/status/1204749192985534464</t>
  </si>
  <si>
    <t>#نجااااح_اكتتاب_ارامكو ريلاكس ياقلبي GZT</t>
  </si>
  <si>
    <t>https://twitter.com/onuraydogan0666/status/1204749188971544578</t>
  </si>
  <si>
    <t>FernandoLima_26</t>
  </si>
  <si>
    <t>#نجااااح_اكتتاب_ارامكو بنتُ الجنوب ZhD</t>
  </si>
  <si>
    <t>https://twitter.com/FernandoLima_26/status/1204749188157841408</t>
  </si>
  <si>
    <t>#نجااااح_اكتتاب_ارامكو شقى R8E</t>
  </si>
  <si>
    <t>https://twitter.com/loozalhzazi00/status/1204749186429865984</t>
  </si>
  <si>
    <t>اللَّهُمَّ أجعَل المَحبّہ فِي نفُوسِنَا وإبتِسَامَہ فِي وجُوهِنَا والسّعَادهہ فِي بِيوتِنَا واجعَل ذكركـ لا يفارقنَا..!!! #نجاااح_اكتتاب_ارامكو</t>
  </si>
  <si>
    <t>https://twitter.com/Q8Ftk/status/1204749176669650944</t>
  </si>
  <si>
    <t>#نجااااح_اكتتاب_ارامكو قلب طفلة DQk</t>
  </si>
  <si>
    <t>https://twitter.com/ghaja16/status/1204749160525844481</t>
  </si>
  <si>
    <t>صبّاح الخير على الناس الحلوة، اللي تعوض لنا كل الأيام المتعبه اللي عشِناها. #نجاااح_اكتتاب_ارامكو</t>
  </si>
  <si>
    <t>https://twitter.com/mamralshooq320/status/1204749138581245952</t>
  </si>
  <si>
    <t>#نجااااح_اكتتاب_ارامكو مشتاق 6xb</t>
  </si>
  <si>
    <t>https://twitter.com/hfd2099/status/1204749124354088961</t>
  </si>
  <si>
    <t>#نجااااح_اكتتاب_ارامكو رتويتك TIB</t>
  </si>
  <si>
    <t>https://twitter.com/381Abac/status/1204749123905359873</t>
  </si>
  <si>
    <t>#نجااااح_اكتتاب_ارامكو ينابيع الفرح LdH</t>
  </si>
  <si>
    <t>https://twitter.com/qwertyuifbj/status/1204749123737522176</t>
  </si>
  <si>
    <t>#نجااااح_اكتتاب_ارامكو · من روائع الأخوة في الله أن يتذكر المرء أنه في كل لحظة هناك من يدعو له mKt</t>
  </si>
  <si>
    <t>https://twitter.com/Asma201289Asma/status/1204749122890321921</t>
  </si>
  <si>
    <t>sloooksh</t>
  </si>
  <si>
    <t>#نجااااح_اكتتاب_ارامكو عاشق الوفاء A3K</t>
  </si>
  <si>
    <t>https://twitter.com/sloooksh/status/1204749122802204672</t>
  </si>
  <si>
    <t>#نجااااح_اكتتاب_ارامكو جيشش الترند 02h</t>
  </si>
  <si>
    <t>https://twitter.com/sexy___999/status/1204749122546343936</t>
  </si>
  <si>
    <t>#نجااااح_اكتتاب_ارامكو فخر pcr</t>
  </si>
  <si>
    <t>https://twitter.com/Y92315/status/1204749121808142338</t>
  </si>
  <si>
    <t>#نجااااح_اكتتاب_ارامكو سنًد الرشيدي Igw</t>
  </si>
  <si>
    <t>https://twitter.com/gvihvgu/status/1204749120772157440</t>
  </si>
  <si>
    <t>#نجااااح_اكتتاب_ارامكو سهُـام الحب GMA</t>
  </si>
  <si>
    <t>https://twitter.com/66Hasos/status/1204749114107473924</t>
  </si>
  <si>
    <t>#نجااااح_اكتتاب_ارامكو ساره 2x8</t>
  </si>
  <si>
    <t>https://twitter.com/dygdyy/status/1204749097309261824</t>
  </si>
  <si>
    <t>#نجااااح_اكتتاب_ارامكو e cNy</t>
  </si>
  <si>
    <t>https://twitter.com/j5j5j1/status/1204749096378077184</t>
  </si>
  <si>
    <t>#نجااااح_اكتتاب_ارامكو جرح rcB</t>
  </si>
  <si>
    <t>https://twitter.com/adfhkllbvgj/status/1204749095908319233</t>
  </si>
  <si>
    <t>#نجااااح_اكتتاب_ارامكو هواجيس 7zS</t>
  </si>
  <si>
    <t>https://twitter.com/aladwanifaleh/status/1204749095841226757</t>
  </si>
  <si>
    <t>#نجااااح_اكتتاب_ارامكو o Bh1</t>
  </si>
  <si>
    <t>https://twitter.com/Nanisweet2012/status/1204749094259953665</t>
  </si>
  <si>
    <t>#نجااااح_اكتتاب_ارامكو d SsD</t>
  </si>
  <si>
    <t>https://twitter.com/sherdil013/status/1204749093295337476</t>
  </si>
  <si>
    <t>#نجااااح_اكتتاب_ارامكو حالمُه wUf</t>
  </si>
  <si>
    <t>https://twitter.com/kerfs2013/status/1204749080708165633</t>
  </si>
  <si>
    <t>#نجااااح_اكتتاب_ارامكو محب سلمان ijy</t>
  </si>
  <si>
    <t>https://twitter.com/fhhhg1000/status/1204749078116126720</t>
  </si>
  <si>
    <t>#نجااااح_اكتتاب_ارامكو y DJP</t>
  </si>
  <si>
    <t>https://twitter.com/placemyperra/status/1204749077252059137</t>
  </si>
  <si>
    <t>#نجااااح_اكتتاب_ارامكو عيون أبوها qs9</t>
  </si>
  <si>
    <t>https://twitter.com/Mksa7070/status/1204749077180796928</t>
  </si>
  <si>
    <t>#نجااااح_اكتتاب_ارامكو رولROLEXيكس sfl</t>
  </si>
  <si>
    <t>https://twitter.com/elham19555/status/1204749075872178176</t>
  </si>
  <si>
    <t>#نجااااح_اكتتاب_ارامكو سناب شات DHX</t>
  </si>
  <si>
    <t>https://twitter.com/satddyi/status/1204749075247239169</t>
  </si>
  <si>
    <t>#نجااااح_اكتتاب_ارامكو الاكلبي 7WI</t>
  </si>
  <si>
    <t>https://twitter.com/otorwilcebenin/status/1204749069429678081</t>
  </si>
  <si>
    <t>#نجااااح_اكتتاب_ارامكو x A8D</t>
  </si>
  <si>
    <t>https://twitter.com/Lo0olyHot111/status/1204749069014519814</t>
  </si>
  <si>
    <t>#نجااااح_اكتتاب_ارامكو مُـيُـم WjX</t>
  </si>
  <si>
    <t>https://twitter.com/Mariocaro48/status/1204749062697869313</t>
  </si>
  <si>
    <t>#نجااااح_اكتتاب_ارامكو · تمنى أهل القبور أن يعودوا ليدركوها وهي ساعة استجابة في آخر نهار الجمعة OeE</t>
  </si>
  <si>
    <t>https://twitter.com/s333oooddd/status/1204749059619262465</t>
  </si>
  <si>
    <t>#نجااااح_اكتتاب_ارامكو إحسان lct</t>
  </si>
  <si>
    <t>https://twitter.com/mood44114/status/1204749055534010370</t>
  </si>
  <si>
    <t>MarwanBukhary</t>
  </si>
  <si>
    <t>بعد #تداول_ارامكو اصبحت السعودية سابع اكبر سوق تداول بإرتفاع ٣٧٠٪ و #اكتتاب_ارامكو هو اعلى طرح في العالم تخطى ابل، ميكروسوفت، جوجل، امازون و فيسبوك https://www.bloomberg.com/news/articles/2019-12-11/aramco-trading-debut-to-make-saudi-bourse-world-s-ninth-biggest</t>
  </si>
  <si>
    <t>https://twitter.com/MarwanBukhary/status/1204749055374581766</t>
  </si>
  <si>
    <t>#نجااااح_اكتتاب_ارامكو 2 nJK</t>
  </si>
  <si>
    <t>https://twitter.com/azez2010g12/status/1204749050697961473</t>
  </si>
  <si>
    <t>#نجااااح_اكتتاب_ارامكو رتويت جهينه enz</t>
  </si>
  <si>
    <t>https://twitter.com/samialayed2014/status/1204749046499418118</t>
  </si>
  <si>
    <t>#نجااااح_اكتتاب_ارامكو برق الشمال 9O5</t>
  </si>
  <si>
    <t>https://twitter.com/MaryJPerryH/status/1204749042275831809</t>
  </si>
  <si>
    <t>و علمني النسيان أن هناك إنساناً لا يستحقّ النسيان ..!!! #نجاااح_اكتتاب_ارامكو</t>
  </si>
  <si>
    <t>https://twitter.com/sara_a212/status/1204749042007322626</t>
  </si>
  <si>
    <t>asfgbvjukjj</t>
  </si>
  <si>
    <t>#نجااااح_اكتتاب_ارامكو ريشُـة xRC</t>
  </si>
  <si>
    <t>https://twitter.com/asfgbvjukjj/status/1204749040904216577</t>
  </si>
  <si>
    <t>#نجاااح_اكتتاب_ارامكو حُلوين اللي يشترو رضاك بعيونهم ويهمّهم إنك تكون مبسوط حُلوين قد الدنيا والله.</t>
  </si>
  <si>
    <t>https://twitter.com/joori_500/status/1204749040342249472</t>
  </si>
  <si>
    <t>#نجااااح_اكتتاب_ارامكو أنا اكثر آنسان يكتب فيك من قلبه وانا اكثر انسان نادى لك ، وخليته ! CWz</t>
  </si>
  <si>
    <t>https://twitter.com/ababbd373/status/1204749037368487937</t>
  </si>
  <si>
    <t>#نجااااح_اكتتاب_ارامكو الحب الميت MG6</t>
  </si>
  <si>
    <t>https://twitter.com/Althaferi6/status/1204749036261126145</t>
  </si>
  <si>
    <t>#نجااااح_اكتتاب_ارامكو ايلاف A8E</t>
  </si>
  <si>
    <t>https://twitter.com/ahmad05563/status/1204749036173111297</t>
  </si>
  <si>
    <t>#نجااااح_اكتتاب_ارامكو نسيٌان EAO</t>
  </si>
  <si>
    <t>https://twitter.com/abrhhem/status/1204749033912360961</t>
  </si>
  <si>
    <t>#نجااااح_اكتتاب_ارامكو · أسأل الله الذي جمعنا في دنيا فانيه أن يجمعنا ثانيه في جنة قطوفها دانيه mfd</t>
  </si>
  <si>
    <t>https://twitter.com/jumayche/status/1204749033325105152</t>
  </si>
  <si>
    <t>#نجاااح_اكتتاب_ارامكو ما زلت وحيدًا بدونك.. ومزدحمًا بك في ذاكرتي.</t>
  </si>
  <si>
    <t>https://twitter.com/Tariq42828119/status/1204749031446065153</t>
  </si>
  <si>
    <t>#نجااااح_اكتتاب_ارامكو ساره UqP</t>
  </si>
  <si>
    <t>https://twitter.com/mrshanabq8/status/1204749031379030019</t>
  </si>
  <si>
    <t>#نجااااح_اكتتاب_ارامكو عزف الخواطر gB3</t>
  </si>
  <si>
    <t>https://twitter.com/HugoPonce7/status/1204749026010320896</t>
  </si>
  <si>
    <t>#نجااااح_اكتتاب_ارامكو رتويت عبس Ap1</t>
  </si>
  <si>
    <t>https://twitter.com/musssaaad7786/status/1204749021241389058</t>
  </si>
  <si>
    <t>#نجااااح_اكتتاب_ارامكو غــنــج 41U</t>
  </si>
  <si>
    <t>https://twitter.com/faisal42012/status/1204749004975869953</t>
  </si>
  <si>
    <t>#نجااااح_اكتتاب_ارامكو المدرج الهلالي mzj</t>
  </si>
  <si>
    <t>https://twitter.com/a0550897501/status/1204749003193229312</t>
  </si>
  <si>
    <t>#نجااااح_اكتتاب_ارامكو حسنات CVE</t>
  </si>
  <si>
    <t>https://twitter.com/Nawaf49801487/status/1204748997405089793</t>
  </si>
  <si>
    <t>#نجااااح_اكتتاب_ارامكو كويتي wKu</t>
  </si>
  <si>
    <t>https://twitter.com/Onbekendenz/status/1204748997132509184</t>
  </si>
  <si>
    <t>#نجااااح_اكتتاب_ارامكو عيون المها vCK</t>
  </si>
  <si>
    <t>https://twitter.com/amytufgh/status/1204748996062957568</t>
  </si>
  <si>
    <t>#نجااااح_اكتتاب_ارامكو رهوفـه QGG</t>
  </si>
  <si>
    <t>https://twitter.com/mbsjhd/status/1204748995605803009</t>
  </si>
  <si>
    <t>#نجااااح_اكتتاب_ارامكو وليد QT9</t>
  </si>
  <si>
    <t>https://twitter.com/alhmid_ali/status/1204748995370913793</t>
  </si>
  <si>
    <t>#نجااااح_اكتتاب_ارامكو المطنوخ EQg</t>
  </si>
  <si>
    <t>https://twitter.com/ufifuvuvgjffjjr/status/1204748987728838656</t>
  </si>
  <si>
    <t>#نجااااح_اكتتاب_ارامكو ليلة kzH</t>
  </si>
  <si>
    <t>https://twitter.com/pluback/status/1204748985300328453</t>
  </si>
  <si>
    <t>#نجااااح_اكتتاب_ارامكو mamo Z1k</t>
  </si>
  <si>
    <t>https://twitter.com/jhag2144431/status/1204748984973242368</t>
  </si>
  <si>
    <t>#نجااااح_اكتتاب_ارامكو ساري اليل 1L7</t>
  </si>
  <si>
    <t>https://twitter.com/abosaqer992/status/1204748979604533249</t>
  </si>
  <si>
    <t>#نجااااح_اكتتاب_ارامكو وائل N0h</t>
  </si>
  <si>
    <t>https://twitter.com/asfq201/status/1204748979243749376</t>
  </si>
  <si>
    <t>#نجااااح_اكتتاب_ارامكو · إن كان الله معك فمن تخاف وان كان عليك فمن ترجوا g7T</t>
  </si>
  <si>
    <t>https://twitter.com/ooJAbScSnBjNiEC/status/1204748962399490061</t>
  </si>
  <si>
    <t>#نجااااح_اكتتاب_ارامكو المطنوخ jhJ</t>
  </si>
  <si>
    <t>https://twitter.com/saoudiy05541/status/1204748961468297216</t>
  </si>
  <si>
    <t>#نجااااح_اكتتاب_ارامكو · اكمل المؤمنين إيمانا أحسنهم خلقا وخياركم خياركم لنسائهم 8Qp</t>
  </si>
  <si>
    <t>https://twitter.com/qwertyuifbj/status/1204748960465858562</t>
  </si>
  <si>
    <t>#نجااااح_اكتتاب_ارامكو دلوعة النصر A8q</t>
  </si>
  <si>
    <t>https://twitter.com/GHMOLINA92/status/1204748958817509376</t>
  </si>
  <si>
    <t>#نجااااح_اكتتاب_ارامكو رشيديه 0Qq</t>
  </si>
  <si>
    <t>https://twitter.com/99779085/status/1204748954673565696</t>
  </si>
  <si>
    <t>#نجااااح_اكتتاب_ارامكو الروقي pRu</t>
  </si>
  <si>
    <t>https://twitter.com/ailahmdd/status/1204748954669395970</t>
  </si>
  <si>
    <t>#نجااااح_اكتتاب_ارامكو قُل شيئًا ك أحبكِ ، أحتآجكِ ، لمّ أنسآكِ ، لن أفرّط بكِ ! تآئهاً دونكِ وحيدٌ بعدكِ , لآ تدعنّي أستجيبُ ل غيآبك ! riq</t>
  </si>
  <si>
    <t>https://twitter.com/bumdx/status/1204748954530910208</t>
  </si>
  <si>
    <t>#نجااااح_اكتتاب_ارامكو ساحره IYX</t>
  </si>
  <si>
    <t>https://twitter.com/juanriver2012/status/1204748954174476290</t>
  </si>
  <si>
    <t>#نجااااح_اكتتاب_ارامكو · أروع القلوب قلب يخشى الله و أجمل الكلام ذكر الله و أنقى الحب في الله cx7</t>
  </si>
  <si>
    <t>https://twitter.com/waddessan/status/1204748953666883585</t>
  </si>
  <si>
    <t>Talaaltayf_012</t>
  </si>
  <si>
    <t>#نجاح_اكتتاب_ارامكو سؤال ، الحين إذا كنت في الدوار والأحقية لمن في الدوار ،وبينما أنا أخذ الدوار لاحضت سيارة من خارج الدوار بسرعة مخيفة واتضح لي انها لاتنوي التوقف ،، اش الحل .. اعبط واقول الأحقية لي ويمكن يعدمني ، ولا اتوقف في الدوار .. حقيقة احدهم ارعبني اليوم والمرعب يتبع</t>
  </si>
  <si>
    <t>https://twitter.com/Talaaltayf_012/status/1204748953134215168</t>
  </si>
  <si>
    <t>#نجااااح_اكتتاب_ارامكو لمعُة 6dl</t>
  </si>
  <si>
    <t>https://twitter.com/bcdjhdgdstg/status/1204748950252724226</t>
  </si>
  <si>
    <t>#نجااااح_اكتتاب_ارامكو انستقرام Z6X</t>
  </si>
  <si>
    <t>https://twitter.com/shu7281/status/1204748949321637888</t>
  </si>
  <si>
    <t>#نجااااح_اكتتاب_ارامكو لا يُوجد في الحُيآة إكتفاء ولكنﯾوجَد رضَا وقناعہ لا اكثَر s3o</t>
  </si>
  <si>
    <t>https://twitter.com/broonnzze77/status/1204748948793155584</t>
  </si>
  <si>
    <t>#نجااااح_اكتتاب_ارامكو بنتُ المدينة neb</t>
  </si>
  <si>
    <t>https://twitter.com/jdjdjshsdk/status/1204748948491120640</t>
  </si>
  <si>
    <t>#نجااااح_اكتتاب_ارامكو صقر الجنوب w4u</t>
  </si>
  <si>
    <t>https://twitter.com/sxc1000sxc/status/1204748947870404608</t>
  </si>
  <si>
    <t>#نجااااح_اكتتاب_ارامكو المحبوب Adj</t>
  </si>
  <si>
    <t>https://twitter.com/ksa132066/status/1204748945026670592</t>
  </si>
  <si>
    <t>القلوب مزارع فازرع فيها الكلمة الطيبة #نجاااح_اكتتاب_ارامكو</t>
  </si>
  <si>
    <t>https://twitter.com/Dv12223/status/1204748936478699522</t>
  </si>
  <si>
    <t>#نجااااح_اكتتاب_ارامكو بروق xld</t>
  </si>
  <si>
    <t>https://twitter.com/hhooaa02/status/1204748925099532288</t>
  </si>
  <si>
    <t>#نجااااح_اكتتاب_ارامكو رحـُله hCg</t>
  </si>
  <si>
    <t>https://twitter.com/mo202020g/status/1204748924822720512</t>
  </si>
  <si>
    <t>#نجااااح_اكتتاب_ارامكو سعودية t8U</t>
  </si>
  <si>
    <t>https://twitter.com/twafe82/status/1204748923115573249</t>
  </si>
  <si>
    <t>#نجااااح_اكتتاب_ارامكو ورود IBZ</t>
  </si>
  <si>
    <t>https://twitter.com/wldmaram/status/1204748920783593473</t>
  </si>
  <si>
    <t>#نجااااح_اكتتاب_ارامكو طقس الحايط bXW</t>
  </si>
  <si>
    <t>https://twitter.com/sdhkloutqsdh/status/1204748916081725442</t>
  </si>
  <si>
    <t>حاااالتي واااااانا معـــه بين ناااارين #نجاااح_اكتتاب_ارامكو</t>
  </si>
  <si>
    <t>https://twitter.com/q8_koko16/status/1204748911547686912</t>
  </si>
  <si>
    <t>#نجااااح_اكتتاب_ارامكو ليلى lxH</t>
  </si>
  <si>
    <t>https://twitter.com/al_brens60/status/1204748897744228352</t>
  </si>
  <si>
    <t>#نجااااح_اكتتاب_ارامكو · هل تريد حلا لعطش الصيف اذاً رطب لسانك بذكر الله ieG</t>
  </si>
  <si>
    <t>https://twitter.com/fo_yuuy8888/status/1204748892253896705</t>
  </si>
  <si>
    <t>#نجااااح_اكتتاب_ارامكو e fC2</t>
  </si>
  <si>
    <t>https://twitter.com/abaa12310/status/1204748886524538881</t>
  </si>
  <si>
    <t>#نجااااح_اكتتاب_ارامكو ملاذ الطير A5B</t>
  </si>
  <si>
    <t>https://twitter.com/shcfuvxczf/status/1204748886193180673</t>
  </si>
  <si>
    <t>#نجااااح_اكتتاب_ارامكو بنتُ الجنوب 89B</t>
  </si>
  <si>
    <t>https://twitter.com/nik5lfi/status/1204748884712599553</t>
  </si>
  <si>
    <t>#نجااااح_اكتتاب_ارامكو تعب قلبي 8Lu</t>
  </si>
  <si>
    <t>https://twitter.com/yas20013/status/1204748881390637057</t>
  </si>
  <si>
    <t>#نجااااح_اكتتاب_ارامكو عيون علياء 3Pd</t>
  </si>
  <si>
    <t>https://twitter.com/abrhhem/status/1204748881281597440</t>
  </si>
  <si>
    <t>#نجااااح_اكتتاب_ارامكو بنت الاردن swD</t>
  </si>
  <si>
    <t>https://twitter.com/skkky2008/status/1204748878840565764</t>
  </si>
  <si>
    <t>#نجااااح_اكتتاب_ارامكو سهـٍم JDD</t>
  </si>
  <si>
    <t>https://twitter.com/ahmad05563/status/1204748877993250817</t>
  </si>
  <si>
    <t>#نجااااح_اكتتاب_ارامكو ميمي 10K 9f9</t>
  </si>
  <si>
    <t>https://twitter.com/Bushbsh/status/1204748874491027456</t>
  </si>
  <si>
    <t>#نجااااح_اكتتاب_ارامكو فتى الشرق U56</t>
  </si>
  <si>
    <t>https://twitter.com/asfgbvjukjj/status/1204748873408888838</t>
  </si>
  <si>
    <t>#نجاااح_اكتتاب_ارامكو مرات ودك تنام يوم كامل، مو قِلة نوم بس هروب مِن شعور مرهق.</t>
  </si>
  <si>
    <t>https://twitter.com/Amal1373/status/1204748869973741568</t>
  </si>
  <si>
    <t>#نجااااح_اكتتاب_ارامكو ولدُ غامدُ 68e</t>
  </si>
  <si>
    <t>https://twitter.com/x8u9888/status/1204748865674633216</t>
  </si>
  <si>
    <t>#نجااااح_اكتتاب_ارامكو · ودي أوصلك رسالة تسبق الريح أكون فيها صريح و بعدها أستريح أحبك في الله d0o</t>
  </si>
  <si>
    <t>https://twitter.com/mstrf18/status/1204748865662001153</t>
  </si>
  <si>
    <t>#نجااااح_اكتتاب_ارامكو غـدر الـزمـن LvO</t>
  </si>
  <si>
    <t>https://twitter.com/freep6767/status/1204748862688284672</t>
  </si>
  <si>
    <t>#نجااااح_اكتتاب_ارامكو الهقاوي LF6</t>
  </si>
  <si>
    <t>https://twitter.com/abwshralzym8/status/1204748861933264899</t>
  </si>
  <si>
    <t>#نجااااح_اكتتاب_ارامكو آمنه Nvz</t>
  </si>
  <si>
    <t>https://twitter.com/GsHarunblgn1905/status/1204748861648121857</t>
  </si>
  <si>
    <t>#نجااااح_اكتتاب_ارامكو متميزه 2NN</t>
  </si>
  <si>
    <t>https://twitter.com/noune1412/status/1204748861547405314</t>
  </si>
  <si>
    <t>#نجااااح_اكتتاب_ارامكو محمد الردادي dzF</t>
  </si>
  <si>
    <t>https://twitter.com/not66657/status/1204748856308707328</t>
  </si>
  <si>
    <t>#نجااااح_اكتتاب_ارامكو أشرقت FPZ</t>
  </si>
  <si>
    <t>https://twitter.com/edwargomez6/status/1204748856291934209</t>
  </si>
  <si>
    <t>https://twitter.com/hearts999888/status/1204748853213302785</t>
  </si>
  <si>
    <t>كل جرح ستمحوه الأيام #نجاااح_اكتتاب_ارامكو</t>
  </si>
  <si>
    <t>https://twitter.com/nre_nour/status/1204748845160321024</t>
  </si>
  <si>
    <t>#نجااااح_اكتتاب_ارامكو · قف تذكر حاسب نفسك لايراك الله حيث نهاك ولا يفقدك حيث أمرك wrx</t>
  </si>
  <si>
    <t>https://twitter.com/rtrtrtr23/status/1204748838294044672</t>
  </si>
  <si>
    <t>#نجااااح_اكتتاب_ارامكو c M8i</t>
  </si>
  <si>
    <t>https://twitter.com/cjwjdj/status/1204748838147411968</t>
  </si>
  <si>
    <t>#نجااااح_اكتتاب_ارامكو · إذا ساومتك النفس لتنام فلا تنسى همة مؤمن تناطح السحاب استعن بالله u6I</t>
  </si>
  <si>
    <t>https://twitter.com/sexeh82/status/1204748836473847808</t>
  </si>
  <si>
    <t>ولكن عشقتك #نجاااح_اكتتاب_ارامكو</t>
  </si>
  <si>
    <t>https://twitter.com/5JyDTl2mSMZW6nu/status/1204748836184449035</t>
  </si>
  <si>
    <t>https://twitter.com/SalmanAldosary/status/1204748835626635267</t>
  </si>
  <si>
    <t>#نجااااح_اكتتاب_ارامكو انثاهـ ruy</t>
  </si>
  <si>
    <t>https://twitter.com/Aa95329382/status/1204748835383390209</t>
  </si>
  <si>
    <t>على غير يمه**جيتك وأنا في* #نجاااح_اكتتاب_ارامكو</t>
  </si>
  <si>
    <t>https://twitter.com/sjalkhashti/status/1204748831994384384</t>
  </si>
  <si>
    <t>#نجااااح_اكتتاب_ارامكو انتقائي 3dZ</t>
  </si>
  <si>
    <t>https://twitter.com/CesarFernndezb/status/1204748826411753473</t>
  </si>
  <si>
    <t>#نجااااح_اكتتاب_ارامكو · ذكر الله يرضي الرحمن ويسعد الإنسان ويذهب الأحزان ويملأ الميزان jUp</t>
  </si>
  <si>
    <t>https://twitter.com/knkloody656/status/1204748822930427904</t>
  </si>
  <si>
    <t>#نجااااح_اكتتاب_ارامكو فرزاتشي 5yV</t>
  </si>
  <si>
    <t>https://twitter.com/bbxkhchug/status/1204748822372593664</t>
  </si>
  <si>
    <t>#نجااااح_اكتتاب_ارامكو شمُوخ انثى 4uo</t>
  </si>
  <si>
    <t>https://twitter.com/roro43618168/status/1204748819524726785</t>
  </si>
  <si>
    <t>آختيار مآ سيحدث غداً #نجاااح_اكتتاب_ارامكو</t>
  </si>
  <si>
    <t>https://twitter.com/hanno909031/status/1204748818811674624</t>
  </si>
  <si>
    <t>#نجااااح_اكتتاب_ارامكو كنق M5H</t>
  </si>
  <si>
    <t>https://twitter.com/bvjgjjg8/status/1204748817909927937</t>
  </si>
  <si>
    <t>#نجااااح_اكتتاب_ارامكو كان بإمكاني أن التفت لكل الذين أرادوا أن أكون جزءًا منهم،لكن القلب ميالًا لما يريد I7U</t>
  </si>
  <si>
    <t>https://twitter.com/paciazero/status/1204748817490489344</t>
  </si>
  <si>
    <t>#نجااااح_اكتتاب_ارامكو المطنوخ ALK</t>
  </si>
  <si>
    <t>https://twitter.com/_moon110/status/1204748817473712129</t>
  </si>
  <si>
    <t>#نجااااح_اكتتاب_ارامكو موادع bef</t>
  </si>
  <si>
    <t>https://twitter.com/xosman88x/status/1204748817276518401</t>
  </si>
  <si>
    <t>#نجااااح_اكتتاب_ارامكو بكر tZk</t>
  </si>
  <si>
    <t>https://twitter.com/mubarkalanzzi/status/1204748816940982273</t>
  </si>
  <si>
    <t>#نجااااح_اكتتاب_ارامكو بنت الامارات hr7</t>
  </si>
  <si>
    <t>https://twitter.com/xnx1696/status/1204748816605425664</t>
  </si>
  <si>
    <t>#نجااااح_اكتتاب_ارامكو كيم aXg</t>
  </si>
  <si>
    <t>https://twitter.com/halid22114433/status/1204748797617803264</t>
  </si>
  <si>
    <t>#نجااااح_اكتتاب_ارامكو ﺎﺷﺘﻘﺖ ﻟــ ﻏﺎﺋﺐ.. ﻟﺎ ﻳﺤﻦ ﻟــ ﻣﺤﺎﺩﺛﺘﻲ ﻭ ﻟﻜﻨﻲ ﻣﺎ ﺯﻟﺖ ﺎﻧﺘﻈﺮﮬﮧ 3g6</t>
  </si>
  <si>
    <t>https://twitter.com/jasim1919182/status/1204748793440342016</t>
  </si>
  <si>
    <t>#نجااااح_اكتتاب_ارامكو آمنه Fyl</t>
  </si>
  <si>
    <t>https://twitter.com/alex300619/status/1204748793058603008</t>
  </si>
  <si>
    <t>#نجااااح_اكتتاب_ارامكو عز الخوي ucS</t>
  </si>
  <si>
    <t>https://twitter.com/shagag811/status/1204748788625268736</t>
  </si>
  <si>
    <t>#نجااااح_اكتتاب_ارامكو · يا ابن آدم أفنيت عمرك في طلب الدنيا فمتى تطلب الآخرة EiZ</t>
  </si>
  <si>
    <t>https://twitter.com/haytooom/status/1204748786314158082</t>
  </si>
  <si>
    <t>وشكـرت حظـن ساقني له وجابه #نجاااح_اكتتاب_ارامكو</t>
  </si>
  <si>
    <t>https://twitter.com/binsalem999/status/1204748784716173312</t>
  </si>
  <si>
    <t>#نجااااح_اكتتاب_ارامكو جلكسي 7RH</t>
  </si>
  <si>
    <t>https://twitter.com/juanriver2012/status/1204748783785037824</t>
  </si>
  <si>
    <t>#نجااااح_اكتتاب_ارامكو هتوٌن الناصر 4W0</t>
  </si>
  <si>
    <t>https://twitter.com/hdhshsjstsjddj/status/1204748783344660481</t>
  </si>
  <si>
    <t>#نجااااح_اكتتاب_ارامكو جُداويه zzh</t>
  </si>
  <si>
    <t>https://twitter.com/fsggf25664/status/1204748775882940416</t>
  </si>
  <si>
    <t>دخيل خذ مـن والـدك لـك مسالـه #نجاااح_اكتتاب_ارامكو</t>
  </si>
  <si>
    <t>https://twitter.com/shammmma12345/status/1204748775731929088</t>
  </si>
  <si>
    <t>#نجااااح_اكتتاب_ارامكو ورود 3ds</t>
  </si>
  <si>
    <t>https://twitter.com/Hsusjanzksjs/status/1204748770795282432</t>
  </si>
  <si>
    <t>#نجااااح_اكتتاب_ارامكو لحظه W6x</t>
  </si>
  <si>
    <t>https://twitter.com/idlikj0438/status/1204748769734135808</t>
  </si>
  <si>
    <t>#نجااااح_اكتتاب_ارامكو دانية zsJ</t>
  </si>
  <si>
    <t>https://twitter.com/NwiiiF2n/status/1204748767360114689</t>
  </si>
  <si>
    <t>#نجااااح_اكتتاب_ارامكو ملكة الاحساس bIB</t>
  </si>
  <si>
    <t>https://twitter.com/ufkrktntjtj/status/1204748765439168512</t>
  </si>
  <si>
    <t>#نجااااح_اكتتاب_ارامكو 8 BNT</t>
  </si>
  <si>
    <t>https://twitter.com/shepidik/status/1204748761739800577</t>
  </si>
  <si>
    <t>حتى اللاشيء الذي يحصل بيننا أحبه #نجاااح_اكتتاب_ارامكو</t>
  </si>
  <si>
    <t>https://twitter.com/yarrakyaxghla/status/1204748757348364291</t>
  </si>
  <si>
    <t>#نجاااح_اكتتاب_ارامكو الأشياء لمّا تروح منك للأبد اهون بكثير من انك تعيش على امل انها مُمكن ترجع.</t>
  </si>
  <si>
    <t>https://twitter.com/d7ooom1341/status/1204748752516460544</t>
  </si>
  <si>
    <t>#نجااااح_اكتتاب_ارامكو برق الشمال 7wV</t>
  </si>
  <si>
    <t>https://twitter.com/Hadi77511/status/1204748751304302593</t>
  </si>
  <si>
    <t>https://twitter.com/jcgjcgnvgjh/status/1204748751140741120</t>
  </si>
  <si>
    <t>#نجااااح_اكتتاب_ارامكو شيخة عربها IlE</t>
  </si>
  <si>
    <t>https://twitter.com/broonnzze77/status/1204748750079574016</t>
  </si>
  <si>
    <t>#نجااااح_اكتتاب_ارامكو غيمه zfh</t>
  </si>
  <si>
    <t>https://twitter.com/giermann_jacob/status/1204748749031034881</t>
  </si>
  <si>
    <t>#نجااااح_اكتتاب_ارامكو نصُراويـه 3Tj</t>
  </si>
  <si>
    <t>https://twitter.com/mohfalh43/status/1204748748427059200</t>
  </si>
  <si>
    <t>#نجااااح_اكتتاب_ارامكو حسنات ZvJ</t>
  </si>
  <si>
    <t>https://twitter.com/fffgyyyy1111/status/1204748744371122177</t>
  </si>
  <si>
    <t>#نجااااح_اكتتاب_ارامكو لا يُهمّني أَمر كلّ شَخص يَرحلُ عَن حَياتي، كلّ مَا يُهمّني ألّا أَكون المُخطِئ فِي حقّه hc4</t>
  </si>
  <si>
    <t>https://twitter.com/hmada6667/status/1204748743754633216</t>
  </si>
  <si>
    <t>#نجااااح_اكتتاب_ارامكو الخطاب 0gB</t>
  </si>
  <si>
    <t>https://twitter.com/azoozh14/status/1204748736603344896</t>
  </si>
  <si>
    <t>#نجاااح_اكتتاب_ارامكو دايم شعور نهاية العلاقة سيء، لكن أحِس مافي أسوء من علاقة تستمر بشكل بارد بعد ما كان أغلب يومنا مع بعض.</t>
  </si>
  <si>
    <t>https://twitter.com/ayoodi9/status/1204748735118487554</t>
  </si>
  <si>
    <t>#نجااااح_اكتتاب_ارامكو مشعل m3Y</t>
  </si>
  <si>
    <t>https://twitter.com/abaa12310/status/1204748733642088450</t>
  </si>
  <si>
    <t>#نجااااح_اكتتاب_ارامكو ريشُـة Opg</t>
  </si>
  <si>
    <t>https://twitter.com/RicoManley/status/1204748730404085760</t>
  </si>
  <si>
    <t>#نجااااح_اكتتاب_ارامكو سناب شات jlt</t>
  </si>
  <si>
    <t>https://twitter.com/uepvag6098/status/1204748728801931264</t>
  </si>
  <si>
    <t>#نجااااح_اكتتاب_ارامكو انتظرتك FrF</t>
  </si>
  <si>
    <t>https://twitter.com/al_brens60/status/1204748727698808838</t>
  </si>
  <si>
    <t>#نجااااح_اكتتاب_ارامكو حنين بنت شمر Je9</t>
  </si>
  <si>
    <t>https://twitter.com/yorman_EOV/status/1204748722569187328</t>
  </si>
  <si>
    <t>#نجااااح_اكتتاب_ارامكو حنين بنت شمر v0k</t>
  </si>
  <si>
    <t>https://twitter.com/trefaiz555/status/1204748722242048000</t>
  </si>
  <si>
    <t>#نجااااح_اكتتاب_ارامكو اوس PHY</t>
  </si>
  <si>
    <t>https://twitter.com/MuratDilaDeniz1/status/1204748718924283904</t>
  </si>
  <si>
    <t>#نجااااح_اكتتاب_ارامكو عز ومهابه Cn9</t>
  </si>
  <si>
    <t>https://twitter.com/asfgbvjukjj/status/1204748717145968640</t>
  </si>
  <si>
    <t>حين تخذلك جميع الاشياء التي حولك لاتحاول أن تثق بها مجدداً، فقط حاول أن تثق بانك تستطيع العيش بدونها #نجاااح_اكتتاب_ارامكو</t>
  </si>
  <si>
    <t>https://twitter.com/Mazyooon_AL3in/status/1204748716265086976</t>
  </si>
  <si>
    <t>#نجااااح_اكتتاب_ارامكو لقى DBj</t>
  </si>
  <si>
    <t>https://twitter.com/rl2010l/status/1204748710737063937</t>
  </si>
  <si>
    <t>#نجااااح_اكتتاب_ارامكو سُلطٌـان Imy</t>
  </si>
  <si>
    <t>https://twitter.com/bbxbdvvs/status/1204748710338613248</t>
  </si>
  <si>
    <t>#نجااااح_اكتتاب_ارامكو بنتُ الجنوب bbB</t>
  </si>
  <si>
    <t>https://twitter.com/waeel12009/status/1204748709248077825</t>
  </si>
  <si>
    <t>#نجااااح_اكتتاب_ارامكو تقيا Y9B</t>
  </si>
  <si>
    <t>https://twitter.com/hmood55110gmai1/status/1204748705649307649</t>
  </si>
  <si>
    <t>#نجااااح_اكتتاب_ارامكو توهان bSN</t>
  </si>
  <si>
    <t>https://twitter.com/bghgfbnm/status/1204748701803196416</t>
  </si>
  <si>
    <t>#نجااااح_اكتتاب_ارامكو حنين بنت شمر o3C</t>
  </si>
  <si>
    <t>https://twitter.com/aassaassggg/status/1204748700834320384</t>
  </si>
  <si>
    <t>#نجااااح_اكتتاب_ارامكو مجنونك bsj</t>
  </si>
  <si>
    <t>https://twitter.com/luley_14/status/1204748696866447360</t>
  </si>
  <si>
    <t>#نجااااح_اكتتاب_ارامكو ضــًـُي k6z</t>
  </si>
  <si>
    <t>https://twitter.com/ccaallaaudillo/status/1204748696535142400</t>
  </si>
  <si>
    <t>#نجااااح_اكتتاب_ارامكو خواطر clr</t>
  </si>
  <si>
    <t>https://twitter.com/ajkkdt567/status/1204748695675248641</t>
  </si>
  <si>
    <t>حين تجد الأعذار كثرت ، ابتعد. #نجاااح_اكتتاب_ارامكو</t>
  </si>
  <si>
    <t>https://twitter.com/fdh_q8/status/1204748692177195010</t>
  </si>
  <si>
    <t>#نجااااح_اكتتاب_ارامكو · إن للقلوب صدأ كصدأ الحديد و جلاؤها الاستغفار iSi</t>
  </si>
  <si>
    <t>https://twitter.com/vckgdg/status/1204748691262836736</t>
  </si>
  <si>
    <t>#نجااااح_اكتتاب_ارامكو اوس YiO</t>
  </si>
  <si>
    <t>https://twitter.com/KalidOhood/status/1204748681980862464</t>
  </si>
  <si>
    <t>#نجااااح_اكتتاب_ارامكو h 3XW</t>
  </si>
  <si>
    <t>https://twitter.com/dndjsjns/status/1204748681460756481</t>
  </si>
  <si>
    <t>#نجااااح_اكتتاب_ارامكو محب المدينة iyC</t>
  </si>
  <si>
    <t>https://twitter.com/Aboabdo1382/status/1204748678382141442</t>
  </si>
  <si>
    <t>#نجااااح_اكتتاب_ارامكو شيخة عربها 82t</t>
  </si>
  <si>
    <t>https://twitter.com/mo202020g/status/1204748677446864907</t>
  </si>
  <si>
    <t>#نجااااح_اكتتاب_ارامكو منادي الشوق DSm</t>
  </si>
  <si>
    <t>https://twitter.com/not66657/status/1204748676595408896</t>
  </si>
  <si>
    <t>#نجااااح_اكتتاب_ارامكو مهند الشمري xTv</t>
  </si>
  <si>
    <t>https://twitter.com/ro7mot2/status/1204748675085426688</t>
  </si>
  <si>
    <t>وبعضاً من الأُنس #نجاااح_اكتتاب_ارامكو</t>
  </si>
  <si>
    <t>https://twitter.com/samoooo15/status/1204748674393346048</t>
  </si>
  <si>
    <t>#نجااااح_اكتتاب_ارامكو لحُن DJ8</t>
  </si>
  <si>
    <t>https://twitter.com/Gscuei/status/1204748674162667521</t>
  </si>
  <si>
    <t>#نجااااح_اكتتاب_ارامكو عنوان TkV</t>
  </si>
  <si>
    <t>https://twitter.com/alexys_masson/status/1204748674087182336</t>
  </si>
  <si>
    <t>#نجااااح_اكتتاب_ارامكو تنشد الشوق عني وانت ادرابه نفسي تمناك وانت اغلا حبايبها FJe</t>
  </si>
  <si>
    <t>https://twitter.com/bander16018/status/1204748666642354176</t>
  </si>
  <si>
    <t>#نجااااح_اكتتاب_ارامكو مشاري Xfp</t>
  </si>
  <si>
    <t>https://twitter.com/asgbvxyjjkn/status/1204748663383306240</t>
  </si>
  <si>
    <t>#نجاااح_اكتتاب_ارامكو نبتسم بالظاهر ونخفي الجانب الهش فينا نبتسم وبداخلنا فوضى عارمه ولكن لا أحد يشعر بذلك.</t>
  </si>
  <si>
    <t>https://twitter.com/Al_shbaab2014/status/1204748663270105088</t>
  </si>
  <si>
    <t>#نجااااح_اكتتاب_ارامكو ساره العبيد Z1S</t>
  </si>
  <si>
    <t>https://twitter.com/hds78888/status/1204748656194342923</t>
  </si>
  <si>
    <t>#نجااااح_اكتتاب_ارامكو الجابر r5d</t>
  </si>
  <si>
    <t>https://twitter.com/fxfggd/status/1204748652884975618</t>
  </si>
  <si>
    <t>#نجااااح_اكتتاب_ارامكو ورد OeB</t>
  </si>
  <si>
    <t>https://twitter.com/gggdgfdpp/status/1204748648334200832</t>
  </si>
  <si>
    <t>#نجااااح_اكتتاب_ارامكو ميلاد Rd3</t>
  </si>
  <si>
    <t>https://twitter.com/addseeel/status/1204748645469507586</t>
  </si>
  <si>
    <t>#نجااااح_اكتتاب_ارامكو ساري اليل Fnh</t>
  </si>
  <si>
    <t>https://twitter.com/sloom56845345/status/1204748644345360384</t>
  </si>
  <si>
    <t>#نجااااح_اكتتاب_ارامكو · خير ما أتمنى في الوجود دعائك لي عند السجود ومرافقتك في جنة الخلود 3p0</t>
  </si>
  <si>
    <t>https://twitter.com/orce111/status/1204748643208716288</t>
  </si>
  <si>
    <t>#نجااااح_اكتتاب_ارامكو حنين بنت شمر Eyf</t>
  </si>
  <si>
    <t>https://twitter.com/gyuk20/status/1204748637592526849</t>
  </si>
  <si>
    <t>#نجااااح_اكتتاب_ارامكو r lOp</t>
  </si>
  <si>
    <t>https://twitter.com/abdailrhman509/status/1204748637118570496</t>
  </si>
  <si>
    <t>حتى وإن تكرر الذنب أليس كلما #نجاااح_اكتتاب_ارامكو</t>
  </si>
  <si>
    <t>https://twitter.com/Ifbi_x/status/1204748633452810241</t>
  </si>
  <si>
    <t>#نجاااح_اكتتاب_ارامكو نوح عليه السلام أغرق الكرة الأرضية كلها بدُعاء من أربع كلمات \"ربِ إني مغلوب فأنتصر\".</t>
  </si>
  <si>
    <t>https://twitter.com/kkktopk/status/1204748630088921090</t>
  </si>
  <si>
    <t>#نجااااح_اكتتاب_ارامكو نصُراويـه voc</t>
  </si>
  <si>
    <t>https://twitter.com/knkloody656/status/1204748628377636865</t>
  </si>
  <si>
    <t>#نجااااح_اكتتاب_ارامكو إحتضنو إسمي بين دعواتكم في يوم عرفة لعلي اسعد بها طوال حياتي GOj</t>
  </si>
  <si>
    <t>https://twitter.com/stefanomega/status/1204748626259566592</t>
  </si>
  <si>
    <t>#نجااااح_اكتتاب_ارامكو فخامة انثى hep</t>
  </si>
  <si>
    <t>https://twitter.com/ghy2014f/status/1204748622828638208</t>
  </si>
  <si>
    <t>#نجااااح_اكتتاب_ارامكو رتويت عبس ej2</t>
  </si>
  <si>
    <t>https://twitter.com/tozvvv/status/1204748620362387458</t>
  </si>
  <si>
    <t>#نجااااح_اكتتاب_ارامكو نوره edh</t>
  </si>
  <si>
    <t>https://twitter.com/mmoobb123456/status/1204748620161044480</t>
  </si>
  <si>
    <t>#نجااااح_اكتتاب_ارامكو عالية e7W</t>
  </si>
  <si>
    <t>https://twitter.com/joeleninha/status/1204748619863080960</t>
  </si>
  <si>
    <t>#نجااااح_اكتتاب_ارامكو النصار pJJ</t>
  </si>
  <si>
    <t>https://twitter.com/shagag811/status/1204748618651045893</t>
  </si>
  <si>
    <t>#نجااااح_اكتتاب_ارامكو تعب قلبي tG6</t>
  </si>
  <si>
    <t>https://twitter.com/argfayhgsd/status/1204748616532930562</t>
  </si>
  <si>
    <t>#نجااااح_اكتتاب_ارامكو بنتٌ ابوها c1e</t>
  </si>
  <si>
    <t>https://twitter.com/snedrafha/status/1204748615874437121</t>
  </si>
  <si>
    <t>حمداً كثيراً طيباً مباركاً فيه #نجاااح_اكتتاب_ارامكو</t>
  </si>
  <si>
    <t>https://twitter.com/s1h2im/status/1204748612699381767</t>
  </si>
  <si>
    <t>#نجااااح_اكتتاب_ارامكو سعودية F5m</t>
  </si>
  <si>
    <t>https://twitter.com/aasszzr11/status/1204748611747295232</t>
  </si>
  <si>
    <t>#نجااااح_اكتتاب_ارامكو روح الشمال dFW</t>
  </si>
  <si>
    <t>https://twitter.com/x8u9888/status/1204748608580526084</t>
  </si>
  <si>
    <t>وماعاش من ياخذ بقلبي (مكانك) #نجاااح_اكتتاب_ارامكو</t>
  </si>
  <si>
    <t>https://twitter.com/almansourq8/status/1204748600464609280</t>
  </si>
  <si>
    <t>#نجااااح_اكتتاب_ارامكو كاظم Cp1</t>
  </si>
  <si>
    <t>https://twitter.com/zadkj124/status/1204748599869005824</t>
  </si>
  <si>
    <t>#نجااااح_اكتتاب_ارامكو · اكمل المؤمنين إيمانا أحسنهم خلقا وخياركم خياركم لنسائهم TiM</t>
  </si>
  <si>
    <t>https://twitter.com/idlikj0438/status/1204748598694551552</t>
  </si>
  <si>
    <t>#نجااااح_اكتتاب_ارامكو نسيٌان ESu</t>
  </si>
  <si>
    <t>https://twitter.com/mo260171/status/1204748597696385026</t>
  </si>
  <si>
    <t>#نجااااح_اكتتاب_ارامكو متميز 53G</t>
  </si>
  <si>
    <t>https://twitter.com/Mattheo44/status/1204748594743517188</t>
  </si>
  <si>
    <t>#نجااااح_اكتتاب_ارامكو عيونها QDl</t>
  </si>
  <si>
    <t>https://twitter.com/LX10801/status/1204748593313259520</t>
  </si>
  <si>
    <t>#نجااااح_اكتتاب_ارامكو · إذا غلبك آمر فقل "ياحي يا قيوم برحمتك استغيث" 6Hv</t>
  </si>
  <si>
    <t>https://twitter.com/ddssaa50/status/1204748590628966400</t>
  </si>
  <si>
    <t>#نجااااح_اكتتاب_ارامكو رايد العنزي dwz</t>
  </si>
  <si>
    <t>https://twitter.com/jasim1919182/status/1204748588871507968</t>
  </si>
  <si>
    <t>#نجااااح_اكتتاب_ارامكو سوسو R64</t>
  </si>
  <si>
    <t>https://twitter.com/LE0O0L/status/1204748588284350465</t>
  </si>
  <si>
    <t>#نجااااح_اكتتاب_ارامكو انجلينا rYs</t>
  </si>
  <si>
    <t>https://twitter.com/mo3a4al/status/1204748588129177601</t>
  </si>
  <si>
    <t>#نجااااح_اكتتاب_ارامكو حائليه uEC</t>
  </si>
  <si>
    <t>https://twitter.com/hmada6667/status/1204748579170062339</t>
  </si>
  <si>
    <t>فلا تعلم كيف سيكون حالك غداً .. #نجاااح_اكتتاب_ارامكو</t>
  </si>
  <si>
    <t>https://twitter.com/dqhhjddhdh1235/status/1204748578343833600</t>
  </si>
  <si>
    <t>#نجااااح_اكتتاب_ارامكو · قل لا حول ولا قوة إلا بالله ، فإنها كنز من كنوز الجنة a9v</t>
  </si>
  <si>
    <t>https://twitter.com/wwwgg221/status/1204748571683229696</t>
  </si>
  <si>
    <t>#نجااااح_اكتتاب_ارامكو ملك القلوب yj7</t>
  </si>
  <si>
    <t>https://twitter.com/kkaalf2020/status/1204748569112170498</t>
  </si>
  <si>
    <t>#نجااااح_اكتتاب_ارامكو عاشق 8Xe</t>
  </si>
  <si>
    <t>https://twitter.com/mzerebgazi/status/1204748567400865792</t>
  </si>
  <si>
    <t>#نجااااح_اكتتاب_ارامكو هتوٌن الناصر HI3</t>
  </si>
  <si>
    <t>https://twitter.com/dslwjsk/status/1204748560450883584</t>
  </si>
  <si>
    <t>#نجااااح_اكتتاب_ارامكو ابو احمد ARk</t>
  </si>
  <si>
    <t>https://twitter.com/aasdrfyhaaa/status/1204748559431733248</t>
  </si>
  <si>
    <t>#نجااااح_اكتتاب_ارامكو همس الشوق Te6</t>
  </si>
  <si>
    <t>https://twitter.com/abdll123590/status/1204748558727024640</t>
  </si>
  <si>
    <t>#نجااااح_اكتتاب_ارامكو غــنــج Vpb</t>
  </si>
  <si>
    <t>https://twitter.com/maaazeeen1990/status/1204748558693523456</t>
  </si>
  <si>
    <t>#نجااااح_اكتتاب_ارامكو نبض الود j4b</t>
  </si>
  <si>
    <t>https://twitter.com/jojo75755/status/1204748552834093058</t>
  </si>
  <si>
    <t>#نجااااح_اكتتاب_ارامكو · قل للمؤمنين يغضوا من أبصارهم ويحفظوا فروجهم ذلك أزكى لهم 4ie</t>
  </si>
  <si>
    <t>https://twitter.com/abaa12310/status/1204748552334913538</t>
  </si>
  <si>
    <t>#نجااااح_اكتتاب_ارامكو r dE5</t>
  </si>
  <si>
    <t>https://twitter.com/saalswadi/status/1204748551965806596</t>
  </si>
  <si>
    <t>#نجااااح_اكتتاب_ارامكو · اللهم إنك عفو تحب العفو فاعف عنا ZNf</t>
  </si>
  <si>
    <t>https://twitter.com/khaleed171819/status/1204748551416434691</t>
  </si>
  <si>
    <t>#نجااااح_اكتتاب_ارامكو همس الشوق Ka0</t>
  </si>
  <si>
    <t>https://twitter.com/ccaallaaudillo/status/1204748549478658049</t>
  </si>
  <si>
    <t>#نجااااح_اكتتاب_ارامكو ميلاد 7G2</t>
  </si>
  <si>
    <t>https://twitter.com/SexseNeek/status/1204748549042450433</t>
  </si>
  <si>
    <t>#نجااااح_اكتتاب_ارامكو البدر Bul</t>
  </si>
  <si>
    <t>https://twitter.com/hmood55110gmai1/status/1204748544609005570</t>
  </si>
  <si>
    <t>#نجااااح_اكتتاب_ارامكو رورو i7I</t>
  </si>
  <si>
    <t>https://twitter.com/fhgyjjb/status/1204748542792912901</t>
  </si>
  <si>
    <t>#نجااااح_اكتتاب_ارامكو طيبتي اكبر همومي QOP</t>
  </si>
  <si>
    <t>https://twitter.com/yaraessam118/status/1204748536866361347</t>
  </si>
  <si>
    <t>#نجااااح_اكتتاب_ارامكو d TQT</t>
  </si>
  <si>
    <t>https://twitter.com/afckfvub/status/1204748534920228864</t>
  </si>
  <si>
    <t>#نجااااح_اكتتاب_ارامكو جرح 8wT</t>
  </si>
  <si>
    <t>https://twitter.com/swwxx11/status/1204748534022594561</t>
  </si>
  <si>
    <t>#نجااااح_اكتتاب_ارامكو ام متعب yEy</t>
  </si>
  <si>
    <t>https://twitter.com/bander16018/status/1204748517195046912</t>
  </si>
  <si>
    <t>#نجااااح_اكتتاب_ارامكو l tLW</t>
  </si>
  <si>
    <t>https://twitter.com/knff31/status/1204748516419129344</t>
  </si>
  <si>
    <t>#نجااااح_اكتتاب_ارامكو دلوعة أبوها bVQ</t>
  </si>
  <si>
    <t>https://twitter.com/Aaaaa31550626/status/1204748508697419778</t>
  </si>
  <si>
    <t>#نجااااح_اكتتاب_ارامكو h RpW</t>
  </si>
  <si>
    <t>https://twitter.com/kingkong20040/status/1204748508433178624</t>
  </si>
  <si>
    <t>#نجااااح_اكتتاب_ارامكو فخامة انثى BrL</t>
  </si>
  <si>
    <t>https://twitter.com/ggshhagga/status/1204748506822561792</t>
  </si>
  <si>
    <t>#نجااااح_اكتتاب_ارامكو سلطان OaZ</t>
  </si>
  <si>
    <t>https://twitter.com/mjod0191/status/1204748505497120770</t>
  </si>
  <si>
    <t>#نجااااح_اكتتاب_ارامكو a Dec</t>
  </si>
  <si>
    <t>https://twitter.com/Serdarbekta11/status/1204748499830681600</t>
  </si>
  <si>
    <t>#نجااااح_اكتتاب_ارامكو ريميه FjE</t>
  </si>
  <si>
    <t>https://twitter.com/zzzzzgdhjkfd/status/1204748499092484096</t>
  </si>
  <si>
    <t>#نجااااح_اكتتاب_ارامكو صوت نجد Yqh</t>
  </si>
  <si>
    <t>https://twitter.com/vckgdg/status/1204748498337509376</t>
  </si>
  <si>
    <t>#نجااااح_اكتتاب_ارامكو ميمي O2v</t>
  </si>
  <si>
    <t>https://twitter.com/JoseGalavis57/status/1204748492209631232</t>
  </si>
  <si>
    <t>#نجااااح_اكتتاب_ارامكو فخامة انثى UGa</t>
  </si>
  <si>
    <t>https://twitter.com/h34ssein/status/1204748491538489344</t>
  </si>
  <si>
    <t>#نجااااح_اكتتاب_ارامكو ميمي d8b</t>
  </si>
  <si>
    <t>https://twitter.com/salooooooooms/status/1204748489315553280</t>
  </si>
  <si>
    <t>#نجااااح_اكتتاب_ارامكو رجه rTk</t>
  </si>
  <si>
    <t>https://twitter.com/Alibabe/status/1204748488464117760</t>
  </si>
  <si>
    <t>#نجااااح_اكتتاب_ارامكو شمُوخ انثى 37r</t>
  </si>
  <si>
    <t>https://twitter.com/argjnuhff/status/1204748488346652673</t>
  </si>
  <si>
    <t>#نجااااح_اكتتاب_ارامكو كويتي Jtb</t>
  </si>
  <si>
    <t>https://twitter.com/moaheeb300/status/1204748486064951296</t>
  </si>
  <si>
    <t>#نجااااح_اكتتاب_ارامكو · قد مضى العمر وفات يا أسير الغفلات فاغنم العمر و بادر بالتقى قبل الممات gqi</t>
  </si>
  <si>
    <t>https://twitter.com/qaswedfrtgyhjij/status/1204748485368713216</t>
  </si>
  <si>
    <t>الصورة التي تحملها في قلبك عن حياتك ومستقبلك تؤثر في سلوكك، فإن كانت تلك الصورة إيجابية كان سلوكك إيجابيًا.‌ #نجاااح_اكتتاب_ارامكو</t>
  </si>
  <si>
    <t>https://twitter.com/alshehri021/status/1204748484781494273</t>
  </si>
  <si>
    <t>#نجااااح_اكتتاب_ارامكو كاظم W3M</t>
  </si>
  <si>
    <t>https://twitter.com/giermann_jacob/status/1204748483992965121</t>
  </si>
  <si>
    <t>#نجااااح_اكتتاب_ارامكو مُـيُـم hvm</t>
  </si>
  <si>
    <t>https://twitter.com/SA21EED/status/1204748483405787136</t>
  </si>
  <si>
    <t>#نجاااح_اكتتاب_ارامكو أهمال مشاعرك نُقطة بداية لكل شيء جميل.</t>
  </si>
  <si>
    <t>https://twitter.com/psjhdsg/status/1204748477558919172</t>
  </si>
  <si>
    <t>#نجااااح_اكتتاب_ارامكو سعودية 368</t>
  </si>
  <si>
    <t>https://twitter.com/Ziad89022868/status/1204748476946485249</t>
  </si>
  <si>
    <t>#نجااااح_اكتتاب_ارامكو مـ McT</t>
  </si>
  <si>
    <t>https://twitter.com/AlharthiMuath/status/1204748467278696448</t>
  </si>
  <si>
    <t>#نجااااح_اكتتاب_ارامكو حنين mCh</t>
  </si>
  <si>
    <t>https://twitter.com/sas9877/status/1204748467198930944</t>
  </si>
  <si>
    <t>#نجااااح_اكتتاب_ارامكو خالد VV3</t>
  </si>
  <si>
    <t>https://twitter.com/putazorra280202/status/1204748466083237888</t>
  </si>
  <si>
    <t>#نجااااح_اكتتاب_ارامكو سعودية iSy</t>
  </si>
  <si>
    <t>https://twitter.com/al5wq/status/1204748458919432194</t>
  </si>
  <si>
    <t>#نجااااح_اكتتاب_ارامكو علي vW1</t>
  </si>
  <si>
    <t>https://twitter.com/alpareens34/status/1204748458143502338</t>
  </si>
  <si>
    <t>#نجااااح_اكتتاب_ارامكو بروج RUp</t>
  </si>
  <si>
    <t>https://twitter.com/ghy2014f/status/1204748456797102082</t>
  </si>
  <si>
    <t>#نجااااح_اكتتاب_ارامكو ريح المطر B2f</t>
  </si>
  <si>
    <t>https://twitter.com/gcfgdgdetfr/status/1204748454238523392</t>
  </si>
  <si>
    <t>qlq500</t>
  </si>
  <si>
    <t>#نجااااح_اكتتاب_ارامكو مجردً قلم v3B</t>
  </si>
  <si>
    <t>https://twitter.com/qlq500/status/1204748452774785024</t>
  </si>
  <si>
    <t>#نجااااح_اكتتاب_ارامكو بروق bkW</t>
  </si>
  <si>
    <t>https://twitter.com/toote227/status/1204748451441004545</t>
  </si>
  <si>
    <t>#نجااااح_اكتتاب_ارامكو رُيـُـmـم keh</t>
  </si>
  <si>
    <t>https://twitter.com/khalkefa0822/status/1204748449054363649</t>
  </si>
  <si>
    <t>#نجااااح_اكتتاب_ارامكو جسار Cwe</t>
  </si>
  <si>
    <t>https://twitter.com/kkkii331/status/1204748443807297537</t>
  </si>
  <si>
    <t>#نجااااح_اكتتاب_ارامكو فخر MXg</t>
  </si>
  <si>
    <t>https://twitter.com/tozvvv/status/1204748443371155457</t>
  </si>
  <si>
    <t>nalmoshait</t>
  </si>
  <si>
    <t>بعد بدء تداول سهم #أرامكو اليوم ..سوق الأسهم السعودي #تداول تدخل قائمة العشر بورصات الأعلى في العالم ...وأرامكو تقفز للمرتبة الأولى كأكثر الشركات قيمة في سوق الأسهم و #اكتتاب_أرامكو أكبر عملية اكتتاب #تداول_ارامكو #سهم_ارامكو #ارامكو_السعوديه #Aramco</t>
  </si>
  <si>
    <t>https://twitter.com/nalmoshait/status/1204748440107917314</t>
  </si>
  <si>
    <t>#نجاااح_اكتتاب_ارامكو كل الخسائر قابلة لِلتعويض، إلا أنك تخسر سنوات من عمرك تدور عن رضا الناس.</t>
  </si>
  <si>
    <t>https://twitter.com/razan_832/status/1204748440086990848</t>
  </si>
  <si>
    <t>#نجااااح_اكتتاب_ارامكو نواعم 4p6</t>
  </si>
  <si>
    <t>https://twitter.com/mo3a4al/status/1204748436999987203</t>
  </si>
  <si>
    <t>#نجااااح_اكتتاب_ارامكو حبيبك m9I</t>
  </si>
  <si>
    <t>https://twitter.com/omisaalkhal/status/1204748436605677574</t>
  </si>
  <si>
    <t>#نجااااح_اكتتاب_ارامكو كريم Qm8</t>
  </si>
  <si>
    <t>https://twitter.com/luley_14/status/1204748433573253120</t>
  </si>
  <si>
    <t>#نجااااح_اكتتاب_ارامكو · ما تحسر أهل الجنة على شيء كما تحسروا على ساعة لم يذكروا فيها الله utf</t>
  </si>
  <si>
    <t>https://twitter.com/06LneXPAfXMGdUx/status/1204748432864370688</t>
  </si>
  <si>
    <t>hsooon2222</t>
  </si>
  <si>
    <t>#نجااااح_اكتتاب_ارامكو مالبور yfk</t>
  </si>
  <si>
    <t>https://twitter.com/hsooon2222/status/1204748431513788417</t>
  </si>
  <si>
    <t>Hoazin_</t>
  </si>
  <si>
    <t xml:space="preserve">الحلم اليوم حقيقة ... أرامكوا تتجاوز اليوم البنك الصيني و العملاقة آبل و هواوي وتصبح الشركة الأكبر عالمياً. ولي العهد سبق وقالها في ٢٠١٧ أرامكوا راح تكون الطرح الأكبر فالعالم #نجاح_اكتتاب_ارامكو </t>
  </si>
  <si>
    <t>https://twitter.com/Hoazin_/status/1204748428393304065</t>
  </si>
  <si>
    <t>#نجااااح_اكتتاب_ارامكو · إن للقلوب صدأ كصدأ الحديد و جلاؤها الاستغفار l0Y</t>
  </si>
  <si>
    <t>https://twitter.com/wekah123/status/1204748423599140864</t>
  </si>
  <si>
    <t>kokko055</t>
  </si>
  <si>
    <t>#نجااااح_اكتتاب_ارامكو عصام VKd</t>
  </si>
  <si>
    <t>https://twitter.com/kokko055/status/1204748416791842816</t>
  </si>
  <si>
    <t>1995ahmed1</t>
  </si>
  <si>
    <t xml:space="preserve">#نجاح_اكتتاب_ارامكو الحمدلله دائماً وابداً ، والفضل لله سبحانه ثم لسيدي ولي العهد اللذي راهن قبل عامين على هذا النجاح شكراً مهندس التغيير وعراب الرؤيه . </t>
  </si>
  <si>
    <t>https://twitter.com/1995ahmed1/status/1204748414006812673</t>
  </si>
  <si>
    <t>#نجااااح_اكتتاب_ارامكو ارياف IhX</t>
  </si>
  <si>
    <t>https://twitter.com/bxjcjdhdhn8/status/1204748407732129792</t>
  </si>
  <si>
    <t>#نجااااح_اكتتاب_ارامكو الهفوف H5A</t>
  </si>
  <si>
    <t>https://twitter.com/Yttttyyy1/status/1204748406796816384</t>
  </si>
  <si>
    <t>#نجااااح_اكتتاب_ارامكو محب سلمان mgq</t>
  </si>
  <si>
    <t>https://twitter.com/sloom56845345/status/1204748403990765573</t>
  </si>
  <si>
    <t>#نجااااح_اكتتاب_ارامكو · اللهم اجعلنا ممن يورثون الجنان و يبشرون بروح وريحان ورب غير غضبان آمين 7Aa</t>
  </si>
  <si>
    <t>https://twitter.com/21Csw/status/1204748402652852225</t>
  </si>
  <si>
    <t>#نجااااح_اكتتاب_ارامكو لمعُة CbD</t>
  </si>
  <si>
    <t>https://twitter.com/semihezen/status/1204748401180631040</t>
  </si>
  <si>
    <t>#نجااااح_اكتتاب_ارامكو صوت المدينة qFM</t>
  </si>
  <si>
    <t>https://twitter.com/asgbvxyjjkn/status/1204748399595143169</t>
  </si>
  <si>
    <t>#نجااااح_اكتتاب_ارامكو النجم Rdb</t>
  </si>
  <si>
    <t>https://twitter.com/ssrh7447ssrh/status/1204748397623889921</t>
  </si>
  <si>
    <t>#نجااااح_اكتتاب_ارامكو وفاء لك qkz</t>
  </si>
  <si>
    <t>https://twitter.com/juanmateosr/status/1204748394750763008</t>
  </si>
  <si>
    <t>#نجااااح_اكتتاب_ارامكو العنُود Cc9</t>
  </si>
  <si>
    <t>https://twitter.com/nbcvmgsdfb/status/1204748393496678400</t>
  </si>
  <si>
    <t>#نجااااح_اكتتاب_ارامكو كنق AXK</t>
  </si>
  <si>
    <t>https://twitter.com/ccaallaaudillo/status/1204748391005216768</t>
  </si>
  <si>
    <t>#نجااااح_اكتتاب_ارامكو درب المحبه y8v</t>
  </si>
  <si>
    <t>https://twitter.com/fhgyjjb/status/1204748385787502592</t>
  </si>
  <si>
    <t>#نجااااح_اكتتاب_ارامكو جنون الروح Rpj</t>
  </si>
  <si>
    <t>https://twitter.com/vkqhk2005/status/1204748384172740608</t>
  </si>
  <si>
    <t>#نجااااح_اكتتاب_ارامكو هواجيس dzP</t>
  </si>
  <si>
    <t>https://twitter.com/almas2222221/status/1204748371484954625</t>
  </si>
  <si>
    <t>#نجااااح_اكتتاب_ارامكو قبلةُ عربها Dgz</t>
  </si>
  <si>
    <t>https://twitter.com/jowiidii/status/1204748368653815808</t>
  </si>
  <si>
    <t>#نجااااح_اكتتاب_ارامكو · الهم لك الحمد كله واليك المشتكى و أنت المستعان OPq</t>
  </si>
  <si>
    <t>https://twitter.com/dvgcch/status/1204748364400734208</t>
  </si>
  <si>
    <t>#نجااااح_اكتتاب_ارامكو z BWg</t>
  </si>
  <si>
    <t>https://twitter.com/Fa7l_19_/status/1204748360512655361</t>
  </si>
  <si>
    <t>#نجاااح_اكتتاب_ارامكو أعرف أشبع نفسّي بالسعادة وقت ما أبغى وأعرف أضحك في عز البعثرة أنا ومزاجي ما نحِب حنية أحد.</t>
  </si>
  <si>
    <t>https://twitter.com/tootah465/status/1204748357954146304</t>
  </si>
  <si>
    <t>#نجااااح_اكتتاب_ارامكو عاشق الوفاء 3ha</t>
  </si>
  <si>
    <t>https://twitter.com/saleh123972/status/1204748356276432897</t>
  </si>
  <si>
    <t>#نجااااح_اكتتاب_ارامكو متفائلة fOb</t>
  </si>
  <si>
    <t>https://twitter.com/swwxx11/status/1204748355517202433</t>
  </si>
  <si>
    <t>#نجااااح_اكتتاب_ارامكو آمنه ZJo</t>
  </si>
  <si>
    <t>https://twitter.com/rrttyyds/status/1204748355089444864</t>
  </si>
  <si>
    <t>#نجااااح_اكتتاب_ارامكو نوره R2J</t>
  </si>
  <si>
    <t>https://twitter.com/ali701890/status/1204748353336172545</t>
  </si>
  <si>
    <t>#نجااااح_اكتتاب_ارامكو جريح الود 0oR</t>
  </si>
  <si>
    <t>https://twitter.com/yeiyes10/status/1204748350907715584</t>
  </si>
  <si>
    <t>#نجااااح_اكتتاب_ارامكو b lAi</t>
  </si>
  <si>
    <t>https://twitter.com/mwnauef/status/1204748349359951877</t>
  </si>
  <si>
    <t>#نجااااح_اكتتاب_ارامكو العنُود hVf</t>
  </si>
  <si>
    <t>https://twitter.com/sbchbb/status/1204748345710972928</t>
  </si>
  <si>
    <t>#نجااااح_اكتتاب_ارامكو الزُير سالم W1V</t>
  </si>
  <si>
    <t>https://twitter.com/argjnuhff/status/1204748339377590275</t>
  </si>
  <si>
    <t>#نجااااح_اكتتاب_ارامكو عبير TdI</t>
  </si>
  <si>
    <t>https://twitter.com/Serdarbekta11/status/1204748336860975104</t>
  </si>
  <si>
    <t>#نجااااح_اكتتاب_ارامكو رحيل icT</t>
  </si>
  <si>
    <t>https://twitter.com/adall41411/status/1204748335606910977</t>
  </si>
  <si>
    <t>#نجااااح_اكتتاب_ارامكو إحتضنو إسمي بين دعواتكم في يوم عرفة لعلي اسعد بها طوال حياتي 28y</t>
  </si>
  <si>
    <t>https://twitter.com/malaysianpride/status/1204748335510433794</t>
  </si>
  <si>
    <t>لأن القلب يسكن #نجاااح_اكتتاب_ارامكو</t>
  </si>
  <si>
    <t>https://twitter.com/a73qv/status/1204748333413257216</t>
  </si>
  <si>
    <t>#نجااااح_اكتتاب_ارامكو عاشق DSo</t>
  </si>
  <si>
    <t>https://twitter.com/kingkong20040/status/1204748331236413440</t>
  </si>
  <si>
    <t>#نجااااح_اكتتاب_ارامكو كفووو 23k</t>
  </si>
  <si>
    <t>https://twitter.com/PanotYeetawee/status/1204748326178045952</t>
  </si>
  <si>
    <t>#نجااااح_اكتتاب_ارامكو · ما تحسر أهل الجنة على شيء كما تحسروا على ساعة لم يذكروا فيها الله 0QZ</t>
  </si>
  <si>
    <t>https://twitter.com/vckgdg/status/1204748325427306496</t>
  </si>
  <si>
    <t>_أسألُِ الُِلُِه_ #نجاااح_اكتتاب_ارامكو</t>
  </si>
  <si>
    <t>https://twitter.com/ndshshauaiaha/status/1204748325414719488</t>
  </si>
  <si>
    <t>#نجااااح_اكتتاب_ارامكو هلاليُـه dSY</t>
  </si>
  <si>
    <t>https://twitter.com/shhad0/status/1204748325196615680</t>
  </si>
  <si>
    <t>#نجااااح_اكتتاب_ارامكو فرزاتشي 4y9</t>
  </si>
  <si>
    <t>https://twitter.com/Mattheo44/status/1204748324361965569</t>
  </si>
  <si>
    <t>#نجااااح_اكتتاب_ارامكو الجابر ccp</t>
  </si>
  <si>
    <t>https://twitter.com/abdll123590/status/1204748322612957184</t>
  </si>
  <si>
    <t>#نجااااح_اكتتاب_ارامكو صوت حائل 9o7</t>
  </si>
  <si>
    <t>https://twitter.com/betsi_besti98/status/1204748321610448901</t>
  </si>
  <si>
    <t>#نجااااح_اكتتاب_ارامكو b 9Pg</t>
  </si>
  <si>
    <t>https://twitter.com/sss76890/status/1204748315222519808</t>
  </si>
  <si>
    <t>حط هالشِيء في بالك كل لحظة سيئة تعيشها الحين، راح تعيشها وتتعداها وتضحك عليها بعد فترة مهمّا كنت تعتقد بداخلك إنها ما راح تعدي. #نجاااح_اكتتاب_ارامكو</t>
  </si>
  <si>
    <t>https://twitter.com/FkkQ8/status/1204748313565765632</t>
  </si>
  <si>
    <t>#نجااااح_اكتتاب_ارامكو بنت الشمال Ohq</t>
  </si>
  <si>
    <t>https://twitter.com/zzzzzgdhjkfd/status/1204748313448370178</t>
  </si>
  <si>
    <t>#نجااااح_اكتتاب_ارامكو ضناني الشوق uHU</t>
  </si>
  <si>
    <t>https://twitter.com/babyface8877/status/1204748313226043398</t>
  </si>
  <si>
    <t>#نجااااح_اكتتاب_ارامكو نصراوي nnU</t>
  </si>
  <si>
    <t>https://twitter.com/memo91234/status/1204748312135524357</t>
  </si>
  <si>
    <t>#نجااااح_اكتتاب_ارامكو روح محطمة WXf</t>
  </si>
  <si>
    <t>https://twitter.com/salh_salh1222/status/1204748311644790785</t>
  </si>
  <si>
    <t>#نجااااح_اكتتاب_ارامكو متعبُ الفهد ZIS</t>
  </si>
  <si>
    <t>https://twitter.com/qlq500/status/1204748305600782336</t>
  </si>
  <si>
    <t>#نجااااح_اكتتاب_ارامكو جرح Qua</t>
  </si>
  <si>
    <t>https://twitter.com/JoseGalavis57/status/1204748303784693760</t>
  </si>
  <si>
    <t>#نجااااح_اكتتاب_ارامكو ريلاكس H2a</t>
  </si>
  <si>
    <t>https://twitter.com/q8ffq87/status/1204748302761246722</t>
  </si>
  <si>
    <t>#نجااااح_اكتتاب_ارامكو هيبةُ رشيدي jjT</t>
  </si>
  <si>
    <t>https://twitter.com/sjajshdj/status/1204748298097172481</t>
  </si>
  <si>
    <t>#نجااااح_اكتتاب_ارامكو اعلانات عامه Xzi</t>
  </si>
  <si>
    <t>https://twitter.com/salooooooooms/status/1204748293961637888</t>
  </si>
  <si>
    <t>كلنا نكره الأشياء الحلوة لما تجي بنفس مُش حلوة. #نجاااح_اكتتاب_ارامكو</t>
  </si>
  <si>
    <t>https://twitter.com/mlgfdh/status/1204748291247890432</t>
  </si>
  <si>
    <t>#نجااااح_اكتتاب_ارامكو كـيُـك rj0</t>
  </si>
  <si>
    <t>https://twitter.com/just1nb1eber2/status/1204748289549185024</t>
  </si>
  <si>
    <t>#نجااااح_اكتتاب_ارامكو مشعل H2i</t>
  </si>
  <si>
    <t>https://twitter.com/ghy2014f/status/1204748285531045889</t>
  </si>
  <si>
    <t>sexyh20183</t>
  </si>
  <si>
    <t>#نجااااح_اكتتاب_ارامكو رحال FYU</t>
  </si>
  <si>
    <t>https://twitter.com/sexyh20183/status/1204748280699203584</t>
  </si>
  <si>
    <t>#نجااااح_اكتتاب_ارامكو ريفال Xzf</t>
  </si>
  <si>
    <t>https://twitter.com/Alibabe/status/1204748280116191234</t>
  </si>
  <si>
    <t>#نجااااح_اكتتاب_ارامكو خال Vns</t>
  </si>
  <si>
    <t>https://twitter.com/onuraydogan0666/status/1204748277335416833</t>
  </si>
  <si>
    <t>#نجااااح_اكتتاب_ارامكو لارا cWU</t>
  </si>
  <si>
    <t>https://twitter.com/hooyoo445/status/1204748276492357632</t>
  </si>
  <si>
    <t>#نجااااح_اكتتاب_ارامكو عاشقهُ gh6</t>
  </si>
  <si>
    <t>https://twitter.com/hra200034/status/1204748272264306693</t>
  </si>
  <si>
    <t>وإللي يخفف علينا بالأشياء إللي تواجهنا بحياتنا، إنها خيرة الله في أمورنا وعلمِنا أنها دروس من الحياة تفيدنا طول عمرنا. #نجاااح_اكتتاب_ارامكو</t>
  </si>
  <si>
    <t>https://twitter.com/q8_fan/status/1204748266409275393</t>
  </si>
  <si>
    <t>Cr7Qqqq</t>
  </si>
  <si>
    <t>#نجااااح_اكتتاب_ارامكو · وانت بيدك الجوال اذكر ربك تنال الأجر والمثوبة والرضوان fbB</t>
  </si>
  <si>
    <t>https://twitter.com/Cr7Qqqq/status/1204748265733931008</t>
  </si>
  <si>
    <t>عدو نفسه..... الامارة بالسوء #نجاااح_اكتتاب_ارامكو</t>
  </si>
  <si>
    <t>https://twitter.com/ashleyrosemie/status/1204748254853959681</t>
  </si>
  <si>
    <t>#من_يسكن_بقلبك #نجاااح_اكتتاب_ارامكو</t>
  </si>
  <si>
    <t>https://twitter.com/xEhG0scCnSKzmNR/status/1204748248545681408</t>
  </si>
  <si>
    <t>#نجااااح_اكتتاب_ارامكو z I5k</t>
  </si>
  <si>
    <t>https://twitter.com/mk199109/status/1204748245039304704</t>
  </si>
  <si>
    <t>#نجااااح_اكتتاب_ارامكو انتقائي 2uB</t>
  </si>
  <si>
    <t>https://twitter.com/sa201ab/status/1204748244342976517</t>
  </si>
  <si>
    <t>#نجااااح_اكتتاب_ارامكو كوكو TrM</t>
  </si>
  <si>
    <t>https://twitter.com/TOOM789/status/1204748243596390400</t>
  </si>
  <si>
    <t>#نجااااح_اكتتاب_ارامكو صرووح drm</t>
  </si>
  <si>
    <t>https://twitter.com/sloom56845345/status/1204748241314729984</t>
  </si>
  <si>
    <t>#نجااااح_اكتتاب_ارامكو شقى hBc</t>
  </si>
  <si>
    <t>https://twitter.com/21Csw/status/1204748240446464000</t>
  </si>
  <si>
    <t>#نجااااح_اكتتاب_ارامكو من دلائل الشوق : أنك تُعيد قراءة الرسائل أكثر من مرة Wo8</t>
  </si>
  <si>
    <t>https://twitter.com/ssrh7447ssrh/status/1204748240228364289</t>
  </si>
  <si>
    <t>#نجااااح_اكتتاب_ارامكو عنتُر بن شداد gWc</t>
  </si>
  <si>
    <t>https://twitter.com/omisaalkhal/status/1204748235157446657</t>
  </si>
  <si>
    <t>#نجااااح_اكتتاب_ارامكو علي MyQ</t>
  </si>
  <si>
    <t>https://twitter.com/shdhshxha/status/1204748226500419589</t>
  </si>
  <si>
    <t>#نجااااح_اكتتاب_ارامكو ملاذ الطير BbO</t>
  </si>
  <si>
    <t>https://twitter.com/almas2222221/status/1204748226433372161</t>
  </si>
  <si>
    <t>#نجااااح_اكتتاب_ارامكو استبرق Tsk</t>
  </si>
  <si>
    <t>https://twitter.com/AlhurdiWaleed/status/1204748223472160770</t>
  </si>
  <si>
    <t>#نجااااح_اكتتاب_ارامكو h ho3</t>
  </si>
  <si>
    <t>https://twitter.com/A777aBraka/status/1204748222440366080</t>
  </si>
  <si>
    <t>#نجااااح_اكتتاب_ارامكو تنشد الشوق عني وانت ادرابه نفسي تمناك وانت اغلا حبايبها O6U</t>
  </si>
  <si>
    <t>https://twitter.com/06LneXPAfXMGdUx/status/1204748221463121920</t>
  </si>
  <si>
    <t>#نجااااح_اكتتاب_ارامكو كليٌ فخر 115</t>
  </si>
  <si>
    <t>https://twitter.com/Samo3i1Samo3i/status/1204748221001670658</t>
  </si>
  <si>
    <t>#نجااااح_اكتتاب_ارامكو لا تكتب رساله وانت ... تحت تأثير الحنين حتى لا تداس كرامتك تحت عجلات غرورهم jAf</t>
  </si>
  <si>
    <t>https://twitter.com/Ziad89022868/status/1204748212411731968</t>
  </si>
  <si>
    <t>#نجااااح_اكتتاب_ارامكو الحب .. عطاء .. فإن لم تمتلك العطاء .. كن بعيدا ! gpQ</t>
  </si>
  <si>
    <t>https://twitter.com/swwxx11/status/1204748208557166592</t>
  </si>
  <si>
    <t>#نجااااح_اكتتاب_ارامكو ريان PJl</t>
  </si>
  <si>
    <t>https://twitter.com/vkqhk2005/status/1204748208200654849</t>
  </si>
  <si>
    <t>#نجااااح_اكتتاب_ارامكو نسيم الشوق gOP</t>
  </si>
  <si>
    <t>https://twitter.com/mwnauef/status/1204748197953974277</t>
  </si>
  <si>
    <t>#نجااااح_اكتتاب_ارامكو مالبور 36t</t>
  </si>
  <si>
    <t>https://twitter.com/teddy1999edward/status/1204748195370348546</t>
  </si>
  <si>
    <t>لو باليد حيله، كان؟. #نجاااح_اكتتاب_ارامكو</t>
  </si>
  <si>
    <t>https://twitter.com/asdasdbbyeu/status/1204748193612914688</t>
  </si>
  <si>
    <t>#نجااااح_اكتتاب_ارامكو حبيبك RCs</t>
  </si>
  <si>
    <t>https://twitter.com/yeiyes10/status/1204748193197674496</t>
  </si>
  <si>
    <t>#نجااااح_اكتتاب_ارامكو بنتٌ سلمان hkG</t>
  </si>
  <si>
    <t>https://twitter.com/Fa7l_19_/status/1204748191100481536</t>
  </si>
  <si>
    <t>.. آلله ..' #نجاااح_اكتتاب_ارامكو</t>
  </si>
  <si>
    <t>https://twitter.com/marsfdxn/status/1204748189577990146</t>
  </si>
  <si>
    <t>#نجااااح_اكتتاب_ارامكو عاطف XPU</t>
  </si>
  <si>
    <t>https://twitter.com/ghchbfs/status/1204748188818845702</t>
  </si>
  <si>
    <t>#نجااااح_اكتتاب_ارامكو · إذا ساومتك النفس لتنام فلا تنسى همة مؤمن تناطح السحاب استعن بالله IMc</t>
  </si>
  <si>
    <t>https://twitter.com/wekah123/status/1204748188680372224</t>
  </si>
  <si>
    <t>#نجااااح_اكتتاب_ارامكو زياد الشهراني RO4</t>
  </si>
  <si>
    <t>https://twitter.com/sbchbb/status/1204748188483227648</t>
  </si>
  <si>
    <t>#نجااااح_اكتتاب_ارامكو جميله 6WW</t>
  </si>
  <si>
    <t>https://twitter.com/rrttyyds/status/1204748187199791105</t>
  </si>
  <si>
    <t>#نجااااح_اكتتاب_ارامكو اتحادي YsM</t>
  </si>
  <si>
    <t>https://twitter.com/ghaja16/status/1204748186700652545</t>
  </si>
  <si>
    <t>#نجااااح_اكتتاب_ارامكو ولد عبس IYm</t>
  </si>
  <si>
    <t>https://twitter.com/kingkong20040/status/1204748182749614085</t>
  </si>
  <si>
    <t>#نجااااح_اكتتاب_ارامكو سمى 4KM</t>
  </si>
  <si>
    <t>https://twitter.com/Asma201289Asma/status/1204748182279901185</t>
  </si>
  <si>
    <t>#نجااااح_اكتتاب_ارامكو وديان 70G</t>
  </si>
  <si>
    <t>https://twitter.com/Serdarbekta11/status/1204748181009059841</t>
  </si>
  <si>
    <t>#نجااااح_اكتتاب_ارامكو ريلاكس ياقلبي kIn</t>
  </si>
  <si>
    <t>https://twitter.com/hsooon2222/status/1204748179369009154</t>
  </si>
  <si>
    <t>#نجااااح_اكتتاب_ارامكو برق الشمال t12</t>
  </si>
  <si>
    <t>https://twitter.com/kokko055/status/1204748177565503488</t>
  </si>
  <si>
    <t>#نجااااح_اكتتاب_ارامكو · اللهم اجعلنا ممن يورثون الجنان و يبشرون بروح وريحان ورب غير غضبان آمين ViE</t>
  </si>
  <si>
    <t>https://twitter.com/ShomiLukich/status/1204748177167003650</t>
  </si>
  <si>
    <t>#نجاااح_اكتتاب_ارامكو عظيمين الاصحاب إللي مايخلون عيونك تدمع إلا ضحك.</t>
  </si>
  <si>
    <t>https://twitter.com/doha31841051/status/1204748176311422977</t>
  </si>
  <si>
    <t>#نجااااح_اكتتاب_ارامكو سمى ZZQ</t>
  </si>
  <si>
    <t>https://twitter.com/FernandoLima_26/status/1204748174864396289</t>
  </si>
  <si>
    <t>#نجااااح_اكتتاب_ارامكو · اللهم إني أسألك أن تجمع بيني و بين قاريء هذا المسج في الجنة eHu</t>
  </si>
  <si>
    <t>https://twitter.com/kkkii331/status/1204748174126137345</t>
  </si>
  <si>
    <t>#نجااااح_اكتتاب_ارامكو نجوم qci</t>
  </si>
  <si>
    <t>https://twitter.com/loozalhzazi00/status/1204748171114696706</t>
  </si>
  <si>
    <t>#نجااااح_اكتتاب_ارامكو موادع ioK</t>
  </si>
  <si>
    <t>https://twitter.com/xgfhgtjf/status/1204748169650802688</t>
  </si>
  <si>
    <t>#نجااااح_اكتتاب_ارامكو c 3Q8</t>
  </si>
  <si>
    <t>https://twitter.com/ggnnhtfbk/status/1204748159685185537</t>
  </si>
  <si>
    <t>#نجااااح_اكتتاب_ارامكو آيه SWK</t>
  </si>
  <si>
    <t>https://twitter.com/malaysianpride/status/1204748158179385344</t>
  </si>
  <si>
    <t>لم أحبك يوما #نجاااح_اكتتاب_ارامكو</t>
  </si>
  <si>
    <t>https://twitter.com/abdullah92v/status/1204748152844308480</t>
  </si>
  <si>
    <t>#نجااااح_اكتتاب_ارامكو عاشقهُ 4dp</t>
  </si>
  <si>
    <t>https://twitter.com/dagt_2/status/1204748152101847040</t>
  </si>
  <si>
    <t>#نجااااح_اكتتاب_ارامكو خشف JWg</t>
  </si>
  <si>
    <t>https://twitter.com/gvihvgu/status/1204748147911806977</t>
  </si>
  <si>
    <t>#نجااااح_اكتتاب_ارامكو صوت نجد wwG</t>
  </si>
  <si>
    <t>https://twitter.com/qlq500/status/1204748141821607937</t>
  </si>
  <si>
    <t>#نجااااح_اكتتاب_ارامكو سمـُى aa2</t>
  </si>
  <si>
    <t>https://twitter.com/sexy___999/status/1204748140269723648</t>
  </si>
  <si>
    <t>#نجااااح_اكتتاب_ارامكو عهد CDR</t>
  </si>
  <si>
    <t>https://twitter.com/sdsghsdf/status/1204748135387537409</t>
  </si>
  <si>
    <t>#نجااااح_اكتتاب_ارامكو u GcB</t>
  </si>
  <si>
    <t>https://twitter.com/shsejru/status/1204748135366610950</t>
  </si>
  <si>
    <t>#نجااااح_اكتتاب_ارامكو · فرصة ذهبية لتكفير الذنوب ومحو السيئات ومضاعفة الحسنات صيام عرفة dum</t>
  </si>
  <si>
    <t>https://twitter.com/sloooksh/status/1204748125610622976</t>
  </si>
  <si>
    <t>#نجااااح_اكتتاب_ارامكو · إذا غلبك آمر فقل "ياحي يا قيوم برحمتك استغيث" xLN</t>
  </si>
  <si>
    <t>https://twitter.com/Nanisweet2012/status/1204748121600929792</t>
  </si>
  <si>
    <t>xavipico100</t>
  </si>
  <si>
    <t>#نجااااح_اكتتاب_ارامكو لارا عبس Itz</t>
  </si>
  <si>
    <t>https://twitter.com/xavipico100/status/1204748117716942849</t>
  </si>
  <si>
    <t>#نجااااح_اكتتاب_ارامكو · أهديك نخلة ردد معاي سبحان الله والحمد لله والله أكبر ستجدهافي الجنة eXk</t>
  </si>
  <si>
    <t>https://twitter.com/zomom088/status/1204748113682010113</t>
  </si>
  <si>
    <t>https://twitter.com/GoolyQ8/status/1204748110905430017</t>
  </si>
  <si>
    <t>#نجااااح_اكتتاب_ارامكو كبرياء رجل 6R4</t>
  </si>
  <si>
    <t>https://twitter.com/gfagh468/status/1204748110095929344</t>
  </si>
  <si>
    <t>#نجااااح_اكتتاب_ارامكو إسلام tyN</t>
  </si>
  <si>
    <t>https://twitter.com/66Hasos/status/1204748109814870016</t>
  </si>
  <si>
    <t>#نجااااح_اكتتاب_ارامكو · من قرأ آية الكرسي دبر كل صلاة لم يكن بينه وبين الجنة إلا الموت l6J</t>
  </si>
  <si>
    <t>https://twitter.com/sss76890/status/1204748107818373121</t>
  </si>
  <si>
    <t>#نجااااح_اكتتاب_ارامكو بيشوٌ BSs</t>
  </si>
  <si>
    <t>https://twitter.com/mustafabenek3/status/1204748099652136961</t>
  </si>
  <si>
    <t>#نجااااح_اكتتاب_ارامكو الترند o73</t>
  </si>
  <si>
    <t>https://twitter.com/hfd2099/status/1204748095751413760</t>
  </si>
  <si>
    <t>#نجااااح_اكتتاب_ارامكو · أهديكم دعوتين من قلب ما ينساكم الله يرعاكم وفي الجنة نلقاكم jml</t>
  </si>
  <si>
    <t>https://twitter.com/Cr7Qqqq/status/1204748088256139268</t>
  </si>
  <si>
    <t>#نجااااح_اكتتاب_ارامكو جريح الود fSt</t>
  </si>
  <si>
    <t>https://twitter.com/omisaalkhal/status/1204748084087005184</t>
  </si>
  <si>
    <t>abd05554555</t>
  </si>
  <si>
    <t>#نجااااح_اكتتاب_ارامكو عاشق AnF</t>
  </si>
  <si>
    <t>https://twitter.com/abd05554555/status/1204748076256247809</t>
  </si>
  <si>
    <t>#نجااااح_اكتتاب_ارامكو بنت الحايط axL</t>
  </si>
  <si>
    <t>https://twitter.com/almas2222221/status/1204748070346534918</t>
  </si>
  <si>
    <t>#نجااااح_اكتتاب_ارامكو بكر uDN</t>
  </si>
  <si>
    <t>https://twitter.com/fhhhg1000/status/1204748069788639233</t>
  </si>
  <si>
    <t>#نجااااح_اكتتاب_ارامكو استبرق 85O</t>
  </si>
  <si>
    <t>https://twitter.com/adfhkllbvgj/status/1204748069490823168</t>
  </si>
  <si>
    <t>#نجااااح_اكتتاب_ارامكو الهقاوي 5HE</t>
  </si>
  <si>
    <t>https://twitter.com/sjajshdj/status/1204748067083345921</t>
  </si>
  <si>
    <t>#نجااااح_اكتتاب_ارامكو المشتاق j2W</t>
  </si>
  <si>
    <t>https://twitter.com/Y92315/status/1204748061030916096</t>
  </si>
  <si>
    <t>#نجااااح_اكتتاب_ارامكو إسلام zcZ</t>
  </si>
  <si>
    <t>https://twitter.com/Mksa7070/status/1204748060015894529</t>
  </si>
  <si>
    <t>#نجااااح_اكتتاب_ارامكو · اللهم اجعلني والقارئ ممن قلت فيهم:وسيق الذين اتقوا ربهم إلى الجنة زمرا Ss6</t>
  </si>
  <si>
    <t>https://twitter.com/satddyi/status/1204748059961446400</t>
  </si>
  <si>
    <t>#نجااااح_اكتتاب_ارامكو روبي TvI</t>
  </si>
  <si>
    <t>https://twitter.com/vkqhk2005/status/1204748057939709952</t>
  </si>
  <si>
    <t>#نجااااح_اكتتاب_ارامكو بروج nTO</t>
  </si>
  <si>
    <t>https://twitter.com/aladwanifaleh/status/1204748057302183936</t>
  </si>
  <si>
    <t>#نجااااح_اكتتاب_ارامكو لؤي k0N</t>
  </si>
  <si>
    <t>https://twitter.com/placemyperra/status/1204748048817098800</t>
  </si>
  <si>
    <t>#نجااااح_اكتتاب_ارامكو مشاري wHY</t>
  </si>
  <si>
    <t>https://twitter.com/Samo3i1Samo3i/status/1204748046149529600</t>
  </si>
  <si>
    <t>#نجااااح_اكتتاب_ارامكو بصائر 0KW</t>
  </si>
  <si>
    <t>https://twitter.com/sherdil013/status/1204748045583310848</t>
  </si>
  <si>
    <t>#نجااااح_اكتتاب_ارامكو بتال Qcq</t>
  </si>
  <si>
    <t>https://twitter.com/j5j5j1/status/1204748045230981120</t>
  </si>
  <si>
    <t>#نجااااح_اكتتاب_ارامكو · أخي في الله إن اتقيت الله وأكثرت النوافل أحبك الله ثم الخلق PTv</t>
  </si>
  <si>
    <t>https://twitter.com/Lo0olyHot111/status/1204748042966065153</t>
  </si>
  <si>
    <t>#نجااااح_اكتتاب_ارامكو · وانت بيدك الجوال اذكر ربك تنال الأجر والمثوبة والرضوان 9WZ</t>
  </si>
  <si>
    <t>https://twitter.com/381Abac/status/1204748042655678464</t>
  </si>
  <si>
    <t>#نجااااح_اكتتاب_ارامكو فخامة انثى eN9</t>
  </si>
  <si>
    <t>https://twitter.com/dygdyy/status/1204748041661628417</t>
  </si>
  <si>
    <t>#نجااااح_اكتتاب_ارامكو ميلاد G48</t>
  </si>
  <si>
    <t>https://twitter.com/elham19555/status/1204748040931889152</t>
  </si>
  <si>
    <t>#نجااااح_اكتتاب_ارامكو حنين بنت شمر uUF</t>
  </si>
  <si>
    <t>https://twitter.com/JoseGalavis57/status/1204748039694540801</t>
  </si>
  <si>
    <t>#نجااااح_اكتتاب_ارامكو ترف bGM</t>
  </si>
  <si>
    <t>https://twitter.com/kerfs2013/status/1204748039073779712</t>
  </si>
  <si>
    <t>#نجاااح_اكتتاب_ارامكو كل العلاقات بتعلمك دروس يا أنها تخليك ماعاد توثق بأحد، أو تخليك شاكر لِربك عشان اعطى لك نعمة على هيئة بشر.</t>
  </si>
  <si>
    <t>https://twitter.com/keek69364818/status/1204748038113243141</t>
  </si>
  <si>
    <t>#نجااااح_اكتتاب_ارامكو السعيد W4P</t>
  </si>
  <si>
    <t>https://twitter.com/sexyh20183/status/1204748030899032064</t>
  </si>
  <si>
    <t>#نجااااح_اكتتاب_ارامكو رايد العنزي ktQ</t>
  </si>
  <si>
    <t>https://twitter.com/rrttyyds/status/1204748029389148161</t>
  </si>
  <si>
    <t>مرات ودك تقول لقلبك أنا اسِف، على الناس اللي أعطيتهم مكان وما طلعوا يستاهلونه. #نجاااح_اكتتاب_ارامكو</t>
  </si>
  <si>
    <t>https://twitter.com/AaAlii225/status/1204748026633506816</t>
  </si>
  <si>
    <t>#نجااااح_اكتتاب_ارامكو فجرُ KDM</t>
  </si>
  <si>
    <t>https://twitter.com/hsooon2222/status/1204748019654103042</t>
  </si>
  <si>
    <t>#نجااااح_اكتتاب_ارامكو سلطان mjQ</t>
  </si>
  <si>
    <t>https://twitter.com/mwnauef/status/1204748015183028224</t>
  </si>
  <si>
    <t>#نجااااح_اكتتاب_ارامكو حياة Zii</t>
  </si>
  <si>
    <t>https://twitter.com/samialayed2014/status/1204748013064916994</t>
  </si>
  <si>
    <t>#نجااااح_اكتتاب_ارامكو a ddM</t>
  </si>
  <si>
    <t>https://twitter.com/FernandoLima_26/status/1204748012163158017</t>
  </si>
  <si>
    <t>#نجااااح_اكتتاب_ارامكو مُؤلِم أَن تَشعُر بِأَن وُجودُكَ فِي حَيإاة البَعْض كَالدّوآء يَستخدِمَك عِندَ حآجَتِه "فَقط ZB3</t>
  </si>
  <si>
    <t>https://twitter.com/otorwilcebenin/status/1204748011261353985</t>
  </si>
  <si>
    <t>#نجااااح_اكتتاب_ارامكو فهد 6wJ</t>
  </si>
  <si>
    <t>https://twitter.com/yeiyes10/status/1204748009118093314</t>
  </si>
  <si>
    <t>#نجااااح_اكتتاب_ارامكو الخطاب eVf</t>
  </si>
  <si>
    <t>https://twitter.com/ghchbfs/status/1204748006790221827</t>
  </si>
  <si>
    <t>https://twitter.com/1144Mneerah/status/1204748004718186497</t>
  </si>
  <si>
    <t>#نجااااح_اكتتاب_ارامكو عالم محب XTy</t>
  </si>
  <si>
    <t>https://twitter.com/ghaja16/status/1204748004718186496</t>
  </si>
  <si>
    <t>#نجااااح_اكتتاب_ارامكو عنتُر بن شداد OJ2</t>
  </si>
  <si>
    <t>https://twitter.com/malaysianpride/status/1204748001337581568</t>
  </si>
  <si>
    <t>#نجااااح_اكتتاب_ارامكو رُيـُـmـم 3db</t>
  </si>
  <si>
    <t>https://twitter.com/MaryJPerryH/status/1204747998577790977</t>
  </si>
  <si>
    <t>خسرنا وأنكسرنا لين ماعاد ندري وش بقى فينا نسهر ونشتاق ونحنّ لمين؟ لناس والله ما درت عنّا. #نجاااح_اكتتاب_ارامكو</t>
  </si>
  <si>
    <t>https://twitter.com/a700062138/status/1204747993452290049</t>
  </si>
  <si>
    <t>#نجااااح_اكتتاب_ارامكو سمـُى um8</t>
  </si>
  <si>
    <t>https://twitter.com/wekah123/status/1204747990495375360</t>
  </si>
  <si>
    <t>#نجااااح_اكتتاب_ارامكو ولد عبس I3u</t>
  </si>
  <si>
    <t>https://twitter.com/xgfhgtjf/status/1204747987223818242</t>
  </si>
  <si>
    <t>#نجااااح_اكتتاب_ارامكو أشرقت aJR</t>
  </si>
  <si>
    <t>https://twitter.com/kkkii331/status/1204747984770080768</t>
  </si>
  <si>
    <t>#نجااااح_اكتتاب_ارامكو طيبتي اكبر همومي 6Wk</t>
  </si>
  <si>
    <t>https://twitter.com/sdsghsdf/status/1204747984698822658</t>
  </si>
  <si>
    <t>#نجااااح_اكتتاب_ارامكو · مالت عليك أغصان الجنة وأسقاك الله من أنهارها te8</t>
  </si>
  <si>
    <t>https://twitter.com/teddy1999edward/status/1204747979866939392</t>
  </si>
  <si>
    <t>بعض البشر تلقاه صدفه وتغليه #نجاااح_اكتتاب_ارامكو</t>
  </si>
  <si>
    <t>https://twitter.com/Faris_1/status/1204747979166486528</t>
  </si>
  <si>
    <t>#نجااااح_اكتتاب_ارامكو لقى Bz3</t>
  </si>
  <si>
    <t>https://twitter.com/Althaferi6/status/1204747975140036609</t>
  </si>
  <si>
    <t>#نجااااح_اكتتاب_ارامكو بنت الاردن TMt</t>
  </si>
  <si>
    <t>https://twitter.com/sloooksh/status/1204747972501749762</t>
  </si>
  <si>
    <t>#نجااااح_اكتتاب_ارامكو طعنات المطيري 3gT</t>
  </si>
  <si>
    <t>https://twitter.com/s333oooddd/status/1204747971281203200</t>
  </si>
  <si>
    <t>#نجااااح_اكتتاب_ارامكو غيمُه جنوبيه Jrh</t>
  </si>
  <si>
    <t>https://twitter.com/kokko055/status/1204747969590956033</t>
  </si>
  <si>
    <t>#نجااااح_اكتتاب_ارامكو ميمي 10K CfX</t>
  </si>
  <si>
    <t>https://twitter.com/azez2010g12/status/1204747965983797248</t>
  </si>
  <si>
    <t>#نجااااح_اكتتاب_ارامكو · إن كان الله معك فمن تخاف وان كان عليك فمن ترجوا rSM</t>
  </si>
  <si>
    <t>https://twitter.com/xavipico100/status/1204747965102989312</t>
  </si>
  <si>
    <t>#نجااااح_اكتتاب_ارامكو لا تكتب رساله وانت ... تحت تأثير الحنين حتى لا تداس كرامتك تحت عجلات غرورهم haE</t>
  </si>
  <si>
    <t>https://twitter.com/kaledd113/status/1204747959067402241</t>
  </si>
  <si>
    <t>#نجااااح_اكتتاب_ارامكو الترند geg</t>
  </si>
  <si>
    <t>https://twitter.com/mood44114/status/1204747958626983936</t>
  </si>
  <si>
    <t>#نجااااح_اكتتاب_ارامكو جلكسي mys</t>
  </si>
  <si>
    <t>https://twitter.com/musssaaad7786/status/1204747948250324992</t>
  </si>
  <si>
    <t>#نجااااح_اكتتاب_ارامكو بنتٌ ابوها XqZ</t>
  </si>
  <si>
    <t>https://twitter.com/faisal42012/status/1204747948237762560</t>
  </si>
  <si>
    <t>#نجااااح_اكتتاب_ارامكو قمرُه B59</t>
  </si>
  <si>
    <t>https://twitter.com/Cr7Qqqq/status/1204747941338140674</t>
  </si>
  <si>
    <t>#نجااااح_اكتتاب_ارامكو شمالية P2c</t>
  </si>
  <si>
    <t>https://twitter.com/sss76890/status/1204747930978127873</t>
  </si>
  <si>
    <t>#نجااااح_اكتتاب_ارامكو فيصل 3rl</t>
  </si>
  <si>
    <t>https://twitter.com/Nanisweet2012/status/1204747930600640512</t>
  </si>
  <si>
    <t>#نجااااح_اكتتاب_ارامكو نوره q68</t>
  </si>
  <si>
    <t>https://twitter.com/Asma201289Asma/status/1204747929560535040</t>
  </si>
  <si>
    <t>#نجااااح_اكتتاب_ارامكو حائليه 6t9</t>
  </si>
  <si>
    <t>https://twitter.com/mrshanabq8/status/1204747929338228741</t>
  </si>
  <si>
    <t>#نجااااح_اكتتاب_ارامكو ساري اليل XjH</t>
  </si>
  <si>
    <t>https://twitter.com/66Hasos/status/1204747928440586240</t>
  </si>
  <si>
    <t>#نجااااح_اكتتاب_ارامكو · ذكر الله يرضي الرحمن ويسعد الإنسان ويذهب الأحزان ويملأ الميزان t8A</t>
  </si>
  <si>
    <t>https://twitter.com/jumayche/status/1204747928109289472</t>
  </si>
  <si>
    <t>#نجااااح_اكتتاب_ارامكو · حكمة غالية اهديها لك: من و جد الله فماذا فقد و من فقد الله فماذا وجد 8BS</t>
  </si>
  <si>
    <t>https://twitter.com/HugoPonce7/status/1204747927954055169</t>
  </si>
  <si>
    <t>#نجااااح_اكتتاب_ارامكو · نظرة فابتسامة فكلام فموعد فلقاء فخيانة فمصيبة فعذاب فهل تستحق التضحية zW0</t>
  </si>
  <si>
    <t>https://twitter.com/ShomiLukich/status/1204747921545191424</t>
  </si>
  <si>
    <t>#نجااااح_اكتتاب_ارامكو نهى W8F</t>
  </si>
  <si>
    <t>https://twitter.com/sexy___999/status/1204747921159274497</t>
  </si>
  <si>
    <t>#نجااااح_اكتتاب_ارامكو رُيـُـmـم 5Rd</t>
  </si>
  <si>
    <t>https://twitter.com/fhhhg1000/status/1204747919926210560</t>
  </si>
  <si>
    <t>#نجااااح_اكتتاب_ارامكو ورود 2QR</t>
  </si>
  <si>
    <t>https://twitter.com/a0550897501/status/1204747918659477506</t>
  </si>
  <si>
    <t>#نجااااح_اكتتاب_ارامكو نٌاصر العصيمي 8vz</t>
  </si>
  <si>
    <t>https://twitter.com/gfagh468/status/1204747918386827269</t>
  </si>
  <si>
    <t>#نجااااح_اكتتاب_ارامكو z r5E</t>
  </si>
  <si>
    <t>https://twitter.com/abd05554555/status/1204747918290440193</t>
  </si>
  <si>
    <t>#نجااااح_اكتتاب_ارامكو غدير mHO</t>
  </si>
  <si>
    <t>https://twitter.com/shsejru/status/1204747917736722432</t>
  </si>
  <si>
    <t>#نجااااح_اكتتاب_ارامكو عتيبُـه vIi</t>
  </si>
  <si>
    <t>https://twitter.com/Onbekendenz/status/1204747917296390144</t>
  </si>
  <si>
    <t>#نجااااح_اكتتاب_ارامكو اصعب فترة : محاولة تحويل شخص مهم في حياتك لـ شخص عادي. Crm</t>
  </si>
  <si>
    <t>https://twitter.com/mustafabenek3/status/1204747917107630080</t>
  </si>
  <si>
    <t>#نجااااح_اكتتاب_ارامكو · يكفيك من نعيم الدنيا نعمة الإسلام ومن الشغل الطاعة ومن العبرة الموت gmN</t>
  </si>
  <si>
    <t>https://twitter.com/Mariocaro48/status/1204747916881145856</t>
  </si>
  <si>
    <t>falfwaz00</t>
  </si>
  <si>
    <t>#نجاح_اكتتاب_ارامكو سهم أرامكو السعودية حقق ارتفاع بنسبة 10% من سعر الامتتاب وهو الحد الاعلى. وهذا بس في أول يوم فقط</t>
  </si>
  <si>
    <t>https://twitter.com/falfwaz00/status/1204747912997228548</t>
  </si>
  <si>
    <t>#نجااااح_اكتتاب_ارامكو رتويت حرب FN7</t>
  </si>
  <si>
    <t>https://twitter.com/ababbd373/status/1204747911386554368</t>
  </si>
  <si>
    <t>#نجااااح_اكتتاب_ارامكو شيخة عربها DwA</t>
  </si>
  <si>
    <t>https://twitter.com/Y92315/status/1204747911277490177</t>
  </si>
  <si>
    <t>#نجااااح_اكتتاب_ارامكو علي wME</t>
  </si>
  <si>
    <t>https://twitter.com/amytufgh/status/1204747910807785472</t>
  </si>
  <si>
    <t>#نجااااح_اكتتاب_ارامكو قلب طفلة m9f</t>
  </si>
  <si>
    <t>https://twitter.com/aladwanifaleh/status/1204747908903571456</t>
  </si>
  <si>
    <t>اللهُم يَا من تُعيد للمريض صحته ، ويَا من تستجيب دُعاء اليائسين، اللهم اشفِ كل مريض شفاءً لا يُغادر سقماً يارب العالمين #نجاااح_اكتتاب_ارامكو</t>
  </si>
  <si>
    <t>https://twitter.com/Hams_19_/status/1204747874543816704</t>
  </si>
  <si>
    <t>#نجاااح_اكتتاب_ارامكو إتسعت المسافة و طالت و إمتدت حتى إستحال أن يجمعنا طريق وما أخترت نسيانك.</t>
  </si>
  <si>
    <t>https://twitter.com/abonasser599/status/1204747859624681472</t>
  </si>
  <si>
    <t>من عذابِ اللّه من لا يهْتم بآخرتكّ ، #نجاااح_اكتتاب_ارامكو</t>
  </si>
  <si>
    <t>https://twitter.com/nkttaem1/status/1204747858525786112</t>
  </si>
  <si>
    <t>#نجاااح_اكتتاب_ارامكو لِلأسف مشاعرنا الصادقة راحت لِلاشخاص الغلط.</t>
  </si>
  <si>
    <t>https://twitter.com/fhjgfffdd/status/1204747842306351105</t>
  </si>
  <si>
    <t>#نجااااح_اكتتاب_ارامكو سفر 03W</t>
  </si>
  <si>
    <t>https://twitter.com/sexyh20183/status/1204747833095667712</t>
  </si>
  <si>
    <t>#نجااااح_اكتتاب_ارامكو قمر تويتر ozn</t>
  </si>
  <si>
    <t>https://twitter.com/xgfhgtjf/status/1204747832667901955</t>
  </si>
  <si>
    <t>#نجااااح_اكتتاب_ارامكو · أعوذ بالله السميع العليم من الشيطان الرجيم من همزه و نفخه و نفثه dn8</t>
  </si>
  <si>
    <t>https://twitter.com/alhmid_ali/status/1204747829136281600</t>
  </si>
  <si>
    <t>#نجااااح_اكتتاب_ارامكو مشاعـر z9C</t>
  </si>
  <si>
    <t>https://twitter.com/sdsghsdf/status/1204747812308758529</t>
  </si>
  <si>
    <t>#نجااااح_اكتتاب_ارامكو انجليناُ ou8</t>
  </si>
  <si>
    <t>https://twitter.com/mbsjhd/status/1204747812291915776</t>
  </si>
  <si>
    <t>#نجااااح_اكتتاب_ارامكو لؤي 1aX</t>
  </si>
  <si>
    <t>https://twitter.com/abosaqer992/status/1204747812208041988</t>
  </si>
  <si>
    <t>گل مآ علينآ آن نقول #نجاااح_اكتتاب_ارامكو</t>
  </si>
  <si>
    <t>https://twitter.com/RMHxq8/status/1204747807787278339</t>
  </si>
  <si>
    <t>#نجااااح_اكتتاب_ارامكو · يكفيك من نعيم الدنيا نعمة الإسلام ومن الشغل الطاعة ومن العبرة الموت sRK</t>
  </si>
  <si>
    <t>https://twitter.com/ooJAbScSnBjNiEC/status/1204747799826501632</t>
  </si>
  <si>
    <t>#نجااااح_اكتتاب_ارامكو برق NrF</t>
  </si>
  <si>
    <t>https://twitter.com/kaledd113/status/1204747798538866690</t>
  </si>
  <si>
    <t>#نجااااح_اكتتاب_ارامكو محب المدينة CYA</t>
  </si>
  <si>
    <t>https://twitter.com/qwertyuifbj/status/1204747796219408387</t>
  </si>
  <si>
    <t>#نجاااح_اكتتاب_ارامكو يبقى النوم دائمًا من ضمن قائمة الهروب من الحياة والعيش بإستقرار وأمان بدون ضيقه ونكد.</t>
  </si>
  <si>
    <t>https://twitter.com/jaber1210/status/1204747795833462785</t>
  </si>
  <si>
    <t>مع اول الصبح ماحلا شبوب الضو #نجاااح_اكتتاب_ارامكو</t>
  </si>
  <si>
    <t>https://twitter.com/ahm1am1/status/1204747781002452992</t>
  </si>
  <si>
    <t>#نجااااح_اكتتاب_ارامكو ميم FgE</t>
  </si>
  <si>
    <t>https://twitter.com/xavipico100/status/1204747780113219589</t>
  </si>
  <si>
    <t>#نجااااح_اكتتاب_ارامكو جُو عاشـق a5e</t>
  </si>
  <si>
    <t>https://twitter.com/faisal42012/status/1204747779941289984</t>
  </si>
  <si>
    <t>#نجااااح_اكتتاب_ارامكو رشيديه xXy</t>
  </si>
  <si>
    <t>https://twitter.com/GHMOLINA92/status/1204747778787807232</t>
  </si>
  <si>
    <t>#نجاااح_اكتتاب_ارامكو عامل الناس بمكانتك في قلبهم، مُو بمكانتهم فى قلبك.</t>
  </si>
  <si>
    <t>https://twitter.com/ofioiqh/status/1204747771519160321</t>
  </si>
  <si>
    <t>https://twitter.com/d7oom129/status/1204747764476862467</t>
  </si>
  <si>
    <t>#نجااااح_اكتتاب_ارامكو كُان انثى CTQ</t>
  </si>
  <si>
    <t>https://twitter.com/ailahmdd/status/1204747752116248577</t>
  </si>
  <si>
    <t>#نجااااح_اكتتاب_ارامكو من دلائل الشوق : أنك تُعيد قراءة الرسائل أكثر من مرة F6M</t>
  </si>
  <si>
    <t>https://twitter.com/waddessan/status/1204747750979579904</t>
  </si>
  <si>
    <t>#نجااااح_اكتتاب_ارامكو فجرُ hfC</t>
  </si>
  <si>
    <t>https://twitter.com/bcdjhdgdstg/status/1204747750304342016</t>
  </si>
  <si>
    <t>#نجااااح_اكتتاب_ارامكو وديان QLk</t>
  </si>
  <si>
    <t>https://twitter.com/99779085/status/1204747749117353984</t>
  </si>
  <si>
    <t>#نجااااح_اكتتاب_ارامكو عز الخوي IpR</t>
  </si>
  <si>
    <t>https://twitter.com/saoudiy05541/status/1204747747204780033</t>
  </si>
  <si>
    <t>#نجااااح_اكتتاب_ارامكو ضــًـُي fNA</t>
  </si>
  <si>
    <t>https://twitter.com/jumayche/status/1204747741034926083</t>
  </si>
  <si>
    <t>#نجااااح_اكتتاب_ارامكو mamo Hsh</t>
  </si>
  <si>
    <t>https://twitter.com/ShomiLukich/status/1204747740984627204</t>
  </si>
  <si>
    <t>#نجااااح_اكتتاب_ارامكو كريم HKl</t>
  </si>
  <si>
    <t>https://twitter.com/bumdx/status/1204747738065391617</t>
  </si>
  <si>
    <t>#نجااااح_اكتتاب_ارامكو ساره L7q</t>
  </si>
  <si>
    <t>https://twitter.com/shu7281/status/1204747729882288129</t>
  </si>
  <si>
    <t>#نجاااح_اكتتاب_ارامكو شعور متعب جدًا لمّا تحس كل حاجه، أتفقت تكون ضِدك.</t>
  </si>
  <si>
    <t>https://twitter.com/Aalazmi24_/status/1204747720977764353</t>
  </si>
  <si>
    <t>https://twitter.com/AaqqwwssAqwdf/status/1204747718754754565</t>
  </si>
  <si>
    <t>#نجااااح_اكتتاب_ارامكو ساره MCJ</t>
  </si>
  <si>
    <t>https://twitter.com/sxc1000sxc/status/1204747713260277760</t>
  </si>
  <si>
    <t>#نجااااح_اكتتاب_ارامكو جنون الروح cmg</t>
  </si>
  <si>
    <t>https://twitter.com/ksa132066/status/1204747712941264897</t>
  </si>
  <si>
    <t>#نجااااح_اكتتاب_ارامكو ​الضَياعٌ هُو :أنْ تَفقٌد نَفسك فِي مَاضِيٌ , مَر عَليهُ الكثِير وَأنتٌ لاَ تَزال تَعيشُ فِيه bcD</t>
  </si>
  <si>
    <t>https://twitter.com/jdjdjshsdk/status/1204747712446550016</t>
  </si>
  <si>
    <t>#نجااااح_اكتتاب_ارامكو صوت نجد gFR</t>
  </si>
  <si>
    <t>https://twitter.com/twafe82/status/1204747700958351363</t>
  </si>
  <si>
    <t>#نجااااح_اكتتاب_ارامكو فجرُ fE8</t>
  </si>
  <si>
    <t>https://twitter.com/hhooaa02/status/1204747700920557574</t>
  </si>
  <si>
    <t>#نجااااح_اكتتاب_ارامكو ابراهيم zAd</t>
  </si>
  <si>
    <t>https://twitter.com/abd05554555/status/1204747679256973312</t>
  </si>
  <si>
    <t>#نجااااح_اكتتاب_ارامكو كلام 77z</t>
  </si>
  <si>
    <t>https://twitter.com/wldmaram/status/1204747678627893249</t>
  </si>
  <si>
    <t>#نجااااح_اكتتاب_ارامكو · المستأنس بالله جنته في صدره وبستانه في قلبه ونزهته في رضى ربه wrV</t>
  </si>
  <si>
    <t>https://twitter.com/sdhkloutqsdh/status/1204747657320775681</t>
  </si>
  <si>
    <t>#نجااااح_اكتتاب_ارامكو عنتُر بن شداد b4r</t>
  </si>
  <si>
    <t>https://twitter.com/shsejru/status/1204747655966085120</t>
  </si>
  <si>
    <t>#نجااااح_اكتتاب_ارامكو · أجمل من الورد و أحلى من الشهد ولا تحتاج لجهد (سبحان الله وبحمده) DW8</t>
  </si>
  <si>
    <t>https://twitter.com/mustafabenek3/status/1204747651226513409</t>
  </si>
  <si>
    <t>#نجااااح_اكتتاب_ارامكو عصام bn0</t>
  </si>
  <si>
    <t>https://twitter.com/gfagh468/status/1204747650651840514</t>
  </si>
  <si>
    <t>#نجااااح_اكتتاب_ارامكو نصُراويـه HYk</t>
  </si>
  <si>
    <t>https://twitter.com/sexyh20183/status/1204747641579622400</t>
  </si>
  <si>
    <t>#نجااااح_اكتتاب_ارامكو فخامة انثى 9CA</t>
  </si>
  <si>
    <t>https://twitter.com/Onbekendenz/status/1204747641567039489</t>
  </si>
  <si>
    <t>#نجااااح_اكتتاب_ارامكو اوس HPm</t>
  </si>
  <si>
    <t>https://twitter.com/fo_yuuy8888/status/1204747625431490560</t>
  </si>
  <si>
    <t>#نجااااح_اكتتاب_ارامكو هيبة ملك f1E</t>
  </si>
  <si>
    <t>https://twitter.com/kaledd113/status/1204747570767118336</t>
  </si>
  <si>
    <t>#نجااااح_اكتتاب_ارامكو إلى أحدهم : أحببتك بـ طريقة لن يستوعبها قلبك / أبداً lja</t>
  </si>
  <si>
    <t>https://twitter.com/shcfuvxczf/status/1204747570544807936</t>
  </si>
  <si>
    <t>#نجااااح_اكتتاب_ارامكو غنوجه RMN</t>
  </si>
  <si>
    <t>https://twitter.com/mbsjhd/status/1204747569743708160</t>
  </si>
  <si>
    <t>#نجااااح_اكتتاب_ارامكو · ربي اغفرلي و لوالدي و للمؤمنين يوم يقوم الحساب UcX</t>
  </si>
  <si>
    <t>https://twitter.com/ababbd373/status/1204747569735356416</t>
  </si>
  <si>
    <t>#نجااااح_اكتتاب_ارامكو جلكسي uXC</t>
  </si>
  <si>
    <t>https://twitter.com/nik5lfi/status/1204747569731133442</t>
  </si>
  <si>
    <t>#نجااااح_اكتتاب_ارامكو كوكو Edk</t>
  </si>
  <si>
    <t>https://twitter.com/abosaqer992/status/1204747569722777612</t>
  </si>
  <si>
    <t>بِـ لسَاناً لـآ يكتٌفيَ منْ الغٌزل" بك" #نجاااح_اكتتاب_ارامكو</t>
  </si>
  <si>
    <t>https://twitter.com/sseradd/status/1204747567315202048</t>
  </si>
  <si>
    <t>#نجااااح_اكتتاب_ارامكو نصار VMw</t>
  </si>
  <si>
    <t>https://twitter.com/yas20013/status/1204747560440803328</t>
  </si>
  <si>
    <t>#نجااااح_اكتتاب_ارامكو فيصل العازمـي ysz</t>
  </si>
  <si>
    <t>https://twitter.com/skkky2008/status/1204747560168181761</t>
  </si>
  <si>
    <t>#نجااااح_اكتتاب_ارامكو منادي الشوق l12</t>
  </si>
  <si>
    <t>https://twitter.com/ahmad05563/status/1204747560155598848</t>
  </si>
  <si>
    <t>#نجااااح_اكتتاب_ارامكو جرح bTw</t>
  </si>
  <si>
    <t>https://twitter.com/abrhhem/status/1204747559618650113</t>
  </si>
  <si>
    <t>5a1di</t>
  </si>
  <si>
    <t xml:space="preserve">جانب من حديث سابق لسمو ولي العهد يتحدث فيه عن اسباب طرح #ارامكو حيث اكد بقاء الشركة في #السعودية وبيع جزء منها لتحفيز قطاعات أخرى مهمة ستسهم في تنويع مصادر الدخل وزيادة الوظائف وارتفاع الإيرادات. #نجاح_اكتتاب_ارامكو هو خطوة لمزيد من النجاحات ان شاء الله. </t>
  </si>
  <si>
    <t>https://twitter.com/5a1di/status/1204747474713399301</t>
  </si>
  <si>
    <t>47erri</t>
  </si>
  <si>
    <t xml:space="preserve">#نجاح_اكتتاب_ارامكو تحقيق الانجازات على ارض الواقع دام عزك </t>
  </si>
  <si>
    <t>https://twitter.com/47erri/status/1204747451464404992</t>
  </si>
  <si>
    <t>#نجاااح_اكتتاب_ارامكو فيه أصحاب من كمية الطُهر اللي فيهم تعجز حتى عن رد جمايلهم لك، تكتفي بإنك تحمد ربك عليهم.</t>
  </si>
  <si>
    <t>https://twitter.com/660_hadeel/status/1204747420615282689</t>
  </si>
  <si>
    <t>#نجاااح_اكتتاب_ارامكو فيه ناس لو تتعامل معاهم بالمِثل، كان طلعوا من حياتك من زمّان لكن الشيء المختلف هو اخلاقك أنت.</t>
  </si>
  <si>
    <t>https://twitter.com/reem_55d/status/1204747408560807936</t>
  </si>
  <si>
    <t>https://twitter.com/panda_1999a/status/1204747396024078338</t>
  </si>
  <si>
    <t>* #نجاااح_اكتتاب_ارامكو</t>
  </si>
  <si>
    <t>https://twitter.com/266_f__/status/1204747395550105601</t>
  </si>
  <si>
    <t>xman_jeddah</t>
  </si>
  <si>
    <t xml:space="preserve">فوائد البوس #التقبيل #اكتتاب_أرامكو </t>
  </si>
  <si>
    <t>https://twitter.com/xman_jeddah/status/1204747290386325506</t>
  </si>
  <si>
    <t>usa050000</t>
  </si>
  <si>
    <t xml:space="preserve">بتوفيق من الله ثم جهود هذا الرجل البطل المخلص ورجاله الاوفياء يخيب امل المرجفون والمحبطون ويتحقق ولله الحمد #نجاح_اكتتاب_ارامكو </t>
  </si>
  <si>
    <t>https://twitter.com/usa050000/status/1204747133284429824</t>
  </si>
  <si>
    <t>ethgh1994</t>
  </si>
  <si>
    <t>مافهمت انا ما اكتتبت يعني اتحسف ولا لا ؟ #نجاح_اكتتاب_ارامكو</t>
  </si>
  <si>
    <t>https://twitter.com/ethgh1994/status/1204747094998896640</t>
  </si>
  <si>
    <t>najla_aldawsari</t>
  </si>
  <si>
    <t>مكتتبي أرامكو ا اليوم من الولتس اب #تداول_ارامكو #اكتتاب_ارمكو</t>
  </si>
  <si>
    <t>https://twitter.com/najla_aldawsari/status/1204747086308270082</t>
  </si>
  <si>
    <t>saalmman25</t>
  </si>
  <si>
    <t xml:space="preserve">حديث ولي العهد هنا وقبل سنتين يؤكد على بعد النظر الذي يمتلكة حيث بعد طرح ارامكو اصبحت السوق السعودية احد اكبر 10 اسواق على مستوى العالم وحقق طرح ارامكو اكبر اكتتاب في تاريخ الكرة الأرضية وستختصر المملكة الكثير من الوقت لتمويل وتحفيز قطاعات اخرى مثل التعدين #نجاح_اكتتاب_ارامكو </t>
  </si>
  <si>
    <t>https://twitter.com/saalmman25/status/1204746975691857920</t>
  </si>
  <si>
    <t>thatisme111</t>
  </si>
  <si>
    <t>نجح أكبر إكتتاب في تاريخ الكرة الأرضية لأكبر شركة في العالم نجح بفضل الله ثم بفضل السعوديين الواثقين من قوة ومتانة إقتصاد بلادهم ووفاءً ومحبةً للشركة التي قام عليها إقتصادهم وطمعاً في جني الأرباح وطمعاً بشرف حيازة #سهم_ارامكو في محفظتهم الإستثمارية اليوم حفل تاريخي يحق للسعوديين</t>
  </si>
  <si>
    <t>https://twitter.com/thatisme111/status/1204746949330644999</t>
  </si>
  <si>
    <t>mq1_0</t>
  </si>
  <si>
    <t>اتوقع انا الوحيد في السعوديه اللي مايعرف الاكتتاب ولا يعرف شي عن الاسهم والعقار #نجاح_اكتتاب_ارامكو</t>
  </si>
  <si>
    <t>https://twitter.com/mq1_0/status/1204746878203678720</t>
  </si>
  <si>
    <t>maslamh1</t>
  </si>
  <si>
    <t>#نجاح_اكتتاب_ارامكو #تداول_ارامكو #نوف_تفصل_علي_البنات عرض خاص لأصحاب المؤسسات والشركات يوجد لدينا تمويل للمؤسسات نستخرج ٧ مليون.. الشروط : - وجود مليون ريال في حساب الموسسه ونشط -مدة الانجاز من ٣الى٧ايام</t>
  </si>
  <si>
    <t>https://twitter.com/maslamh1/status/1204746830376054784</t>
  </si>
  <si>
    <t xml:space="preserve">كانوا يراهنون على انها لن تطرح #ارامكو للإكتتاب وانها مجرد كلام ..وطرحت كانوا يراهنون على ان تداولها سوف يكون تحت سعر الاكتتاب و فشلوا مجدداً .. واغلقت بالنسبه العليا في اول يوم لتداولها والقادم اجمل. متى يفهموا الاغبياء ان اقوالنا افعال وتتم وهم صاغرون #نجاح_اكتتاب_ارامكو </t>
  </si>
  <si>
    <t>https://twitter.com/folkprince/status/1204746812256653312</t>
  </si>
  <si>
    <t>abuziaaad21</t>
  </si>
  <si>
    <t xml:space="preserve">نتايج ثقة ولي عهدنا الشامخ اتت اليوم بنجاح اكتتاب ارامكو .. اكتتاب تاريخي تاريخي وعسا بلادنا من نجاح لنجاح </t>
  </si>
  <si>
    <t>https://twitter.com/abuziaaad21/status/1204746684938502145</t>
  </si>
  <si>
    <t>tttt_149</t>
  </si>
  <si>
    <t xml:space="preserve"> قناه مجااااااانية بالاسهم والاكتتابات قناه تخص الاكتتابات والاسهم عموما ونصائح مهمة للمبتدئين https://t.me/ashm_akttbatt انشروا القناة تفيد فقط(((المبتدئين))بالاسهم #تداول_ارامكو #اكتتاب_ارامكو</t>
  </si>
  <si>
    <t>https://twitter.com/tttt_149/status/1204746651493175296</t>
  </si>
  <si>
    <t>saro00onh000</t>
  </si>
  <si>
    <t>مكتتبين ارامكو اليوم ههههههههههههههههههههههههههههههه #اكتتاب_ارمكو</t>
  </si>
  <si>
    <t>https://twitter.com/saro00onh000/status/1204746558639628288</t>
  </si>
  <si>
    <t xml:space="preserve">#اكتتاب_أرامكو ايقاف خدمات وغير موظف ورب اسره وسبب الدين خساره في مشروع تجاري من ٣ سنوات اللهم حرم على النار من ساهم بما تجود به نفسه وبارك له في ماله واهله أعظم الناس بركة في ماله أكثرهم صدقة ففي الحديث قال صلى الله عليه وسلم ما نقصت صدقة من مال باقي 19211 السداد-1812804049 </t>
  </si>
  <si>
    <t>https://twitter.com/M_MMSS___/status/1204746314489237505</t>
  </si>
  <si>
    <t>snaidi3</t>
  </si>
  <si>
    <t xml:space="preserve">بقطر بايعين سهم اكتتاب جديد بريال ولما نزل السوق قفل بأرل يوم على ريال شكراً #سهم_ارامكو </t>
  </si>
  <si>
    <t>https://twitter.com/snaidi3/status/1204745801949437952</t>
  </si>
  <si>
    <t>alharthim</t>
  </si>
  <si>
    <t>انطلاق #تداول_ارامكو في السوق السعودية لتصبح بذلك أكبر شركة مدرجة في العالم وأكبر اكتتاب في تاريخ البشرية لليوم. السعودية تقفز للمستقبل ،،</t>
  </si>
  <si>
    <t>https://twitter.com/alharthim/status/1204745784828289024</t>
  </si>
  <si>
    <t xml:space="preserve">يوم مشهود لسوق الأسهم السعودي .. حيث أصبح لدينا أكبر شركة مدرجة في العالم .. وقفزت قيمة السوق ليكون من أكبر 10 أسواق في العالم .. وأيضاً افتتاح واغلاق على النسبة القصوى 10% .. #نجاح_اكتتاب_ارامكو #تداول_ارامكو </t>
  </si>
  <si>
    <t>https://twitter.com/f_alabdulkarim/status/1204745709045604354</t>
  </si>
  <si>
    <t>News_F_S</t>
  </si>
  <si>
    <t>نجاح اكتتاب ارامكو</t>
  </si>
  <si>
    <t>https://twitter.com/News_F_S/status/1204745668247642114</t>
  </si>
  <si>
    <t>aao623t</t>
  </si>
  <si>
    <t xml:space="preserve">#نجاح_اكتتاب_ارامكو #اكتتاب_أرامكو #اكتتاب_أرامكو قالها سمو سيدي محمد بن سلمان وهانحن نقطف ثمارها رؤية واضحة واهداف محدده منذ سنوات طرح أرامكو للاكتتاب بكل ثقة ولكن راهن البعض على فشل ذلك .. واليوم تتصدر ولله الحمد الاسواق العالمية دمت لنا فخراً ودمنا لك ذخراً ياسيدي </t>
  </si>
  <si>
    <t>https://twitter.com/aao623t/status/1204745618717118464</t>
  </si>
  <si>
    <t>retired_judge</t>
  </si>
  <si>
    <t>أسئلة للمختصين والمختصات: السؤال الأول: يطلب بعض القضاة أو جلهم من المدعي العام إحضار معديّ التقارير والمحاضر لسماع ما لديهم، فما هو المستند في طلبهم دون طلب المدعي العام ذلك؟ #تداول_ارامكو #اكتتاب_ارمكو</t>
  </si>
  <si>
    <t>https://twitter.com/retired_judge/status/1204745146161664001</t>
  </si>
  <si>
    <t>majmut56</t>
  </si>
  <si>
    <t>اكتتاب #أرامكو خطوة رائعة على طريق تحقيق مستهدفات #رؤية_2030</t>
  </si>
  <si>
    <t>https://twitter.com/majmut56/status/1204745064905428993</t>
  </si>
  <si>
    <t>Sdfgyh9</t>
  </si>
  <si>
    <t>yeikhVzNOgnamzq</t>
  </si>
  <si>
    <t>السلام عليكم ورحمة الله وبركاته انا ابغا ء اكتتاب في ارامكو</t>
  </si>
  <si>
    <t>https://twitter.com/Sdfgyh9/status/1204744937016889344</t>
  </si>
  <si>
    <t>a7medal3nzi</t>
  </si>
  <si>
    <t>quietlens</t>
  </si>
  <si>
    <t>ونحن اذا نفتخر بك يابو عبدالله .. توثيق جميل جدا #اكتتاب_ارمكو #إدراج_أرامكو</t>
  </si>
  <si>
    <t>https://twitter.com/a7medal3nzi/status/1204744924656275457</t>
  </si>
  <si>
    <t>De28m0</t>
  </si>
  <si>
    <t>i3bdulrahmn</t>
  </si>
  <si>
    <t>ودي أقولك شيء اخوي في سادس ابتدائي عنده حساب في تويتر لا دخلته تحسبه ابو ٣٠ سنة ، يناقش في مواضيع مايفهم بها ، أسلوبه مثل ذا والناس تتحمس وترد عليه حتى في اكتتاب أرامكو متلقف ويناقش . الحين لا شفت ردود زي ذا وجيت برد ذكرت حساب اخوي وهونت.</t>
  </si>
  <si>
    <t>https://twitter.com/De28m0/status/1204744549224108032</t>
  </si>
  <si>
    <t>3bood_xv</t>
  </si>
  <si>
    <t>قبل قُرابة أربع سنوات .. أعلن ولي العهد الأمير محمد بن سلمان للعالم عن طرح شركة أرامكو للاكتتاب بكل ثقة .. ولكن راهن البعض على فشل ذلك .. واليوم تتداول وسائل الإعلام العالمية بإعجاب كيف تحول الحلم إلى حقيقة ونجح اكتتاب أرامكو . . . #شكرا_محمد_بن_سلمان</t>
  </si>
  <si>
    <t>https://twitter.com/3bood_xv/status/1204744530857222144</t>
  </si>
  <si>
    <t xml:space="preserve">وتحقق الوعد طرح شركة #أرامكو السعودية #اكتتاب_ارامكو . . #شكرا_محمد_بن_سلمان #نجاح_اكتتاب_ارامكو . </t>
  </si>
  <si>
    <t>https://twitter.com/Drkhenaizan/status/1204744471159726080</t>
  </si>
  <si>
    <t xml:space="preserve">وظائف شاغرة - موظفة في قسم شؤون الموظفين، موظفة استقبال- جدة - معقب-جدة - فني ميكانيكي، فني كهربائي باصات وشاحنات-جدة #اكتتاب_أرامكو </t>
  </si>
  <si>
    <t>https://twitter.com/2viili/status/1204744160923791360</t>
  </si>
  <si>
    <t>amoood55</t>
  </si>
  <si>
    <t>الله على ايام اكتتاب بنك البلاد تكتتب سعر السهم ب 50 ريال وتبيع باول يوم تداول ب1100 ريال يعني لو عندك 100 سهم تكون دفعت 5000 ريال وتبيع 110 الالاف ريال #ارامكو</t>
  </si>
  <si>
    <t>https://twitter.com/amoood55/status/1204744106729246720</t>
  </si>
  <si>
    <t xml:space="preserve">#نجاح_اكتتاب_ارامكو الأمير محمد بن سلمان حينما يقول يترجم اقواله إلى أفعال اليوم ارامكو تحدث نقله نوعية في سوق الأسهم العالم ليعلم الجميع أن بلادنا تسير بخطى ثابتة نحو أقتصاد مزدهر وبقيادة واعية ومتطلعه </t>
  </si>
  <si>
    <t>https://twitter.com/nasagirls11/status/1204744014223880193</t>
  </si>
  <si>
    <t>qsaaf1</t>
  </si>
  <si>
    <t>ولا عزاء للمرجفين ومحللي الاستراحات . اللي فاته إكتتاب أرامكو لا يفوته الشراء بكره السهم راح يستقر عند ٤٢ بإذن الله وانت تضحك . #نجاح_اكتتاب_ارامكو</t>
  </si>
  <si>
    <t>https://twitter.com/qsaaf1/status/1204743895411838978</t>
  </si>
  <si>
    <t>askkok</t>
  </si>
  <si>
    <t>mobujlea</t>
  </si>
  <si>
    <t>في نفس وقت اكتتاب ارامكو</t>
  </si>
  <si>
    <t>https://twitter.com/askkok/status/1204743884389130241</t>
  </si>
  <si>
    <t>Nuqtat_Hewar</t>
  </si>
  <si>
    <t xml:space="preserve">بدأت شركة النفط السعودية #أرامكو في طرح أسهمها في السوق المحلية في بورصة "تداول" المحلية للمرة الأولى بعد أن طرح جزء من أسهمها في اكتتاب عام وبلغ ما جمعته منه أكثر من 25.6 مليار دولا. برأيكم ما هي نتيجة طرح اسهم أرامكو في البورصة؟ </t>
  </si>
  <si>
    <t>https://twitter.com/Nuqtat_Hewar/status/1204743208330289157</t>
  </si>
  <si>
    <t xml:space="preserve">https://youtu.be/eczW-nkOI-s #اكتتاب_ارامكو وصل السهم٣٥ ريال يعني ١٠٪ مبروك علينا </t>
  </si>
  <si>
    <t>https://twitter.com/ze1_ze1/status/1204742996769562624</t>
  </si>
  <si>
    <t>MssMGg</t>
  </si>
  <si>
    <t>#اكتتاب_اعمار ضجه اعلامية وتسويق أيامها شي غير معقول يخلي الواحد يشطح في الخيال من الترويج. وللأسف اكتشفت ان من كان يروج لا اعمار في تلك الفترة يحذر من #اكتتاب_ارامكو هذا حنا اكتتبنا وهذي ارامكو أغلى شركة بالعالم والعمار الان فين احد شافها</t>
  </si>
  <si>
    <t>https://twitter.com/MssMGg/status/1204742956739117056</t>
  </si>
  <si>
    <t>km3rosh</t>
  </si>
  <si>
    <t>معارضي اكتتاب ارامكو بعد اعلان انه سوف يدرج ارامكوا بسوق الاسهم كانوا يقولون انها حلب وارامكوا خسرانه تبي كاش شافوا الاقبال على الاكتتاب قالوا انها خساره وراح تخسرون بعد نزولها بالسوق وارتفاع السهم قالوا المعارضين انها ربا لانت الي اكتتبت واستفدت ولاانت الي فكيتنا من نباحك</t>
  </si>
  <si>
    <t>https://twitter.com/km3rosh/status/1204742795291967488</t>
  </si>
  <si>
    <t>Do3aa_8</t>
  </si>
  <si>
    <t>بجي بعد إكتتاب ارامكو لا تخاف عليه بس لما تخلص فلوسه</t>
  </si>
  <si>
    <t>https://twitter.com/Do3aa_8/status/1204742671249616896</t>
  </si>
  <si>
    <t>"تداول" تعلن عن الانضمام السريع لـ "أرامكو السعودية" إلى مؤشرات السوق http://www.maaal.com/archives/20191211/132433 #تاسي #تداول #الأسهم #السوق_المالية #الاقتصاد #السعودية #اكتتاب_أرامكو</t>
  </si>
  <si>
    <t>https://twitter.com/Maaalnews/status/1204742300364156928</t>
  </si>
  <si>
    <t>ARTORO6</t>
  </si>
  <si>
    <t>المطفرين يقولون ربا وارباح قليله لأنهم مطفرين لو معهم كان الحين اول المكتتبين #اكتتاب_ارامكو</t>
  </si>
  <si>
    <t>https://twitter.com/ARTORO6/status/1204742272522174466</t>
  </si>
  <si>
    <t>shaaqha</t>
  </si>
  <si>
    <t xml:space="preserve">في اول ثلاث دقائق فقط من #تداول_ارامكو تم ازاحة شركة ابل من عرش الاسهم هذي هي قوة الاقتصاد السعودي و هذي هي عقلية #ولي_العهد #نجاح_اكتتاب_ارامكو </t>
  </si>
  <si>
    <t>https://twitter.com/shaaqha/status/1204742197066846208</t>
  </si>
  <si>
    <t>sadoon12</t>
  </si>
  <si>
    <t>لاحد يعرض اسهمه يا شباب #اكتتاب_أرامكو</t>
  </si>
  <si>
    <t>https://twitter.com/sadoon12/status/1204741765372272641</t>
  </si>
  <si>
    <t>والمحافظ قول وفعل يالوهمي هذا حنا اليوم شفنا نجاح اكتتاب ارامكو من اول ما تم التداول زاد ١٠٪ ، وترى مانسيت كلامك قبل تطقطق وتنشر اشاعات عن ارامكو والحين انت مثل المزهرية بعد ماتم التداول وحققت ارامكو نجاح من البداية وقيمتها السوقية زادت ١٨٠ مليار</t>
  </si>
  <si>
    <t>https://twitter.com/nmr_enz11/status/1204741478150496256</t>
  </si>
  <si>
    <t>AhmedAlmalki33</t>
  </si>
  <si>
    <t xml:space="preserve">#اكتتاب_أرامكو والله بالله وتالله من عرفت الأسهم مابعد اكتتبت فيها إحنا فاضين ياعم </t>
  </si>
  <si>
    <t>https://twitter.com/AhmedAlmalki33/status/1204741356180180994</t>
  </si>
  <si>
    <t>KLD_FHD10</t>
  </si>
  <si>
    <t xml:space="preserve">وضع الان وانا مكتتب #اكتتاب_أرامكو </t>
  </si>
  <si>
    <t>https://twitter.com/KLD_FHD10/status/1204740796840316929</t>
  </si>
  <si>
    <t>waleed464</t>
  </si>
  <si>
    <t>إستودعتك #الله يابراميلي ,, #ارامكو_السعودية #اكتتاب_أرامكو</t>
  </si>
  <si>
    <t>https://twitter.com/waleed464/status/1204740591025901573</t>
  </si>
  <si>
    <t>abuhaimed_</t>
  </si>
  <si>
    <t>https://twitter.com/abuhaimed_/status/1204740386515804161</t>
  </si>
  <si>
    <t>AhmedMoteeb</t>
  </si>
  <si>
    <t>#اكتتاب_أرامكو بعض الشركات الصغيرة حققت مكاسب عند تداولها اكثر من مكسب سهم ارامكو بكثير ، الناس كانت تتوقع يكون سعر السهم عند بداية التداول من 50 ريال وفوق مقارنه باسم وحجم ومكانة ارامكو</t>
  </si>
  <si>
    <t>https://twitter.com/AhmedMoteeb/status/1204740307088228353</t>
  </si>
  <si>
    <t xml:space="preserve"> #اكتتاب_أرامكو </t>
  </si>
  <si>
    <t>https://twitter.com/aburnoom27/status/1204740132298993664</t>
  </si>
  <si>
    <t>Aljoman_SA</t>
  </si>
  <si>
    <t xml:space="preserve">أرامكو تتربع على عرش أكبر اكتتاب في العالم، وللتفاصيل </t>
  </si>
  <si>
    <t>https://twitter.com/Aljoman_SA/status/1204739712998690816</t>
  </si>
  <si>
    <t>NO__CFX</t>
  </si>
  <si>
    <t>تبون الصدق ما افهم بالاسهم بس بالنسبة للمكتتبين يبغون ربح يسوى يعني الراجحي اول ما فتحت اكتتاب اللي مسجل بثلاث مية ريال بعد ثلاثين سنة صار عنده ستمية الف . السؤال للي حاطين فلوسهم هل عندك استعداد انتظار لين تعجز ؟ غير ان الراجحي كانت شركة في بداياتها ارامكو في الذروة الآن تفرق</t>
  </si>
  <si>
    <t>https://twitter.com/NO__CFX/status/1204739511743385600</t>
  </si>
  <si>
    <t>Sarah_saud</t>
  </si>
  <si>
    <t>الناس مخلين اكتتاب ارامكو واجب وطني و بتندمون اذا مااكتتبتوا سلامات اكتتبوا براحتكم و خلوا المطفرين بحالهم</t>
  </si>
  <si>
    <t>https://twitter.com/Sarah_saud/status/1204739057215037440</t>
  </si>
  <si>
    <t>MahdiAlsuliman</t>
  </si>
  <si>
    <t>الحمدالله على نجاح ادراج وتداول اكبر اكتتاب في العالم للملكتنا الحبيبة قادة وشعباً.. ومن زود الطناخة ملايين الطلبات ومن دون عروض .. #اكتتاب_أرامكو</t>
  </si>
  <si>
    <t>https://twitter.com/MahdiAlsuliman/status/1204738794634842112</t>
  </si>
  <si>
    <t>toma_halk</t>
  </si>
  <si>
    <t xml:space="preserve">مبروك للعالم اجمع اكتتاب ارامكو العالمي الاكبر في العالم </t>
  </si>
  <si>
    <t>https://twitter.com/toma_halk/status/1204738491529211904</t>
  </si>
  <si>
    <t>abogandalshehri</t>
  </si>
  <si>
    <t>shog_4g</t>
  </si>
  <si>
    <t>حاليا مافي اكتتاب ارامكو لأنه انتهى وبدى تداولها هذا اليوم في السوق السعوديه لكن اذا حبيتي تبيعي او انك تزيدي اسهمك عن الشراء من الاسهم المعروضه لشركه ارامكو</t>
  </si>
  <si>
    <t>https://twitter.com/abogandalshehri/status/1204738071729770497</t>
  </si>
  <si>
    <t xml:space="preserve">"بلومبرغ": بإدراج أسهم "#أرامكو" ستصبح السوق المالية السعودية تاسع أكبر سوق في العالم http://akh24.me/iEr050xxgW9 #اكتتاب_ارامكو #تداول_ارامكو </t>
  </si>
  <si>
    <t>https://twitter.com/Drkhenaizan/status/1204738045309837313</t>
  </si>
  <si>
    <t>reel_er2</t>
  </si>
  <si>
    <t>من الشخصيات العظيمه / خميس بن رمثان العجمي أشهر الأدلة في الجزيرة العربية في التاريخ الحديث . ساهم في اكتشاف أول بئر للزيت في السعودية ، بئر الدمام رقم 7، مع الجيولوجي الأمريكي ماكس ستاينكي . #اكتتاب_أرامكو</t>
  </si>
  <si>
    <t>https://twitter.com/reel_er2/status/1204737816917397511</t>
  </si>
  <si>
    <t>https://twitter.com/sattam_al_saud/status/1204737741960990722</t>
  </si>
  <si>
    <t>AE_engineers</t>
  </si>
  <si>
    <t xml:space="preserve">#Boeing #boeing737max #AIRBUS #أرامكو #اكتتاب_أرامكو #توقع_حركه_سهم_ارامكو_بالتداول #يحدث_الآن #ارامكو_السعودية BOEING 747 extremely test before certification to Fly for Passengers air craft </t>
  </si>
  <si>
    <t>#Boeing #boeing737max #AIRBUS</t>
  </si>
  <si>
    <t>https://twitter.com/AE_engineers/status/1204737642656608256</t>
  </si>
  <si>
    <t>abdula445557</t>
  </si>
  <si>
    <t>هذي مو ارمكوا هذي شركة على بابا والأربعين حرامي حسبي الله ونعم الوكيل فيهم #اكتتاب_أرامكو</t>
  </si>
  <si>
    <t>https://twitter.com/abdula445557/status/1204737591830073345</t>
  </si>
  <si>
    <t>https://twitter.com/Akhbaar24/status/1204737531549487104</t>
  </si>
  <si>
    <t>ElhamAlzhrani8</t>
  </si>
  <si>
    <t xml:space="preserve">#صدقه_جاريه_لغرم_الله_حسن #غنآتي #اكتتاب_أرامكو </t>
  </si>
  <si>
    <t>https://twitter.com/ElhamAlzhrani8/status/1204736825094479873</t>
  </si>
  <si>
    <t>ashqhail</t>
  </si>
  <si>
    <t>#توقع_حركه_سهم_ارامكو_بالتداول #اكتتاب_أرامكو المطبلين او اللقب اللي يصلح لهم ( اركض معهم تسني منهم ) شوي ولا يخلون اللي ما اكتتب كافر يسمع بالوطنيه ولا يدري وشي ترا محد يحتسي من فراغ وافهم يا ...</t>
  </si>
  <si>
    <t>https://twitter.com/ashqhail/status/1204736430192431105</t>
  </si>
  <si>
    <t>hamad_dim</t>
  </si>
  <si>
    <t>وش دخل اكتتاب ارامكو وش السالفه هو مهم للزواج</t>
  </si>
  <si>
    <t>https://twitter.com/hamad_dim/status/1204736400547098624</t>
  </si>
  <si>
    <t>QL1SOXWuxzhFPWw</t>
  </si>
  <si>
    <t>Option444</t>
  </si>
  <si>
    <t>احلى مافي الموضوع ان الطلب عالي جدا ع النسبة والشعب رافض يبيع. #توقع_حركه_سهم_ارامكو_بالتداول #اكتتاب_أرامكو</t>
  </si>
  <si>
    <t>https://twitter.com/QL1SOXWuxzhFPWw/status/1204736161383665665</t>
  </si>
  <si>
    <t>Test87371612</t>
  </si>
  <si>
    <t>#اكتتاب_أرامكو #توقع_حركه_سهم_ارامكو_بالتداول</t>
  </si>
  <si>
    <t>https://twitter.com/Test87371612/status/1204736141666267137</t>
  </si>
  <si>
    <t>MutasimAlmuaiql</t>
  </si>
  <si>
    <t>3id_alshammri</t>
  </si>
  <si>
    <t>على حسب هدفك، تبغا تشتري (اكتتاب/تداول) وتحصل مربح سريع عشرة خمسطعش ألف هذا شي ممكن. تبغا ربح جامد خلال فترة متوسطة طويلة المدى أرامكو ما تصلح. أنا تهمني الثانية</t>
  </si>
  <si>
    <t>https://twitter.com/MutasimAlmuaiql/status/1204736045549572096</t>
  </si>
  <si>
    <t>نعم أحب لوطني القاب الأكبر و الأضخم و...و...و..و... و ...الأجمل..من هذا أن سوقنا المحلي و لوحده استطاع تغطية أكبر اكتتاب في تاريخ البشرية. #إدراج_أرامكو</t>
  </si>
  <si>
    <t>https://twitter.com/Ali__Saadalmosa/status/1204735950645071874</t>
  </si>
  <si>
    <t>DrAhmedRahmani1</t>
  </si>
  <si>
    <t>. يعتقد البعض أن التركيبات ليست بحاجة للتنظيف بخيط الأسنان والحقيقة أن التركيبات يجب الاهتمام بها مثل الأسنان . هناك نوع خاص من الخيط الطبي يستخدم في تنظيف التركيبات يسمى Superfloss أو من خلال Water Pick #اكتتاب_أرامكو #يحدث_الآن</t>
  </si>
  <si>
    <t>https://twitter.com/DrAhmedRahmani1/status/1204735859620302848</t>
  </si>
  <si>
    <t>https://twitter.com/Aljoman_Center/status/1204735606036803584</t>
  </si>
  <si>
    <t>kh_subaiee</t>
  </si>
  <si>
    <t>#تداول_ارامكو ماذا لو اكتشفت ان اللي خوفك من اكتتاب ارامكو في الواتساب مكتتب وربحان الحين ومبسوط</t>
  </si>
  <si>
    <t>https://twitter.com/kh_subaiee/status/1204734297262952448</t>
  </si>
  <si>
    <t>fateSAksa</t>
  </si>
  <si>
    <t>venusast</t>
  </si>
  <si>
    <t xml:space="preserve">فعلاً والدليل اكتتاب أرامكو والتداول بدا اليوم بنتائج مبشرة </t>
  </si>
  <si>
    <t>https://twitter.com/fateSAksa/status/1204733572126584832</t>
  </si>
  <si>
    <t xml:space="preserve">قبل ٣ سنوات قال سيكون إكتتاب أرامكو أكبر طرح بالعالم، وها نحن اليوم في أول يوم للإدراج...حدِّثني عن الرؤية أحدثك عن السمو الملكي ولي العهد حفظه الله وسدد خطاه #تداول_ارامكو </t>
  </si>
  <si>
    <t>https://twitter.com/anywherenear/status/1204733441155248128</t>
  </si>
  <si>
    <t>iishaw_</t>
  </si>
  <si>
    <t>IVShizuo</t>
  </si>
  <si>
    <t>افا عليك بعد اكتتاب ارامكو زهللللل</t>
  </si>
  <si>
    <t>https://twitter.com/iishaw_/status/1204733428761018368</t>
  </si>
  <si>
    <t>f12110</t>
  </si>
  <si>
    <t xml:space="preserve">هكذا تبني الدول نهضتها وقوّتها !! #اكتتاب_ارامكو </t>
  </si>
  <si>
    <t>https://twitter.com/f12110/status/1204733137307291649</t>
  </si>
  <si>
    <t>qwerty_zxcb</t>
  </si>
  <si>
    <t>@AskRiyadBank السلام عليكم هل مازال اكتتاب ارامكو متاح ؟</t>
  </si>
  <si>
    <t>https://twitter.com/qwerty_zxcb/status/1204732900345864192</t>
  </si>
  <si>
    <t>ALGHANEM_1</t>
  </si>
  <si>
    <t xml:space="preserve">إكتتاب وطرح أرامكو صعود السهم غدا إن شاء الله بنسبة 6.5٪ يجعل قيمة أرامكو السوقية تلامس 2 تريليون دولار وهو ما قاله سمو ولي العهد وعندما يقول سموه يفعل. نجاح مبهر #أرامكو_السعودية يتبع </t>
  </si>
  <si>
    <t>https://twitter.com/ALGHANEM_1/status/1204732855408046085</t>
  </si>
  <si>
    <t>hema6560</t>
  </si>
  <si>
    <t>amal_s_n1</t>
  </si>
  <si>
    <t xml:space="preserve">ارامكو سوت اكتتاب بس كذا فاضين مافي فايده ابدا </t>
  </si>
  <si>
    <t>https://twitter.com/hema6560/status/1204732686285393923</t>
  </si>
  <si>
    <t>2l71LbbAlFuBIvj</t>
  </si>
  <si>
    <t xml:space="preserve">وضعي مع اكتتاب ارامكو </t>
  </si>
  <si>
    <t>https://twitter.com/2l71LbbAlFuBIvj/status/1204732485281734657</t>
  </si>
  <si>
    <t xml:space="preserve"> #صحيفة_خليص . انطلاق تداولات أرامكو في السوق السعودية لتصبح أكبر شركة مدرجة في العالم . http://www.khlais.sa/65984057/ . #خليص #اكتتاب_أرامكو </t>
  </si>
  <si>
    <t>https://twitter.com/KhlaisToday/status/1204731819821817856</t>
  </si>
  <si>
    <t>sulimanalsaqaby</t>
  </si>
  <si>
    <t xml:space="preserve">#السعوديه #سهم_ارامكو استمع البعض لتحليلات محللي الأسهم ابو ريالين والمتمصدرين ورسائل الواتساب الغبية وقنوات الكذب والدجل المعادية ففاتهم اكبر اكتتاب في التاريخ. نصيحتي دائماً خذ المعلومة من الجهات الرسمية وتأكد ان وطنك وقيادته لو رأت فيه مايضرك لكانت اول من يحميك منه . </t>
  </si>
  <si>
    <t>https://twitter.com/sulimanalsaqaby/status/1204731395177943042</t>
  </si>
  <si>
    <t xml:space="preserve">إكتتاب وطرح أرامكو مشروع دولة وعصب إقتصاد ورؤية متفائلة أبهرت العالم. الفضل لله ثم لسمو ولي العهد الذي أخرج هذا العملاق النائم وأيقضه ليبهر العالم بأسره وليصبح أكبر إكتتاب في التاريخ ولتصبح أرامكو أعلى قيمة سوقية للشركات في العالم. #أرامكو_السعودية يتبع </t>
  </si>
  <si>
    <t>https://twitter.com/ALGHANEM_1/status/1204731266853167105</t>
  </si>
  <si>
    <t>tbmarabia</t>
  </si>
  <si>
    <t>الف الف مبروووك للشعب والحكومة السعودية علي نجاح إكتتاب #أرامكو #تداول_ارامكو</t>
  </si>
  <si>
    <t>https://twitter.com/tbmarabia/status/1204730926397345792</t>
  </si>
  <si>
    <t>salloh77_iptv</t>
  </si>
  <si>
    <t>اشترك في جميع قنوات Bein Osn السعودية الرياضية Sky ابوظبي قنوات تركية واجنبية مكتبة افلام اضافة على ع رسيفر بي اوت ورسيفر نظام اندرويد (يوجد تجربة مجانية قبل الاشتراك) 1 شهر ب 30 3 شهور ب 80 6 شهور ب 150 سنة ب 200 #تداول_الاسهم_في_شركه_ارامكو #تداول_ارامكو #اكتتاب_ارامكو</t>
  </si>
  <si>
    <t>https://twitter.com/salloh77_iptv/status/1204730518119632896</t>
  </si>
  <si>
    <t xml:space="preserve">إكتتاب وطرح أرامكو إنتصار للوطن ولسمو ولي العهد على كل مرجف من الداخل والخارج عندما أغلق السهم في أول يوم تداول على النسبة القصوى بسعر 35.20 ريال #أرامكو_السعودية. يتبع </t>
  </si>
  <si>
    <t>https://twitter.com/ALGHANEM_1/status/1204730443238715392</t>
  </si>
  <si>
    <t>q38smnx</t>
  </si>
  <si>
    <t xml:space="preserve">#اكتتاب_ارامكو اكبر شركات العالمية </t>
  </si>
  <si>
    <t>https://twitter.com/q38smnx/status/1204730277672738816</t>
  </si>
  <si>
    <t>Alihoss88795538</t>
  </si>
  <si>
    <t>تذبذب عادي بين صعود وهبوط يجب تهيئة السوق لدخول المساهمين والشركات العالميه بعد توسيع اكتتاب نسبه أكبر من أرامكو بعد عام من الآن</t>
  </si>
  <si>
    <t>https://twitter.com/Alihoss88795538/status/1204730046214262787</t>
  </si>
  <si>
    <t>11Rozerooz</t>
  </si>
  <si>
    <t xml:space="preserve">يسعد مساكم بنجاح أكتتاب #أرامكو وجعلها بداية خير على الجمييع </t>
  </si>
  <si>
    <t>https://twitter.com/11Rozerooz/status/1204729934092087296</t>
  </si>
  <si>
    <t>Fahad_Saleh74</t>
  </si>
  <si>
    <t>مع ارامكو بالسوق خطوه كبيره للسوق انه يكبر ويجذب مستثمرين من انحاء العالم ومحفز للشركات العالميه تطرح اسهم لها بالسوق السعودي. #اكتتاب_ارامكو</t>
  </si>
  <si>
    <t>https://twitter.com/Fahad_Saleh74/status/1204729893155684352</t>
  </si>
  <si>
    <t xml:space="preserve">إكتتاب وطرح شركة أرامكو. إنتصار لسمو ولي العهد عندما ذكر قبل سنوات أن قيمة أرامكو تناطح ٢ ترليون دولار. شكك الكثير. تم إنتاج العديد من الوثائقيات والبرامج من الإعلام الغربي لمحاولة تهميش الشركة وتقليل قيمتها إلى أقل من ٦٠٠ مليار دولار. #أرامكو_السعودية. يتبع </t>
  </si>
  <si>
    <t>https://twitter.com/ALGHANEM_1/status/1204729808980193280</t>
  </si>
  <si>
    <t>7iwvv</t>
  </si>
  <si>
    <t>meshaluk</t>
  </si>
  <si>
    <t>للامانه قروبات الواتساب اللي عندي كلها رياضيه وماقريت احد ينتقد اكتتاب ارامكو لكن فضلت عدم الاكتتاب لاني ماعرف للاسهم لو ادري انه الموضوع حساس كذا كان اكتتبت</t>
  </si>
  <si>
    <t>https://twitter.com/7iwvv/status/1204729682173865984</t>
  </si>
  <si>
    <t>ما شاء الله تبارك الله. سوق الأسهم السعودي اليوم يحتفل بمولوده الجديد العملاق #أرامكو هذا الاحتفال يجعل مشيعي الشائعات حول اكتتاب أرامكو وعدم إمكانية حدوثه وتأثيره السلبي على السوق يأخذون وضع الميت. السوق السعودي اليوم يثبت النظرة الثاقبة لولي العهد ويجعل المغرضين وجوههم مسودة!.</t>
  </si>
  <si>
    <t>https://twitter.com/aaaaalmalk33333/status/1204729318796120064</t>
  </si>
  <si>
    <t>aa8238888</t>
  </si>
  <si>
    <t>اللي ماكتتب بـ #ارامكو يبشرنا عن العنز وش صار عليه #اكتتاب_ارمكو</t>
  </si>
  <si>
    <t>https://twitter.com/aa8238888/status/1204729125380009984</t>
  </si>
  <si>
    <t>Eng_Nimri</t>
  </si>
  <si>
    <t xml:space="preserve"> قيمة #أرامكو_السعودية اليوم قبل الافتتاح : ١،٧ تريليون دولار بعد الافتتاح: ١،٨٨ تريليون دولار الحمدلله على نعمه التي لا تعد ولا تحصى والقادم أجمل #سهم_أرامكو #تداول_الاسهم_في_شركه_ارامكو #اكتتاب_ارامكو</t>
  </si>
  <si>
    <t>https://twitter.com/Eng_Nimri/status/1204729084896563200</t>
  </si>
  <si>
    <t>اكتتاب أرامكو خلص والسهم يتداول بالسوق يانصاب يارمة يامعفن</t>
  </si>
  <si>
    <t>https://twitter.com/MohdBad_/status/1204729063430066176</t>
  </si>
  <si>
    <t>مراحل عرس اقتصاد الوطن وعبقرية قراره (اكتتاب) أرامكو (اكتساب) أرامكو (إكتساح) أرامكو وعزائي لمن سمع كلام المثبطين فهو بلا شك يعاني من (اكتئاب) عدم مساهمة ارامكو</t>
  </si>
  <si>
    <t>https://twitter.com/Dr_fahadAlanazi/status/1204727763661443072</t>
  </si>
  <si>
    <t>أصداء عالمية محايدة تنوّه بإنجاز المملكة لأعقد مشروعات التحول #اكتتاب_ارامكو http://alriyadh.com/1792631 via @alRiyadh</t>
  </si>
  <si>
    <t>https://twitter.com/AlRiyadnews/status/1204726717073502208</t>
  </si>
  <si>
    <t>bwaleedi</t>
  </si>
  <si>
    <t>mohamedsa__</t>
  </si>
  <si>
    <t>صحيح لذلك اي مقارنه لازم تكون شامله لكل العوامل. مو تركز على سلبيه واحده وكل شي إيجابي نقول عنه تطبيل! موضوعنا الي مو عاجبه شيء حتى اكتتاب ارامكو يعتبر عنده تطبيل</t>
  </si>
  <si>
    <t>https://twitter.com/bwaleedi/status/1204726090167672832</t>
  </si>
  <si>
    <t>albadah64</t>
  </si>
  <si>
    <t xml:space="preserve">#بريدة أسأل الله الكريم أن يفرّج كربتكم وكُربة كل من عمل رتويت لهذه التغريدة نصرةً للمظلومين بمخطط المشيقحية في بريدة 30 عامًا المُلّاك ينتظرون الفرج واستبشروا خيرًا ووعدًا، من أميرنا المحبوب حفظه الله وبارك فيه بإفراغ أملاكهم ثمّ يأتي من يعبث ويّعيق ويؤجّل #اكتتاب_ارامكو </t>
  </si>
  <si>
    <t>https://twitter.com/albadah64/status/1204726036052762625</t>
  </si>
  <si>
    <t>wwabel</t>
  </si>
  <si>
    <t xml:space="preserve">الف مبروك للوطن الف مبروك لخادم الحرمين الشريفين وسمو ولي العهد وللشعب السعودي نجاح اكتتاب وتتداول سهم أرامكو واحتلال أرامكو للمركز الاول كأكبر شركة على مستوى العالم </t>
  </si>
  <si>
    <t>https://twitter.com/wwabel/status/1204725822411726848</t>
  </si>
  <si>
    <t>jobs_24_7</t>
  </si>
  <si>
    <t>الناصر: إدراج أرامكو في تداول لأول مرة جاء نتيجة لأكبر عملية اكتتاب عام شهدها العالم https://goo.gl/fb/1rQenw</t>
  </si>
  <si>
    <t>https://twitter.com/jobs_24_7/status/1204725821774139392</t>
  </si>
  <si>
    <t>Woman858</t>
  </si>
  <si>
    <t xml:space="preserve">#ارامكو #ارامكو_السعوديه التشكيك الذي طالها ذكرني بالتشكيك الذي طال اكتتاب شركة الاتصالات STC 2003 م مع فارق التشبية بالحجم وبعد اكتتاب الاتصالات دخلت فئة كبيرة للسوق بعد تذوق طعم الربح وكان يقال لهم جيل الأتصالات واتوقع بعد ارامكو سيدخل ويرجع فئة لعالم الاسهم جيل ارامكو </t>
  </si>
  <si>
    <t>https://twitter.com/Woman858/status/1204725684767264768</t>
  </si>
  <si>
    <t xml:space="preserve"> مـﻧـــ الخاصــ يفتح اكتتاب ارامكو مره ثانيه ولا خلاص ماكان عندي مبلغ اول ؟؟</t>
  </si>
  <si>
    <t>https://twitter.com/Ask_Alriyadh1/status/1204725655184777216</t>
  </si>
  <si>
    <t>استبعدوا اكتتاب أرامكو وحين أصبح واقعا أشاعوا أن السهم سيخسر وسيؤثر سلبا على سوق الأسهم وجاءت كل النتائج مخيبة لآمالهم. الدرس المستفاد أن كل أقاويلهم التي تنتقص السعودية وقيادتها على هذا الغرار يغرفونها من مستنقع الكذب والتلبيس على الناس لكن المواطن السعودي يعرفهم في لحن القول.!</t>
  </si>
  <si>
    <t>https://twitter.com/aaaaalmalk33333/status/1204725370060185600</t>
  </si>
  <si>
    <t>ghathami</t>
  </si>
  <si>
    <t xml:space="preserve">#تداول_ارامكو تداول أرامكو أصدق أنباء من الكتبِ وحده محمد بن سلمان راهن ، في حين شكك كثيرون ، وتخوف البعض واليوم تبسمت الأرقام فألا ومستقبلا كلمتي عن اكتتاب أرامكو قبل سنتين ونصف ( 12/4/2017) </t>
  </si>
  <si>
    <t>https://twitter.com/ghathami/status/1204724679086346240</t>
  </si>
  <si>
    <t>3i4Pons96gHZ1Pj</t>
  </si>
  <si>
    <t>alrai</t>
  </si>
  <si>
    <t>يردون سحب الفلوس اكتتاب ارامكو</t>
  </si>
  <si>
    <t>https://twitter.com/3i4Pons96gHZ1Pj/status/1204723912292098053</t>
  </si>
  <si>
    <t xml:space="preserve">رئيس #ارامكو: اكتتاب الشركة هو الاضخم في تاريخ البشرية بقيمة 96 مليار ريال </t>
  </si>
  <si>
    <t>https://twitter.com/TRENDNETWORK_kw/status/1204723753755848704</t>
  </si>
  <si>
    <t>بعد رأيك في اكتتاب ارامكو ثم هذه التغريدة اثبت انك من ذ باب عزمي ، انفولو والقلب داعيلك .</t>
  </si>
  <si>
    <t>https://twitter.com/knockknockwhost/status/1204723736915709955</t>
  </si>
  <si>
    <t>osa200</t>
  </si>
  <si>
    <t>ارتفاع سهم ارامكو من اول يوم هو اكبر دليل ان اكتتاب ارامكو هدية من الحكومة للشعب ولا عزاء للي شكك فيه وبنجاحه</t>
  </si>
  <si>
    <t>https://twitter.com/osa200/status/1204723664756858880</t>
  </si>
  <si>
    <t>Nasi7atReem</t>
  </si>
  <si>
    <t>businessinsider</t>
  </si>
  <si>
    <t xml:space="preserve">#آبل من الصدارة الى المركز الثاني كأضخم شركة مساهمة بعد #اكتتاب_ارامكو #السعودية </t>
  </si>
  <si>
    <t>https://twitter.com/Nasi7atReem/status/1204723490475139075</t>
  </si>
  <si>
    <t>sameer100100</t>
  </si>
  <si>
    <t xml:space="preserve"> مافي شي بس تذكرت عصام الزامل #أرامكو #اكتتاب_ارامكو </t>
  </si>
  <si>
    <t>https://twitter.com/sameer100100/status/1204723486016638978</t>
  </si>
  <si>
    <t>رئيس أرامكو: حجم الطلب الذي شهده اكتتاب أرامكو يعكس حجم الثقة في أرامكو وأدائها التشغيلي والمالي القوي. . #السعودية #أرامكو</t>
  </si>
  <si>
    <t>https://twitter.com/SaudiNews50/status/1204723401216208896</t>
  </si>
  <si>
    <t>i_nsr9</t>
  </si>
  <si>
    <t>ميوت لكلمة ارامكو + اكتتاب</t>
  </si>
  <si>
    <t>https://twitter.com/i_nsr9/status/1204723347717808128</t>
  </si>
  <si>
    <t>ya7yaoy</t>
  </si>
  <si>
    <t xml:space="preserve">#السوق_السعودي #اكتتاب_ارامكو </t>
  </si>
  <si>
    <t>https://twitter.com/ya7yaoy/status/1204723243569098753</t>
  </si>
  <si>
    <t xml:space="preserve">#اكتتاب_ارامكو " ارامكو قوة ليس مجرد اكتتاب " </t>
  </si>
  <si>
    <t>https://twitter.com/mmzbaha/status/1204723177290715136</t>
  </si>
  <si>
    <t xml:space="preserve">ما شاء الله عقبال ما يوصل السهم ١٠٠ ريال #أرامكو #اكتتاب_ارامكو </t>
  </si>
  <si>
    <t>https://twitter.com/_ihlom/status/1204723069069275136</t>
  </si>
  <si>
    <t>animo_11</t>
  </si>
  <si>
    <t>#اكتتاب_ارامكو كم صار السعر؟؟</t>
  </si>
  <si>
    <t>https://twitter.com/animo_11/status/1204723058797359104</t>
  </si>
  <si>
    <t>IAlsiwelem</t>
  </si>
  <si>
    <t>مبدع لدية العديد من صحون التقديم يحتاج الدعم منكم #اكتتاب_ارامكو https://www.instagram.com/sweetdishes0/?igshid=1t6sw8kztvolp</t>
  </si>
  <si>
    <t>https://twitter.com/IAlsiwelem/status/1204722574606897153</t>
  </si>
  <si>
    <t>2ElllA</t>
  </si>
  <si>
    <t>#ارامكو_السعوديه الأكبر عالمياً من حيث القيمة السوقية ،أضخم اكتتاب في العالم .. عمار يالسعودييييه</t>
  </si>
  <si>
    <t>https://twitter.com/2ElllA/status/1204722304867078144</t>
  </si>
  <si>
    <t>ziaaad_77</t>
  </si>
  <si>
    <t>اقدر اشتري أسهم من أرامكو وقت التداول مع اني غير مكتتب؟؟ #أرامكو #السوق_السعودي #اكتتاب_ارامكو</t>
  </si>
  <si>
    <t>https://twitter.com/ziaaad_77/status/1204721935097180160</t>
  </si>
  <si>
    <t>Looola_1l</t>
  </si>
  <si>
    <t xml:space="preserve">الأمير #محمد_بن_سلمان في اكتتاب ارامكو صنع ثورة اقتصادية جديدة و أوصل الشركات السعودية إلى اكبر شركات العالم قيمة سوقية </t>
  </si>
  <si>
    <t>https://twitter.com/Looola_1l/status/1204721817799278593</t>
  </si>
  <si>
    <t xml:space="preserve">#اقتصاد | #اكتتاب أرامكو : 23 % من اكتتاب المؤسسات لشريحة المستثمرين الأجانب </t>
  </si>
  <si>
    <t>https://twitter.com/aawsat_News/status/1204721237072609280</t>
  </si>
  <si>
    <t>SaadAlsehali</t>
  </si>
  <si>
    <t>#تداول_ارامكو نجاح اكتتاب ارامكو ( الاكبر تاريخيا) هو نجاح للمنظومة المالية بالسعودية بشكل كامل بداية من بنوك والمؤسسات المالية وتداول الى الجهات المشرعة ساما وهيئة سوق المال.</t>
  </si>
  <si>
    <t>https://twitter.com/SaadAlsehali/status/1204720703339212800</t>
  </si>
  <si>
    <t>menk7a</t>
  </si>
  <si>
    <t>يجيك واحد ويقول اكتتاب #أرامكو فيها خسارة لا والله وجهك اللي فيه خسارة</t>
  </si>
  <si>
    <t>https://twitter.com/menk7a/status/1204720455795593216</t>
  </si>
  <si>
    <t>M_rs_h</t>
  </si>
  <si>
    <t xml:space="preserve">#اكتتاب_ارامكو وضعي بعد التداول . </t>
  </si>
  <si>
    <t>https://twitter.com/M_rs_h/status/1204720216686641152</t>
  </si>
  <si>
    <t>الناصر: حجم الطلب الذي شهده اكتتاب أرامكو من قاعدة عريضة من المستثمرين الأفراد والمؤسسات، يدل على حجم ثقتهم في أرامكو وأدائها التشغيلي والمالي القوي http://alriyadh.com/1792775</t>
  </si>
  <si>
    <t>https://twitter.com/AlRiyadh/status/1204719959106031616</t>
  </si>
  <si>
    <t>hamood1997B</t>
  </si>
  <si>
    <t xml:space="preserve">ترى اكتتاب مو بيعة شفيكم معاملين اكتتاب ارامكو واجب وطني! هي مسألة قناعة و تحليل و اختيار ..حالها حال اي استثمار مطروح </t>
  </si>
  <si>
    <t>https://twitter.com/hamood1997B/status/1204719942047862784</t>
  </si>
  <si>
    <t>8181kmkm</t>
  </si>
  <si>
    <t>جميع الاسهم الي تنزل اكتتاب اول جلستين ثلاث نسبه وبعدين نترنح وش الجديد في ارامكو</t>
  </si>
  <si>
    <t>https://twitter.com/8181kmkm/status/1204719883881271296</t>
  </si>
  <si>
    <t>الناصر: إدراج #أرامكو السعودية في تداول لأول مرة منذ تأسيسها جاء نتيجة لأكبر عملية اكتتاب عام شهدها العالم</t>
  </si>
  <si>
    <t>https://twitter.com/AlRiyadh/status/1204719878286036992</t>
  </si>
  <si>
    <t>11_jobs</t>
  </si>
  <si>
    <t>الناصر: إدراج أرامكو في تداول لأول مرة جاء نتيجة لأكبر عملية اكتتاب عام شهدها العالم https://goo.gl/fb/bJxRhC</t>
  </si>
  <si>
    <t>https://twitter.com/11_jobs/status/1204719534910906369</t>
  </si>
  <si>
    <t>5rbsh11</t>
  </si>
  <si>
    <t>لايك لو متحسف عشانك ما حطيت كل فلوسك في اكتتاب ارامكو</t>
  </si>
  <si>
    <t>https://twitter.com/5rbsh11/status/1204719488467386375</t>
  </si>
  <si>
    <t>sra7h</t>
  </si>
  <si>
    <t>الناصر: إدراج أرامكو في تداول لأول مرة جاء نتيجة لأكبر عملية اكتتاب عام شهدها العالم - https://www.sra7h.com/?p=562956 #صراحة</t>
  </si>
  <si>
    <t>https://twitter.com/sra7h/status/1204719470196989952</t>
  </si>
  <si>
    <t>a_alfaifawi</t>
  </si>
  <si>
    <t>والله العظيم سألت واحد قبل اكتتاب أرامكو.. هل ستكتتب؟ قال لا. قلت ليش؟ قال أنا لا أتبع القطيع. أتوقع الحين هو يقطّع "زلطة" من الغبنة.</t>
  </si>
  <si>
    <t>https://twitter.com/a_alfaifawi/status/1204719438093783040</t>
  </si>
  <si>
    <t>saudiatv</t>
  </si>
  <si>
    <t>الناصر: حجم الطلب الذي شهده اكتتاب #أرامكو من قاعدة عريضة من المستثمرين الأفراد والمؤسسات، يدل على حجم ثقتهم في أرامكو وأدائها التشغيلي والمالي القوي. #السعودية</t>
  </si>
  <si>
    <t>https://twitter.com/saudiatv/status/1204719238096859136</t>
  </si>
  <si>
    <t>استاذ حسام ممكن سؤال كم تتوقع كانت نسبة اكتتاب غير السعوديين في شركة أرامكو سواء أفراد او صناديق سواء خليجيين او غير خليجيين هل هي حوالي ١٠ في المئة من الاكتتاب أو أكثر؟؟</t>
  </si>
  <si>
    <t>https://twitter.com/SaHeRManam/status/1204719110531276801</t>
  </si>
  <si>
    <t>SPAeconomic</t>
  </si>
  <si>
    <t>الناصر: حجم الطلب الذي شهده اكتتاب أرامكو من قاعدة عريضة من المستثمرين الأفراد والمؤسسات، يدل على حجم ثقتهم في أرامكو وأدائها التشغيلي والمالي القوي. #واس_اقتصادي</t>
  </si>
  <si>
    <t>https://twitter.com/SPAeconomic/status/1204719108530552832</t>
  </si>
  <si>
    <t>المهندس الناصر: إدراج أرامكو السعودية في تداول لأول مرة منذ تأسيسها جاء نتيجة لأكبر عملية اكتتاب عام شهدها العالم. #واس_اقتصادي</t>
  </si>
  <si>
    <t>https://twitter.com/SPAeconomic/status/1204719107184250880</t>
  </si>
  <si>
    <t>المهندس الناصر: إدراج #أرامكو_السعودية في تداول لأول مرة منذ تأسيسها جاء نتيجة لأكبر عملية اكتتاب عام شهدها العالم. #السعودية</t>
  </si>
  <si>
    <t>https://twitter.com/saudiatv/status/1204719090646081537</t>
  </si>
  <si>
    <t>مجموع طلبات اكتتاب #الأفراد و #المؤسسات بمبلغ وقدره 446 مليار ريال #تداول_ارامكو #aramco</t>
  </si>
  <si>
    <t>#aramco</t>
  </si>
  <si>
    <t>https://twitter.com/alyaum/status/1204719067019522048</t>
  </si>
  <si>
    <t>yahia1423</t>
  </si>
  <si>
    <t>#تداول_ارامكو اجتهد الطابور الخامس الخفي على إفشال إكتتاب أرامكو وهي تمثل عصب الاقتصاد الوطني ووزعوا مقاطع قديمة لرموز بني صحونج والاخونج لمنع الناس من الإكتتاب وسايرهم بنيّة طيبة البعض فأفشلهم الله وأفشل أهدافهم وهاهي أرامكو تتربع قمة القيمة السوقية لأكبر شركات العالم.</t>
  </si>
  <si>
    <t>https://twitter.com/yahia1423/status/1204718830955761664</t>
  </si>
  <si>
    <t>up_badr</t>
  </si>
  <si>
    <t xml:space="preserve">#ارامكو_السعوديه .. اليوم وبعد 40 سنة من تحولها إلى شركة سعودية ١٠٠ ٪ تصبح : - الأكبر عالمياً من حيث القيمة السوقية - أضخم اكتتاب في العالم - المواطن شريك في هذا النجاح </t>
  </si>
  <si>
    <t>https://twitter.com/up_badr/status/1204718757643476993</t>
  </si>
  <si>
    <t>saudhai</t>
  </si>
  <si>
    <t>الحمدلله والشكر لله هذا من فضل ربي #تداول_ارامكو #تداول_الاسهم_في_شركه_ارامكو #اكتتاب_أرامكو</t>
  </si>
  <si>
    <t>https://twitter.com/saudhai/status/1204718711346794498</t>
  </si>
  <si>
    <t>as1980kh</t>
  </si>
  <si>
    <t xml:space="preserve">وضع المكتتبين اليوم #اكتتاب_ارامكو #ارامكو </t>
  </si>
  <si>
    <t>https://twitter.com/as1980kh/status/1204718317438742528</t>
  </si>
  <si>
    <t>Raedalbazei</t>
  </si>
  <si>
    <t>#تداول_ارامكو اكبر اكتتاب في تاريخ البشرية لأكبر شركة في العالم قمة الإنجاز لمن يكون هالشي منسوب لبلدك شكراً #MBS</t>
  </si>
  <si>
    <t>https://twitter.com/Raedalbazei/status/1204718248161415170</t>
  </si>
  <si>
    <t>Ro_qiaty</t>
  </si>
  <si>
    <t>OsamaAlamri99</t>
  </si>
  <si>
    <t xml:space="preserve">علاج من اشتكى ألماً في جسده #يحدث_الآن #اكتتاب_ارامكو </t>
  </si>
  <si>
    <t>https://twitter.com/Ro_qiaty/status/1204718234290860032</t>
  </si>
  <si>
    <t>أسهم أرامكو ترتفع بنسبة 10٪ مع بدء الاكتتاب التاريخي: أكبر اكتتاب عام في التاريخ الأسهم فاقت التوقعات أكبر شركة مدرجة في العالم التقييم مازال دون المستوى! حملة ترويجية للأسهم الكويت والأمارات تستثمران في أرامكو الدعم السعودي #Saudi #AramcoIPO</t>
  </si>
  <si>
    <t>#Saudi #AramcoIPO</t>
  </si>
  <si>
    <t>https://twitter.com/CaveoInvestment/status/1204717742886211584</t>
  </si>
  <si>
    <t>اكتتاب ارامكو | من بنك الراجحي بالتفصيل وتحذير هام لمن وصلت له رسالة بالتفصيل !!! المقطع كامل في اليوتيوب من هذا الرابط بالأسفل ،، اقوى رتويت #اكتتاب_ارامكو https://youtu.be/eczW-nkOI-s</t>
  </si>
  <si>
    <t>https://twitter.com/ze1_ze1/status/1204717662527471616</t>
  </si>
  <si>
    <t>15Yt2</t>
  </si>
  <si>
    <t>#تداول_الاسهم_في_شركه_ارامكو عرفتوا ليش كانوا الأعداء و المرتزقه و الغرب يصيحون على اكتتاب أرامكو و يشككون و ينشرون الإشاعات ! الان أرامكو اكبر شركة في العالم مدرجة في البورصة و قريبة من حاجز ٢ تريليون</t>
  </si>
  <si>
    <t>https://twitter.com/15Yt2/status/1204717574908502017</t>
  </si>
  <si>
    <t>talalsaleh2</t>
  </si>
  <si>
    <t>في حديث مع أحد الإقتصاديين قال لي بأن إكتتاب أرامكو بمثابة إستفتاء على رؤية محمد بن سلمان، لأن عوائد الإكتتاب ستستثمر في تحقيق برامج الرؤية، أعتقد أن النتائج تقول بأن الثقة ببن سلمان ورؤيته عالية جدا وربما غير مسبوقة في منطقتنا #أرامكو</t>
  </si>
  <si>
    <t>https://twitter.com/talalsaleh2/status/1204717247249469441</t>
  </si>
  <si>
    <t>rooohi809</t>
  </si>
  <si>
    <t>https://twitter.com/rooohi809/status/1204716806524588032</t>
  </si>
  <si>
    <t>BassirH</t>
  </si>
  <si>
    <t>@AlRajhiBankCare السلام عليكم كيفية اكتتاب في أرامكو علما ليس لدي محفظة كيف افتح محفظة جديدة ؟</t>
  </si>
  <si>
    <t>https://twitter.com/BassirH/status/1204716778066268160</t>
  </si>
  <si>
    <t>Jeddah_Radio</t>
  </si>
  <si>
    <t>رئيس أرامكو السعودية المهندس أمين الناصر: "إن إدراج أرامكو السعودية في تداول لأول مرة منذ تأسيسها قد جاء نتيجة لأكبر عملية اكتتاب عام شهدها العالم، وذلك يمثل يوم فخر كبير لمنسوبي الشركة وبداية مرحلة جديدة مهمة في تاريخها . . #جدة_اف_ام #تداول_ارامكو #السعودية</t>
  </si>
  <si>
    <t>https://twitter.com/Jeddah_Radio/status/1204716608922554368</t>
  </si>
  <si>
    <t>وسجلت عملية الطرح مجموع طلبات اكتتاب من قبل المكتتبين من الأفراد والمؤسسات بمبلغ وقدره 446 مليار ريال سعودي، وهو ما يعادل نسبة تغطية تبلغ 4.65 أضعاف إجمالي أسهم الطرح، وقد نجحت عملية الاكتتاب في استقطاب أكثر من 5 ملايين مكتتب. . . #جدة_اف_ام #تداول_ارامكو #السعودية</t>
  </si>
  <si>
    <t>https://twitter.com/Jeddah_Radio/status/1204716601481797632</t>
  </si>
  <si>
    <t>SPAregions</t>
  </si>
  <si>
    <t>الناصر: حجم الطلب الذي شهده اكتتاب أرامكو من قاعدة عريضة من المستثمرين الأفراد والمؤسسات، يدل على حجم ثقتهم في أرامكو وأدائها التشغيلي والمالي القوي. #واس_عام</t>
  </si>
  <si>
    <t>https://twitter.com/SPAregions/status/1204716587485405185</t>
  </si>
  <si>
    <t>المهندس الناصر: إدراج أرامكو السعودية في تداول لأول مرة منذ تأسيسها جاء نتيجة لأكبر عملية اكتتاب عام شهدها العالم. #واس_عام</t>
  </si>
  <si>
    <t>https://twitter.com/SPAregions/status/1204716585971322880</t>
  </si>
  <si>
    <t>hamedsaleh0</t>
  </si>
  <si>
    <t xml:space="preserve">اكتتاب أرامكو بالأرقام. #تداول_أرامكو </t>
  </si>
  <si>
    <t>https://twitter.com/hamedsaleh0/status/1204716201823424521</t>
  </si>
  <si>
    <t>rehaballl</t>
  </si>
  <si>
    <t xml:space="preserve">الف مبروك للسعوديه، الف مبروك للملك و ولي عهده ! تصّور ان قبل 80 سنه خلال فتره حكم الملك عبدالعزيز رحمه الله وغفر له ، كان ينوي طرح أكتتاب ارامكو ملك سابّق عصره حتى في الاقتصاد ! #تداول_ارامكو </t>
  </si>
  <si>
    <t>https://twitter.com/rehaballl/status/1204715997522993152</t>
  </si>
  <si>
    <t>aiman_alharbi</t>
  </si>
  <si>
    <t>إكتتاب أرامكو ....اللي ما اكتتب ...يتفرج... مبروك للمكتتبين ١٠٪ #تداول_ارامكو</t>
  </si>
  <si>
    <t>https://twitter.com/aiman_alharbi/status/1204715848897900545</t>
  </si>
  <si>
    <t>Amwal_mag</t>
  </si>
  <si>
    <t>أرامكو تتربع على عرش أكبر اكتتاب في العالم- للتفاصيل https://is.gd/Fvftlh #أموال</t>
  </si>
  <si>
    <t>https://twitter.com/Amwal_mag/status/1204715803863638018</t>
  </si>
  <si>
    <t>nii200_</t>
  </si>
  <si>
    <t>٤٥٠ مليار دفعت في اكتتاب ارامكو. في اسبوع حرام عليكم ذبحتوهم</t>
  </si>
  <si>
    <t>https://twitter.com/nii200_/status/1204715714424328192</t>
  </si>
  <si>
    <t>GFalcon92</t>
  </si>
  <si>
    <t>#تداول_ارامكو اكتتاب ارامكو كان فرصة العمر لابناء الوطن. و طارت الطيور بارزاقها من اكتتب الله يبارك له و من لم يكتتب الله يعوض عليه .. حمدلله على كل شئ</t>
  </si>
  <si>
    <t>https://twitter.com/GFalcon92/status/1204715685273841665</t>
  </si>
  <si>
    <t>hattab111</t>
  </si>
  <si>
    <t>#اكتتاب_أرامكو بالنسبه للي استمعو لمروجي الاشاعات من اعداء السعوديه واولهم #قطر ومرتزقتها وما اكتتبو ، وش شعوركم الان ؟ وايش استفدتو من الدرس ؟ @naifco</t>
  </si>
  <si>
    <t>https://twitter.com/hattab111/status/1204715572950380544</t>
  </si>
  <si>
    <t>waf7aa_</t>
  </si>
  <si>
    <t>nss_55x</t>
  </si>
  <si>
    <t>مادري عن الاكتتاب بشكل عام بس اكتتاب ارامكو اجازه عبدالعزيز الفوزان والمطلق</t>
  </si>
  <si>
    <t>https://twitter.com/waf7aa_/status/1204715178434220032</t>
  </si>
  <si>
    <t>Yazeed_Faisal</t>
  </si>
  <si>
    <t>khalidjassem74</t>
  </si>
  <si>
    <t>سبحان الله والفرق بين #اكتتاب_ارامكو اكبر اكتتاب بالتاريخ وفرحتهم بشركة اغذيه الله اللي عزنا ما لحد منه #السعوديه_العظمى</t>
  </si>
  <si>
    <t>https://twitter.com/Yazeed_Faisal/status/1204714797675229185</t>
  </si>
  <si>
    <t>nnna3911</t>
  </si>
  <si>
    <t xml:space="preserve">قصة ثراء استثمرت مالي في اكتتاب شركة ارامكو السعوديه قبل اسبوعين بحوالي 10 اسهم بقيمة 320 ريال واليوم انا في الاسبوع الثالث ولدي فائض مالي يقدر ب 350 ريال #تداول_الاسهم_في_شركه_ارامكو </t>
  </si>
  <si>
    <t>https://twitter.com/nnna3911/status/1204714734467112966</t>
  </si>
  <si>
    <t>"الرميان": حجم "اكتتاب أرامكو" وصل إلى 96 مليار ريال http://j.mp/349quEgآخر-الأخبار/الرميان-حجم-اكتتاب-أرامكو-وصل-إلى-96-مليار-ريال?ref=rss&amp;amp;format=simple&amp;amp;link=link</t>
  </si>
  <si>
    <t>https://twitter.com/saudi_enews/status/1204714445773123585</t>
  </si>
  <si>
    <t>MamdouhbinFahd</t>
  </si>
  <si>
    <t>https://twitter.com/MamdouhbinFahd/status/1204714206173392896</t>
  </si>
  <si>
    <t>halokailyMD</t>
  </si>
  <si>
    <t xml:space="preserve">اللهم زد و بارك ،#اكتتاب_ارامكو </t>
  </si>
  <si>
    <t>https://twitter.com/halokailyMD/status/1204713945824714752</t>
  </si>
  <si>
    <t>#اكتتاب_أرامكو شغل بزنس بين الغرب وعمالهم في المهلكة وين من ٧٠ سنه مستفدنا من النفط وشركة ارامكوا</t>
  </si>
  <si>
    <t>https://twitter.com/KGimKpCkJB5ekN6/status/1204713884218736641</t>
  </si>
  <si>
    <t>EMAlSaud</t>
  </si>
  <si>
    <t xml:space="preserve">#تداول_ارامكو اكبر اكتتاب في تاريخ البشرية،، أرامكو تزيح شركة ابل من اعلى القائمة، وتصبح ذات اكبر قيمة سوقية في العالم. السعودية اليوم تشهد تحول تاريخي لمسيرة السوق المالية في العالم. </t>
  </si>
  <si>
    <t>https://twitter.com/EMAlSaud/status/1204713335704498176</t>
  </si>
  <si>
    <t>islamsaied1977</t>
  </si>
  <si>
    <t>اخواننا السعوديين ربنا يبارك ليهم اكتتاب ارامكو هايبقى اكبر اكتتاب فى التاريخ والشركة هاتعدى تقريبا الاتنين تريليون دولار بمراحل</t>
  </si>
  <si>
    <t>https://twitter.com/islamsaied1977/status/1204713286106861568</t>
  </si>
  <si>
    <t>Engr_MBA</t>
  </si>
  <si>
    <t>الف مبروك نجاح اكتتاب شركة ارامكو . #تداول_ارامكو</t>
  </si>
  <si>
    <t>https://twitter.com/Engr_MBA/status/1204713105521041409</t>
  </si>
  <si>
    <t>Go28540674</t>
  </si>
  <si>
    <t>سؤال للفضول بس .. كم سعر اكتتاب سهم ارامكوا بس ابي اعرف اندم اني ماشريت ولا مافيه ربح كبير !! #أرامكو_السعودية</t>
  </si>
  <si>
    <t>https://twitter.com/Go28540674/status/1204712457769570304</t>
  </si>
  <si>
    <t>ASZ_0</t>
  </si>
  <si>
    <t>من اكبر ١٠ شركات في العالم من حيث القيمة التسوقية ،ما شاء الله #اكتتاب_أرامكو</t>
  </si>
  <si>
    <t>https://twitter.com/ASZ_0/status/1204712377859608577</t>
  </si>
  <si>
    <t>auWcqCkjJA6GQAx</t>
  </si>
  <si>
    <t>هذا بس إكتتاب اقل من 5 ٪ وصارت اكبر شركة بالعالم شلون لو صارت 10٪ لله درك ياشمس العرب ي أبن سلمان #تداول_ارامكو</t>
  </si>
  <si>
    <t>https://twitter.com/auWcqCkjJA6GQAx/status/1204712088603709442</t>
  </si>
  <si>
    <t>AMALARJI</t>
  </si>
  <si>
    <t>نجاح إدراج #AramcoIPO ما يجي من فراغ (من جد وجد ومن زرع حصد) شركة أرامكو ومن يعملون فيها سبب بعد توفيق الله في هذا النجاح الباهر، الله يبارك فيكم ويقويكم وينفع بكم العباد والبلاد #اكتتاب_ارامكو @Aramco @Saudi_Aramco @aramco</t>
  </si>
  <si>
    <t>https://twitter.com/AMALARJI/status/1204711991702675456</t>
  </si>
  <si>
    <t>AmaniiHS</t>
  </si>
  <si>
    <t>عادي جداً إنه اكون منكرفة كرف الدنيا كله ومكتبي بينهار من كمية الاوراق والشغل ! وفجأة القى الناس تاركين الشغل وجالسين يسولفون عن اكتتاب ارامكو والاسهم ومتابعين المؤشرات حقتهم وتاركين الشغل ( اذا كان عندهم شغل صدقي اساساً ) والمصيبة اذا انا خلصت شغلي لازم هم بعد يكونوا مخلصين!</t>
  </si>
  <si>
    <t>https://twitter.com/AmaniiHS/status/1204711707043672065</t>
  </si>
  <si>
    <t>Manory3M</t>
  </si>
  <si>
    <t>لكي تتكشف الامور ويضهر الفساد انظر للفرق بين الاكتتابين ارامكو والمعجل وتعرف اين ذهبة اموال اكتتاب المعجل وحقوق المساهمين</t>
  </si>
  <si>
    <t>https://twitter.com/Manory3M/status/1204711578848776193</t>
  </si>
  <si>
    <t>"أمين الناصر": اكتتاب "أرامكو" الأكبر في تاريخ البشرية http://j.mp/2LJY5ycآخر-الأخبار/أمين-الناصر-اكتتاب-أرامكو-الأكبر-في-تاريخ-البشرية?ref=rss&amp;amp;format=simple&amp;amp;link=link</t>
  </si>
  <si>
    <t>https://twitter.com/saudi_enews/status/1204711425047965696</t>
  </si>
  <si>
    <t>افتتاح سهم أرامكو بطلب كبير على النسبة القصوى تأكيد على استمرارية صعود السعر. #اكتتاب_ارامكو</t>
  </si>
  <si>
    <t>https://twitter.com/SUKHAIBER/status/1204710905205972993</t>
  </si>
  <si>
    <t>Rkh911Tam</t>
  </si>
  <si>
    <t>اكبر اكتتاب بالتاريخ طلبات الشراء بخمس اضعاف المعروض #محمد_بن_سلمان_بن_عبدالعزيز #تداول_ارامكو</t>
  </si>
  <si>
    <t>https://twitter.com/Rkh911Tam/status/1204710764478631936</t>
  </si>
  <si>
    <t>sam400ls</t>
  </si>
  <si>
    <t xml:space="preserve">#عبدالرحمن_المطيري والله العالم مب حولك كلنا مع تداول ارامكو وضارب نسبه الحمدلله والجو خيال وموسم الرياض وانت خل بعيد نابح.. اجل تقولي اكتتاب في ارامكو خساره </t>
  </si>
  <si>
    <t>https://twitter.com/sam400ls/status/1204710423997681664</t>
  </si>
  <si>
    <t>راهنت على تقبل المجتمع لقيادة المرأة للسيارة فكسبت الرهان راهنت على تقبل الناس للترفيه وفكسبت الرهان راهنت على تقبل المجتمع لهذا التحول والتغيير فكسبت الرهان راهنت على نجاح الرؤية ودعم الشعب لها فكسبت الرهان راهنت على نجاح اكتتاب أرامكو فكسبت الرهان دولتنا لا تراهن على شيء فتخسر</t>
  </si>
  <si>
    <t>https://twitter.com/MansourAlkhamis/status/1204710395300241408</t>
  </si>
  <si>
    <t>shakhbout</t>
  </si>
  <si>
    <t>ابوخالد ماهو الفرق في اكتتاب المعجل واكتتاب ارامكو تخيل شركة مقاولات خسرانة وتم تضخيمها ووضع لها سعر 1000% وشركة ناجحة مثل ارامكو ولم يضع لها علاوة اصدر وسعر في متناول المساهم اذن لمصلحة من ذهب 2 مليار في المعجل ولحساب من وكان اكبر فساد في تاريخ السوق وفضيحة ثمان سنوات فساد فساد</t>
  </si>
  <si>
    <t>https://twitter.com/Manory3M/status/1204710387712774144</t>
  </si>
  <si>
    <t>faaz177</t>
  </si>
  <si>
    <t>شرهتك ع اكتتاب في ارامكو</t>
  </si>
  <si>
    <t>https://twitter.com/faaz177/status/1204710302429917188</t>
  </si>
  <si>
    <t>GhammsoxMsg</t>
  </si>
  <si>
    <t>ودق جرس الأدراج اليوم لشركة ارامكو السعودية في سوق الأسهم السعودية تداول كأكبر اكتتاب في أسواق الأسهم عبر التاريخ. انه فخر للوطن والعالم. تحية إجلال واحترام لهذا الصرح الوطني الشامخ ولكل العاملين في ارامكو.</t>
  </si>
  <si>
    <t>https://twitter.com/GhammsoxMsg/status/1204710199954722816</t>
  </si>
  <si>
    <t>alssaahelalgrby</t>
  </si>
  <si>
    <t>اللحين اكتتاب ارامكو ممتاز للمملكه واقتصادها ام مازلت عند رأيك وعدم اقتناعك بطرحها للاكتتاب</t>
  </si>
  <si>
    <t>https://twitter.com/alssaahelalgrby/status/1204710160033288192</t>
  </si>
  <si>
    <t>Fahad_Wu</t>
  </si>
  <si>
    <t>مبروك نجاح #اكتتاب_ارامكو للشعب السعودي عامة و لمقام سيدنا خادم الحرمين الشرفين #الملك_سلمان_بن_عبدالعزيز و لمقام سيدي ولي العهد عراب #رويه_السعوديه_2030 محمد بن سلمان</t>
  </si>
  <si>
    <t>https://twitter.com/Fahad_Wu/status/1204709790519349248</t>
  </si>
  <si>
    <t xml:space="preserve">قيمة #أرامكو مع مرور الأيام #اكتتاب_ارامكو #سهم_ارامكو </t>
  </si>
  <si>
    <t>https://twitter.com/Eng_Nimri/status/1204709444040503296</t>
  </si>
  <si>
    <t>fr888it</t>
  </si>
  <si>
    <t>السلام عليكم عندي أسهم اكتتاب أرامكو ابغى ابيع عن طريق الموقع اقول اتصل محد ارد أكثر من نص ساعه هل بيع الصراف أو الفرع ارجو الرد</t>
  </si>
  <si>
    <t>https://twitter.com/fr888it/status/1204709246853668864</t>
  </si>
  <si>
    <t>Margaret_Otaibi</t>
  </si>
  <si>
    <t>مبروووك نجاح اكتتاب #ارامكو_السعودية ومبروووك افتتاح السعر بالحد الاقصى على النسبة عند ٣٥،٢ ريال مبررروك هذا الاحتفال المالي بهذه الشركة العالمية</t>
  </si>
  <si>
    <t>https://twitter.com/Margaret_Otaibi/status/1204708866849722368</t>
  </si>
  <si>
    <t>yasser_almotiry</t>
  </si>
  <si>
    <t xml:space="preserve">#اكتتاب_أرامكو نبيع ولا نتمسمس شوي؟ </t>
  </si>
  <si>
    <t>https://twitter.com/yasser_almotiry/status/1204708758867382272</t>
  </si>
  <si>
    <t>raialyoum1</t>
  </si>
  <si>
    <t>اكتتاب أرامكو: “جوهرة التاج” السعودي http://dlvr.it/RL4133</t>
  </si>
  <si>
    <t>https://twitter.com/raialyoum1/status/1204708664579260416</t>
  </si>
  <si>
    <t>sa3d1414</t>
  </si>
  <si>
    <t>آبك انا بعت ولا جاني شي #اكتتاب_أرامكو</t>
  </si>
  <si>
    <t>https://twitter.com/sa3d1414/status/1204708468017549313</t>
  </si>
  <si>
    <t>hrminyy</t>
  </si>
  <si>
    <t>إكتتاب أرامكو هل سيؤثر على أسعار البنزين ؟</t>
  </si>
  <si>
    <t>https://twitter.com/hrminyy/status/1204708458026717184</t>
  </si>
  <si>
    <t xml:space="preserve">اكتتاب ارامكو | من بنك الراجحي بالتفصيل وتحذير هام لمن وصلت له رسالة بالتفصيل !!! </t>
  </si>
  <si>
    <t>https://twitter.com/ze1_ze1/status/1204708249217519616</t>
  </si>
  <si>
    <t>اكتتاب ارامكو | من بنك الراجحي بالتفصيل وتحذير هام لمن وصلت له رسالة بالتفصيل !!! المقطع كامل في اليوتيوب من هذا الرابط بالأسفل ،، اقوى رتويت #اكتتاب_ارامكو https://m.youtube.com/watch?v=eczW-nkOI-s</t>
  </si>
  <si>
    <t>https://twitter.com/ze1_ze1/status/1204708244180086784</t>
  </si>
  <si>
    <t>ابيع اسهمي او لا ؟؟ #اكتتاب_أرامكو</t>
  </si>
  <si>
    <t>https://twitter.com/ASZ_0/status/1204707844861419520</t>
  </si>
  <si>
    <t xml:space="preserve">مبروك نجاح #اكتتاب_ارامكو و كذلك إدراجها الطلبات الآن تتجاوز ٢٠١ مليون سهم قيمتها تتجاوز ٧ مليار ريال إدراج السهم لMSCI أيضا سيكون محفز اخر ننتظر ١٧ ديسمبر </t>
  </si>
  <si>
    <t>https://twitter.com/Thamer_F_S/status/1204707322326585345</t>
  </si>
  <si>
    <t>dr_7mody</t>
  </si>
  <si>
    <t>فجأة اختفى هاشتاق الغفلة #اكتتاب_ارامكو</t>
  </si>
  <si>
    <t>https://twitter.com/dr_7mody/status/1204706741507829761</t>
  </si>
  <si>
    <t>"أرامكو" تحتل مكان "أبل" كأكبر شركة مدرجة عالميًّا - #أرامكو_السعودية #أسواق_المال #اقتصاد #اكتتاب_أرامكو #صحيفة_البلاد</t>
  </si>
  <si>
    <t>https://twitter.com/albiladdaily/status/1204706035295932416</t>
  </si>
  <si>
    <t>ALgenral1919</t>
  </si>
  <si>
    <t>#اكتتاب_ارامكو #محمد_بن_سلمان أكبر مبادرة دعم لمغردين السعودية ومصر والامارات والكويت والبحرين والجزائر و العراق وكل عربي شريف يحب السعودية ويبغض ايران وقطر وتركيا ضيفوا كل من يعمل رتويت ضيفوا بعضكم ضيفوني @ALgenral1919 التزامكم باضافة بعضكم تحصلون على ١٠٠ متابع</t>
  </si>
  <si>
    <t>https://twitter.com/ALgenral1919/status/1204705784573153281</t>
  </si>
  <si>
    <t>#اكتتاب_أرامكو #أرامكو أكبر مبادرة دعم لمغردين السعودية ومصر والامارات والكويت والبحرين والجزائر و العراق وكل عربي شريف يحب السعودية ويبغض ايران وقطر وتركيا ضيفوا كل من يعمل رتويت ضيفوا بعضكم ضيفوني @ALgenral1919 التزامكم باضافة بعضكم تحصلون على ١٠٠ متابع</t>
  </si>
  <si>
    <t>https://twitter.com/ALgenral1919/status/1204705381039136768</t>
  </si>
  <si>
    <t>#اكتتاب_ارامكو #Aramco أكبر مبادرة دعم لمغردين السعودية ومصر والامارات والكويت والبحرين والجزائر و العراق وكل عربي شريف يحب السعودية ويبغض ايران وقطر وتركيا ضيفوا كل من يعمل رتويت ضيفوا بعضكم ضيفوني @ALgenral1919 التزامكم باضافة بعضكم تحصلون على ١٠٠ متابع</t>
  </si>
  <si>
    <t>https://twitter.com/ALgenral1919/status/1204705312202264576</t>
  </si>
  <si>
    <t xml:space="preserve">اكتتاب ارامكو | من بنك الراجحي بالتفصيل وتحذير هام لمن وصلت له رسالة بالتفصيل !!! #اكتتاب_ارامكو </t>
  </si>
  <si>
    <t>https://twitter.com/ze1_ze1/status/1204704928029130753</t>
  </si>
  <si>
    <t>yosfsm</t>
  </si>
  <si>
    <t xml:space="preserve">لا خلاص ماحنا بايعين #اكتتاب_أرامكو #أرامكو </t>
  </si>
  <si>
    <t>https://twitter.com/yosfsm/status/1204704784923734016</t>
  </si>
  <si>
    <t>s3od_sultan</t>
  </si>
  <si>
    <t xml:space="preserve">#يحدث_الان وضع الشعب مع #اكتتاب_ارامكو </t>
  </si>
  <si>
    <t>https://twitter.com/s3od_sultan/status/1204704737066663936</t>
  </si>
  <si>
    <t>ZaferAlbishry</t>
  </si>
  <si>
    <t xml:space="preserve">#تداول_ارامكو اول يوم حتى الان .. اللهم زد صعوده وبارك في رزقه .. #اكتتاب_ارامكو </t>
  </si>
  <si>
    <t>https://twitter.com/ZaferAlbishry/status/1204704644062203904</t>
  </si>
  <si>
    <t>BHSKSA</t>
  </si>
  <si>
    <t xml:space="preserve">ركز على كمية الطلب وكمية العرض وراح تعرف قيمة السهم مستقبلا #اكتتاب_ارامكو #ارامكو </t>
  </si>
  <si>
    <t>https://twitter.com/BHSKSA/status/1204704273919086593</t>
  </si>
  <si>
    <t>zqpNo9mnvPSdrcl</t>
  </si>
  <si>
    <t>#بريدة #صلاح #أرامكو #اكتتاب_ارامكو #صباحيات #صباح_الاربعاء #تتجوز_عن_حب_ولاصالونات #تعليم_جدة #المسافر_يزيدك_اميال #القصيم_تحتفل_بالزعيم_العالمي</t>
  </si>
  <si>
    <t>https://twitter.com/zqpNo9mnvPSdrcl/status/1204703827682906112</t>
  </si>
  <si>
    <t xml:space="preserve">تغريدة كتبتها قبل كم يوم وحذفتها #اكتتاب_ارامكو #ارامكو </t>
  </si>
  <si>
    <t>https://twitter.com/BHSKSA/status/1204703761886797825</t>
  </si>
  <si>
    <t>ah_babtain</t>
  </si>
  <si>
    <t>والله فاتح حساب استثماوي وفاتح حساب تداول ولكن عندما ادخل حساب التداول اجد المحفظة فاضية ولاتوجد معلومات مع العلم ان البنك ارسل لي هذه الرسالة شريكنا العزيز تم إيداع أسهم اكتتاب شركة أرامكو في محفظتك الاستثمارية</t>
  </si>
  <si>
    <t>https://twitter.com/ah_babtain/status/1204702889920335872</t>
  </si>
  <si>
    <t>mohayaalhomran</t>
  </si>
  <si>
    <t>Ss99Mbs</t>
  </si>
  <si>
    <t xml:space="preserve">ماشاءالله تبارك الله.. اللهم زد وبارك.. كان بعض الحثالات يطالبون بدعم الليرة التركية.. وعندما جاء اكتتاب أرامكو بدأوا يبحثون عن فتاوى لتحريم الاكتتاب في هذه الشركة السعودية العملاقة.. مبروك لقيادتنا وللشعب السعودي العظيم هذا الإنجاز.. </t>
  </si>
  <si>
    <t>https://twitter.com/mohayaalhomran/status/1204702842889605121</t>
  </si>
  <si>
    <t>سهم #أرامكو يبدأ تداولاته عند 35.2 ريال - #أرامكو #اكتتاب_أرامكو #صحيفة_البلاد</t>
  </si>
  <si>
    <t>https://twitter.com/albiladdaily/status/1204702764158242816</t>
  </si>
  <si>
    <t>5959Reem</t>
  </si>
  <si>
    <t>أكبر أكتتاب على مستوى العالم أرامكو تحل مكان آبل الأميركية كأكبر الشركات المدرجة في العالم #إدراج_أرامكو #توقع_حركه_سهم_ارامكو_بالتداول</t>
  </si>
  <si>
    <t>https://twitter.com/5959Reem/status/1204702610818813954</t>
  </si>
  <si>
    <t>mobark_SQ</t>
  </si>
  <si>
    <t>الناس تعامل ان اكتتاب ارامكو فرصه لا تتعوض راح ترجع عليك بملايين اشوف ارزاق</t>
  </si>
  <si>
    <t>https://twitter.com/mobark_SQ/status/1204702507450146816</t>
  </si>
  <si>
    <t>_ml11i</t>
  </si>
  <si>
    <t>#تداول_ارامكو فيه اكتتاب ثاني !.</t>
  </si>
  <si>
    <t>https://twitter.com/_ml11i/status/1204702382602489856</t>
  </si>
  <si>
    <t xml:space="preserve">اكتتاب أرامكو الأكبر في التاريخ بقيمة 96 مليار ريال </t>
  </si>
  <si>
    <t>https://twitter.com/iktisatnc/status/1204701952891858950</t>
  </si>
  <si>
    <t>LovinSaudi</t>
  </si>
  <si>
    <t>لحظة قرع الجرس لبدء تداول أسهم شركة أرامكو السعودية اليوم في سوق تداول لتصبح أكبر شركة مدرجة بالعالم #اكتتاب_أرامكو #تداول #AramcoIPO #lovinsaudi</t>
  </si>
  <si>
    <t>#AramcoIPO #lovinsaudi</t>
  </si>
  <si>
    <t>https://twitter.com/LovinSaudi/status/1204701189511745537</t>
  </si>
  <si>
    <t>SaudEisa</t>
  </si>
  <si>
    <t xml:space="preserve">إدراج اكتتاب أرامكو #السعودية يعتبر عامود من أعمدة #رويه_السعوديه_2030 وكما قال سيدي ولي العهد #محمد_بن_سلمان سابقًا أوفى بوعده وتم طرح جزء من أرامكو رغم محاولات كثيرة من دول تريد إفشال هذا الطرح لكنهم لم يستوعبوا ما قاله ولي العهد نحن كجبل طويق همتنا عاليه ورؤيتنا نافذه ٢/٢ </t>
  </si>
  <si>
    <t>https://twitter.com/SaudEisa/status/1204701064114647040</t>
  </si>
  <si>
    <t>Turki198o</t>
  </si>
  <si>
    <t>8kz88</t>
  </si>
  <si>
    <t>اكتتاب أرامكو من افضل اكتتابات العالم من ناحيه الاكتتاب ولها مستقبل بس الصبر عدم البيع</t>
  </si>
  <si>
    <t>https://twitter.com/Turki198o/status/1204700865313067009</t>
  </si>
  <si>
    <t>q_iii10</t>
  </si>
  <si>
    <t>#العراق_ينتفض #قطر_الامارات #قطر_تستاهل #حفل_العالميين_في_جده #أرامكو_السعودية #اكتتاب_ارمكو #اكتتاب_ارامكوا #أكرم_عفيف #ارامكو #الدخان_الجديد_مغشوش16</t>
  </si>
  <si>
    <t>https://twitter.com/q_iii10/status/1204700282787106816</t>
  </si>
  <si>
    <t>abu_ameer123</t>
  </si>
  <si>
    <t>لمن يسال عن أرباح السهم ارامكو ضمنت أرباح ٣٥ هلله كل ربع لكل سهم وإجمالي أرباح السنه ١.٤٠ ريال مثال : عندي ١٠٠٠ سهم ( اكتتاب ) في الربع الاول من عام ٢٠٢٠ تستحق أرباح ٣٥٠ ريال والربع الثاني ٣٥٠ ريال والربع الثالث ٣٨٥ ريال والربع الرابع ٣٨٥ ريال يتبع #تداول_ارامكو</t>
  </si>
  <si>
    <t>https://twitter.com/abu_ameer123/status/1204700084828561409</t>
  </si>
  <si>
    <t>laundry_vip</t>
  </si>
  <si>
    <t xml:space="preserve">نهنئ شعباً وحكومتاً والقائمين على نجاح اكتتاب وتداول شركة أرامكو على منصة تداول السعودية وبهذا سيتم إضافة ما يزيد عن 700,000,000 مليار ريال للقيمة السوقية للأسهم السعودية وحسب توقعات المحللين ان سعر أرامكو يتجاوز 42 – 45 ريال خلال الايام القادمة ان شاءالله فالكم الخير بأذن الله </t>
  </si>
  <si>
    <t>https://twitter.com/laundry_vip/status/1204699377572429826</t>
  </si>
  <si>
    <t>mutrib</t>
  </si>
  <si>
    <t xml:space="preserve">#تداول_ارامكو حاليا المطلوب اكثر من 200 مليون سهم . المعروض فقط 100 الف سهم . المتداول اكثر من 25 مليون سهم بالنسبة . مبروك لمن اكتتب باكبر اكتتاب بالتاريخ </t>
  </si>
  <si>
    <t>https://twitter.com/mutrib/status/1204699294659469312</t>
  </si>
  <si>
    <t>FT: هل سيدفع اكتتاب "أرامكو" النمو في السعودية؟ https://arb.im/1228975 عبر @Arabi21News</t>
  </si>
  <si>
    <t>https://twitter.com/MediaCenterAA/status/1204698894275424256</t>
  </si>
  <si>
    <t>i_moodee</t>
  </si>
  <si>
    <t xml:space="preserve">اللهم اجعل أمر اكتتاب ارامكو خير للبلاد والعباد </t>
  </si>
  <si>
    <t>https://twitter.com/i_moodee/status/1204698638649364480</t>
  </si>
  <si>
    <t>رئيس مجلس إدارة أرامكو السعودية: اكتتاب الشركة سيعزز حوكمة أعمالها ويدعم استمرار انضباطها المالي https://www.cnbcarabia.com/news/view/60813</t>
  </si>
  <si>
    <t>https://twitter.com/CNBCArabia/status/1204698587873136641</t>
  </si>
  <si>
    <t>MahaAlshamsan</t>
  </si>
  <si>
    <t xml:space="preserve">أكبر اكتتاب بالتاريخ بحجم ٩٦مليار ريال، وبطلبات شراء فاقت عدد الأسهم المعروضة بحوالي ٥ أضعاف وإجمالي ٤٤٦مليار، مايجعل أرامكو أكبر شركة مدرجة بالعالم بقيمة سوقية ١.٨تريليون دولار. السوق السعودية اليوم ضمن أكبر ١٠أسواق مالية بالعالم بقيمة سوقية تتجاوز ٢تريليون دولار مبروك للوطن </t>
  </si>
  <si>
    <t>https://twitter.com/MahaAlshamsan/status/1204698498630860801</t>
  </si>
  <si>
    <t>alhuraysi55</t>
  </si>
  <si>
    <t>دكتور حمزة رأيك في اكتتاب ارامكو اليوم ؟</t>
  </si>
  <si>
    <t>https://twitter.com/alhuraysi55/status/1204698427378012160</t>
  </si>
  <si>
    <t>اختلف معك في هذه التغريدة. كان هناك ولازال حملة شعواء عالميا وأقل على الصعيد الداخلي تتكلم عن فشل اكتتاب أرامكو حتى وصلت للكذب بأن الشركات تم الضغط عليها حتى تكتتب والكلام موجه لهؤلاء. لو تقرأ اخبار الاقتصاد العالمية قبل الاكتتاب ونجاحه لرأيت سبب هذا التصريح.</t>
  </si>
  <si>
    <t>https://twitter.com/afa977/status/1204698127774695425</t>
  </si>
  <si>
    <t>m1n_vip</t>
  </si>
  <si>
    <t>- الشركة الأكبر في العالم - أكبر إكتتاب في التاريخ - أكبر قيمة شركة مدرجة في سوق الأسهم - الإكتتاب ٩٥٪ تمت تغطيته من ٥ ملايين سعودي أرامكو ورقة تحدي بيد ولي العهد أعلنها في ٢٠١٧ وأثبت قوتها في ٢٠١٩ لاعزاء للحاقدين المرجفين ولا عزاء لقطيعهم من بني جلدتنا ا</t>
  </si>
  <si>
    <t>https://twitter.com/m1n_vip/status/1204698111312105472</t>
  </si>
  <si>
    <t>wqs88</t>
  </si>
  <si>
    <t xml:space="preserve">الي له خبرة او شيء يفيدنا الله يجزاه خير ابي اشتري ولا قدرت كيف الطريقة ؟؟ #اكتتاب_أرامكو </t>
  </si>
  <si>
    <t>https://twitter.com/wqs88/status/1204697895812943872</t>
  </si>
  <si>
    <t>attas111</t>
  </si>
  <si>
    <t>الان عرفنا ليش الدولة الله يعزها قالت الللي يمسك الاسهم مدة 6 شهور راح يمنح اسهم إضافية : من اجل يرتفع السهم ينخفض العرض ويزيد الطلب يرتفع السهم #ارمكو #اكتتاب_ارامكو</t>
  </si>
  <si>
    <t>https://twitter.com/attas111/status/1204697802288324610</t>
  </si>
  <si>
    <t>a7md_aldhfeeri</t>
  </si>
  <si>
    <t>الي عض اصابع الندم يضغط لايك #تداول_ارامكو #اكتتاب_ارامكو</t>
  </si>
  <si>
    <t>https://twitter.com/a7md_aldhfeeri/status/1204697760806719493</t>
  </si>
  <si>
    <t xml:space="preserve">#اكتتاب_ارامكو الف مبروووووك لكل مكتتب في #ارامكو #Aramco الخير قادم #دام_عزك_ياوطن </t>
  </si>
  <si>
    <t>https://twitter.com/saad_alhussein/status/1204697169573433344</t>
  </si>
  <si>
    <t>m7mmd</t>
  </si>
  <si>
    <t xml:space="preserve">هذا الكلام قلته في عام ٢٠١٢ م عن شركة ارامكو #اكتتاب_ارامكو </t>
  </si>
  <si>
    <t>https://twitter.com/m7mmd/status/1204696810553565185</t>
  </si>
  <si>
    <t>anba_Alsaudia</t>
  </si>
  <si>
    <t>أمين الناصر الرئيس التنفيذي لشركة #أرامكو : أكدت عملية الطرح المكانة المتميزة لأرامكو و الاكتتاب الأولي فيها أكبر اكتتاب في العالم https://twitter.com/saudi_anbae/status/1204694557704818688/photo/1</t>
  </si>
  <si>
    <t>https://twitter.com/anba_Alsaudia/status/1204696617749811200</t>
  </si>
  <si>
    <t>#اكتتاب_ارامكو</t>
  </si>
  <si>
    <t>https://twitter.com/saad_alhussein/status/1204696519057793024</t>
  </si>
  <si>
    <t xml:space="preserve">اكتتاب #ارامكو سوف يأتي.. في الوقت الصحيح.. وفي التوجيه الصحيح.. والقرار الصحيح.. وسيكون قراراً سعودياً الامير عبدالعزيز بن سلمان وزير الطاقة اللهم احفظ هذا البلد وزد عليه من الامن والأمان والرخاء واحفظه من كل سوء </t>
  </si>
  <si>
    <t>https://twitter.com/abu_ameer123/status/1204696166002307072</t>
  </si>
  <si>
    <t>aa11ltz</t>
  </si>
  <si>
    <t>مبروك لحكومة المملكة العربية السعودية ولشعبها الكريم نجاح اكتتاب وطرح اكبر شركة على مر التاريخ مع امنياتنا ودعواتنا بداوم الامن والرخاء على هذا البلد المعطاء @ارامكو</t>
  </si>
  <si>
    <t>https://twitter.com/aa11ltz/status/1204695975274721280</t>
  </si>
  <si>
    <t>ZrbARlpE8ACdddo</t>
  </si>
  <si>
    <t>OMAR____911</t>
  </si>
  <si>
    <t>الصوره اللي ع اليمين تعني انه كان عندك اسهم من قبل وانشا لها محافظ ممكن تكون اكتتاب من قبل والثانية هي اسهم أرامكو الجاليه بيكون لها محفظه ولما تسوي تحديث بتطلع لك محفظه جديده اللي فيها أرامكو مع القديمه ولكن القديمه ليس منها فائده</t>
  </si>
  <si>
    <t>https://twitter.com/ZrbARlpE8ACdddo/status/1204695786837217280</t>
  </si>
  <si>
    <t>mnosh_7</t>
  </si>
  <si>
    <t>الي ماكتتب ب ارامكو كيف يعض اصابع الندم ؟ والي اكتتتبو ماشاءالله الله يزيدكم من فضله ويبارك لكم #ارامكو #اكتتاب_ارامكو</t>
  </si>
  <si>
    <t>https://twitter.com/mnosh_7/status/1204695397865807872</t>
  </si>
  <si>
    <t xml:space="preserve">نبارك لسمو ولي العهد الامير محمد بن سلمان نجاح عملية اكتتاب وإدراج ارامكو والذي يعد الاكبر في تاريخ اسواق المال . وبهذا تكون السوق المالية تداول ضمن اكبر ١٠ اسواق في العالم بقيمة سوقية تتجاوز ال٢.٤ ترليون دولار </t>
  </si>
  <si>
    <t>https://twitter.com/Manafa_co/status/1204695226985652224</t>
  </si>
  <si>
    <t>naw2x</t>
  </si>
  <si>
    <t>ماشاء الله صرتوا هوامير سوق بعضكم اول اكتتاب له ارامكو ؟.</t>
  </si>
  <si>
    <t>https://twitter.com/naw2x/status/1204695167929901056</t>
  </si>
  <si>
    <t>alsalmihamdan</t>
  </si>
  <si>
    <t>#اكتتاب_ارامكو للأسف ما امداني أكتتب في هالشركة العملاقة ..</t>
  </si>
  <si>
    <t>https://twitter.com/alsalmihamdan/status/1204695071624482816</t>
  </si>
  <si>
    <t>lamira123</t>
  </si>
  <si>
    <t xml:space="preserve">نجاح اكتتاب أرامكو.. إنجاز للوطن شكراً لكل من ساهم في هذا النجاح التاريخي ، حفظك الله يارجل المرحلة والمستقبل </t>
  </si>
  <si>
    <t>https://twitter.com/lamira123/status/1204695044273377280</t>
  </si>
  <si>
    <t>abodi45801252</t>
  </si>
  <si>
    <t>CNBCJou</t>
  </si>
  <si>
    <t>يافخمنا فخمااااااااه ياجعل هالسعوديه وهالارامكو فووووق فووووق فووووق #اكتتاب_أرامكو #تداول_ارامكو #SaudiAramco</t>
  </si>
  <si>
    <t>https://twitter.com/abodi45801252/status/1204695008588242944</t>
  </si>
  <si>
    <t>انا غير مكتتب حاليا بس هل في امكانيه اقدر اشتري اسهم بسعر تداولها الحالي ؟ #ارامكو #اكتتاب_أرامكو</t>
  </si>
  <si>
    <t>https://twitter.com/ziaaad_77/status/1204694946055442433</t>
  </si>
  <si>
    <t>binnaheet</t>
  </si>
  <si>
    <t xml:space="preserve">#تداول_ارامكو نجاح إكتتاب أرامكو والآن نجاح طرحها في تداول هو نجاح للوطن ويعكس قوة إقتصاده ،المواطن السعودي لم يتردد في الاكتتاب ولن يتردد في دعم كل ما يخدم هذا الوطن في ظل قيادته الرشيدة والقادم أجمل بإذن الله </t>
  </si>
  <si>
    <t>https://twitter.com/binnaheet/status/1204694434199343104</t>
  </si>
  <si>
    <t>_Yox___</t>
  </si>
  <si>
    <t>نقطة مهمة اتوقع الاغلب ما يعرفها : مهما كانت السلبيات على الفرد في #اكتتاب_أرامكو فهو راح يوفر سيولة عالية يتم استثمارها كأصول في مشاريع مدرة للدخل ،، غير كذا راح يبحث صاحب المشروع من استعادة أموال النفط من الشعب والتجار ،، #تداول_ارامكو</t>
  </si>
  <si>
    <t>https://twitter.com/_Yox___/status/1204693124490104832</t>
  </si>
  <si>
    <t>MoenGSs</t>
  </si>
  <si>
    <t xml:space="preserve">@Saudi_Aramco افتتاح سهم أرامكو مرتفعا 10% إلى 35.2 ريالا #اكتتاب_ارامكو </t>
  </si>
  <si>
    <t>https://twitter.com/MoenGSs/status/1204693074347200512</t>
  </si>
  <si>
    <t xml:space="preserve">من خارج حدود وطننا . مع انطلاق #اكتتاب_ارامكو خرج علينا الحاقدين والأبواق المأجورة يقولون: . ستخسر #ارامكو .. ثم نشروا عبر السذج فتاوي التحريم .. ثم نشروا الاحباط وكأن الشركة على محك الإفلاس!! ولله الفضل #فشلوا وانتصرت #ارامكو.. واللي صدقهم يعض اصابع الندم . #تداول_ارامكو </t>
  </si>
  <si>
    <t>https://twitter.com/s_hm2030/status/1204693030223171586</t>
  </si>
  <si>
    <t>bnder123456789</t>
  </si>
  <si>
    <t>Alawwalbank</t>
  </si>
  <si>
    <t xml:space="preserve">ليش ما ارسلتوا للعملاء زي البنوك اللي ارسلت لعملاءها برسائل نصية امتثالا لمبدأ احترام العميل يا بنك البدائية.. اثبت اكتتاب ارامكو سؤ البنك الأول تعاملا و خدمات و كأن التعامل مع هذا البنك عقوبة لسؤ اختيارك لهذا البنك دون البنوك الاخرى.. معلومات خطأ و تعطل الخدمات و ضعف الدعم </t>
  </si>
  <si>
    <t>https://twitter.com/bnder123456789/status/1204692716560568320</t>
  </si>
  <si>
    <t>mahalwabel</t>
  </si>
  <si>
    <t>بدون أدني خوف أو قلق اسهم #أرامكو افتتحت على النسبة العليا #اكتتاب_ارامكو ناجح بكل المقاييس كل من كان يضارب على الناجح خسر وهاهي رؤية سمو سيدي #ولي_العهد الأمير #محمد_بن_سلمان هي من تنتصر #السعودية تحصد النجاح قيادة وحكومة وشعب عمار ياوطن ودق جرس الإدراج #مها_الوابل</t>
  </si>
  <si>
    <t>https://twitter.com/mahalwabel/status/1204692096055226368</t>
  </si>
  <si>
    <t>تقييم أرامكو يرتفع الى 1.88 تريليون دولار لتصبح أكبر شركة في العالم ..نجاح اكتتاب أرامكو.. إنجاز للوطن شكراً لخادم الحرمين الشريفين وشكر خاص لسمو ولى العهد ولكل من ساهم في هذا النجاح التاريخي ، حفظك الله يارجل المرحلة والمستقبل #اكتتاب_أرامكو</t>
  </si>
  <si>
    <t>https://twitter.com/AlsudairyNasser/status/1204691964379185152</t>
  </si>
  <si>
    <t>DirectFNEgypt</t>
  </si>
  <si>
    <t>السادة عملاء شركة دايركت إف إن يمكنكم الآن متابعة أسعار أحدث الأسهم فى البورصات العربية ومتابعة اكبر اكتتاب في تاريخ البورصات العربية ( ارامكو) من خلال شاشة دايركت إف إن اللحظية و بعروض خاصة لفترة محدودة ,... https://www.facebook.com/directfn.mubasher/posts/1730260417107088</t>
  </si>
  <si>
    <t>https://twitter.com/DirectFNEgypt/status/1204691816768884737</t>
  </si>
  <si>
    <t>Malgoof9999</t>
  </si>
  <si>
    <t>https://twitter.com/Malgoof9999/status/1204691542927118337</t>
  </si>
  <si>
    <t>SanjadSakat</t>
  </si>
  <si>
    <t>قال الرسول صلى الله عليه وسلم : ” أول من يدعى إلى الجنة يوم القيامة الحامدون الذين يحمدون الله في السراء والضراء “ الحمدلله رب العالمين .. #متلازمة_سانجد_سقطي #صباح_الخيرᅠ #اكتتاب_أرامكو</t>
  </si>
  <si>
    <t>https://twitter.com/SanjadSakat/status/1204691477672148993</t>
  </si>
  <si>
    <t>Ferssan_10</t>
  </si>
  <si>
    <t xml:space="preserve">ماذا حدث في 11 دسمبر نفس يوم اكتتاب ارامكو 2008 – Bernard Madoff is arrested and charged with securities fraud in a $50 billion Ponzi scheme. #تداول_ارامكو </t>
  </si>
  <si>
    <t>https://twitter.com/Ferssan_10/status/1204690927236927489</t>
  </si>
  <si>
    <t>wadha_b_g</t>
  </si>
  <si>
    <t>#تتزوجين_ابن_عمك_تتزوج_بنت_عمك #اكتتاب_أرامكو #إدراج_أرامكو #ارامكو_السعوديه #خالد_الفيصل #خالد_احبك_ارضي_عني #PAKvsSL #NobelPrize #CAB2019</t>
  </si>
  <si>
    <t>#PAKvsSL #NobelPrize #CAB2019</t>
  </si>
  <si>
    <t>https://twitter.com/wadha_b_g/status/1204690802737401856</t>
  </si>
  <si>
    <t>الحمدلله والله يرفعها دوم ، محد تعمد نسيان الجهود السابقة ،، الشكر كان لجميع من عمل على رفع مكانة المملكة مو بس في اكتتاب أرامكو ، بل في كل الأصعدة وكل الأزمان والله يعز شأن المملكة في مجال</t>
  </si>
  <si>
    <t>https://twitter.com/BasemAlsallom/status/1204690697024102400</t>
  </si>
  <si>
    <t>AbdA11h</t>
  </si>
  <si>
    <t>الفائض من اكتتاب أرامكو أكثر من ٣٠٠ مليار ومدير بنك سامبا يقول ٥ ٪ منها مجرد قروض وباقي فيه ناس يقولون سهم ارامكو بينزل صدق ياكثر من عض أصابعه الان #سهم_ارامكو</t>
  </si>
  <si>
    <t>https://twitter.com/AbdA11h/status/1204690517822509056</t>
  </si>
  <si>
    <t>fahadaltawi13</t>
  </si>
  <si>
    <t>#تداول_الاسهم_في_شركه_ارامكو ماكنت متفائل في اكتتاب أرامكو برغم من الضجه الأعلاميه الكبيره فور اعلان فرصة طرح الاكتتاب للافراد وبرغم من مساهمتي في الاكتتاب في شركات عده سابقا والحمدلله ماتسرعت واكتتبت وانا قادر اكتتب بعدد كبير الله يعينكم #السوق_السعودي #اكتتاب_ارامكو</t>
  </si>
  <si>
    <t>https://twitter.com/fahadaltawi13/status/1204690005450465280</t>
  </si>
  <si>
    <t>aljoufr</t>
  </si>
  <si>
    <t>#ملتقى_اعلاميي_الجوف أنظر من هم الذين استحوذوا على اكتتاب أرامكو @Saudi_Aramco @AljoufSA @AlArabiya_Bn @souqalmal</t>
  </si>
  <si>
    <t>https://twitter.com/aljoufr/status/1204689911410020352</t>
  </si>
  <si>
    <t>"الرميان": حجم "#اكتتاب_أرامكو" وصل إلى 96 مليار ريال http://bit.ly/35eJDpC #أرامكو_السعوديه #صحيفة_المدينة .</t>
  </si>
  <si>
    <t>https://twitter.com/Almadinanews/status/1204689836550107136</t>
  </si>
  <si>
    <t>ULLAH_20</t>
  </si>
  <si>
    <t>بالعادة لما ادخل اكتتاب اول ما ينزل على منصة التداول ابيع لكن هذه المرة راح استثمر والله يرزق الجميع #ارامكو</t>
  </si>
  <si>
    <t>https://twitter.com/ULLAH_20/status/1204689670300426245</t>
  </si>
  <si>
    <t>abusultan2005</t>
  </si>
  <si>
    <t xml:space="preserve">دق جرس #اكتتاب_ارامكو </t>
  </si>
  <si>
    <t>https://twitter.com/abusultan2005/status/1204688908757413889</t>
  </si>
  <si>
    <t>veryFatcat</t>
  </si>
  <si>
    <t xml:space="preserve"> اذا احتفظت بسهم #ارامكو_السعوديه لفتره سته شهور ستحصل على توزيعات نقدية و سهم اضافى لكل ١٠ اسهم، يعنى ١٠٪ اضافى ربح اذا بعت الان ستحصل على ١٠٪ ربح من اكتتاب ٣٢ ريال فقط اذا ارتفع السهم غدا فستحصل على عائد اعلى من ١٠٪ اليوم قرار البيع والشراء يعود لك، استشر بيوت الخبره</t>
  </si>
  <si>
    <t>https://twitter.com/veryFatcat/status/1204688246472609792</t>
  </si>
  <si>
    <t>alquwaie</t>
  </si>
  <si>
    <t xml:space="preserve">#تداول_الاسهم_في_شركه_ارامكو غردت عن اكتتاب أرامكو وكنت على تفائل ولزلت متفائل ليس لأني متخصص اقتصادياً ولكن ثقة بالقيادة ومدى تمكنها وعمقها وتفهم لأساليب المغرضين والسذج في هذا الجانب وفي الحياة دروس "لمن كان له قلب أو ألقى السمع وهو شهيد " </t>
  </si>
  <si>
    <t>https://twitter.com/alquwaie/status/1204687846185017344</t>
  </si>
  <si>
    <t>lpl272</t>
  </si>
  <si>
    <t xml:space="preserve">اكتتاب ارامكو خير وفير لمن اكتتب فيه ولله الحمد اكتتبت انا وزوجتي كلًا بأسهمهُ منفردًا وذلك الافضل </t>
  </si>
  <si>
    <t>https://twitter.com/lpl272/status/1204687204779483136</t>
  </si>
  <si>
    <t>1411f_a</t>
  </si>
  <si>
    <t xml:space="preserve">#ارامكو #السعوديه_العظمى قال الأمير عبدالعزيز بن سلمان في وقت سابق إن اكتتاب أرامكو يؤكد قيمة أقتصاد الدولة ،معبراً عن اعتقاده بأن من لم يشارك في اكتتاب أرامكو (سيندم )على تلك الفرصة الاستثمارية .. دام عزك ياوطن </t>
  </si>
  <si>
    <t>https://twitter.com/1411f_a/status/1204687112374771712</t>
  </si>
  <si>
    <t>KitKat100785</t>
  </si>
  <si>
    <t xml:space="preserve">ما شاءلله تبارك لله هذا خبر سوف يجلط ويحبط عدة جهات: الشبك ومن يسكنه دوله العصملي التيار اليساري الغربي الاخونجي والأهم اعداء الدوله في الداخل اللي غثونا وازعجونا في الواتس وتشويه صوره اكتتاب ارامكو عليهم من لله ما يستحقون ما لحد منه لله اللي عزنا </t>
  </si>
  <si>
    <t>https://twitter.com/KitKat100785/status/1204686321148715009</t>
  </si>
  <si>
    <t>saadsaeedksa</t>
  </si>
  <si>
    <t>munif3344</t>
  </si>
  <si>
    <t>لا الشعب عارف انه بيوصل كذا ويرتفع تدرجي لكن الحسابات القطريه ليش منضغطه من اكتتاب ارامكو. ترونا مع دولتنا يا غطر</t>
  </si>
  <si>
    <t>https://twitter.com/saadsaeedksa/status/1204686242312523776</t>
  </si>
  <si>
    <t>Elaph</t>
  </si>
  <si>
    <t>#اكتتاب #أرامكو يدعم السوق المالية #السعودية " #تداول" https://elaph.com/Web/Economics/2019/12/1274685.html</t>
  </si>
  <si>
    <t>https://twitter.com/Elaph/status/1204686240542539776</t>
  </si>
  <si>
    <t>ih__o9</t>
  </si>
  <si>
    <t>AlMasryAlYoum</t>
  </si>
  <si>
    <t xml:space="preserve">قل اعوذ برب الفلق #اكتتاب_ارامكو </t>
  </si>
  <si>
    <t>https://twitter.com/ih__o9/status/1204686141255028737</t>
  </si>
  <si>
    <t>fraas1100</t>
  </si>
  <si>
    <t xml:space="preserve">للتذكير، كلام هالخبل. #اكتتاب_ارامكو </t>
  </si>
  <si>
    <t>https://twitter.com/fraas1100/status/1204685549619089408</t>
  </si>
  <si>
    <t xml:space="preserve">ما الفرق بين اكتتاب أرامكو والعيادة الطبية الناجحة؟ #توقع_حركه_سهم_ارامكو_بالتداول #تداول_ارامكو </t>
  </si>
  <si>
    <t>https://twitter.com/alawain2030/status/1204685463962804224</t>
  </si>
  <si>
    <t>sa3adamri</t>
  </si>
  <si>
    <t>كان الإعلام المعادي عربياً وخليجياً وعالمياً يؤكد استحالة #اكتتاب_ارمكو : ثم ماذا ؟ ارامكو أضخم شركة في العالم اكتتاب ارامكو جمع زيادة 465٪ من المطلوب .. وهذا بفضل الله</t>
  </si>
  <si>
    <t>https://twitter.com/sa3adamri/status/1204685254067404800</t>
  </si>
  <si>
    <t>sultan_almulhem</t>
  </si>
  <si>
    <t>شقوا السهم #اكتتاب_ارامكو</t>
  </si>
  <si>
    <t>https://twitter.com/sultan_almulhem/status/1204685183481524227</t>
  </si>
  <si>
    <t>a11n7</t>
  </si>
  <si>
    <t xml:space="preserve">ي شباب مالقيت اصابع الندم ابغا اعضها ، #اكتتاب_أرامكو #ارامكو </t>
  </si>
  <si>
    <t>https://twitter.com/a11n7/status/1204685140590518272</t>
  </si>
  <si>
    <t>Majed_Altrabani</t>
  </si>
  <si>
    <t xml:space="preserve"> بعد ادراجها لهذا اليوم، تتصدر شركة ارامكو قائمة الأعلى شركات من ناحية القيمة السوقية. الف مبروك #ارامكو_السعوديه #اكتتاب_ارامكو </t>
  </si>
  <si>
    <t>https://twitter.com/Majed_Altrabani/status/1204684960310972417</t>
  </si>
  <si>
    <t>GIITRH</t>
  </si>
  <si>
    <t>كانت النية اكتتاب بالحد الاعلى لكن تركناه لله عسا الله يعوضنا بخير منها .. ( إنك لن تدع شيئاً لله عز وجل إلا بدلك الله به ما هو خير لك منه ) #تداول_ارامكو</t>
  </si>
  <si>
    <t>https://twitter.com/GIITRH/status/1204684818862297088</t>
  </si>
  <si>
    <t>AnoudAbdulmalik</t>
  </si>
  <si>
    <t xml:space="preserve">•طرح أرامكو أكبر اكتتاب شهده التاريخ. •حجم اكتتاب أرامكو بلغ ١،٧ ترليون دولار. •أرامكو تحل مكان Apple كأكبر شركة مدرجة في العالم. •السوق السعودية #تداول ضمن اكبر ١٠ بورصات بالعالم بعد إدراج أرامكو. #إدراج_أرامكو في تداول منجز اقتصادي وطني آخر في يوم سعودي أخضر بامتياز </t>
  </si>
  <si>
    <t>https://twitter.com/AnoudAbdulmalik/status/1204684253675606016</t>
  </si>
  <si>
    <t>CGCSaudi</t>
  </si>
  <si>
    <t>https://twitter.com/CGCSaudi/status/1204683577650286592</t>
  </si>
  <si>
    <t>#اكتتاب_أرامكو #إدراج_أرامكو @tadawul #تداول #السعودية https://www.blogger.com/blogger.g?tab=rj&amp;amp;blogID=8479885933295231452#allposts</t>
  </si>
  <si>
    <t>https://twitter.com/AbeerArikat/status/1204683326373715968</t>
  </si>
  <si>
    <t>dhoooom12300</t>
  </si>
  <si>
    <t>https://twitter.com/dhoooom12300/status/1204682941479235584</t>
  </si>
  <si>
    <t>AmjadAledeilh</t>
  </si>
  <si>
    <t>أعظم حدث بالسعودية الجديدة اكتتاب أرامكو</t>
  </si>
  <si>
    <t>https://twitter.com/AmjadAledeilh/status/1204682717163642880</t>
  </si>
  <si>
    <t>ret_jeddah</t>
  </si>
  <si>
    <t>vip_sAARY</t>
  </si>
  <si>
    <t>ماضنتي فيه فرصه افضل من اكتتاب ارامكو</t>
  </si>
  <si>
    <t>https://twitter.com/ret_jeddah/status/1204682483129696256</t>
  </si>
  <si>
    <t>wdedi_4</t>
  </si>
  <si>
    <t>والله احنا عايله قبل كم سنه جتنا ازمه حقت الاسهم اللي خسرت وخسرنا 200 الف عشان كذا شلنا فكره اكتتاب ارامكو وكاني تحسفت وحسبي الله ع سوق الاسهم</t>
  </si>
  <si>
    <t>https://twitter.com/wdedi_4/status/1204681937601925120</t>
  </si>
  <si>
    <t>اكبر ٣ شركات مدرجة حول العالم : 1- شركة #أرامكو السعودية 1.88 تريليون $2- شركة Apple الأميركية 1.21 تريليون $3- شركة Microsoft الأميركية 1.15 تريليون $والله انه اشبه بالعيد للسعوديين هذا اليوم نجاح اكتتاب وتداول ارامكو الف مبروك وحفظ الله قادتنا وسددهم لكل خير</t>
  </si>
  <si>
    <t>https://twitter.com/abu_ameer123/status/1204681896313180160</t>
  </si>
  <si>
    <t>MarvelStone7</t>
  </si>
  <si>
    <t>ايش أخبار إكتتاب أرامكو !؟</t>
  </si>
  <si>
    <t>https://twitter.com/MarvelStone7/status/1204681034962477057</t>
  </si>
  <si>
    <t>القيمة السوقية: أبل: 1190$مليار مايكروسوفت: 1150$مليار ألفابت: 926$مليار الأمازون: 862$مليار فيسبوك: 572$مليار بيركشاير هاثاواي: 541$مليار إكسون موبيل: 292$مليار شيفرون: 222$مليار أرامكو السعودية : 1880$مليار #ارمكو #اكتتاب_ارامكو #السعوديه</t>
  </si>
  <si>
    <t>https://twitter.com/mbs_general/status/1204681019066068993</t>
  </si>
  <si>
    <t>naif54243700</t>
  </si>
  <si>
    <t xml:space="preserve">37.5حصة الشركات السعودية في اكتتاب أرامكو </t>
  </si>
  <si>
    <t>https://twitter.com/naif54243700/status/1204680959477587968</t>
  </si>
  <si>
    <t>saad6216</t>
  </si>
  <si>
    <t>#معاً_نصنع_التاريخ #اكتتاب_أرامكو #تداول_ارامكو يوم للتاريخ! اللهم زد وبارك وأدم علينا نعمك التي لاتعد ولاتحصى. الحمدلله</t>
  </si>
  <si>
    <t>https://twitter.com/saad6216/status/1204679939854864385</t>
  </si>
  <si>
    <t>dhim1988</t>
  </si>
  <si>
    <t>مو الأصل في اكتتاب ارامكو انه يكون عالمي يعني مو بس في السعودية؟ هل راح يتداول ارامكو في الخارج؟</t>
  </si>
  <si>
    <t>https://twitter.com/dhim1988/status/1204679794530623488</t>
  </si>
  <si>
    <t>melax05</t>
  </si>
  <si>
    <t>#اكتتاب_أرامكو #ارامكو_السعوديه #الطيب_يجمعنا #نكت_ووناسه #نكت #فولو #تاق #اسمحي_لزوجك_بالتعدد</t>
  </si>
  <si>
    <t>https://twitter.com/melax05/status/1204679778109972480</t>
  </si>
  <si>
    <t>makkahnp</t>
  </si>
  <si>
    <t>37.5 % حصة الشركات السعودية في اكتتاب #أرامكو http://bit.ly/2qEBOKW @Saudi_Aramco #صحيفة_مكة</t>
  </si>
  <si>
    <t>https://twitter.com/makkahnp/status/1204679769016733696</t>
  </si>
  <si>
    <t>Asfoor24</t>
  </si>
  <si>
    <t xml:space="preserve">وضع الهوامير ملاك أسهم ارامكو بعد اول يوم تداول كل واحد يحسب البرميل حقه قصدي السهم #اكتتاب_أرامكو #تداول_ارامكو </t>
  </si>
  <si>
    <t>https://twitter.com/Asfoor24/status/1204679679388606464</t>
  </si>
  <si>
    <t>UoyVz</t>
  </si>
  <si>
    <t xml:space="preserve">#تداول_ارامكو ساهمو بالقليل يذهب الكثير #ايقاف_الخدمات_يمنع_اكتتاب_ارامكو </t>
  </si>
  <si>
    <t>https://twitter.com/UoyVz/status/1204679530717286400</t>
  </si>
  <si>
    <t>FatimidState</t>
  </si>
  <si>
    <t>المستقبل الذي لا تعرف ماذا يُخبىء لك خبِّىءْ له حسن الظن بالله . #اكتتاب_أرامكو</t>
  </si>
  <si>
    <t>https://twitter.com/FatimidState/status/1204679499469787136</t>
  </si>
  <si>
    <t>"الناصر": اكتتاب "#أرامكو" الأكبر في تاريخ البشرية http://bit.ly/36z79OH #تداول_أرامكو #ارامكو_السعودية #صحيفة_المدينة .</t>
  </si>
  <si>
    <t>https://twitter.com/Almadinanews/status/1204679470252199937</t>
  </si>
  <si>
    <t>AhmedAl_Halyan</t>
  </si>
  <si>
    <t>Sharjahnews</t>
  </si>
  <si>
    <t>#اكتتاب_أرامكو #كفو</t>
  </si>
  <si>
    <t>https://twitter.com/AhmedAl_Halyan/status/1204679192840986624</t>
  </si>
  <si>
    <t>medicolase1</t>
  </si>
  <si>
    <t xml:space="preserve">#اكتتاب_أرامكو #الصمت_يحلو_اذا #اسيا_منصور_بن_مشعل #ميدكوليز #امطار_الخير #المسافر_يزيدك_اميال #تداول_ارامكو </t>
  </si>
  <si>
    <t>https://twitter.com/medicolase1/status/1204678926825594880</t>
  </si>
  <si>
    <t>ارتفاع القيمة السوقية لشركة #ارامكو بـ 180 مليار دولار خلال الدقيقة الأولى من التداول #اكتتاب_أرامكو</t>
  </si>
  <si>
    <t>https://twitter.com/mbs_general/status/1204678813227069440</t>
  </si>
  <si>
    <t>#ارامكو_السعوديه تحل مكان آبل الأميركية كأكبر الشركات المدرجة في العالم #اكتتاب_أرامكو</t>
  </si>
  <si>
    <t>https://twitter.com/mbs_general/status/1204678595853115393</t>
  </si>
  <si>
    <t>nzohbellah</t>
  </si>
  <si>
    <t>Working and learning are the best ways to stay young. #اكتتاب_أرامكو #اسيا_منصور_بن_مشعل #CardiB #JesusIsKing #wisdom #newyoutuber</t>
  </si>
  <si>
    <t>#CardiB #JesusIsKing #wisdom #newyoutuber</t>
  </si>
  <si>
    <t>https://twitter.com/nzohbellah/status/1204678537573257216</t>
  </si>
  <si>
    <t>OAKTRADE</t>
  </si>
  <si>
    <t>farooi</t>
  </si>
  <si>
    <t>اخي فارس لك كل التقدير و الاحترام و لكن التغريدة ليس في المكان الصحيح نلتمس العذر للي لم يحالفه الحظ في اكتتاب أرامكو لظروف انت لا تعلمها.</t>
  </si>
  <si>
    <t>https://twitter.com/OAKTRADE/status/1204678483550654464</t>
  </si>
  <si>
    <t>BassamJp</t>
  </si>
  <si>
    <t>Morning comes whether you set the alarm or not. #صباح_الخيرᅠ #اكتتاب_أرامكو #goodmorning</t>
  </si>
  <si>
    <t>#goodmorning</t>
  </si>
  <si>
    <t>https://twitter.com/BassamJp/status/1204678436180103169</t>
  </si>
  <si>
    <t>Mr4Gentle</t>
  </si>
  <si>
    <t xml:space="preserve">الي ما اكتتبو في اسهم ارامكوا #اكتتاب_أرامكو </t>
  </si>
  <si>
    <t>https://twitter.com/Mr4Gentle/status/1204678205787037696</t>
  </si>
  <si>
    <t>rmt_00</t>
  </si>
  <si>
    <t>صدق حقين الفلوس موب مرتاحين #اكتتاب_أرامكو</t>
  </si>
  <si>
    <t>https://twitter.com/rmt_00/status/1204678124077756416</t>
  </si>
  <si>
    <t>اكتتاب ارامكو هو محاولة للحصول على السيولة وانذار بعجز كبير في الميزانية السعودية بل والاماراتية. انه نفس ما يحدث في البلدان الاخرى كتحويل الابناك في المغرب من تقليدية الى تشاركية ورقمنتها... بل ومحاولة طباعة اموال جديدة مختلفة عما في السوق بغية اخراج الاموال التي خزنها الناس.</t>
  </si>
  <si>
    <t>https://twitter.com/Ferssan_10/status/1204678028745478149</t>
  </si>
  <si>
    <t>nawaf51700</t>
  </si>
  <si>
    <t>ما قدرت ابلع سماجات المكتتبين في ارامكو الله يعينا الين يبيعو الكم سهم الي ازعجونا فيها #اكتتاب_أرامكو</t>
  </si>
  <si>
    <t>https://twitter.com/nawaf51700/status/1204677910440878080</t>
  </si>
  <si>
    <t>Mahadikungu</t>
  </si>
  <si>
    <t>#Rwanda readies to attack #uganda after buying military armament. https://www.softpower.ug/rwanda-acquires-russian-mi35-helicopter-gunships-to-attack-uganda-after-selling-airline-and-airport/ #WednesdayMotivation #اكتتاب_أرامكو #CitizenshipAmmendmentBill2019 #KameneAndKibe #IGOT7 #RajyaSabha #yesbank</t>
  </si>
  <si>
    <t>#Rwanda #uganda #WednesdayMotivation #CitizenshipAmmendmentBill2019 #KameneAndKibe #IGOT7 #RajyaSabha #yesbank</t>
  </si>
  <si>
    <t>https://twitter.com/Mahadikungu/status/1204677875825303552</t>
  </si>
  <si>
    <t>Fayez1978</t>
  </si>
  <si>
    <t xml:space="preserve">#يحدث_الان أني لقيت في الحساب الاستثماري المهجور من ايام اكتتاب البنك الاهلي مبلغ 189 ريال وحطيت امر شراء 5 اسهم في ارامكو وانتظر اعتماد عملية الشراء من عدمها </t>
  </si>
  <si>
    <t>https://twitter.com/Fayez1978/status/1204677732380135426</t>
  </si>
  <si>
    <t>8__lTT</t>
  </si>
  <si>
    <t>#ارامكو #اكتتاب_أرامكو قسم بالله مانبيع :)</t>
  </si>
  <si>
    <t>https://twitter.com/8__lTT/status/1204677602662895617</t>
  </si>
  <si>
    <t>3z606</t>
  </si>
  <si>
    <t xml:space="preserve">وضعي بعد إدراج اسهم شركة ارامكو #اكتتاب_أرامكو </t>
  </si>
  <si>
    <t>https://twitter.com/3z606/status/1204677390280118273</t>
  </si>
  <si>
    <t>Almdhak</t>
  </si>
  <si>
    <t xml:space="preserve">#توقع_حركه_سهم_ارامكو_بالتداول ..كما خططت ..ألف مبروك الإدراج وتحطيم الأرقام القياسية في أسواق المال العالمية أسرع وأكبر اكتتاب في العالم أسرع إدراج في الأسواق المالية أكبر شركة مدرجة في العالم أكبر سوق اسهم في المنطقة أعلى قفزة سوقية في التاريخ </t>
  </si>
  <si>
    <t>https://twitter.com/Almdhak/status/1204677351667372032</t>
  </si>
  <si>
    <t>fa8s8</t>
  </si>
  <si>
    <t>#تداول_ارامكو الله على الاسهم ايام زمان سهم ينساب اكتتاب 50 وتداول على 725 والكثيرر</t>
  </si>
  <si>
    <t>https://twitter.com/fa8s8/status/1204677272353071104</t>
  </si>
  <si>
    <t>للتذكير، المواطن السعودي اللي اكتتب في أسهم أرامكو، سيستحق أسهم مجانية ١٠٪ بحد أقصى ١٠٠ سهم بعد ٦ شهور. #اكتتاب_أرامكو</t>
  </si>
  <si>
    <t>https://twitter.com/Boholaiga/status/1204677254736941056</t>
  </si>
  <si>
    <t>damaamri</t>
  </si>
  <si>
    <t xml:space="preserve">#اكتتاب_أرامكو #يحدث_الان الحمدلله دائماً وأبداً </t>
  </si>
  <si>
    <t>https://twitter.com/damaamri/status/1204677210373861376</t>
  </si>
  <si>
    <t>salmaed</t>
  </si>
  <si>
    <t>ابشركم شركتنا وضعها توب التوب والطلب أكبر من العرض وباذن عشر أيام قدام المؤشر أخضر وبصعود #اكتتاب_أرامكو</t>
  </si>
  <si>
    <t>https://twitter.com/salmaed/status/1204677196289318912</t>
  </si>
  <si>
    <t>alalmiiiy</t>
  </si>
  <si>
    <t>ابو خالد فيه اكتتاب ثاني لي أرامكو</t>
  </si>
  <si>
    <t>https://twitter.com/alalmiiiy/status/1204676362876919809</t>
  </si>
  <si>
    <t>طلع السهم مكسب 3 ريال في كل سهم الحمد الله سحبت عليهم #اكتتاب_ارامكو</t>
  </si>
  <si>
    <t>https://twitter.com/s4_507/status/1204676048195067904</t>
  </si>
  <si>
    <t>j111e1</t>
  </si>
  <si>
    <t xml:space="preserve">أتفقد حلالي وحلال المتابعين .. أبشركم الامور طيبه #اكتتاب_ارامكو </t>
  </si>
  <si>
    <t>https://twitter.com/j111e1/status/1204675954146238469</t>
  </si>
  <si>
    <t xml:space="preserve">افتتاح سهم #أرامكو على النسبة العليا هو تأكيد لما قاله الأمير عبد العزيز بن سلمان عند حديثه عن #اكتتاب_ارامكو وهذا كله نتجية عمل صحيح وتخطيط ليكون هذا النجاح المشرف في النهاية هذا الحدث الإقتصادي العالمي يسجل للوطن وأبناء الوطن تحت قيادة الملك و #ولي_العهد حفظهم الله </t>
  </si>
  <si>
    <t>https://twitter.com/sattam_al_saud/status/1204675620439052288</t>
  </si>
  <si>
    <t>fomo333</t>
  </si>
  <si>
    <t>Kam3leiKamal</t>
  </si>
  <si>
    <t>وانت تحصل اموالك من أرامكو مباشره ؟ فرق انك تشارك في اكتتاب مشتبه وانك تعمل وتحصل راتبك من الدوله اللهم اغننا بحلالك عن حرامك وبك عن من سواك</t>
  </si>
  <si>
    <t>https://twitter.com/fomo333/status/1204675416855896064</t>
  </si>
  <si>
    <t>xlkk01</t>
  </si>
  <si>
    <t xml:space="preserve">طرح ثم اكتتاب ثم تداول اسهم ارامكو كأكبر شركة على مستوى العالم اصاب اعداء السعودية بمقتل "ارامكو قوة ليست مجرد اكتتاب" </t>
  </si>
  <si>
    <t>https://twitter.com/xlkk01/status/1204675012407353346</t>
  </si>
  <si>
    <t>ab_suw</t>
  </si>
  <si>
    <t>FT</t>
  </si>
  <si>
    <t xml:space="preserve">"confirming its position as the world's most valuable company" #أرامكو #تداول #إدراج_أرامكو #السوق_السعودية #اكتتاب_أرامكو </t>
  </si>
  <si>
    <t>https://twitter.com/ab_suw/status/1204675005897936896</t>
  </si>
  <si>
    <t>HKZ_5</t>
  </si>
  <si>
    <t>#اكتتاب_ارامكو ١٠٪ ارتفاع في الدقائق الأولى من التداول، السعر ٣٥.٢ ريال</t>
  </si>
  <si>
    <t>https://twitter.com/HKZ_5/status/1204674270451945472</t>
  </si>
  <si>
    <t xml:space="preserve">#اكتتاب_ارامكو وانا اعض اصابع الندم بعد ما طلعت نتائج ممتازة ولم اكتتتب معاهم </t>
  </si>
  <si>
    <t>https://twitter.com/s4_507/status/1204674142592786432</t>
  </si>
  <si>
    <t>نجاح اكتتاب أرامكو.. إنجاز للوطن شكراً لكل من ساهم في هذا النجاح التاريخي #أرامكو_السعودية #تداول_أرامكو #البنك_الأهلي #غدُك_الآن #الأهلي_كابيتال</t>
  </si>
  <si>
    <t>https://twitter.com/AlAhliNCB/status/1204673980570968064</t>
  </si>
  <si>
    <t>AFA_70</t>
  </si>
  <si>
    <t xml:space="preserve">شكلي انا الوحيده الي مو فاهمه عن اكتتاب ارامكو </t>
  </si>
  <si>
    <t>https://twitter.com/AFA_70/status/1204673694708248576</t>
  </si>
  <si>
    <t xml:space="preserve">#توقع_حركه_سهم_ارامكو_بالتداول ..كما خططت ..ألف مبروك الإدراج وتحطيم الأرقام القياسية في أسواق المال العالمية أسرع وأكبر اكتتاب في العالم أسرع إدراج في الأسواق المالية أكبر شركة مدرجة في العالم أكبر سوق اسهم في المنطقة أعلى قفزة سوقية في التاريخ ........ </t>
  </si>
  <si>
    <t>https://twitter.com/albishi/status/1204673594774695936</t>
  </si>
  <si>
    <t>R6ugQHSq3RUJVPp</t>
  </si>
  <si>
    <t>#تداول_ارامكو #اكتتاب_ارامكو تم البيع الوضع مايطمن</t>
  </si>
  <si>
    <t>https://twitter.com/R6ugQHSq3RUJVPp/status/1204673354449469440</t>
  </si>
  <si>
    <t>87_ws</t>
  </si>
  <si>
    <t>https://twitter.com/87_ws/status/1204673252926410752</t>
  </si>
  <si>
    <t>#فيديو .. #شاهد.. فـريق عمل اكتتاب #ارامكو - #تداول_أرامكو #أرامكو_السعودية</t>
  </si>
  <si>
    <t>https://twitter.com/Almadinanews/status/1204673130683392001</t>
  </si>
  <si>
    <t>amisfer</t>
  </si>
  <si>
    <t xml:space="preserve">#اكتتاب_ارامكو اللهم وفق ولي العهد واحفظه بحفظك. فخورين ومرفوعين الرأس بما تظهره الأرقام.الحمد لله. </t>
  </si>
  <si>
    <t>https://twitter.com/amisfer/status/1204672841641267200</t>
  </si>
  <si>
    <t>يارب توفيقك للجميع لما فيه الخير والنفع للبلاد والعباد.. عشرين ألف ريال اكتتاب.. أستودعتها ربي يا أنا يا أرامكو عملاقة النفط العالمي.. يارب تبارك للجميع.. للأمانة أنا على أحر من الجمر.. أستودعتها ربي الذي لاتضيع ودائعه</t>
  </si>
  <si>
    <t>https://twitter.com/Fahd64155/status/1204672316371881984</t>
  </si>
  <si>
    <t>hanisleemmurad</t>
  </si>
  <si>
    <t>Ftoom_Al11</t>
  </si>
  <si>
    <t>سهم أرامكو رح يقفز مثل سهم فيسبوك اول اكتتاب فيه بقوه كبيره ثم يستقر عند سعر معتدل</t>
  </si>
  <si>
    <t>https://twitter.com/hanisleemmurad/status/1204672292170731520</t>
  </si>
  <si>
    <t>Aboali2020KSA</t>
  </si>
  <si>
    <t>#توقع_حركه_سهم_ارامكو_بالتداول سهم ارامكو اكبر قيمه ووزن من جميع اسهم #السوق_السعودي سهم ارامكو اكبر اكتتاب عرفته البشريه</t>
  </si>
  <si>
    <t>https://twitter.com/Aboali2020KSA/status/1204671940931313664</t>
  </si>
  <si>
    <t>JustNasser10</t>
  </si>
  <si>
    <t>https://twitter.com/JustNasser10/status/1204671856592216064</t>
  </si>
  <si>
    <t>zzyzoom</t>
  </si>
  <si>
    <t xml:space="preserve">#عاجل | انطلاق تداولات "ارامكو" في السوق السعودية .. لتصبح أكبر شركة مدرجة في العالم . #اكتتاب_أرامكو </t>
  </si>
  <si>
    <t>https://twitter.com/zzyzoom/status/1204671829568348161</t>
  </si>
  <si>
    <t>https://twitter.com/JustNasser10/status/1204671758286172160</t>
  </si>
  <si>
    <t>Alkhushail</t>
  </si>
  <si>
    <t>مشاعر الفخر بانطلاق اكتتاب #أرامكو_السعودية لا توصف وتستحق توثيقها للاحتفاظ بها للتاريخ. اللهم اني أسألك أن تحفظ هذه البلاد وقادتها بحفظك وتكلئها برعايتك.</t>
  </si>
  <si>
    <t>https://twitter.com/Alkhushail/status/1204671740258983937</t>
  </si>
  <si>
    <t>abukarsh2018</t>
  </si>
  <si>
    <t xml:space="preserve">مؤتمر إكتتاب أرامكو #تداول_ارامكو </t>
  </si>
  <si>
    <t>https://twitter.com/abukarsh2018/status/1204671607945531392</t>
  </si>
  <si>
    <t>tlbakhsh</t>
  </si>
  <si>
    <t xml:space="preserve">اقتصادنا وسوق اسهمنا قدر يتحمل اكبر شركة في العالم لاكن ماهو قادر يتحمل العاطلين من ابناءه والموظفين معطلين!! @Ahmed_S_Alrajhi الرؤية والتخبط واضح #اكتتاب_ارامكو </t>
  </si>
  <si>
    <t>https://twitter.com/tlbakhsh/status/1204671566929416192</t>
  </si>
  <si>
    <t>bltniy</t>
  </si>
  <si>
    <t>ياذا المشاايخ حتى اكتتاب ارامكو حرموه ؟؟؟؟؟</t>
  </si>
  <si>
    <t>https://twitter.com/bltniy/status/1204671554887540736</t>
  </si>
  <si>
    <t>salem9s</t>
  </si>
  <si>
    <t xml:space="preserve">#تداول_السهم_في_شركه_ارامكو #تداول_الاسهم_في_شركه_ارامكو بالتوفيق لأكبر شركة في العالم ارامكو عقبال المكاسب الفلكية المتوقعة يارب ان شاء الله تتخطى اي شركة مستقبلية عملاق ارامكو إكتتاب للجميع </t>
  </si>
  <si>
    <t>https://twitter.com/salem9s/status/1204671388814106624</t>
  </si>
  <si>
    <t>__i18a</t>
  </si>
  <si>
    <t>كل ما اشوف اكتتاب أرامكو ودي اتفل بوجهي</t>
  </si>
  <si>
    <t>https://twitter.com/__i18a/status/1204671135717240833</t>
  </si>
  <si>
    <t>aldokhiyll</t>
  </si>
  <si>
    <t xml:space="preserve">مبارك لوطني نجاح اكتتاب #ارامكو أولا ثم نجاح تداولها .. من عز الى عز يابلادي </t>
  </si>
  <si>
    <t>https://twitter.com/aldokhiyll/status/1204671131925565440</t>
  </si>
  <si>
    <t xml:space="preserve">أمين الناصر الرئيس التنفيذي لشركة أرامكو : أكدت عملية الطرح المكانة المتميزة لأرامكو و الاكتتاب الأولي فيها أكبر اكتتاب في العالم </t>
  </si>
  <si>
    <t>https://twitter.com/KSA24/status/1204670920725598208</t>
  </si>
  <si>
    <t>#ارامكو اعتقد الترهيب اللي صار ومثال العنز وقت الاكتتاب كان مفتعل من ناس راح يستفيدو من تداول اليوم وغدا ولَم يكن هناك تطمينات من بعض المسؤولين الا بعد انتهاء فترة الاكتتاب كان الأصح شرح وافي وصريح لجميع شرائح المجتمع لاتنسى اغلبهم نسي شي اسمه اكتتاب</t>
  </si>
  <si>
    <t>https://twitter.com/Khalid3Ma/status/1204670873803902976</t>
  </si>
  <si>
    <t>Hwzn1991abd1</t>
  </si>
  <si>
    <t>#توقع_حركه_سهم_ارامكو_بالتداول الناس الي تسال كيف تبيع تبيع من الجوال من برنامج البنك مو لازم تداول ولا كبيتال تدخل اكتتاب بعدها بيع والي يقول كيف احسب الربح عدد الأسهم *35 -المبلغ الي اكتتب فيه يطلع لك الربح و بس و بالتوفيق للجميع</t>
  </si>
  <si>
    <t>https://twitter.com/Hwzn1991abd1/status/1204670618043658240</t>
  </si>
  <si>
    <t xml:space="preserve">اللي ما اكتتب في أرامكو #اكتتاب_ارامكو </t>
  </si>
  <si>
    <t>https://twitter.com/x__96z/status/1204670539564036097</t>
  </si>
  <si>
    <t>Nesrinabuelnaga</t>
  </si>
  <si>
    <t>أضخم اكتتاب فى المملكة العربية السعودية لشركة ارامكوا وإصبحت السعودية من ضمن أكبر 10 بورصات فى العالم بعد هذا الاكتتاب وتحل أرامكو مكان آبل الأمريكية كأكبر الشركات المدرجة فى العالم</t>
  </si>
  <si>
    <t>https://twitter.com/Nesrinabuelnaga/status/1204669791027552256</t>
  </si>
  <si>
    <t>tu1001</t>
  </si>
  <si>
    <t>كأنها المرة الأولى في السعودية يحدث اكتتاب هاشتاق كوميدي خاصة خواتنا المكتتبات #توقع_حركه_سهم_ارامكو_بالتداول</t>
  </si>
  <si>
    <t>https://twitter.com/tu1001/status/1204669757708001280</t>
  </si>
  <si>
    <t>alahima_</t>
  </si>
  <si>
    <t xml:space="preserve">@OHK66 ألف مبروك ياأبانبيل نجاح إكتتاب #أرامكو_السعودية فهي عبارة عن جهود جميع موظفي الشركة منذ التأسيس وعلى رأسهم القيادة الحكيمة الله يحفظهم </t>
  </si>
  <si>
    <t>https://twitter.com/alahima_/status/1204669645153804288</t>
  </si>
  <si>
    <t>MAJEDLIy</t>
  </si>
  <si>
    <t>شكلي لما احسبها #اكتتاب_ارامكوا #أرامكو_السعودية</t>
  </si>
  <si>
    <t>https://twitter.com/MAJEDLIy/status/1204669511280009217</t>
  </si>
  <si>
    <t>Alyounisaj</t>
  </si>
  <si>
    <t>لو لا الله ثم #محمد_بن_سلمان م صار تداول ولا عرفنا قيمة ارامكو الحقيقية ولا تصدر #تداول_ارامكو ولا صار اكبر اكتتاب في التاريخ. #شكرا_محمد_بن_سلمان</t>
  </si>
  <si>
    <t>https://twitter.com/Alyounisaj/status/1204669419642900480</t>
  </si>
  <si>
    <t>Abumetab55</t>
  </si>
  <si>
    <t>مبروووك للوطن نجاح اكتتاب أرامكو وتداولها</t>
  </si>
  <si>
    <t>https://twitter.com/Abumetab55/status/1204669171168141312</t>
  </si>
  <si>
    <t>Battar_1984</t>
  </si>
  <si>
    <t>tulip_2018</t>
  </si>
  <si>
    <t xml:space="preserve">اكتتاب ارامكو مغص بطني .. كان معي سيوله كبيره اقدر ادخل بها لكن كنت راس المال جبان </t>
  </si>
  <si>
    <t>https://twitter.com/Battar_1984/status/1204668951147483137</t>
  </si>
  <si>
    <t>aymanahmedtayeb</t>
  </si>
  <si>
    <t>https://www.alweeam.com.sa/627418/%e2%80%8fياسر-الرميان-⁧%e2%80%abاكتتاب_ارامكو%e2%80%ac⁩-ا/</t>
  </si>
  <si>
    <t>https://twitter.com/aymanahmedtayeb/status/1204668642329350144</t>
  </si>
  <si>
    <t>_Fahdbn</t>
  </si>
  <si>
    <t xml:space="preserve">تقييم أرامكو يرتفع الى 1.88 تريليون دولار لتصبح أكبر شركة في العالم #اكتتاب_أرامكو </t>
  </si>
  <si>
    <t>https://twitter.com/_Fahdbn/status/1204668521315229696</t>
  </si>
  <si>
    <t xml:space="preserve">#أرامكو #السعودية تدخل التاريخ كأكبر شركة مدرجة في العالم . #الشارقة_للأخبار #ارامكو #اكتتاب_أرامكو </t>
  </si>
  <si>
    <t>https://twitter.com/Sharjahnews/status/1204668356529397761</t>
  </si>
  <si>
    <t xml:space="preserve">#عاجل | تقييم أرامكو يرتفع الى 1.88 تريليون دولار لتصبح أكبر شركة في العالم . #اكتتاب_أرامكو </t>
  </si>
  <si>
    <t>https://twitter.com/zzyzoom/status/1204668194943897601</t>
  </si>
  <si>
    <t>فيديو | فريق عمل اكتتاب #أرامكو #الإخبارية</t>
  </si>
  <si>
    <t>https://twitter.com/alekhbariyatv/status/1204668143878184960</t>
  </si>
  <si>
    <t>Aljofili511Z</t>
  </si>
  <si>
    <t xml:space="preserve">#توقع_حركه_سهم_ارامكو_بالتداول انتبهوا احذروا ان اكتتاب ارامكوا يشغلكم عن الطقطقه على اخواننا النصراويين #لا_توقف </t>
  </si>
  <si>
    <t>https://twitter.com/Aljofili511Z/status/1204668068510744576</t>
  </si>
  <si>
    <t>a7_mad1991</t>
  </si>
  <si>
    <t>ارامكو اكتتاب تاريخي</t>
  </si>
  <si>
    <t>https://twitter.com/a7_mad1991/status/1204667244078411776</t>
  </si>
  <si>
    <t>MazenAbdulaal</t>
  </si>
  <si>
    <t xml:space="preserve">الآن بدء تداول سهم أرامكو في سوق الأسهم السعودي عند سعر 35.2 بزيادة 10% عن سعر الاكتتاب. رسمياً أرامكو السعودية أكبر شركة مدرجة في التاريخ بقيمة تتجاوز 1.88 تريليون دولار، بعد أن جمعت أكبر إكتتاب في التاريخ </t>
  </si>
  <si>
    <t>https://twitter.com/MazenAbdulaal/status/1204667183286095877</t>
  </si>
  <si>
    <t>ماذا لو اكتشفت ان اللي خوفك من اكتتاب ارامكو في الواتساب مكتتب وربحان الحين ومبسوط #تداول_ارامكو</t>
  </si>
  <si>
    <t>https://twitter.com/Abdulazizalnaim/status/1204667174809481216</t>
  </si>
  <si>
    <t>khalidfahad77</t>
  </si>
  <si>
    <t xml:space="preserve">تشهد سوق الأسهم السعودية، اليوم الأربعاء، الإدراج الأكبر عالمياً ببدء تداول أسهم شركة أرامكو السعودية؛ إذ جاء ذلك بعد أن تم إسدال الستار على أكبر عملية اكتتاب في الأسواق المالية العالمية. </t>
  </si>
  <si>
    <t>https://twitter.com/khalidfahad77/status/1204667171315625984</t>
  </si>
  <si>
    <t xml:space="preserve">#عاجل | تداول 350 مليون ريال على سهم أرامكو خلال الدقائق الخمس الأولى من تداولاته . #اكتتاب_أرامكو </t>
  </si>
  <si>
    <t>https://twitter.com/zzyzoom/status/1204666971725451265</t>
  </si>
  <si>
    <t xml:space="preserve">#عاجل : شركة #أرامكو_السعودية تأخذ مكان شركة أبل الأمريكية كأكبر شركة مدرجة في العالم @Saudi_Aramco @Apple #نحب_السعودية #lovinsaudi #اكتتاب_ارامكو #إدراج_أرامكو </t>
  </si>
  <si>
    <t>#lovinsaudi</t>
  </si>
  <si>
    <t>https://twitter.com/LovinSaudi/status/1204666712626364416</t>
  </si>
  <si>
    <t>Faaliat</t>
  </si>
  <si>
    <t xml:space="preserve">بث مباشر | انطلاق التداول على #أرامكو .. أكبر شركة مدرجة في العالم #السعودية .. #السوق_السعودي ، #تداول ، #اكتتاب_أرامكو </t>
  </si>
  <si>
    <t>https://twitter.com/Faaliat/status/1204666688085676032</t>
  </si>
  <si>
    <t xml:space="preserve">#عاجل . مكاسب بالحد الأقصى لسهم أرامكو لتصل القيمة السوقية للشركة إلى 1.88 تريليون دولار . #اكتتاب_أرامكو </t>
  </si>
  <si>
    <t>https://twitter.com/anba_Alsaudia/status/1204666386687111168</t>
  </si>
  <si>
    <t>habeeb14378</t>
  </si>
  <si>
    <t>اللهم لك الحمد شركة أرامكو هو اضخم اكتتاب وأكبر شركة على مستوى العالم شركة أرامكو السعودية #تداول_ارامكو</t>
  </si>
  <si>
    <t>https://twitter.com/habeeb14378/status/1204666336108072961</t>
  </si>
  <si>
    <t xml:space="preserve">أكبر اكتتاب في التاريخ يُقرع أجراسه #ارامكو_السعودية #اكتتاب_ارامكو </t>
  </si>
  <si>
    <t>https://twitter.com/AbdallahNasser_/status/1204666317959249920</t>
  </si>
  <si>
    <t xml:space="preserve">افتتاح سهم #أرامكو على النسبة العليا تأكيد على نجاح مشرف ومبهر ل #اكتتاب_ارامكو. حدث اقتصادي عالمي ومنجز جديد ل #السعودية بقيادة سمو سيدي #ولي_العهد الأمير #محمد_بن_سلمان </t>
  </si>
  <si>
    <t>https://twitter.com/TurkiAldakhil/status/1204666152988954624</t>
  </si>
  <si>
    <t xml:space="preserve">#عاجل | مكاسب بالحد الأقصى لسهم أرامكو لتصل القيمة السوقية للشركة إلى 1.88 تريليون دولار . #اكتتاب_أرامكو </t>
  </si>
  <si>
    <t>https://twitter.com/zzyzoom/status/1204666054334660608</t>
  </si>
  <si>
    <t>Saleh_A3dullah</t>
  </si>
  <si>
    <t xml:space="preserve">#أرامكو_السعودية اكتتاب للتاريخ وصناعه للحاضر والمستقبل عمار يارب ومن تطور الى اخر </t>
  </si>
  <si>
    <t>https://twitter.com/Saleh_A3dullah/status/1204665872377372673</t>
  </si>
  <si>
    <t xml:space="preserve"> #بث_مباشر من قناة العربية لتغطية #اسهم_ارامكو مع انطلاق تداولها بالسوق السعودي #تداول. . . #اكتتاب_أرامكو #توقع_حركه_سهم_ارامكو_بالتداول</t>
  </si>
  <si>
    <t>https://twitter.com/s_hm2030/status/1204665742379102209</t>
  </si>
  <si>
    <t>AlgabriYahya</t>
  </si>
  <si>
    <t>عشتي فخر المسلمين يابلادي أكبر إكتتاب في التاريخ #توقع_حركه_سهم_ارامكو_بالتداول</t>
  </si>
  <si>
    <t>https://twitter.com/AlgabriYahya/status/1204665705158889472</t>
  </si>
  <si>
    <t>https://twitter.com/Egyptian_Snak/status/1204665693691621376</t>
  </si>
  <si>
    <t>alweeamnews</t>
  </si>
  <si>
    <t>ياسر الرميان: ⁧#اكتتاب_ارامكو⁩ اكبر اكتتاب في تاريخ البشرية #توقع_حركه_سهم_ارامكو_بالتداول https://weam.co/627418 #أخبار_الوئام</t>
  </si>
  <si>
    <t>https://twitter.com/alweeamnews/status/1204665671721848833</t>
  </si>
  <si>
    <t>HaeF511</t>
  </si>
  <si>
    <t xml:space="preserve">#اكتتاب_أرامكو اجل الي ما اكتتب سوف يعض اصابع الندم واخرتها ريالين </t>
  </si>
  <si>
    <t>https://twitter.com/HaeF511/status/1204665554390409216</t>
  </si>
  <si>
    <t>FahadAlmoammar</t>
  </si>
  <si>
    <t>مبروك للمملكة العربية السعودية نجاح إكتتاب أرامكو</t>
  </si>
  <si>
    <t>https://twitter.com/FahadAlmoammar/status/1204665494676148225</t>
  </si>
  <si>
    <t>بسم الله وعلى بركة الله اكبر اكتتاب بالتاريخ والله يعطينا خيره ويكفينا شر الحاسدين #أرامكو_السعودية #السعودية_العظمى</t>
  </si>
  <si>
    <t>https://twitter.com/Yazeed_Faisal/status/1204665396600676352</t>
  </si>
  <si>
    <t>مين هيبيع علي 35.20 #اكتتاب_أرامكو</t>
  </si>
  <si>
    <t>https://twitter.com/Egyptian_Snak/status/1204665390653198336</t>
  </si>
  <si>
    <t>abdullahbjad</t>
  </si>
  <si>
    <t xml:space="preserve">#توقع_حركه_سهم_ارامكو_بالتداول #اكتتاب_ارامكوا يومٌ للتاريخ واستمرارٌ للمجد وبناءٌ للمستقبل </t>
  </si>
  <si>
    <t>https://twitter.com/abdullahbjad/status/1204665352862470144</t>
  </si>
  <si>
    <t xml:space="preserve">#عاجل : إدراج أسهم شركة #أرامكو_السعودية في سوق #تداول ليصبح السوق المالي السعودي ضمن أكبر عشر أسواق عالمية من حيث القيمة - عمار يا بلادي #نحب_السعودية #lovinsaudi #اكتتاب_ارامكو #إدراج_أرامكو </t>
  </si>
  <si>
    <t>https://twitter.com/LovinSaudi/status/1204665275473371136</t>
  </si>
  <si>
    <t>سعر سهم ارامكو الحين 35.20 #اكتتاب_أرامكو</t>
  </si>
  <si>
    <t>https://twitter.com/Egyptian_Snak/status/1204665227222167552</t>
  </si>
  <si>
    <t>iiisami</t>
  </si>
  <si>
    <t>king_taajj5</t>
  </si>
  <si>
    <t>الكثير اكتتب في أرامكو بدون فتح محفظة استثمارية والكثير لديه محافظ استثمارية تحتاج إلى تحديث، تحت هذه التغريدة تجد جميع المعلومات المهمة للكابيتال المشاركة في #اكتتاب_ارامكو احفظها في المفضلة، وشاركها مع غيرك لتصبح مرجع لجميع المستثمرين.</t>
  </si>
  <si>
    <t>https://twitter.com/iiisami/status/1204665218720260096</t>
  </si>
  <si>
    <t>News_Brk24</t>
  </si>
  <si>
    <t xml:space="preserve">ياسر الرميان: اكتتاب أرامكو هو أكبر اكتتاب في تاريخ البشرية، وسيضع الشركة على خارطة الأسواق العالمية كأكبر شركة في العالم. </t>
  </si>
  <si>
    <t>https://twitter.com/News_Brk24/status/1204664901714792449</t>
  </si>
  <si>
    <t>Ayed_naji</t>
  </si>
  <si>
    <t>الى كل الأصدقاء اصحاب البراميل النفطيه، نهنئكم على اول دعسه، و وصاتي لكم عضوا على براميلكم بالنواجد..! برميلك ولا برميل غيرك، وليكن شعاركم: #برميلك_لا_يروح وبالذات الشعراء والمثقفين لا تأخذكم العاطفه وتزغلل عيونكم مع او طيره #ارامكو #اكتتاب_ارمكو</t>
  </si>
  <si>
    <t>https://twitter.com/Ayed_naji/status/1204664763093045248</t>
  </si>
  <si>
    <t xml:space="preserve">أمين الناصر الرئيس التنفيذي لشركة #أرامكو : أكدت عملية الطرح المكانة المتميزة لأرامكو و الاكتتاب الأولي فيها أكبر اكتتاب في العالم </t>
  </si>
  <si>
    <t>https://twitter.com/aleqtisadiah/status/1204664369109446656</t>
  </si>
  <si>
    <t>school_1987</t>
  </si>
  <si>
    <t>https://www.pscp.tv/w/cMCJLjFsWkVwb0pnTUpNam58MU1ZeE5QZFpBRXZHdwqvY2EaHXhNlU3ASODUzGHDQKZ2q8paIvRIMrpeslg3 #اكتتاب_أرامكو #توقع_حركه_سهم_ارامكو_بالتداول</t>
  </si>
  <si>
    <t>https://twitter.com/school_1987/status/1204664338977624064</t>
  </si>
  <si>
    <t>عاجل | إدراج أسهم #أرامكو السعودية في شركة السوق المالية السعودية (#تداول) #اكتتاب_أرمكو</t>
  </si>
  <si>
    <t>https://twitter.com/alain_4u/status/1204664338088415232</t>
  </si>
  <si>
    <t>atallah998</t>
  </si>
  <si>
    <t>#سهم_شركة_ارامكو #اكتتاب_أرامكو نسبة فوق مشاء الله</t>
  </si>
  <si>
    <t>https://twitter.com/atallah998/status/1204664117010804737</t>
  </si>
  <si>
    <t>ياسر الرميان: #اكتتاب_ارامكو اكبر اكتتاب في تاريخ البشرية وسيضع الشركة على خارطة الاسواق العالمية كأكبر شركة في العالم واختيار #تداول لادراج #ارامكو لخير دليل على المكانة العالية للسوق المالية السعودية ——- #توقع_حركه_سهم_ارامكو_بالتداول</t>
  </si>
  <si>
    <t>https://twitter.com/Maaalnews/status/1204663811107631105</t>
  </si>
  <si>
    <t>najeebalmusali</t>
  </si>
  <si>
    <t>سورة الإخلاص تعادل ثلث القرآن الكريم #اكتتاب_أرامكو</t>
  </si>
  <si>
    <t>https://twitter.com/najeebalmusali/status/1204663594228604928</t>
  </si>
  <si>
    <t xml:space="preserve"> #اكتتاب_أرامكو</t>
  </si>
  <si>
    <t>https://twitter.com/najeebalmusali/status/1204663557608148994</t>
  </si>
  <si>
    <t>olamoh16</t>
  </si>
  <si>
    <t xml:space="preserve">مين بدأ يعض اصابعه ندم #اكتتاب_ارمكو #اكتتاب_ارامكوا #أرامكو_السعودية </t>
  </si>
  <si>
    <t>https://twitter.com/olamoh16/status/1204663450959581184</t>
  </si>
  <si>
    <t>الرميان: اكتتاب #أرامكو سيعزز من حوكمة الشركة ومعايير الشفافية #إدراج_أرامكو #توقع_حركه_سهم_ارامكو_بالتداول</t>
  </si>
  <si>
    <t>https://twitter.com/argaam/status/1204663339915321345</t>
  </si>
  <si>
    <t>الرميان: اكتتاب #أرامكو يواكب رؤية 2030 وداعم لها #إدراج_أرامكو #توقع_حركه_سهم_ارامكو_بالتداول</t>
  </si>
  <si>
    <t>https://twitter.com/argaam/status/1204663250614444032</t>
  </si>
  <si>
    <t>11rzz</t>
  </si>
  <si>
    <t>وهو مسوي اني خبير اقتصادي وهو راس ماله ٣٠٠ ريال في اكتتاب ارامكو . #توقع_حركه_سهم_ارامكو_بالتداول #أرامكو_السعودية</t>
  </si>
  <si>
    <t>https://twitter.com/11rzz/status/1204663097102946304</t>
  </si>
  <si>
    <t>الرميان: اكتتاب #أرامكو الأكبر في تاريخ البشرية #إدراج_أرامكو #توقع_حركه_سهم_ارامكو_بالتداول</t>
  </si>
  <si>
    <t>https://twitter.com/argaam/status/1204663041834541057</t>
  </si>
  <si>
    <t>#اكتتاب_أرامكو توقعاتكم ونصايحكم نبيع ولا ننطر</t>
  </si>
  <si>
    <t>https://twitter.com/HaeF511/status/1204662899450535936</t>
  </si>
  <si>
    <t>ZALSH3</t>
  </si>
  <si>
    <t>اكتتاب #ارامكو #معاً_نصنع_التاريخ الحمدلله على نعمة #السعودية</t>
  </si>
  <si>
    <t>https://twitter.com/ZALSH3/status/1204662335941545984</t>
  </si>
  <si>
    <t>radi26397261</t>
  </si>
  <si>
    <t>متى يتم تحويل مبلغ بيع اكتتاب ارامكو</t>
  </si>
  <si>
    <t>https://twitter.com/radi26397261/status/1204662049760063488</t>
  </si>
  <si>
    <t>hsd90</t>
  </si>
  <si>
    <t>@AlahliCapital السلام عليكم تم فتح محفظة لي بعد اكتتاب ارامكو وبعد تسجيل الدخول للمحفظة تظهر لي رسالة حاول الدخول لاحق ؟</t>
  </si>
  <si>
    <t>https://twitter.com/hsd90/status/1204661845598097408</t>
  </si>
  <si>
    <t>hadithalmadina</t>
  </si>
  <si>
    <t>اكتتاب #ارامكو الحكومة ضامن.. أنت رابح https://docdro.id/cYVmwLr #حديث_المدينة #توقع_حركه_سهم_ارامكو_بالتداول</t>
  </si>
  <si>
    <t>https://twitter.com/hadithalmadina/status/1204660873870086144</t>
  </si>
  <si>
    <t xml:space="preserve">مباشر من #العربية | انطلاق التداول على #أرامكو .. أكبر شركة مدرجة في العالم #السعودية #السوق_السعودي #تداول #اكتتاب_أرامكو </t>
  </si>
  <si>
    <t>https://twitter.com/AlArabiya/status/1204659622403022849</t>
  </si>
  <si>
    <t>AlArabiya_KSA</t>
  </si>
  <si>
    <t>مباشر من #العربية | انطلاق التداول على #أرامكو .. أكبر شركة مدرجة في العالم #السوق_السعودي #تداول #اكتتاب_أرامكو #توقع_حركة_سهم_أرامكو_بالتداول #aramco</t>
  </si>
  <si>
    <t>https://twitter.com/AlArabiya_KSA/status/1204659621975265282</t>
  </si>
  <si>
    <t>wa7sh6</t>
  </si>
  <si>
    <t xml:space="preserve">#توقع_حركه_سهم_ارامكو_بالتداول. ودي اشوف وجيه الي يقارن اكتتاب ارامكو بسابك والراجحي </t>
  </si>
  <si>
    <t>https://twitter.com/wa7sh6/status/1204658845374660608</t>
  </si>
  <si>
    <t>حسب تصريحات متعهدين الأكتتاب أن تغطية اكتتاب ارامكو تجاوز ٤ أضعاف المبلغ المطلوب ،،، وبالنسبه والتناسب فسيكون تذبذب السهم واستقراره بين ٣٧الى٤٠ ريال #ارامكو</t>
  </si>
  <si>
    <t>https://twitter.com/05010Saaad/status/1204658814911422465</t>
  </si>
  <si>
    <t>ya_1__</t>
  </si>
  <si>
    <t>https://twitter.com/ya_1__/status/1204658313239109632</t>
  </si>
  <si>
    <t>essanajim</t>
  </si>
  <si>
    <t xml:space="preserve">تخيل يصير هذا السعر حقيقه https://markets.businessinsider.com/stocks/aramco-stock #ارامكو #اكتتاب_ارامكو </t>
  </si>
  <si>
    <t>https://twitter.com/essanajim/status/1204658096997576704</t>
  </si>
  <si>
    <t>اكتتاب #ارامكو هو اكتتاب متوسط وطويل الأجل. الأفضل الاحتفاظ بالسهم لمدة طويلة.</t>
  </si>
  <si>
    <t>https://twitter.com/abusultan12211/status/1204657423233011713</t>
  </si>
  <si>
    <t>A_ALnazha_2007</t>
  </si>
  <si>
    <t>مبروك لمن اكتتاب في ارامكو الافتتاح على النسبه القصوى ٣٥.٢٠</t>
  </si>
  <si>
    <t>https://twitter.com/A_ALnazha_2007/status/1204656535063924737</t>
  </si>
  <si>
    <t>#اكتتاب_ارامكو بدء تداول أسهم أرامكو في السوق السعودي .. كأكبر شركة مدرجة عالميا http://www.sahmy.com/t348067.html</t>
  </si>
  <si>
    <t>https://twitter.com/sahmycom/status/1204656111611199488</t>
  </si>
  <si>
    <t>Faisalmll</t>
  </si>
  <si>
    <t>هذا اكتتاب الامير محمد بن سلمان طول الله بعمره خلكم معه لاتبيعون والمرجفين لهم اصابعهم يعضونها #توقع_حركه_سهم_ارامكو_بالتداول</t>
  </si>
  <si>
    <t>https://twitter.com/Faisalmll/status/1204655545111724038</t>
  </si>
  <si>
    <t>md_s1993</t>
  </si>
  <si>
    <t xml:space="preserve">#توقع_حركه_سهم_ارامكو_بالتداول شكلي و أنا نازل اكتتاب ارامكو : </t>
  </si>
  <si>
    <t>https://twitter.com/md_s1993/status/1204655374084780032</t>
  </si>
  <si>
    <t>SaudMVP</t>
  </si>
  <si>
    <t xml:space="preserve">مزاد #ارامكو وصل ١٦٠ مليون سهم طلب على السعر الاعلى المعروض للحين تقريبا ٨ مليون سهم فقط انجح اكتتاب بالعالم، وعلى قولة الامير عبدالعزيز بن سلمان "اللي ما اكتتب بيعض اصابع الندم" </t>
  </si>
  <si>
    <t>https://twitter.com/SaudMVP/status/1204655269222998016</t>
  </si>
  <si>
    <t>اليوم يتم ادراج سهم ارامكو في السوق السعودية (تداول) ونلاحظ طلبات شراء ب 35.2 ريال للسهم في المزاد قبل الافتتاح ب 10 دقائق #اكتتاب_ارامكو #اسهم</t>
  </si>
  <si>
    <t>https://twitter.com/3zizSz/status/1204655094140149760</t>
  </si>
  <si>
    <t>هذا اكتتاب القرن والوعد ٥٠ بحول الله لاتبيعون #توقع_حركه_سهم_ارامكو_بالتداول</t>
  </si>
  <si>
    <t>https://twitter.com/Faisalmll/status/1204654993892159490</t>
  </si>
  <si>
    <t>Tariq_Gh14</t>
  </si>
  <si>
    <t xml:space="preserve">#توقع_حركه_سهم_ارامكو_بالتداول باقي ١٠ دقائق والطلب يفوق ال٥٥ مليون سهم والعرض اقل من ٣٥٠ ألف، لكل الي شككو في اكتتاب ارامكو وما اكتتبو الأرقام تبين ندمهم </t>
  </si>
  <si>
    <t>https://twitter.com/Tariq_Gh14/status/1204654855316488192</t>
  </si>
  <si>
    <t>قالها طويل العمر،، اكتتاب ارامكو لامثيل له ولاعزاء للمرجفين الله يعز دولتنا وقادتنا #توقع_حركه_سهم_ارامكو_بالتداول</t>
  </si>
  <si>
    <t>https://twitter.com/Faisalmll/status/1204654583940861952</t>
  </si>
  <si>
    <t>#عاجل في أوامر ما قبل الافتتاح .... سهم #أرامكو مطلوب على 35.2 ريالا #اكتتاب_ارامكو #رفحاء #عرعر #طريف #العويقيلة</t>
  </si>
  <si>
    <t>https://twitter.com/rafhanewss/status/1204654171003269122</t>
  </si>
  <si>
    <t>اليوم.. السوق السعودي يبدأ إدراج تداول أسهم شركة أرامكو، على أن تكون نسبة التذبذب اليومي لسعر السهم 10%. ⁩ ⁧#اكتتاب_أرامكو⁩ ⁧#تداول_اسهم_ارامكو⁩ pic.twitter.com/ezWpgoPFvx</t>
  </si>
  <si>
    <t>https://twitter.com/TopSaudiNews2/status/1204653325490233344</t>
  </si>
  <si>
    <t xml:space="preserve">اليوم.. بدء إدراج سهم «أرامكو» في «تداول» http://twasul.info/1467384 #أرامكو #الأسهم #اكتتاب_أرامكو </t>
  </si>
  <si>
    <t>https://twitter.com/twasulnews/status/1204653118274899969</t>
  </si>
  <si>
    <t>naser446677</t>
  </si>
  <si>
    <t>محللين الاقتصادي اللي غطوا كل التطبيقات بتصريحاتهم عن أكتتاب أرامكو تحليل ابوكلب لابارك الله فيكم ولاتحليلكم.. مبروك النسبة الاولى... #اكتتاب_أرامكو</t>
  </si>
  <si>
    <t>https://twitter.com/naser446677/status/1204652898992480261</t>
  </si>
  <si>
    <t>ssaleh11</t>
  </si>
  <si>
    <t>#اكتتاب_ارامكوا عاجل سعر سهم ارامكو وصل لى 35 ريال في اول يوم تداول</t>
  </si>
  <si>
    <t>https://twitter.com/ssaleh11/status/1204652689524740096</t>
  </si>
  <si>
    <t>Enjoy_dreaming</t>
  </si>
  <si>
    <t>بوبيان بترو التي دخلت في اكتتاب ارامكو حاليا بارتفاع 18 فلس ، دقائق قبل التداول على اسهم ارامكو</t>
  </si>
  <si>
    <t>https://twitter.com/Enjoy_dreaming/status/1204652303644602368</t>
  </si>
  <si>
    <t>salevr999</t>
  </si>
  <si>
    <t xml:space="preserve">تصريح جديد لمدير اكتتاب "أرامكو" قبل بدء التداول </t>
  </si>
  <si>
    <t>https://twitter.com/salevr999/status/1204651488615772161</t>
  </si>
  <si>
    <t>Srab255</t>
  </si>
  <si>
    <t>عزيزي الـمكتتب لا تكتئب وتأكد في حال وصول حسابي مئة الف متابع سوف يصل سعر السهم مئة ريال لذا على الجميع متابعتي اكتتاب المتابعة مفتوح للجميع ماعاد المنحرفين واصحاب الفكر الضال والفاسدين لا اشوفهم #توقع_حركه_سهم_ارامكو_بالتداول</t>
  </si>
  <si>
    <t>https://twitter.com/Srab255/status/1204647967275323392</t>
  </si>
  <si>
    <t>LogenAbu</t>
  </si>
  <si>
    <t>#صباح_العربية اكتتاب ارامكو لانه حقق ارقام قياسية في جميع مستوياته وهذا يدل على القيمة العالمية لمملكتنا الحبيبة @SabahAlarabiya</t>
  </si>
  <si>
    <t>https://twitter.com/LogenAbu/status/1204647756868046848</t>
  </si>
  <si>
    <t>اكتتاب ارامكو لانه حقق ارقام قياسية في جميع مستوياته وهذا يدل على القيمة العالمية لمملكتنا الحبيبة @SabahAlarabiya</t>
  </si>
  <si>
    <t>https://twitter.com/LogenAbu/status/1204643873282252800</t>
  </si>
  <si>
    <t xml:space="preserve">المكتتبون يترقبون اليوم بدء تداول أسهم #أرامكو السعودية. #صهيلنا #اكتتاب_أرامكو #تداول_اسهم_ارامكو </t>
  </si>
  <si>
    <t>https://twitter.com/SaheelKSA/status/1204636772602384384</t>
  </si>
  <si>
    <t>Azeer77Saleeh</t>
  </si>
  <si>
    <t>الي يسأل كيف يجيب رقم المحفظة اذا كان اكتتب في اي اكتتاب سابق يسجل بموقع تداولاتي يضهر له جميع المحافظ الي بسمه بجميع البنوك#توقع_حركه_سهم_ارامكو_بالتداول</t>
  </si>
  <si>
    <t>https://twitter.com/Azeer77Saleeh/status/1204635776958509057</t>
  </si>
  <si>
    <t>اليوم .. بدء إدراج وتداول أسهم أرامكو .. والشركة تجري محادثات مع مستثمرين بشأن طرح محتمل لأسهمها في آسيا http://www.maaal.com/archives/20191211/132391 #تاسي #تداول #الأسهم #السوق_المالية #الاقتصاد #السعودية #اكتتاب_أرامكو</t>
  </si>
  <si>
    <t>https://twitter.com/Maaalnews/status/1204634554948034562</t>
  </si>
  <si>
    <t>Latttifa</t>
  </si>
  <si>
    <t>نتائج عودتها هي الخسارة بتبدا المجاملات سلفي البحرين ياقطر ، ساهموا في اكتتاب ارامكو... اشتروا من عقارات دبي الطايحه .. وبدونكم ماشالله شوف عينك بألف خير</t>
  </si>
  <si>
    <t>https://twitter.com/Latttifa/status/1204622682832166913</t>
  </si>
  <si>
    <t>TurkiHAlhamad1</t>
  </si>
  <si>
    <t>تركى . كفى تكبرا المملكة الآن هى ف أشد الحاجة للمصالحه مع قطر المصالحه مع قطر ضرورية بانفتاحها مع إيران . للتفاوض مع الحوثى ذراع إيران باليمن مرتبط ب اكتتاب أرامكو . ناهيك ان المملكة منتظره الفزعه من قطر لتحمل جزء من آثار حرب همجيه بدون داع على اليمن منها أعاده اعمار وتعويضات .</t>
  </si>
  <si>
    <t>https://twitter.com/Medok40004/status/1204620156070223878</t>
  </si>
  <si>
    <t>EngineerJMS</t>
  </si>
  <si>
    <t>https://twitter.com/EngineerJMS/status/1204619748241264640</t>
  </si>
  <si>
    <t>Ali999919</t>
  </si>
  <si>
    <t xml:space="preserve">كم تتوقعون الافتتاح 45ريال او اكثر او اقل #اكتتاب_ارامكو </t>
  </si>
  <si>
    <t>https://twitter.com/Ali999919/status/1204619350549958656</t>
  </si>
  <si>
    <t>17abeerm</t>
  </si>
  <si>
    <t>يوم تاريخي #اكتتاب_ارامكو #AramcoIPO</t>
  </si>
  <si>
    <t>https://twitter.com/17abeerm/status/1204616596075032576</t>
  </si>
  <si>
    <t>0V64IapXBwB5ayG</t>
  </si>
  <si>
    <t>سهم أرامكو بحر شف سهم المملكة القابضة ما قدر يتحرك له اعشر سنه شقه العلوي 8 ريال إكتتاب لحد الآن ما جاب سعره أرااااكمو أكثر و أثقل</t>
  </si>
  <si>
    <t>https://twitter.com/0V64IapXBwB5ayG/status/1204616055324336128</t>
  </si>
  <si>
    <t>في زمن قياسي.. إسدال الستار على عملية اكتتاب «أرامكو» http://twasul.info/1467286 #أرامكو #اكتتاب_آرامكو #المملكة</t>
  </si>
  <si>
    <t>https://twitter.com/twasulnews/status/1204611766652743680</t>
  </si>
  <si>
    <t>khal555</t>
  </si>
  <si>
    <t>samialsnani1</t>
  </si>
  <si>
    <t xml:space="preserve">وعليكم السلام .. مع الاسف البنوك يطلبونك تحضر .. الا مع اكتتاب ارامكو صار كل شي الكتروني .. الافضل كلم البنك </t>
  </si>
  <si>
    <t>https://twitter.com/khal555/status/1204608062704816128</t>
  </si>
  <si>
    <t>MansourAlz7</t>
  </si>
  <si>
    <t xml:space="preserve">توقعاتي لأرامكو طبعا بالبداية أجزم ثقة بأن إدراج أرامكو هو تأسيس لأسواق مالية أخرى رسميا مثل سوق المشتقات المالية السعودي كفانا الله وإياكم شره بالنسبة للتداول اليوم سيكون صراع بين هيمنة صندوق الاستثمارات العامة وتحرير سيولة اكتتاب الطرح الأولي أتوقع هيمنة أي كلام </t>
  </si>
  <si>
    <t>https://twitter.com/MansourAlz7/status/1204607275077373952</t>
  </si>
  <si>
    <t>NationalHaber</t>
  </si>
  <si>
    <t>أسهم أرامكو لاول مرة مع اكتتاب أكبر الاكتتاب أخبار وطنية https://ar.nationalhaber.com/2019/12/11/%d8%a3%d8%b3%d9%87%d9%85-%d8%a3%d8%b1%d8%a7%d9%85%d9%83%d9%88-%d9%84%d8%a7%d9%88%d9%84-%d9%85%d8%b1%d8%a9-%d9%85%d8%b9-%d8%a7%d9%83%d8%aa%d8%aa%d8%a7%d8%a8-%d8%a3%d9%83%d8%a8%d8%b1-%d8%a7%d9%84%d8%a7/</t>
  </si>
  <si>
    <t>https://twitter.com/NationalHaber/status/1204604490898460673</t>
  </si>
  <si>
    <t>لا تتابعون #اكتتاب_أرامكو عيش حياتك طبيعي وانساه ٦ شهور أقل شيء.</t>
  </si>
  <si>
    <t>https://twitter.com/QL1SOXWuxzhFPWw/status/1204602011905331200</t>
  </si>
  <si>
    <t>اليوم مايبيع الا الدراويش #اكتتاب_أرامكو</t>
  </si>
  <si>
    <t>https://twitter.com/QL1SOXWuxzhFPWw/status/1204600698220011521</t>
  </si>
  <si>
    <t>Yssr__</t>
  </si>
  <si>
    <t>كلها ساعات قليله ونسمع كلمت بع بع #اكتتاب_ارامكو</t>
  </si>
  <si>
    <t>https://twitter.com/Yssr__/status/1204599701623980032</t>
  </si>
  <si>
    <t>u0u_u9u</t>
  </si>
  <si>
    <t>ابشر يعني الأموال التي جمعت من اكتتاب ارامكو سيتم ضخها في استثمارات داخل المملكه ، الهدف منها دعم الاقتصاد المحلي .</t>
  </si>
  <si>
    <t>https://twitter.com/HussamAAlsaleh1/status/1204597799314186241</t>
  </si>
  <si>
    <t>ksa_wats</t>
  </si>
  <si>
    <t>بيان جديد من منسقو اكتتاب «أرامكو» حول بيع أسهم إضافية خلال 30 يوما من التداول https://ksa-wats.com/58769</t>
  </si>
  <si>
    <t>https://twitter.com/ksa_wats/status/1204587965214793729</t>
  </si>
  <si>
    <t>fato46459267</t>
  </si>
  <si>
    <t>السلام عليكم ورحمه الله زوجي اكتتب لي ب ارامكو وانا عدم خلفيتي بااالاكتتاب كنت عند اهلي وتحمست معهم وفتحت حسابي شفت فيه خيار خانه اكتتاب ارامكو وتم الاكتتاب وقبل يومين اتلغى اكتتاب زوجي لي وانا ابا اكتتاب زوجي لي وش الحل</t>
  </si>
  <si>
    <t>https://twitter.com/fato46459267/status/1204570323145969665</t>
  </si>
  <si>
    <t>iSalehaa</t>
  </si>
  <si>
    <t>إسدال الستار على أكبر عملية اكتتاب في العالم واكتمال مراحلها خلال زمن قياسي: أعلنت «سامبا كابيتال» بصفتها مدير الاكتتاب والمستشار المالي المشارك والمنسق الرئيسي المشارك، ومدير سجل اكتتاب المؤسسات المشارك ومتعهد التغطية المشارك لعملية اكتتاب «أرامكو… http://dlvr.it/RL2tql</t>
  </si>
  <si>
    <t>https://twitter.com/iSalehaa/status/1204566223645659136</t>
  </si>
  <si>
    <t>O1Tome</t>
  </si>
  <si>
    <t>#ارامكوا #تداول_ارامكو #اكتتاب_ارامكو بالله احد يفيديني ماجاني ولا رساله الا بس رسالة الخصم ، هل في شي غلط بالموضوع ؟</t>
  </si>
  <si>
    <t>https://twitter.com/O1Tome/status/1204564979145478144</t>
  </si>
  <si>
    <t>azalardhi</t>
  </si>
  <si>
    <t>#تداول_ارامكو اتوقع السعر يتراوح بين 25-35 الحالة المعتادة في الاكتتابات بالسوق السعودي والعالمي IPO Underpricing لاتنطبق على حالة وحجم اكتتاب ارامكو ومن المتوقع استقرار سعري ايجابي باول الايام بسبب وجود مدير الاستقرار السعري.</t>
  </si>
  <si>
    <t>https://twitter.com/azalardhi/status/1204557767526273024</t>
  </si>
  <si>
    <t>wd_ahmeed</t>
  </si>
  <si>
    <t>كل يوم بقراء إعلان أرامكو ال هو ببداء " بنعتز باكتتاب القرن". بقراهو " نعتز باكتئاب القرن" و كنت ب قبل في نفسي ياااخ أرامكو زاتها معتزها باكتئابه انا العبد الفقير لله دا مالي مقفلها مع نفسي كدا بس اليوم و بدون ما أشعر فتحت الفيديو الإعلان و الله انصدمت ينعل ديش دا اكتتاب</t>
  </si>
  <si>
    <t>https://twitter.com/wd_ahmeed/status/1204552231388925952</t>
  </si>
  <si>
    <t>من روج سلبية اكتتاب ارامكو في قروبات الوتس والرسايل المحبطه من امس بدا يرجف بالناس في الادراج هدفهم فقط عذربت الدوله وتحطيم الثقه في اقتصادنا وللاسف هناك من ينشر سمومهم من الداخل اوقفوا الحاسدين بالثقه في اقتصادنا وحكامنا #ارامكو_لنا #توقع_حركه_سهم_ارامكو_بالتداول</t>
  </si>
  <si>
    <t>https://twitter.com/ik313ik/status/1204552145070100480</t>
  </si>
  <si>
    <t>y88_</t>
  </si>
  <si>
    <t>ikho1oud</t>
  </si>
  <si>
    <t xml:space="preserve">معاها حق تسأل االلي تبغاه بس وش دخل اكتتاب أرامكو في التعارف </t>
  </si>
  <si>
    <t>https://twitter.com/y88_/status/1204550820991242240</t>
  </si>
  <si>
    <t xml:space="preserve">اليوم يبدأ إدراج وتداول شركة #أرامكو في السوق السعودي #تداول رمز الشركة (2222) نسبة التذبذب اليومي كالعادة +-(10)% جلسة مزاد الإفتتاح تبدأ الساعة 9.30 تنتهي الساعة 10.30ص،بعدها يبدأ وقت التداول المستمر والإقفال مع #السوق ... هذه التغريدة ضمن سلسلة #اكتتاب_ارامكو </t>
  </si>
  <si>
    <t>https://twitter.com/sabah_alturki/status/1204546853095776256</t>
  </si>
  <si>
    <t>#تقارير_الاقتصادية |بدء تداول أسهم أكبر شركة في العالم في السوق السعودية .. اليوم http://www.aleqt.com/2019/12/11/article_1727821.html #اكتتاب_أرامكو #أنفوجرافيك_الاقتصادية</t>
  </si>
  <si>
    <t>https://twitter.com/aleqtisadiah/status/1204546769302020096</t>
  </si>
  <si>
    <t>ffff5273</t>
  </si>
  <si>
    <t>حدث ضخم ينتظر #سوق_الأسهم بعد تداول #ارامكو سترتفع قيمة تاسي أكثر من 8 تريليون ريال ،نسبة تذبذب السهم ستكون10% اعتقد سيقفل السهم بالنسبة القصوى 35.20ريال. ولكن بعد هدوء السهم ستكون هناك فرص كبيرة على السهم بالايام القادمة. #اكتتاب_ارامكو</t>
  </si>
  <si>
    <t>https://twitter.com/ffff5273/status/1204536993641910272</t>
  </si>
  <si>
    <t>3do0ol7</t>
  </si>
  <si>
    <t xml:space="preserve">#توقع_حركه_سهم_ارامكو_بالتداول علموني وش سالفه اول مرا اكتتاب ان شاءالله اتنغنغ </t>
  </si>
  <si>
    <t>https://twitter.com/3do0ol7/status/1204533829962207232</t>
  </si>
  <si>
    <t>nouf64467872</t>
  </si>
  <si>
    <t>ahm21348</t>
  </si>
  <si>
    <t>https://twitter.com/nouf64467872/status/1204530329081565184</t>
  </si>
  <si>
    <t>سامبا كابيتال : إسدال الستار على عملية اكتتاب «أرامكو» - https://www.fajr.sa/278288/ #أرامكو #أرامكو_السعودية #اكتتاب_أرامكو #صحيفة_فجر</t>
  </si>
  <si>
    <t>https://twitter.com/FajrNews/status/1204528590961991682</t>
  </si>
  <si>
    <t>Nawaf_ALEgla</t>
  </si>
  <si>
    <t>خبير الاقتصاد العالمي د. محمد العريان (@elerianm) أجابَ سؤال "دان مورفي" مراسل قناة CNBC الأمريكية حول #اكتتاب_أرامكو بشكلٍ مباشر وواضح أكّد من خلاله على مدى قوة الشركة والاكتتاب: "مستعد لشراء أسهم #أرامكو إذا أدرجت دوليًا في أي سوق، وبأي سعر، ومن يعرف الشركة حقًا فسوف يُقدرها".</t>
  </si>
  <si>
    <t>https://twitter.com/Nawaf_ALEgla/status/1204526827169075208</t>
  </si>
  <si>
    <t>amstk4852</t>
  </si>
  <si>
    <t xml:space="preserve">تصريح جديد لمدير اكتتاب "أرامكو" قبل يوم من بدء التداول </t>
  </si>
  <si>
    <t>https://twitter.com/amstk4852/status/1204521773754146816</t>
  </si>
  <si>
    <t>retweetasslheen</t>
  </si>
  <si>
    <t>يوجد ٢٠ مليار ريال على الطاولة ومستعدة لدخول السهم حتى ولو ب٣٥.٢٠ ... وهنالك أعلان من مدير الاستقرار السعري يعلن فيه توقعه أن يبدأ من الغد الشراء في السهم وهنالك الأموال الفائضة عن اكتتاب المؤسسات والأفراد ستدخل السهم بأي سعر متوفر ..ولذلك اطمئنوا . #توقع_حركه_سهم_ارامكو_بالتداول</t>
  </si>
  <si>
    <t>https://twitter.com/retweetasslheen/status/1204517044256935936</t>
  </si>
  <si>
    <t>iphonetion</t>
  </si>
  <si>
    <t>w3eiii</t>
  </si>
  <si>
    <t>قريتها اكتتاب .. لعبتبي ارامكو .. سلامتك من الاكتئاب علاجه الفلوس</t>
  </si>
  <si>
    <t>https://twitter.com/iphonetion/status/1204511613132451841</t>
  </si>
  <si>
    <t>Tasi_prognostic</t>
  </si>
  <si>
    <t>سيناريو محتمل بس غالبا عنده قمه على ٨٤٥٠ خاصة مع اكتتاب ارامكو لازم ينجح مو حلوه من يوم نزول</t>
  </si>
  <si>
    <t>https://twitter.com/Tasi_prognostic/status/1204511612813660160</t>
  </si>
  <si>
    <t>IsGiven</t>
  </si>
  <si>
    <t>وانجالك فنجالك منمالك ،، الترجمة ... خلي زيتنا ف دقيقنا ،، #اكتتاب_ارامكو #ارامكو</t>
  </si>
  <si>
    <t>https://twitter.com/IsGiven/status/1204511300585492487</t>
  </si>
  <si>
    <t>ghn1395</t>
  </si>
  <si>
    <t>وكلام الامير.عبدالعزيز بن سلمان.وزير الطاقه سوف (يعضو اصابع الندم).لازم تاخذه بالاعتبار..ضروري انجاح اكتتاب ارامكو.حتى هناك صناديق ودول تسعى لاخذ حصه من الكعكه...</t>
  </si>
  <si>
    <t>https://twitter.com/ghn1395/status/1204510472801865733</t>
  </si>
  <si>
    <t>talnahar2</t>
  </si>
  <si>
    <t>السلام عليكم عندي محفظة من 5 سنوات يمكن وحملت تطبيق الراجحي تداول عشان اكتتاب ارامكو ، و مو راضي يدخلني سواء برقم العميل او رقم المحفظة !</t>
  </si>
  <si>
    <t>https://twitter.com/talnahar2/status/1204509843517792257</t>
  </si>
  <si>
    <t>[صحيفة صدى] إسدال الستار على عملية اكتتاب &amp;lt;&amp;lt;أرامكو&amp;gt;&amp;gt;: http://bitly.com/36fmgfU</t>
  </si>
  <si>
    <t>https://twitter.com/eco_news_sa/status/1204507620524068864</t>
  </si>
  <si>
    <t>#توقع_حركه_سهم_ارامكو_بالتداول اكتتاب اكشن 2 مرة باثر رجعي ،، الدرباوي والدورية وش يشتركون بة ههههه كلهم يطلبون عزز او تعزيز</t>
  </si>
  <si>
    <t>https://twitter.com/IsGiven/status/1204506891533144064</t>
  </si>
  <si>
    <t>sfahad_saf771</t>
  </si>
  <si>
    <t>i__arb</t>
  </si>
  <si>
    <t>أخشى أن تكون العين على اكتتاب ارامكو.</t>
  </si>
  <si>
    <t>https://twitter.com/sfahad_saf771/status/1204506214161403904</t>
  </si>
  <si>
    <t>sj207j</t>
  </si>
  <si>
    <t>وضع اللي اول مره يكتتب ويتابع تداول الاسهم بعد اكتتاب أرامكو #توقع_حركه_سهم_ارامكو_بالتداول</t>
  </si>
  <si>
    <t>https://twitter.com/sj207j/status/1204505992924483590</t>
  </si>
  <si>
    <t>Go72219516</t>
  </si>
  <si>
    <t>https://twitter.com/Go72219516/status/1204504621970083841</t>
  </si>
  <si>
    <t>Fi_Rajab</t>
  </si>
  <si>
    <t>khalid_fahad66</t>
  </si>
  <si>
    <t>قبل لا ياصل ٥٠ ارامكو راح تنزل اكتتاب ثاني</t>
  </si>
  <si>
    <t>https://twitter.com/Fi_Rajab/status/1204503662153936896</t>
  </si>
  <si>
    <t>"سامبا كابيتال" تعلن إسدال الستار على #اكتتاب_ارامكو .. وتكشف عن مجموع الطلبات ونسبة التغطية https://al-marsd.com/404340.html</t>
  </si>
  <si>
    <t>https://twitter.com/marsdnews24/status/1204502556241801218</t>
  </si>
  <si>
    <t>k_q_law</t>
  </si>
  <si>
    <t>اكتتاب أرامكو هو الدافع الوحيد من المصالحة مع قطر والكلام المعسول بأنه استذكار سعودي لاهمية اللحمة الخليجية،كلام غير معقول</t>
  </si>
  <si>
    <t>https://twitter.com/k_q_law/status/1204502531675709441</t>
  </si>
  <si>
    <t>TrElgant</t>
  </si>
  <si>
    <t>بغض النظر عن #توقع_حركه_سهم_ارامكو_بالتداول السؤال المهم هل تنفيذ العمليات في البنوك ستواجه التعثرات المكرره والمعتاده عند كل اكتتاب ؟ يبقى سؤال وجوابه يحتاج فقط ساعات ..</t>
  </si>
  <si>
    <t>https://twitter.com/TrElgant/status/1204501485603692549</t>
  </si>
  <si>
    <t>s_alkoodi</t>
  </si>
  <si>
    <t xml:space="preserve">#اكتتاب_ارمكو وضع المكتتبين في أرامكو بكره </t>
  </si>
  <si>
    <t>https://twitter.com/s_alkoodi/status/1204500707497381890</t>
  </si>
  <si>
    <t>mohmbader</t>
  </si>
  <si>
    <t>c4tvt1</t>
  </si>
  <si>
    <t>التداول يبدء 10 صباحا وينتهي التداول الساعة 3 مساءا العصر لكن هل اسهم #ارامكو يبدء مع التداول أو 10.30 صباحا؟ #اكتتاب_ارامكو</t>
  </si>
  <si>
    <t>https://twitter.com/mohmbader/status/1204500274762653697</t>
  </si>
  <si>
    <t xml:space="preserve">#توقع_حركه_سهم_ارامكو_بالتداول #اكتتاب_ارامكو #ارامكوا أعزائي شركاء أرامكوا اللي مثلي فيه اجتماع بعد قليل للحديد عن طرح السهم </t>
  </si>
  <si>
    <t>https://twitter.com/yazin66/status/1204499307728121856</t>
  </si>
  <si>
    <t>saleh22830726</t>
  </si>
  <si>
    <t>120 وشوووو ادراج السهم ب ٣٢ ومزادة بنسبة التذبذب يعني ٣.٢٠ ريال فوق أو ٣.٢٠ ريال تحت ١٠٪ فقط #توقع_حركه_سهم_ارامكو_بالتداول #اكتتاب_ارامكو #ارامكوا</t>
  </si>
  <si>
    <t>https://twitter.com/yazin66/status/1204498954219601920</t>
  </si>
  <si>
    <t>Mohamme97073140</t>
  </si>
  <si>
    <t>بشتري دخان من الاردن بعد ما أخذ ارباحي من اكتتاب أرامكو وإذا ما ربحت ترى الدنيا حاطتني برأسها #الدخان_الجديد_مغشوش18</t>
  </si>
  <si>
    <t>https://twitter.com/Mohamme97073140/status/1204497610339475458</t>
  </si>
  <si>
    <t>noonnews11</t>
  </si>
  <si>
    <t>"سامبا كابيتال": إسدال الستار على عملية اكتتاب "أرامكو" بعد اكتمال مراحلها في زمن قياسي,http://www.noonews.com/?p=272089</t>
  </si>
  <si>
    <t>https://twitter.com/noonnews11/status/1204495822420955136</t>
  </si>
  <si>
    <t>العام القادم ستزج #ارامكو في اكبر بورصه عالميه ان لم تتوشح اضخم اكتتاب واعلى سعر تاريخي سيشمتون بنا الحاسدون .. ارفعوا مكانتها فهي لنا ولا تسمحوا لاحد ان ينتقص بها ولو بيدي غير انزل سهمها عالمياً بالف دولار وقليله بعد حنا عارفين فضلها 80 عام #توقع_حركه_سهم_ارامكو_بالتداول</t>
  </si>
  <si>
    <t>https://twitter.com/ik313ik/status/1204493891300417537</t>
  </si>
  <si>
    <t>S99912345</t>
  </si>
  <si>
    <t xml:space="preserve">#توقع_حركه_سهم_ارامكو_بالتداول اذا الواحد داخل اكتتاب بأرامكو ويحسب ان المحطات صارت له ههههههه </t>
  </si>
  <si>
    <t>https://twitter.com/S99912345/status/1204492837569478656</t>
  </si>
  <si>
    <t>مؤسسة النقد: مستعدون لأي ضغط على السيولة جراء طرح أرامكو #اكتتاب_ارامكو https://weam.co/627318 #أخبار_الوئام</t>
  </si>
  <si>
    <t>https://twitter.com/alweeamnews/status/1204490309100621828</t>
  </si>
  <si>
    <t>بعد نجاح اكتتاب #ارامكو ها هم ينبحون اذناب وخوارج لندن حول الادراج هم فقط يحاولون ضرب المواطن بالمسؤول يتمنون اي مصيبه لا يهمهم تكسب ولا تخسر فقط نقنقه من خلف وسايل الاعلام متمنين الشر يعم /// لكن سبحان الله ماشيه عالنوايا الحسنه شعب وقياده #توقع_حركه_سهم_ارامكو_بالتداول</t>
  </si>
  <si>
    <t>https://twitter.com/ik313ik/status/1204489665123930124</t>
  </si>
  <si>
    <t>2buman3</t>
  </si>
  <si>
    <t>#أرامكو_السعودية #اكتتاب_ارمكو #Aramco</t>
  </si>
  <si>
    <t>https://twitter.com/2buman3/status/1204489596483993601</t>
  </si>
  <si>
    <t>في زمن قياسي.. إسدال الستار على عملية اكتتاب «أرامكو» https://twasul.info/1467286 #أرامكو #اكتتاب_آرامكو #المملكة</t>
  </si>
  <si>
    <t>https://twitter.com/twasulnews/status/1204488453460779010</t>
  </si>
  <si>
    <t xml:space="preserve">FT: هل سيدفع اكتتاب "أرامكو" النمو في السعودية؟ </t>
  </si>
  <si>
    <t>https://twitter.com/Arabi21News/status/1204488453330595840</t>
  </si>
  <si>
    <t>40q8s</t>
  </si>
  <si>
    <t>تنشد عن الاسهم وانا اقول ياخوك مالي سهم ياخوك مع من يساهم تحتاج من ماله جهل زحمة البوك دايم فبوكه ماتشوف الدراهم بطاقتين وفعلها ينفض بنوك مايعترف بالكاش ولا غثاهم لي طاعة الله والعوافي وانا اخوك لو كان شفي بالدراهم واساهم #اكتتاب_ارامكو</t>
  </si>
  <si>
    <t>https://twitter.com/40q8s/status/1204482549210370048</t>
  </si>
  <si>
    <t>fahad332211</t>
  </si>
  <si>
    <t>vv90909</t>
  </si>
  <si>
    <t xml:space="preserve">الظاهر فاتك اكتتاب ارامكو و اكتتبت بتويتر حسابك جديد مبروك للمكتتبين قالها ولد سلمان وهارد لك للباقين بيقولها تاسي بكرة للباقين </t>
  </si>
  <si>
    <t>https://twitter.com/fahad332211/status/1204481050891751425</t>
  </si>
  <si>
    <t>#اكتتاب_ارامكو السعوديون الذين اشتروا أسهما في #أرامكو أمام لحظة الحقيقة غدا الأربعاء عندما يبدأ تداول أسهم الشركة في البورصة #السعودية! اشتروا السهم ب٣٢ ريالا؛ وغدا سيتبين لهم ما إذا كان هذا السعر عادلا!</t>
  </si>
  <si>
    <t>https://twitter.com/yousefalshrouf/status/1204480259522998272</t>
  </si>
  <si>
    <t>"سامبا كابيتال": إسدال الستار على عملية اكتتاب "أرامكو" بعد اكتمال مراحلها في زمن قياسي - http://kharjhome.com/885077951.html</t>
  </si>
  <si>
    <t>https://twitter.com/kharjhome1/status/1204479637117689861</t>
  </si>
  <si>
    <t>متى اقدر ابيع اسهمي في #اكتتاب_ارامكو؟ الساعة 10 صباحا أو الساعة10.30 صباحا ؟</t>
  </si>
  <si>
    <t>https://twitter.com/mohmbader/status/1204478641612165120</t>
  </si>
  <si>
    <t>NewKhalij</t>
  </si>
  <si>
    <t>وعدت السعودية - أكثر الدول المحافظة - بالقيام بما لم تجرؤ عليه أي دولة خليجية أخرى حين تعهدت بإجراء اكتتاب عام لشركة النفط الحكومية السعودية أرامكو https://thenewkhalij.news/article/174351</t>
  </si>
  <si>
    <t>https://twitter.com/NewKhalij/status/1204473197267234823</t>
  </si>
  <si>
    <t xml:space="preserve">#توقع_حركه_سهم_ارامكو_بالتداول استبقنا الركب بالتحليل ومازلت متمسك فيه والشاشة ستكون حكم منذ الغد وقد يفتتح السهم على إرتفاع طفيف ولكن مؤكد هنالك ٤٥٠ مليون سهم ستتسابق للبيع واغلبها قروض تستحق باول يوم اكتتاب </t>
  </si>
  <si>
    <t>https://twitter.com/ksa_leader/status/1204471711883771904</t>
  </si>
  <si>
    <t>abdusebaie</t>
  </si>
  <si>
    <t>B0o0oss</t>
  </si>
  <si>
    <t xml:space="preserve">شكراً البنك الاهلي بعد اكتتاب أرامكو عرفت ان البنك الاهلي بنك مقارنه بالآخرين جيت عندهم قلت ابغى اضافه ابنائي قال رح اكتتب عن طريق الصراف الآلي او من جوالك مربوط حسابك في ابشر البنوك غير البنك الاهلي رح شف الزحمة </t>
  </si>
  <si>
    <t>https://twitter.com/abdusebaie/status/1204471528634630144</t>
  </si>
  <si>
    <t>ham241</t>
  </si>
  <si>
    <t>"سامبا كابيتال": إسدال الستار على عملية اكتتاب "أرامكو" بعد اكتمال مراحلها في زمن قياسي | https://ham-24.com/221711/ #صحيفة_هام</t>
  </si>
  <si>
    <t>https://twitter.com/ham241/status/1204470960344182784</t>
  </si>
  <si>
    <t xml:space="preserve">خبر مهم جدا لصناعة النفط ولاكتتاب ارامكو: تبرئة شركة اكسون موبيل في محكمة أمريكية في نيويورك من تهمة تضليل المساهمين بشأن التكلفة الحقيقية للتغير المناخي. #اكتتاب_ارامكو #أرامكو </t>
  </si>
  <si>
    <t>https://twitter.com/anasalhajji/status/1204470891050078208</t>
  </si>
  <si>
    <t>"الجزيرة كابيتال" تتوقع #تدفقات_نقدية بنحو 8 مليارات ريال من إدراج "أرامكو" في مؤشر #مورغان_ستانلي.. وارتفاع وزن #السوق_السعودي في المؤشر إلى 3.3 % http://argaam.me/5UAN50xwEFX #أرامكو #إكتتاب_أرامكو #طرح_أرامكو #السوق_السعودي</t>
  </si>
  <si>
    <t>https://twitter.com/argaam/status/1204468959359250434</t>
  </si>
  <si>
    <t>Followone7</t>
  </si>
  <si>
    <t>985a985</t>
  </si>
  <si>
    <t>يخوي افهم ارامكو مو اكتتاب تامين عشان تبيعه بكره بنسبة١٠% ارامكو ادخار : فكل ما نزل زود منه البيع بربح ممتاز يكون بعد خمس سنوات وانت خلك على ربح فتات شوف جرير الاتصالات بوبا: أخذوا سنوات ولكن وصلوا من ٩و١٠ ريال الى مستوى ١٠٠ ريال ارامكو يعيبه ان اسهمه واجد فيحتاج صبر انت بيع.</t>
  </si>
  <si>
    <t>https://twitter.com/Followone7/status/1204468491279118336</t>
  </si>
  <si>
    <t>فايننشال تايمز : هل سيدفع اكتتاب أرامكو النمو في #السعودية؟ https://postpres.com/defaultnews/2019-12-10/27102</t>
  </si>
  <si>
    <t>https://twitter.com/Post_press_news/status/1204468204048924672</t>
  </si>
  <si>
    <t>"سامبا كابيتال": إسدال الستار على عملية اكتتاب "أرامكو" بعد اكتمال مراحلها في زمن قياسي https://is.gd/k2KKvz</t>
  </si>
  <si>
    <t>https://twitter.com/mzmznet/status/1204466492403863553</t>
  </si>
  <si>
    <t>#المصالحة_الخليجية جاءت بطلب من #السعودية كما يعترف الأمير تركي الفصيل؛ اما السبب فهو سلسلة الإخفاقات السعودية على كل الصعد بما في ذلك #اكتتاب_ارامكو و #رؤية_٢٠٣٠! وهذا يعني ان قيادة المملكة استوعبت الدرس، لا كما قالت واشنطن بوست مؤخرا ان ولي العهد لم يستوعب الدرس بعد!</t>
  </si>
  <si>
    <t>https://twitter.com/yousefalshrouf/status/1204466303991459840</t>
  </si>
  <si>
    <t>turaif6</t>
  </si>
  <si>
    <t xml:space="preserve">"سامبا كابيتال": إسدال الستار على عملية اكتتاب "أرامكو" بعد اكتمال مراحلها في زمن قياسي - اخبارية طريف </t>
  </si>
  <si>
    <t>https://twitter.com/turaif6/status/1204465579551264768</t>
  </si>
  <si>
    <t>فيديو | سامبا كابيتال: 465% نسبة تغطية اكتتاب #أرامكو #الإخبارية</t>
  </si>
  <si>
    <t>https://twitter.com/alekhbariyatv/status/1204464505163571202</t>
  </si>
  <si>
    <t>"سامبا كابيتال": إسدال الستار على عملية اكتتاب #أرامكو بعد اكتمال مراحلها في زمن قياسي http://akh24.me/iGlV50xwDaA</t>
  </si>
  <si>
    <t>https://twitter.com/Akhbaar24/status/1204463847580545024</t>
  </si>
  <si>
    <t>____lovelee</t>
  </si>
  <si>
    <t xml:space="preserve">#اكتتاب_آرامكو حابتن اقول لموظفين ارامكو شدوا حيلكم نبي جد نبي اجتهاد نبي ارقام </t>
  </si>
  <si>
    <t>https://twitter.com/____lovelee/status/1204462773842927617</t>
  </si>
  <si>
    <t>سامبا كابيتال: إسدال الستار على أكبر عملية اكتتاب في العالم واكتمال مراحلها خلال زمن قياسي http://www.alriyadh.com/1792609 #أرامكو_السعودية</t>
  </si>
  <si>
    <t>https://twitter.com/AlRiyadh/status/1204462212234002433</t>
  </si>
  <si>
    <t>jara7ana</t>
  </si>
  <si>
    <t>كان الكتاب مثلا رؤساء الكتل النيابيه واللي يقرا عن اكتتاب ارامكو يرافع وذا يرد عليه وكذا وكل موضوع حسب اليوم ومن ٣ الصبح الظاهر نفس الوقت ثاني يوم مع العدد الجديد لكن يوقف الترافع او التصويت بعد صلاة العشاء ، ، شيء زي كذا</t>
  </si>
  <si>
    <t>https://twitter.com/jara7ana/status/1204460511489921028</t>
  </si>
  <si>
    <t>KSA_S_M</t>
  </si>
  <si>
    <t xml:space="preserve">كنت ابي #اكتتاب_ارامكو قبل ماينزل بفتره وقبلها بيومين تكيسلت وجاني احساس نفير منها اني اذا اكتتبت فيها بأندم ندم عمري فتراجعت وما أقول إلا الله يجعلها نصيب ربح لمن أكتتب فيها ويعين كل من راح ينصدم فيها لاقدر الله وفالكم التوفيق </t>
  </si>
  <si>
    <t>https://twitter.com/KSA_S_M/status/1204460455026188290</t>
  </si>
  <si>
    <t>SSqACsqzG1hTnUQ</t>
  </si>
  <si>
    <t>shbab711</t>
  </si>
  <si>
    <t xml:space="preserve">إيكونوميست: - اكتتاب أرامكو مخيب للآمال - رؤية 2030 أصبحت في مهب الريح - صناع القرار في المملكة أصيبوا بخيبة أمل كبيرة - ابن سلمان توقع أن يتهافت المستثمرون على أسهم أرامكو، لكنهم لم يفعلوا ذلك . فشل ابن سلمان يقود البلد إلى الهاوية ! </t>
  </si>
  <si>
    <t>https://twitter.com/SSqACsqzG1hTnUQ/status/1204456251624771584</t>
  </si>
  <si>
    <t>atif13932</t>
  </si>
  <si>
    <t xml:space="preserve">آلية الاستقرار السعري و اكتتاب أرامكو و ضمان استقرار سعر السهم خلال مدة الاستقرار السعري وهي 30يوماً- كما حددتها التعليمات وبكمية لا تتجاوز الـ 15% من اجمالي قيمة الطرح الذي تم خلال فترة الاكتتاب </t>
  </si>
  <si>
    <t>https://twitter.com/atif13932/status/1204456067083767811</t>
  </si>
  <si>
    <t>Fahd_Alshelaimi</t>
  </si>
  <si>
    <t>إيكونوميست: - اكتتاب أرامكو مخيب للآمال - رؤية 2030 أصبحت في مهب الريح - صناع القرار في المملكة أصيبوا بخيبة أمل كبيرة - ابن سلمان توقع أن يتهافت المستثمرون على أسهم أرامكو، لكنهم لم يفعلوا ذلك . فشل ابن سلمان يقود البلد إلى الهاوية ! https://thenewkhalij.news/article/173895</t>
  </si>
  <si>
    <t>https://twitter.com/SSqACsqzG1hTnUQ/status/1204455518179397632</t>
  </si>
  <si>
    <t xml:space="preserve">الفشل المركب في اكتتاب أرامكو وشماتة بابن سلمان </t>
  </si>
  <si>
    <t>https://twitter.com/SSqACsqzG1hTnUQ/status/1204455278739181568</t>
  </si>
  <si>
    <t>فشل إكتتاب #أرامكو_السعودية سيصيب ابن سلمان بالهستيرياء بذالك ستزيد حملات الاعتقال ويزيد من اداء هيئة الترفيه وافساد المجتمع ستزيد رغبة ترمب في حلب المهلكة تحت ذريعة الحماية ... #السعوديه #الخليج_العربي</t>
  </si>
  <si>
    <t>https://twitter.com/SSqACsqzG1hTnUQ/status/1204455031757520896</t>
  </si>
  <si>
    <t>ksamag4444</t>
  </si>
  <si>
    <t>https://twitter.com/SSqACsqzG1hTnUQ/status/1204455019212410881</t>
  </si>
  <si>
    <t>yaanasina</t>
  </si>
  <si>
    <t>#توقع_حركه_سهم_ارامكو_بالتداول طرح اكتتاب شركة علي بابا بـ 68 دولار وافتتح على 92 دولار , لكن كيف تم ذلك ,, الاحترافية حيث كان المزاد الطلب على82 دولار بعدها رفعوا العرض الى 83 وهكذا الين استقروا على 92 دولار .. طبعا عندنا مستحيل لان هناك ناس صافين عند الصرفات وعرض سوق.</t>
  </si>
  <si>
    <t>https://twitter.com/yaanasina/status/1204454771551350787</t>
  </si>
  <si>
    <t>#الجدعان: لم يتم احتساب #الأرباح الاستثنائية لـ"أرامكو" في موازنة 2020.. والإيرادات النفطية لن تتراجع بعد طرح الشركة http://argaam.me/sbuY50xwA5U #أرامكو #إكتتاب_أرامكو #طرح_أرامكو #السوق_السعودي</t>
  </si>
  <si>
    <t>https://twitter.com/argaam/status/1204452286526885890</t>
  </si>
  <si>
    <t>MoneyExpertClub</t>
  </si>
  <si>
    <t>أكبر عمليات #الاكتتاب العام في التاريخ طرح #أرامكو ينفرد بقمة الاكتتابات العالمية بعد تنفيذ خيار الشراء الإضافي لتصل قيمه الطرح الي 29.4 مليار دولار #أرامكو_السعودية #اكتتاب_ارمكو #ارامكوا</t>
  </si>
  <si>
    <t>https://twitter.com/MoneyExpertClub/status/1204451754043232258</t>
  </si>
  <si>
    <t>fahad5646568</t>
  </si>
  <si>
    <t>#أرامكو ملخص إكتتاب #أرامكو العملاق: - 32 ريال سعر الطرح النهائي - 446 مليار ريال إجمالي الطلبات - 465 نسبة التغطية - 96 مليار ريال قيمة الطرح - 33.3% أسهم الأفراد - 66.7% أسهم المؤسسات</t>
  </si>
  <si>
    <t>https://twitter.com/fahad5646568/status/1204450778599088129</t>
  </si>
  <si>
    <t>raed0023</t>
  </si>
  <si>
    <t>#توقع_حركه_سهم_ارامكو_بالتداول اكتتاب قوي ولو سوقنا منصف سهم ارامكوا ما يقل عن ٦٦ ريال. بناء على حجم الاستثمارات الخارجية للسهم</t>
  </si>
  <si>
    <t>https://twitter.com/raed0023/status/1204450643487940608</t>
  </si>
  <si>
    <t>balqees007</t>
  </si>
  <si>
    <t>@AlinmaInvest اسهم اكتتابي في شركة ارامكو 200 المخصصة لي غير موجودة بحسابي الإستثماري المحفظة فارغة وغير مربوط بالحساب الجاري مع انني استلمت رسالة نصية بإيداع اسهم اكتتاب ارامكو في حسابي الاستثماري. ارجو المساعدة لم يتبقى على ادراج السهم وتداوله سوى ساعات</t>
  </si>
  <si>
    <t>https://twitter.com/balqees007/status/1204448428576714752</t>
  </si>
  <si>
    <t>tknoasim</t>
  </si>
  <si>
    <t>#توقع_حركه_سهم_ارامكو_بالتداول الصدقة أنجح واضمن اكتتاب</t>
  </si>
  <si>
    <t>https://twitter.com/tknoasim/status/1204447870004400132</t>
  </si>
  <si>
    <t>https://twitter.com/Arabi21News/status/1204446960884711424</t>
  </si>
  <si>
    <t>muammarsaud</t>
  </si>
  <si>
    <t>آلية الاستقرار السعري و اكتتاب أرامكو https://www.maaal.com/archives/20191210/132300#.Xe_OC0qkxqc.twitter</t>
  </si>
  <si>
    <t>https://twitter.com/muammarsaud/status/1204444601685303298</t>
  </si>
  <si>
    <t>alsubaie_zaid</t>
  </si>
  <si>
    <t>https://twitter.com/alsubaie_zaid/status/1204442679490338816</t>
  </si>
  <si>
    <t>tadawul10</t>
  </si>
  <si>
    <t>القيمة السوقية للسوق السعودي بنهاية تداول اليوم ١.٨ تريليون ربال وصلت في فبراير ٢٠٠٦ الى ٣ تريليون غدا ستكون بإذن الله اكثر من ٨ تريليون ريال #ارامكو #تداول_ارامكو #اكتتاب_ارامكو</t>
  </si>
  <si>
    <t>https://twitter.com/tadawul10/status/1204441490954604546</t>
  </si>
  <si>
    <t>emanmy1</t>
  </si>
  <si>
    <t xml:space="preserve">#توقع_حركه_سهم_ارامكو_بالتداول اكثر انسانه تكسر الخاطر لا اكتتاب لا حساب المواطن لا حافز لا وظيفه اناااااا عايش عايش بس الحزين اللي تربع قمه الاحزان </t>
  </si>
  <si>
    <t>https://twitter.com/emanmy1/status/1204437796800389123</t>
  </si>
  <si>
    <t>dt2o9xjnmpJuDkL</t>
  </si>
  <si>
    <t>عندك فتوى انها ربا؟ كل المشايخ ومنهم مفتي المملكة أحلوا اكتتاب أرامكو.</t>
  </si>
  <si>
    <t>https://twitter.com/Aloof20165/status/1204437795462402048</t>
  </si>
  <si>
    <t>mna</t>
  </si>
  <si>
    <t xml:space="preserve">#الرياض || أعلنت «سامبا كابيتال» بصفتها متعهد التغطية المشارك لعملية اكتتاب #أرامكو_السعودية، إسدال الستار عن أضخم عملية اكتتاب في تاريخ الأسواق العالمية لأكبر شركة نفط في العالم، بعد اكتمال كافة مراحلها، بمجموع طلبات اكتتاب بلغ 446 مليار ريال سعودي. </t>
  </si>
  <si>
    <t>https://twitter.com/mna/status/1204434346997927941</t>
  </si>
  <si>
    <t>مصادر تكشف استحواذ «سامبا كابيتال» على 51% من اكتتاب المؤسسات في «ارامكو» والأموال المجمعة عن طريقها 158 مليار http://www.maaal.com/archives/20191210/132377 #توقع_حركه_سهم_ارامكو_بالتداول #السعودية #صحيفة_مال</t>
  </si>
  <si>
    <t>https://twitter.com/Maaalnews/status/1204433571844374529</t>
  </si>
  <si>
    <t>Sy123Man</t>
  </si>
  <si>
    <t>na2006sr</t>
  </si>
  <si>
    <t>انت مضارب.. اخر اكتتاب قبل ارامكو متى كان.؟</t>
  </si>
  <si>
    <t>https://twitter.com/Sy123Man/status/1204432569909071875</t>
  </si>
  <si>
    <t>Algerie_Infos</t>
  </si>
  <si>
    <t>اكتتاب أرامكو: حتى لا يكرر ولي العهد السعودي أخطاءه http://twib.in/l/KxRzLLgyyEjz #AlQuds #Palestine</t>
  </si>
  <si>
    <t>#AlQuds #Palestine</t>
  </si>
  <si>
    <t>https://twitter.com/Algerie_Infos/status/1204431893241966595</t>
  </si>
  <si>
    <t>OssAmH2030</t>
  </si>
  <si>
    <t xml:space="preserve">#توقع_حركه_سهم_ارامكو_بالتداول اتعجب من يبيع اسهم اكتتابه من اول يوم تداول ؟؟! تحصل بكل بداية تداول سهم جديد على السوق .. تجد اصحاب الاسهم القليلة يبيعون من اول يوم اكتتاب وبربح بخيس جداً اذا ناوي تبيع من اول يوم ليش تكتتب اصلاً </t>
  </si>
  <si>
    <t>https://twitter.com/OssAmH2030/status/1204430882108518400</t>
  </si>
  <si>
    <t>abdulkhlaiq511</t>
  </si>
  <si>
    <t>#توقع_حركه_سهم_ارامكو_بالتداول فيه ناس يحسبونه مثل اكتتاب بنك البلاد لا ياحبيبي تذبذب السهم اذا طنخ مايتعدى ريالين</t>
  </si>
  <si>
    <t>https://twitter.com/abdulkhlaiq511/status/1204429480770654209</t>
  </si>
  <si>
    <t>amru_1234</t>
  </si>
  <si>
    <t>jra_f8</t>
  </si>
  <si>
    <t>صارت في اكتتاب احد البنوك الاكتتاب بعشرة ريال وصل الى الف ريال ولكن النسبة كانت مفتوحة والاسهم ليست كبيرة مثل ارامكو</t>
  </si>
  <si>
    <t>https://twitter.com/amru_1234/status/1204428390180302848</t>
  </si>
  <si>
    <t>mistrX13</t>
  </si>
  <si>
    <t>@abu_saleh_0 اخوي انس مساء الخير ودي استشيرك انا خبرتي في الاسهم صفر تماماً ولكن مع اكتتاب ارامكو تحمست لهذه الفرصه ودخلت بكل مدخراتي قرابة ٥٠ الف ابي نصيحتك هل اجتهد وادير المحفظه انا ولا فيه طرق افضل مثلا شركات تديرها</t>
  </si>
  <si>
    <t>https://twitter.com/mistrX13/status/1204427981415944192</t>
  </si>
  <si>
    <t>مضيع التغريدة يا شيخ فوق انك تشوشر على اكتتاب أرامكو، قاعد تبرر للسلفيين تسلطهم على المرأة.</t>
  </si>
  <si>
    <t>https://twitter.com/Aloof20165/status/1204426374943068160</t>
  </si>
  <si>
    <t>مدير اكتتاب #أرامكو يُعلن نسب تخصيص الأسهم للمؤسسات التفاصيل: http://bit.ly/34b9cXo</t>
  </si>
  <si>
    <t>https://twitter.com/mubasher_info/status/1204424806407520256</t>
  </si>
  <si>
    <t>https://twitter.com/mubasher/status/1204424774258180100</t>
  </si>
  <si>
    <t>زواج مـبتعـث http://mmbt3th.com موقع زواج مخصص للمبتعثون عدد كبير الاعضاء #اكتتاب_ارامكو #جامعه_الامام #الجامعة_السعودية_الالكترونية</t>
  </si>
  <si>
    <t>https://twitter.com/mmbtu3th/status/1204424575993417731</t>
  </si>
  <si>
    <t>mahhamd1386</t>
  </si>
  <si>
    <t>سامبا 446 مليار ريال نسبة تغطية اكتتاب أرامكو</t>
  </si>
  <si>
    <t>https://twitter.com/mahhamd1386/status/1204424220161257472</t>
  </si>
  <si>
    <t xml:space="preserve">أين ستذهب متحصلات اكتتاب "أرامكو"؟ سي آي كابيتال تجيب، وللتفاصيل </t>
  </si>
  <si>
    <t>https://twitter.com/Aljoman_SA/status/1204423978535837696</t>
  </si>
  <si>
    <t>أين ستذهب متحصلات اكتتاب "أرامكو"؟ سي آي كابيتال تجيب، وللتفاصيل https://www.alarabiya.net/ar/aswaq/aramco/2019/12/10/%D8%A3%D9%8A%D9%86-%D8%B3%D8%AA%D8%B0%D9%87%D8%A8-%D9%85%D8%AA%D8%AD%D8%B5%D9%84%D8%A7%D8%AA-%D8%A7%D9%83%D8%AA%D8%AA%D8%A7%D8%A8-%D8%A3%D8%B1%D8%A7%D9%85%D9%83%D9%88-%D8%9F-%D8%B3%D9%8A-%D8%A2%D9%8A-%D9%83%D8%A7%D8%A8%D9%8A%D8%AA%D8%A7%D9%84-%D8%AA%D8%AC%D9%8A%D8%A8-.html</t>
  </si>
  <si>
    <t>https://twitter.com/Aljoman_Center/status/1204422940256882696</t>
  </si>
  <si>
    <t>AdosariHason</t>
  </si>
  <si>
    <t>aldosari_eng</t>
  </si>
  <si>
    <t>أي حديد تتكلم عنه انتو قطعة ارض صغيرة جداً اعتقد ان موضوع اكتتاب أرامكو اهم بكثير من قرية قطر</t>
  </si>
  <si>
    <t>https://twitter.com/AdosariHason/status/1204418362563911680</t>
  </si>
  <si>
    <t>Hkylg7XIGaO2aOE</t>
  </si>
  <si>
    <t>https://twitter.com/Hkylg7XIGaO2aOE/status/1204415771708755972</t>
  </si>
  <si>
    <t>HoudaSultan1</t>
  </si>
  <si>
    <t xml:space="preserve"> عاجل .. سامبا : 446 مليار ريال نسبة تغطية اكتتاب أرامكو "الراصد نيوز" </t>
  </si>
  <si>
    <t>https://twitter.com/HoudaSultan1/status/1204412272493219840</t>
  </si>
  <si>
    <t>mebusines</t>
  </si>
  <si>
    <t xml:space="preserve">مدير اكتتاب أرامكو : إسدال الستار على أكبر عملية اكتتاب في العالم واكتمال مراحلها خلال زمن قياسي </t>
  </si>
  <si>
    <t>https://twitter.com/mebusines/status/1204411229369815041</t>
  </si>
  <si>
    <t>عندي رساله لخدمة العملاءالراجحي : بالله سهلوا على خلق الله طريقة التسجيل في تطبيقاتكم عز الله انها معقده شوي؛؛ مثل الراجحي تداول 200 طلب وتاخذ وقت من الواحد الحين وش درا العميل برقم المحفظه عشان يسجل ؟ اقل شي ارسلوا رقم المحفظه على جوالات الناس @AlRajhiBankCare #اكتتاب_أرامكو</t>
  </si>
  <si>
    <t>https://twitter.com/hhdd855/status/1204409619642298369</t>
  </si>
  <si>
    <t>20mon20</t>
  </si>
  <si>
    <t>عااااااجل حول اكتتاب ارامكو بكره لا يفوووووووتك اسمع المقطع هذا سنابه https://twitter.com/1aqar/status/1204338068628660224 #المطوع</t>
  </si>
  <si>
    <t>https://twitter.com/20mon20/status/1204409148613357568</t>
  </si>
  <si>
    <t>ياجماعه سلام عليكم ؛؛ اللي يحاول يحشر اسم المسخدم ورقم السري حق المباشر للافراد او الاهلي موبايل في الراجحي تداول او الاهلي تداول اقوول له : حرام عليك اولا : سجل في الراجحي تداول او الاهلي تداول باسم مستخدم ورقم سري خاص فيها بعدين ادخل التطبيق ..يتبع #اكتتاب_أرامكو</t>
  </si>
  <si>
    <t>https://twitter.com/hhdd855/status/1204407068502966273</t>
  </si>
  <si>
    <t>اكتمال كافة مراحل عملية اكتتاب "أرامكو السعودية" - #أرامكو_السعودية #اكتتاب_أرامكو #صحيفة_البلاد</t>
  </si>
  <si>
    <t>https://twitter.com/albiladdaily/status/1204406068220088321</t>
  </si>
  <si>
    <t>amanacapital</t>
  </si>
  <si>
    <t>أرامكو.. أضخم اكتتاب في تاريخ الأسواق العالمية ما هي أبرز ملامح هذا الاكتتاب؟ سريعاً في دقيقة #أرامكو #Aramco #اكتتاب_أرمكو #أسواق #اقتصاد</t>
  </si>
  <si>
    <t>https://twitter.com/amanacapital/status/1204404357741121536</t>
  </si>
  <si>
    <t>Asaiel_Alohaly</t>
  </si>
  <si>
    <t>مقال عميق وسلس يشرح آلية الاستقرار السعري وتطبيقه على اكتتاب أرامكو مع الأستشهاد بدور عملية الاستقرار السعري على اكتتاب علي بابا وفيس بوك. مقال رصين ومتخصص لا يخرج منه القارئ إلا بفوائد متعددة، من @WejdanAllhaid</t>
  </si>
  <si>
    <t>https://twitter.com/Asaiel_Alohaly/status/1204397575870337026</t>
  </si>
  <si>
    <t xml:space="preserve">مدير اكتتاب أرامكو يُعلن نسب تخصيص الأسهم للمؤسسات </t>
  </si>
  <si>
    <t>https://twitter.com/mubasher_info/status/1204396195671658497</t>
  </si>
  <si>
    <t>مدير اكتتاب أرامكو يُعلن نسب تخصيص الأسهم للمؤسسات http://mubasher.info/news/3571396</t>
  </si>
  <si>
    <t>https://twitter.com/mubasher/status/1204396176465891331</t>
  </si>
  <si>
    <t>"أرامكو تعلن عن تلقيها إشعار من "جولدمان ساكس" لاحتمالية قيامها بعملية الاستقرار السعري بدءا من الغد http://www.maaal.com/archives/20191210/132368 #تاسي #تداول #الأسهم #السوق_المالية #الاقتصاد #السعودية #اكتتاب_أرامكو</t>
  </si>
  <si>
    <t>https://twitter.com/Maaalnews/status/1204395131589349379</t>
  </si>
  <si>
    <t>"أرامكو السعودية" تستلم إشعاراً من #جولدمان_ساكس حول احتمالية قيامها بعملية #الاستقرار_السعري http://argaam.me/6aAY50xwhch #أرامكو #إكتتاب_أرامكو #طرح_أرامكو #السوق_السعودي</t>
  </si>
  <si>
    <t>https://twitter.com/argaam/status/1204394376820142088</t>
  </si>
  <si>
    <t>المؤسسات الحكومية السعودية تستثمر أكثر من 2 مليار دولار في إكتتاب أرامكو http://riyadhpost.live/16967 #الرياض_بوست</t>
  </si>
  <si>
    <t>https://twitter.com/RiyadhPost/status/1204393642053513217</t>
  </si>
  <si>
    <t>AsserAltfkeer_a</t>
  </si>
  <si>
    <t>nawaf_oga</t>
  </si>
  <si>
    <t xml:space="preserve">بركات اكتتاب ارامكو </t>
  </si>
  <si>
    <t>https://twitter.com/AsserAltfkeer_a/status/1204392631620554752</t>
  </si>
  <si>
    <t xml:space="preserve">#سامبا كابيتال: 5.056 مليونا ضخوا 49.2 مليارا في #اكتتاب_أرامكو </t>
  </si>
  <si>
    <t>https://twitter.com/AlwatanSA/status/1204392233035808769</t>
  </si>
  <si>
    <t>طرح #أرامكو: تغطية الاكتتاب بنسبة 465% @Saudi_Aramco http://bit.ly/2LHtaml #صحيفة_اليوم #اكتتاب_ارمكو</t>
  </si>
  <si>
    <t>https://twitter.com/alyaum/status/1204390665163038721</t>
  </si>
  <si>
    <t>#سامبا_كابيتال تعلن إسدال الستار على أضخم اكتتاب في الأسواق العالمية http://bit.ly/2YH1xz6 #أرامكو #اكتتاب_أرامكو #صحيفة_المدينة .</t>
  </si>
  <si>
    <t>https://twitter.com/Almadinanews/status/1204390059971162112</t>
  </si>
  <si>
    <t>سامبا كابيتال تعلن إسدال الستار على أضخم اكتتاب في الأسواق العالمية حيث بلغت طلبات الاكتتاب على أسهم أرامكو 446 مليار ريال #اكتتاب_أرامكو</t>
  </si>
  <si>
    <t>https://twitter.com/alhasalah/status/1204387420076216320</t>
  </si>
  <si>
    <t>سامبا: انتهاء أكبر عملية اكتتاب في العالم لأسهم أرامكو.. واكتمال مراحلها في زمن قياسي https://weam.co/627209 #أخبار_الوئام</t>
  </si>
  <si>
    <t>https://twitter.com/alweeamnews/status/1204387155625332736</t>
  </si>
  <si>
    <t>almoustahlek</t>
  </si>
  <si>
    <t>“سامبا كابيتال”: اكتمال كافة مراحل عملية اكتتاب “أرامكو السعودية” - http://almoustahlek.com/124563/</t>
  </si>
  <si>
    <t>https://twitter.com/almoustahlek/status/1204385652621619200</t>
  </si>
  <si>
    <t>t_bin_abdullah1</t>
  </si>
  <si>
    <t>سامبا : 446 مليار ريال نسبة تغطية اكتتاب أرامكو</t>
  </si>
  <si>
    <t>https://twitter.com/t_bin_abdullah1/status/1204384741178380292</t>
  </si>
  <si>
    <t>newsksr</t>
  </si>
  <si>
    <t>سامبا كابيتال: 465% نسبة تغطية اكتتاب أرامكو</t>
  </si>
  <si>
    <t>https://twitter.com/newsksr/status/1204384689743704064</t>
  </si>
  <si>
    <t>سامبا كابيتال تعلن إسدال الستار على أضخم اكتتاب في الأسواق العالمية #أرامكو</t>
  </si>
  <si>
    <t>https://twitter.com/newsksr/status/1204384645586001920</t>
  </si>
  <si>
    <t>#عاجل .. سامبا كابيتال: 446 مليار ريال طلبات الاكتتاب على أسهم #أرامكو - #اكتتاب_أرامكو</t>
  </si>
  <si>
    <t>https://twitter.com/Almadinanews/status/1204384605568147462</t>
  </si>
  <si>
    <t xml:space="preserve"> #عاجل سامبا كابيتال: أكثر من 5 ملايين مكتتب من الأفراد في الطرح العام لـ #أرامكو #اكتتاب_أرامكو</t>
  </si>
  <si>
    <t>https://twitter.com/twasulnews/status/1204384600795090945</t>
  </si>
  <si>
    <t>Sharqiya_Voice</t>
  </si>
  <si>
    <t xml:space="preserve">#سامبا كابيتال تعلن إسدال الستار على أضخم اكتتاب في الأسواق العالمية، حيث بلغت طلبات الاكتتاب 446 مليار ريال على أسهم #أرامكو. </t>
  </si>
  <si>
    <t>https://twitter.com/Sharqiya_Voice/status/1204384568666722305</t>
  </si>
  <si>
    <t>سامبا كابيتال تعلن إسدال الستار على أضخم اكتتاب في الأسواق العالمية #أرامكو.</t>
  </si>
  <si>
    <t>https://twitter.com/sabqorg/status/1204384493664112640</t>
  </si>
  <si>
    <t xml:space="preserve">#عاجل سامبا كابيتال: 446 مليار ريال طلبات الاكتتاب على أسهم أرامكو. #اكتتاب_أرامكو #أرامكو </t>
  </si>
  <si>
    <t>https://twitter.com/twasulnews/status/1204384463767121920</t>
  </si>
  <si>
    <t xml:space="preserve">#عاجل .. سامبا كابيتال تعلن إسدال الستار على أضخم اكتتاب في الأسواق العالمية #أرامكو </t>
  </si>
  <si>
    <t>https://twitter.com/Almadinanews/status/1204384407479627782</t>
  </si>
  <si>
    <t>fahd1234110</t>
  </si>
  <si>
    <t>شف لنا اكتتاب ارامكو ٤٠٠مليار داخله في ٨٠٠ مليار</t>
  </si>
  <si>
    <t>https://twitter.com/fahd1234110/status/1204384403318886406</t>
  </si>
  <si>
    <t>EKH_brk</t>
  </si>
  <si>
    <t>سامبا كابيتال: 49.2 مليار ريال قيمة اكتتاب الأفراد في #أرامكو #الإخبارية_عاجل</t>
  </si>
  <si>
    <t>https://twitter.com/EKH_brk/status/1204383964951142400</t>
  </si>
  <si>
    <t xml:space="preserve">سامبا كابيتال تعلن إسدال الستار على أضخم اكتتاب في الأسواق العالمية، حيث بلغت طلبات الاكتتاب 446 مليار ريال على أسهم #أرامكو. (الإخبارية) </t>
  </si>
  <si>
    <t>https://twitter.com/HashKSA/status/1204383724726620161</t>
  </si>
  <si>
    <t>aboalnshama2010</t>
  </si>
  <si>
    <t>#دار_الاركان أغلب الاسهم وليس دار الأركان فقط تصريف مع ضغط السهم لدخول في اكتتاب ارامكو والمضاربه في السهم لأول ١٠أيام من تداول السهم وبعدها ترجع السيوله للاسهم وتكون جاهزه لدخول بعد نزول أكثر من ١٥ الى٢٠%</t>
  </si>
  <si>
    <t>https://twitter.com/aboalnshama2010/status/1204383672192897034</t>
  </si>
  <si>
    <t>سامبا كابيتال: 465% نسبة تغطية اكتتاب أرامكو #الإخبارية_عاجل</t>
  </si>
  <si>
    <t>https://twitter.com/EKH_brk/status/1204383154875883520</t>
  </si>
  <si>
    <t>سامبا كابيتال تعلن إسدال الستار على أضخم اكتتاب في الأسواق العالمية #أرامكو #الإخبارية_عاجل</t>
  </si>
  <si>
    <t>https://twitter.com/EKH_brk/status/1204382705649160193</t>
  </si>
  <si>
    <t>#عاجل_الوطن | #سامبا كابيتال: اكتمال كافة مراحل اكتتاب #أرامكو، تمهيداً لإدراج أسهمها في السوق المالية #السعودية #تداول وفقاً لما هو محدد يوم غدٍ الأربعاء 11 ديسمبر . http://alwatan.com.sa #صحيفة_الوطن</t>
  </si>
  <si>
    <t>https://twitter.com/AlwatanSA/status/1204382180966830087</t>
  </si>
  <si>
    <t>HassanNemi</t>
  </si>
  <si>
    <t>من الواضح توجه الدولة لانجاح اكتتاب ارامكو وتصريح وزير الطاقة يؤكد ذلك ، لذا لا انصح بالبيع للمستعجل الا الاسبوع القادم ، اما المستثمر فنعم الاستثمار في ارامكو</t>
  </si>
  <si>
    <t>https://twitter.com/khabeer999/status/1204380702235660291</t>
  </si>
  <si>
    <t>عااااااجل حول اكتتاب ارامكو بكره لا يفوووووووتك اسمع المقطع هذا سنابه https://twitter.com/1aqar/status/1204338068628660224 #امتلك_بيت_العمر #القمه_الخليجيه_40</t>
  </si>
  <si>
    <t>https://twitter.com/20mon20/status/1204379873650839554</t>
  </si>
  <si>
    <t>w_aleed19</t>
  </si>
  <si>
    <t>https://twitter.com/w_aleed19/status/1204374509152821248</t>
  </si>
  <si>
    <t>سوال اقدر أبيع من بكره اَي وقت يعني اقدر أبيع الساعه ١ ص؟ اقدر أبيع العصر مثلاً ولا وقت السوق فقط الصباح وأقدر أجزء الأسهم يعني اذا احتجت أبيع شوي منها ؟؟؟؟ #اكتتاب_ارامكو</t>
  </si>
  <si>
    <t>https://twitter.com/ane_vqh/status/1204374102238277632</t>
  </si>
  <si>
    <t>مجموع طلبات اكتتاب #أرامكو بلغت 446 مليار ريال بنسبة تغطية بلغت 465% https://ara.tv/yd88x #العربية</t>
  </si>
  <si>
    <t>https://twitter.com/AlArabiya_Bn/status/1204373931081322503</t>
  </si>
  <si>
    <t>سامبا كابيتال: - تم اكتمال كافة مراحل اكتتاب ارامكو، تمهيداً لإدراج أسهمها في السوق المالية السعودية "تداول" وفقاً لما هو محدد يوم غدٍ الأربعاء 11 ديسمبر - مجموع طلبات الاكتتاب بلغ 446 مليار ريال، بنسبة تغطية بلغت 465٪.</t>
  </si>
  <si>
    <t>https://twitter.com/_AAN90/status/1204373670153596928</t>
  </si>
  <si>
    <t xml:space="preserve">منسقو اكتتاب "أرامكو": للشركة حق بيع أسهم إضافية خلال 30 يوماً من "التداول" - صحيفة سبق اﻹلكترونية </t>
  </si>
  <si>
    <t>https://twitter.com/Go72219516/status/1204371699657035778</t>
  </si>
  <si>
    <t>"الجزيرة كابيتال": هذا تأثير ادراج "ارامكو" على "تاسي" ونتوقع تدفق هذا الحجم من الاموال بعد الانضمام لـ MSCI http://www.maaal.com/archives/20191210/132354 #سوق_الاسهم #تداول #تاسي #اكتتاب_ارامكو #السعودية #صحيفة_مال</t>
  </si>
  <si>
    <t>https://twitter.com/Maaalnews/status/1204371285377191937</t>
  </si>
  <si>
    <t>سامبا كابيتال: إسدال الستار على اكتتاب أرامكو الأكبر بالعالم وذكرت "سامبا كابيتال"، في بيان لها أنه تم اكتمال كافة مراحلها، تمهيداً لإدراج أسهمها في السوق المالية السعودية "تداول" وفقاً لما هو محدد يوم غدٍ الأربعاء 11 ديسمبر / كانون الأول 2019م. https://www.mubasher.info/news/3571304</t>
  </si>
  <si>
    <t>https://twitter.com/mubasher/status/1204366116132397057</t>
  </si>
  <si>
    <t>محلل قناة ٢٤ سعودي الفضائية: د. رامي خليفة العلي في خبر وتحليل : طرح أسهم #ارامكو للاكتتاب العام مثّل خطوة أساسية وجوهرية، للانتقال من الاقتصاد الريعي إلى الاقتصاد متنوع المصادر #اكتتاب_ارامكو https://twitter.com/Saudi_24/status/1204360362142904320/video/1</t>
  </si>
  <si>
    <t>https://twitter.com/sultanaaljoufi/status/1204365036124278785</t>
  </si>
  <si>
    <t>"سامبا كابيتال": اكتمال كافة مراحل عملية اكتتاب "أرامكو السعودية" http://argaam.me/U3vc50xwant #أرامكو_السعودية #إكتتاب_أرامكو #طرح_أرامكو #السوق_السعودي</t>
  </si>
  <si>
    <t>https://twitter.com/argaam/status/1204363241184546816</t>
  </si>
  <si>
    <t>"سامبا كابيتال": 23.1% من المكتتبين في "أرامكو" أجانب .. وتمديد فترة المزاد تتيح تحديد سعر السهم بأكثر فعالية http://www.maaal.com/archives/20191210/132350 #تاسي #تداول #الأسهم #السوق_المالية #الاقتصاد #السعودية #اكتتاب_أرامكو</t>
  </si>
  <si>
    <t>https://twitter.com/Maaalnews/status/1204360463703822336</t>
  </si>
  <si>
    <t>eyad_9890</t>
  </si>
  <si>
    <t>وين المضحك في الموضوع ؟ وما قال الا الصدق لان اكتتاب ارامكو اكبر اكتتاب في العالم ومن اكبر الشركات العالمية بس الصراحة واضح ان هذا الشيء ضاغطكم ومسبب لكم ازمة عشان كذا كملوا صياح ونباح</t>
  </si>
  <si>
    <t>https://twitter.com/eyad_9890/status/1204360339191738368</t>
  </si>
  <si>
    <t>_imawada_</t>
  </si>
  <si>
    <t>Yousef_alsh7i</t>
  </si>
  <si>
    <t xml:space="preserve">اكتتاب ارامكو شي مطروح في الساحة السعودية فيمكن تريد تعرف ثقافته باللي يصير حوله </t>
  </si>
  <si>
    <t>https://twitter.com/_imawada_/status/1204357913906679808</t>
  </si>
  <si>
    <t xml:space="preserve">#ورد_الآن | مرتب الإصدار لـ #أرامكو السعودية: - عدد طلبات اكتتاب الأفراد أكثر من 5 ملايين بإجمالي قيمة لطلبات الاكتتاب 49.2 مليار ريال - تخصيص 96.6% من شريحة الاكتتاب للأفراد لمكتتبين سعوديين وتخصيص 3.4% لغير السعوديين "المغتربين ومواطني دول مجلس التعاون الخليجي" </t>
  </si>
  <si>
    <t>https://twitter.com/CNBCArabia/status/1204357383062990848</t>
  </si>
  <si>
    <t>وجهـة نظـر حول إكتتاب #أرامكو قـد تصيـب أو تخطئ ، كلنا بالنهايـه نحـاول أن نبني وطـن مستقـر لأجيالنا ..</t>
  </si>
  <si>
    <t>https://twitter.com/Mishari_al3nazi/status/1204354741142249474</t>
  </si>
  <si>
    <t>P_Tabuk</t>
  </si>
  <si>
    <t xml:space="preserve">منسقو #اكتتاب_أرامكو : للشركة حق بيع أسهم إضافية خلال 30 يوماً من "التداول". </t>
  </si>
  <si>
    <t>https://twitter.com/P_Tabuk/status/1204353400839835648</t>
  </si>
  <si>
    <t>ShemooShosho921</t>
  </si>
  <si>
    <t>blue_tot</t>
  </si>
  <si>
    <t>الاسئله تمام بس ايه اللي دخل اكتتاب ارامكو؟! مش للدرجه دي</t>
  </si>
  <si>
    <t>https://twitter.com/ShemooShosho921/status/1204352714471329794</t>
  </si>
  <si>
    <t>المستثمر الأمريكي محمد العريان يؤكد بأنه سيشارك في إكتتاب أرامكو http://riyadhpost.live/16965 #الرياض_بوست</t>
  </si>
  <si>
    <t>https://twitter.com/RiyadhPost/status/1204349958356373505</t>
  </si>
  <si>
    <t>عااااااجل حول اكتتاب ارامكو بكره لا يفوووووووتك اسمع المقطع هذا سنابه https://twitter.com/1aqar/status/1204338068628660224 #خالد_بن_الوليد</t>
  </si>
  <si>
    <t>https://twitter.com/20mon20/status/1204343513653108736</t>
  </si>
  <si>
    <t>عااااااجل حول اكتتاب ارامكو بكره لا يفوووووووتك اسمع المقطع هذا سنابه https://twitter.com/1aqar/status/1204338068628660224 #بيجامه_العنود_بمليون_ريال #الدمام_الان</t>
  </si>
  <si>
    <t>https://twitter.com/20mon20/status/1204342308939927553</t>
  </si>
  <si>
    <t>AWlmpTLL4LJetSi</t>
  </si>
  <si>
    <t xml:space="preserve">مشروع قناة السويس في مصر بلحه هو مشروع اكتتاب أرامكو ف ارض الحجاز المنشار </t>
  </si>
  <si>
    <t>https://twitter.com/AWlmpTLL4LJetSi/status/1204342197807652864</t>
  </si>
  <si>
    <t>Hdhud_11</t>
  </si>
  <si>
    <t xml:space="preserve">#اكتتاب_ارامكو معلومة مفيدة </t>
  </si>
  <si>
    <t>https://twitter.com/Hdhud_11/status/1204340813184094210</t>
  </si>
  <si>
    <t>Sadaalmowaten</t>
  </si>
  <si>
    <t xml:space="preserve">منسقو اكتتاب “أرامكو”: للشركة حق بيع أسهم إضافية خلال 30 يوماً من “التداول </t>
  </si>
  <si>
    <t>https://twitter.com/Sadaalmowaten/status/1204334603894501377</t>
  </si>
  <si>
    <t xml:space="preserve">منسقو اكتتاب "أرامكو": للشركة حق بيع أسهم إضافية خلال 30 يوماً من "التداول" </t>
  </si>
  <si>
    <t>https://twitter.com/SabqN/status/1204327896946483200</t>
  </si>
  <si>
    <t>Khaloud_Alalawi</t>
  </si>
  <si>
    <t>arawestar</t>
  </si>
  <si>
    <t>حبيت سؤال وش نظرتك عن اكتتاب ارامكو ههههههههههه البنت تفكيرها عجيب</t>
  </si>
  <si>
    <t>https://twitter.com/Khaloud_Alalawi/status/1204327615919726597</t>
  </si>
  <si>
    <t>alyoum8new</t>
  </si>
  <si>
    <t>منسقو اكتتاب "أرامكو": للشركة حق بيع أسهم إضافية خلال 30 يوماً من "التداول" - http://alyoum8news.com/52349.html</t>
  </si>
  <si>
    <t>https://twitter.com/alyoum8new/status/1204325636183142402</t>
  </si>
  <si>
    <t>iLOQMAX</t>
  </si>
  <si>
    <t xml:space="preserve">موضوع النقاش اكتتاب ارامكو... والكرتادو طيب... </t>
  </si>
  <si>
    <t>https://twitter.com/iLOQMAX/status/1204325235476041728</t>
  </si>
  <si>
    <t>hakeem7799</t>
  </si>
  <si>
    <t>سركة اسمها ذهب وإذا لم تشارك في اكتتاب أرامكو إذا في أي شركة سوف تشارك . الاقتصاد السعودي قائم على أرامكو من أكثر من ٨٠ عام شركة عالمية وعواد وارباح الله يبارك فيها .</t>
  </si>
  <si>
    <t>https://twitter.com/hakeem7799/status/1204318828924194816</t>
  </si>
  <si>
    <t>كم صارلك تنابح ان اكتتاب ارامكو لن يتم وانه لن ينجح ولما طرحوه قلت انه ماراح يتغطى ومحد بيكتتب فيه وان خططه ستفشل وفي النهاية وش اللي صار ؟ اكتتاب ارامكو تغطى اربع مرات ونص وشهد اقبال كبير من الافراد والمؤسسات ، سمعني صياحك</t>
  </si>
  <si>
    <t>https://twitter.com/r_shm555/status/1204317322929987584</t>
  </si>
  <si>
    <t>Azoo3zi</t>
  </si>
  <si>
    <t>#اكتتاب_ارامكو غدا سوف يتم بيع اسهم أرامكو اسال الله تعالى ان يبار في بيع الجميع</t>
  </si>
  <si>
    <t>https://twitter.com/Azoo3zi/status/1204314931627220992</t>
  </si>
  <si>
    <t>ameer20501</t>
  </si>
  <si>
    <t>يقال انه سيتم الاستفادة من متحصلات اكتتاب ارامكو في الاستثمار من خلال صندوق الاستثمارات العامة طيب قبل الاكتتاب كنا نملك ٤ مليار سهم وكل سنه نتحصل على عائد ربحي ٤٪ هل هناك عائد ربحي افضل من هذا ؟؟</t>
  </si>
  <si>
    <t>https://twitter.com/ameer20501/status/1204312239311855617</t>
  </si>
  <si>
    <t>منسقو #اكتتاب_أرامكو : للشركة حق بيع أسهم إضافية خلال 30 يوماً من "التداول". http://sabq.org/LbmMWC</t>
  </si>
  <si>
    <t>https://twitter.com/sabqorg/status/1204309881764925442</t>
  </si>
  <si>
    <t>Turkce_ufuklar</t>
  </si>
  <si>
    <t>سوالي استاذ فهد ايرادات اكتتاب ارامكو تدخل ضمن الايرادات ولا لا</t>
  </si>
  <si>
    <t>https://twitter.com/Turkce_ufuklar/status/1204308215040745472</t>
  </si>
  <si>
    <t>منو يدق الصدر و يسلفني للراتب إكتتاب ارامكو فلسنا من بعده</t>
  </si>
  <si>
    <t>https://twitter.com/Just_3rabi/status/1204305852066357248</t>
  </si>
  <si>
    <t xml:space="preserve">الجدعان: الإيرادات النفطية للسعودية "لن تتراجع" جراء اكتتاب "أرامكو".: كشف وزير المالية السعودي محمد الجدعان أن الإيرادات النفطية للمملكة "لن تتراجع" جراء الاكتتاب في ... </t>
  </si>
  <si>
    <t>https://twitter.com/FxNewsToday/status/1204300849398210560</t>
  </si>
  <si>
    <t>FahadAlHoymany</t>
  </si>
  <si>
    <t>aziz_alsulmi</t>
  </si>
  <si>
    <t>أرامكو ملك للحكومة السعودية وستبقى كذلك، ولكن متحصلات اكتتاب أرامكو الحالي سيذهب إلى صندوق الاستثمارات العامة.</t>
  </si>
  <si>
    <t>https://twitter.com/FahadAlHoymany/status/1204300149108936704</t>
  </si>
  <si>
    <t>في ظل الأخبار بعد انتهاء اكتتاب ارامكو هل تاخذ قرض ٥٠ الف ويمثل الحد الأعلى لعدد الاسهم التي يمكن الحصول عليها.</t>
  </si>
  <si>
    <t>https://twitter.com/mobujlea/status/1204296896212287488</t>
  </si>
  <si>
    <t>AliAlHumaid</t>
  </si>
  <si>
    <t>#خاطرة يقولون إن سبب دخول كثير من الناس لسوق الأسهم هو اكتتاب الاتصالات عام 2002 .. وبعده صارت طفرة االأسهم 2005 وانهيار 2006 .. يا ترى هل يتكرر السيناريو بعد #اكتتاب_أرامكو خاصة أن هناك جيل جديد تقريبا لم يعاصر الإنهيار الكبير عام 2006 ننتظر ونشوف..</t>
  </si>
  <si>
    <t>https://twitter.com/AliAlHumaid/status/1204296380346441728</t>
  </si>
  <si>
    <t>A_ZS</t>
  </si>
  <si>
    <t>#اكتتاب_ارمكو خيار بيع ١٥% من اسهم ارامكو وكأن المطلوب ان لا يكسب المكتتبين من الاكتتاب مباشرة وهي خطوه ثانيه بعد النطاق ١٠% الاخوه مدراء الاكتتاب تصرفاتكم هي من تهز الثقه في الاكتتاب وليس ما يتداوله الاخرون وكان من المفترض ومن الشفافيه الافصاح عن كل الخطوات قبل الاكتتاب</t>
  </si>
  <si>
    <t>https://twitter.com/A_ZS/status/1204293117224136704</t>
  </si>
  <si>
    <t>21d4de722ac84e4</t>
  </si>
  <si>
    <t>almalqam</t>
  </si>
  <si>
    <t>انت اخر الرجال والله انك منسم مضيع الطاسه خلصت من طلعاتك على اكتتاب ارامكو والتفت منصور الرقيبه ،،</t>
  </si>
  <si>
    <t>https://twitter.com/21d4de722ac84e4/status/1204290350321414145</t>
  </si>
  <si>
    <t>الاستمرار في الإصلاحات الاقتصادية وتنويع مصادر الدخل القومي وتوسيع القاعدة الإنتاجية وتوظيف أموال اكتتاب طرح أرامكو يعتبر من أولويات حكومتنا الرشيدة حفظهها الله لسنة 2020. #بقلمي @saleh_alotipi @AAljubiry</t>
  </si>
  <si>
    <t>https://twitter.com/mashael9881/status/1204284656432111616</t>
  </si>
  <si>
    <t>مثلا : عندك رقم حساب جاري كيف تدخل عليه وتحول؟ تسجل عن طريق تطبيقات البنك حقك مثل( الاهلي موبايل الراجحي مباشر) الموضوع مشابه لازم تسجل في الراجحي تداول وفي الاهلي تداول(حسب بنكك) وتسوي لك اسم مستخدم ورقم سري عشان تدخل على محفظتك وتبيع وتشتري اسهم عن طريق التطبيق #اكتتاب_أرامكو</t>
  </si>
  <si>
    <t>https://twitter.com/hhdd855/status/1204282482071351298</t>
  </si>
  <si>
    <t>ياجماعه : اللي يسئل عن فتح محفظة في البنك اللي اكتتب فيه ؛؛ اقول له: مافيه شي اسمه تفتح محفظه ! المحفظه عباره عن رقم مثل رقم الحساب يجيك اوتوماتيك اول ماتكتتب ؛ اللي لازم تفتحه هو تسجيل في التداول حق بنكك عشان تقدر تشوف اسهمك ومحفظتك ؛؛ يتبع... #اكتتاب_أرامكو</t>
  </si>
  <si>
    <t>https://twitter.com/hhdd855/status/1204281813067325440</t>
  </si>
  <si>
    <t>wmwm55h</t>
  </si>
  <si>
    <t>u_izt</t>
  </si>
  <si>
    <t>عسى يجي بيع صاحي في اكتتاب ارامكو وأطير</t>
  </si>
  <si>
    <t>https://twitter.com/wmwm55h/status/1204280975657783297</t>
  </si>
  <si>
    <t>آلية الاستقرار السعري و اكتتاب أرامكو -وجدان سعد الحيد @WejdanAllhaid</t>
  </si>
  <si>
    <t>https://twitter.com/Maaalnews/status/1204279615260430336</t>
  </si>
  <si>
    <t>SniCopX</t>
  </si>
  <si>
    <t>ALBILJIKY</t>
  </si>
  <si>
    <t>كلهم بشكل عام بغوا مصالح شخصية من السلطة الي اعطت لهم الهيئة و الي بعدهم بس مالنا دخل فيهم وش دخل اكتتاب ارامكو ب الدمية و الهيئة</t>
  </si>
  <si>
    <t>https://twitter.com/SniCopX/status/1204275527374311427</t>
  </si>
  <si>
    <t>ri_abd</t>
  </si>
  <si>
    <t>مشتاق وفي قلبي كلام وعيوني عيت لاتنام الجو مال اثنين يسولفون عن اكتتاب ارامكو والمساهمات القادمه</t>
  </si>
  <si>
    <t>https://twitter.com/ri_abd/status/1204273481023709184</t>
  </si>
  <si>
    <t>#أرامكو توضح: لم يطرأ أي تغيير على فترة ممارسة خيار الشراء من مدير الاستقرار السعري http://argaam.me/4tnV50xvY4O #اكتتاب_أرامكو #طرح_أرامكو #أرامكو_السعودية</t>
  </si>
  <si>
    <t>https://twitter.com/argaam/status/1204271705331523584</t>
  </si>
  <si>
    <t>الجدعان: عائدات طرح "أرامكو" ستخصص للاستثمارات الواعدة محليا http://www.maaal.com/archives/20191210/132303 #تاسي #تداول #الأسهم #السوق_المالية #الاقتصاد #السعودية #اكتتاب_أرامكو</t>
  </si>
  <si>
    <t>https://twitter.com/Maaalnews/status/1204270239149707265</t>
  </si>
  <si>
    <t>لماذا شاركت في #اكتتاب_ارامكو ؟ #الحصالة</t>
  </si>
  <si>
    <t>https://twitter.com/alhasalah/status/1204263259580387328</t>
  </si>
  <si>
    <t>تم طرح اكتتاب أرامكو منذ فترة قريبة ولاقى إقبالًا كبيرا من الأفراد والمؤسسات .. فلماذا شارك هذا العدد الكبير في اكتتاب أرامكو؟! شاركونا اراءكم على هاشتاق #اكتتاب_ارامكو #الحصالة</t>
  </si>
  <si>
    <t>https://twitter.com/alhasalah/status/1204262529805029377</t>
  </si>
  <si>
    <t>wld_alsheh</t>
  </si>
  <si>
    <t>NDSR1d7sN0m4mid</t>
  </si>
  <si>
    <t>والدليل على التخبطات السعودية اخر خمسة سنوات السعودية خفضت عجزه اخر خمسة سنوات ثلاثة أضعاف ومن يومين جاته طلبات على أرامكو عندما طرحت في بورصة تداول 93 مليار$رغم أن المطلوب 25 مليار$وهو أكبر أكتتاب عالمي فقط على 3٪ من أسهم الشركة وبعد 11 شهر بتستضيف أكبر حدث أقتصادي في العالم</t>
  </si>
  <si>
    <t>https://twitter.com/wld_alsheh/status/1204243656556843009</t>
  </si>
  <si>
    <t>https://twitter.com/16Basel/status/1204240049073733632</t>
  </si>
  <si>
    <t>smr111agm</t>
  </si>
  <si>
    <t>سعر اكتتاب ارامكو</t>
  </si>
  <si>
    <t>https://twitter.com/smr111agm/status/1204239694034284549</t>
  </si>
  <si>
    <t>MohammedKarza</t>
  </si>
  <si>
    <t xml:space="preserve">#اكتتاب_أرامكو بهذا الخبر الجميل سهم ارامكو ماراح ينزل في حالة الضغط النزولي على السهم ،، </t>
  </si>
  <si>
    <t>https://twitter.com/MohammedKarza/status/1204224358736023553</t>
  </si>
  <si>
    <t>mnooolh_3</t>
  </si>
  <si>
    <t>noori_707</t>
  </si>
  <si>
    <t>النوري انا مكتتبه ونزل حساب مواطن قبل شوي ابد ماله علاقه بين إكتتاب ارامكو وحساب مواطن</t>
  </si>
  <si>
    <t>https://twitter.com/mnooolh_3/status/1204209686569984001</t>
  </si>
  <si>
    <t>spaceship___</t>
  </si>
  <si>
    <t xml:space="preserve">من بعد ٢٠٠٧ وهم متمسكين بالعقار حتى اكتتاب ارامكو لم يعد مغري لتجار العقار </t>
  </si>
  <si>
    <t>https://twitter.com/spaceship___/status/1204208198833623040</t>
  </si>
  <si>
    <t>M_staekth</t>
  </si>
  <si>
    <t xml:space="preserve">تذكرت فلوس اكتتاب ارامكو </t>
  </si>
  <si>
    <t>https://twitter.com/M_staekth/status/1204203314319183873</t>
  </si>
  <si>
    <t>6Aylul_EN</t>
  </si>
  <si>
    <t>bshmuhnds</t>
  </si>
  <si>
    <t xml:space="preserve">واحد يسأل حساب الجوازات عن مشكلة في إقامة ولده والجوازات يردون عليه عن اكتتاب أرامكو </t>
  </si>
  <si>
    <t>https://twitter.com/6Aylul_EN/status/1204201815270662144</t>
  </si>
  <si>
    <t xml:space="preserve">لقاء د.محمد الصبان مع قناة بي بي سي عربية حول انتهاء اكتتاب ارامكو والسعروالتخصيص المنتظر </t>
  </si>
  <si>
    <t>https://twitter.com/sabbanms/status/1204192542314713088</t>
  </si>
  <si>
    <t>hajji_muhmood</t>
  </si>
  <si>
    <t xml:space="preserve">اكتتاب أرامكو .. </t>
  </si>
  <si>
    <t>https://twitter.com/hajji_muhmood/status/1204191645241106432</t>
  </si>
  <si>
    <t xml:space="preserve">لقاء هاتفي د.محمد الصبان مع قناة الحرة حول نتائج اكتتاب ارامكو واجتماعات اوبك اليوم وغدا </t>
  </si>
  <si>
    <t>https://twitter.com/sabbanms/status/1204187633771003904</t>
  </si>
  <si>
    <t>Logistic0</t>
  </si>
  <si>
    <t xml:space="preserve">#اكتتاب_ارامكو هذا البرنامج آمن ي أصدقاء </t>
  </si>
  <si>
    <t>https://twitter.com/Logistic0/status/1204186590219849729</t>
  </si>
  <si>
    <t>qip_vip</t>
  </si>
  <si>
    <t>_thuy_66</t>
  </si>
  <si>
    <t>عجبني اكتتاب أرامكو " لا تخشَ الارتباط بامرأة قوية فقد يأتي يوم وتكون هي جيشك الوحيد" هناك الكثير من الأمثلة الواقعية!</t>
  </si>
  <si>
    <t>https://twitter.com/qip_vip/status/1204179278360981504</t>
  </si>
  <si>
    <t>reemalyami99</t>
  </si>
  <si>
    <t>nonahh1</t>
  </si>
  <si>
    <t>الاستاذه هاجر حصلتها في أكتتاب أرامكو بالرياض .</t>
  </si>
  <si>
    <t>https://twitter.com/reemalyami99/status/1204176384576372738</t>
  </si>
  <si>
    <t>https://twitter.com/hamada1214/status/1204175093208928259</t>
  </si>
  <si>
    <t>i_Alawneh</t>
  </si>
  <si>
    <t>شباب العراق يبادون والاخونج مشغولين بالتشكيك في اكتتاب ارامكو.. ولا ربع تغريده في كل حسابات الاخونج عن مجازر ايران ضد شباب العراق</t>
  </si>
  <si>
    <t>https://twitter.com/i_Alawneh/status/1204167193207984129</t>
  </si>
  <si>
    <t>linba300</t>
  </si>
  <si>
    <t>4hgfdggfR</t>
  </si>
  <si>
    <t xml:space="preserve">اكتتاب أرامكو اقصد بس الحمدلله نزل </t>
  </si>
  <si>
    <t>https://twitter.com/linba300/status/1204166471707955200</t>
  </si>
  <si>
    <t>lll_R1a</t>
  </si>
  <si>
    <t xml:space="preserve">جدا طبيعيه اسالتها اما اكتتاب ارامكو صدقني انها تبغى تفتح موضوع المسكينه بس لان لسى توها تعرفك ولما تصير في مشاعر بينكم بيتغير كل ذا الكلام وتروح ذي العلوم </t>
  </si>
  <si>
    <t>https://twitter.com/lll_R1a/status/1204165179392561152</t>
  </si>
  <si>
    <t>hayaarz</t>
  </si>
  <si>
    <t>to_sm_ile</t>
  </si>
  <si>
    <t>السلام عليكم . انا دخلت في اكتتاب ارامكو . وجاني تم افتتاح محفظه لك .. بس كيف اقدر ادخل المحفظه وماعندي اسم مستخدم ولا رقم سري . ارجوكم افتحولي المحفظه</t>
  </si>
  <si>
    <t>https://twitter.com/hayaarz/status/1204161203087519750</t>
  </si>
  <si>
    <t>_ammari</t>
  </si>
  <si>
    <t>هل أنت إقتصادي أو مطبلاتي!! هل الزيادة هذه من الصناعة والزراعة والتصدير؟ أم من جيوب الفقراء؟ سيسألك الله عن هذا التزلف. أقسم بالله سيحل الدمار على المواطنين وسيعحزون عن تحمل هذه الضرائب والزيادات. قلة القوة الشرائية كثيرا واكبر دليل اكتتاب أرامكو. من ٣٠ مليون ٥ مليون فقط.</t>
  </si>
  <si>
    <t>https://twitter.com/_ammari/status/1204159453966356481</t>
  </si>
  <si>
    <t>05820582ma</t>
  </si>
  <si>
    <t xml:space="preserve">#ارامكو_السعودية #اكتتاب #سوق_الأسهم_السعودية 2100 سهم .. اعلى اكتتاب أحصل فيه على هذا الرقم .. قررت اعتزال اخبار الكورة والأخبار السياسة!! والتفرغ لأخبار اسواق المال وأسواق الطاقة وتاسي وداو جونز وناسداك .. وأي حد يتصل عليا مش حرد عليه .. كل شي بمواعيد </t>
  </si>
  <si>
    <t>https://twitter.com/05820582ma/status/1204159330922180608</t>
  </si>
  <si>
    <t>NoufAlhamdi_</t>
  </si>
  <si>
    <t>__l1991</t>
  </si>
  <si>
    <t xml:space="preserve"> صادددقه، بس ضحكني سؤالها عن اكتتاب ارامكو </t>
  </si>
  <si>
    <t>https://twitter.com/NoufAlhamdi_/status/1204158405612572673</t>
  </si>
  <si>
    <t>saudi1991sw</t>
  </si>
  <si>
    <t>kallid99</t>
  </si>
  <si>
    <t>الوقت تبع الجواب قبل وقت السؤال يعني الجواب انقال قبل السؤال؟ فيه شي غلط بس بغض النظر وش دخل الجوازات في اكتتاب ارامكو؟؟!!</t>
  </si>
  <si>
    <t>https://twitter.com/saudi1991sw/status/1204156263011160064</t>
  </si>
  <si>
    <t>7a5ll</t>
  </si>
  <si>
    <t>#اكتتاب_ارامكو الصدق لو فكرتو معي شوي اكتتاب ارامكو م سمعنا فيه ولا صار الا بعد ضربة بقيق وهذا حسب تحليلي قد يكون تعويض للخساير .... وارجع واقول الله يزينها بس – at Dunkin' Donuts | دانكن دونتس</t>
  </si>
  <si>
    <t>https://twitter.com/7a5ll/status/1204156252273684482</t>
  </si>
  <si>
    <t>alzaher111</t>
  </si>
  <si>
    <t xml:space="preserve">ابشروا بالخير ارباح اكتتاب ارامكو ... فاضت بها الاله ... </t>
  </si>
  <si>
    <t>https://twitter.com/alzaher111/status/1204154301268004865</t>
  </si>
  <si>
    <t>عزيزي العميل؛ يبدأ اكتتاب #أرامكو_السعودية من 17 نوفمبر وحتى 28 . تحياتي</t>
  </si>
  <si>
    <t>https://twitter.com/AlAhliNCB/status/1204152085308170240</t>
  </si>
  <si>
    <t>altheebqatar002</t>
  </si>
  <si>
    <t>#مبس ماقصر، تم شفط اموال الشعب في مسرحية هزلية اسمها"اكتتاب ارامكو"....</t>
  </si>
  <si>
    <t>https://twitter.com/altheebqatar002/status/1204151479050915840</t>
  </si>
  <si>
    <t xml:space="preserve"> مـﻧـــ الخاصــ سلام عليكم أنا البنك فتح لي محفظة حقت اكتتاب أرامكو لكن مااعرف رقم المحفظة أو رقم العميل كيف أجيبها ؟</t>
  </si>
  <si>
    <t>https://twitter.com/ask_almadina/status/1204148943313084421</t>
  </si>
  <si>
    <t>Hneendz</t>
  </si>
  <si>
    <t>bin_rashed97</t>
  </si>
  <si>
    <t>والله ودي اعرف اجابت اكتتاب ارامكو؟</t>
  </si>
  <si>
    <t>https://twitter.com/Hneendz/status/1204146872002199552</t>
  </si>
  <si>
    <t xml:space="preserve">بعد سالفة العلم المقلوب حساب #الجوازات_السعودية الرسمي يغرّد عن اكتتاب #آرامكو !! تم التصوير منعا للحذف الإكتتاب عليك والحشيش علينا </t>
  </si>
  <si>
    <t>https://twitter.com/d_iplo/status/1204146764720279553</t>
  </si>
  <si>
    <t>thameeralamma</t>
  </si>
  <si>
    <t xml:space="preserve">ماخذ عقلهم اكتتاب ارامكو </t>
  </si>
  <si>
    <t>https://twitter.com/thameeralamma/status/1204145204174950400</t>
  </si>
  <si>
    <t>Jamal_Bin_Hejaz</t>
  </si>
  <si>
    <t>25مليار دولار فقط قيمة إكتتاب #ارامكو تخيلوا قيمة إكتتاب البنك التجاري الوطني في 2014 حقق 83مليار دولار فشل ذريع يتحملة بن سلمان حيث انه أساء التوقيت في بيع أسهم الشركة العملاقة وحرب اليمن كانت اولى الأسباب لانهيار الإقتصاد السعودي Athmar</t>
  </si>
  <si>
    <t>https://twitter.com/Jamal_Bin_Hejaz/status/1204144387208429571</t>
  </si>
  <si>
    <t>broker2022</t>
  </si>
  <si>
    <t>Najdiyah503</t>
  </si>
  <si>
    <t xml:space="preserve">هي النظره الشرعيه والمعلومات هذي غير مفيده اللي تساله عنها ( اكتتاب ارامكو ) داخله ع طمع لكن اجا اليوم اللي رجال تستشير وخايفه </t>
  </si>
  <si>
    <t>https://twitter.com/broker2022/status/1204143103172632578</t>
  </si>
  <si>
    <t>المستشارون الماليون لاكتتاب «ارامكو» يؤكدون على اعلان خيار الشراء المتاح لمدير الاستقرار السعري بحد اقصى 450 مليون سهم http://www.maaal.com/archives/20191209/132294 #تاسي #اسهم #اكتتاب_ارامكو #السعودية #صحيفة_مال</t>
  </si>
  <si>
    <t>https://twitter.com/Maaalnews/status/1204142691887570944</t>
  </si>
  <si>
    <t>باذن الله اللي ماتنام عينه ماراح اعض والا اصبع ندم !! خليت لكم الملايين تهنو بس هي تجي #اكتتاب_أرامكو</t>
  </si>
  <si>
    <t>https://twitter.com/jklgaho/status/1204141020503515141</t>
  </si>
  <si>
    <t>aziz09888999</t>
  </si>
  <si>
    <t>أشغلتونا حتى عن اكتتاب ارامكو خليتونا نروح ندود دخان من بقاله لبقاله لين خلص الاكتتاب #الدخان_الجديد_مغشوش17</t>
  </si>
  <si>
    <t>https://twitter.com/aziz09888999/status/1204140295341903872</t>
  </si>
  <si>
    <t>_iimimii</t>
  </si>
  <si>
    <t xml:space="preserve">وش دخل اكتتاب ارامكو ؟؟؟؟؟؟؟ يلعنم المسكه </t>
  </si>
  <si>
    <t>https://twitter.com/_iimimii/status/1204138470991650828</t>
  </si>
  <si>
    <t>sghhtkg</t>
  </si>
  <si>
    <t xml:space="preserve">ههههههههههههههههههههههههههههههههههههههههههههههههههههههههههههههههههههههه سؤالها عن اكتتاب ارامكو ضحكني </t>
  </si>
  <si>
    <t>https://twitter.com/sghhtkg/status/1204135782543450113</t>
  </si>
  <si>
    <t>Zo2Oo</t>
  </si>
  <si>
    <t>osk_ii44</t>
  </si>
  <si>
    <t xml:space="preserve">وش نظرتك عن اكتتاب ارامكو واضح انها مساهمه وخايفه على اسهمها هههههههههههههههههههههههههههههههههههههههههههههههههههههههههههه </t>
  </si>
  <si>
    <t>https://twitter.com/Zo2Oo/status/1204134973390888960</t>
  </si>
  <si>
    <t>iMBFD</t>
  </si>
  <si>
    <t>منييييين الله ياخذني قبلك #اكتتاب_ارامكو https://twitter.com/SaudiNews50/status/1203334155800629250</t>
  </si>
  <si>
    <t>https://twitter.com/iMBFD/status/1204129814069882880</t>
  </si>
  <si>
    <t>SubaaSalim</t>
  </si>
  <si>
    <t>iMiysaa</t>
  </si>
  <si>
    <t>بس الزواج بيئة عاطفية بحته .. يعني الكلام الحلو وقليل من الغزل ما عيب . يعني أكتتاب أرامكو .. عيل هذا سؤال هههههههههه</t>
  </si>
  <si>
    <t>https://twitter.com/SubaaSalim/status/1204124418936594432</t>
  </si>
  <si>
    <t>_N33F</t>
  </si>
  <si>
    <t>جاوب و أنت ساكت ٢: بغض النظر عن اكتتاب أرامكو ! بالله وش دخل الانوثه! وش متوقع تتغزل و تتدلع لك و هي توها عارفتك ! ترا زواجك تقليدي بعدك بمرحلة التعرف الطبيعي.</t>
  </si>
  <si>
    <t>https://twitter.com/_N33F/status/1204123962428608513</t>
  </si>
  <si>
    <t>TheGreatApril</t>
  </si>
  <si>
    <t>اكتتاب ارامكو اميزنج</t>
  </si>
  <si>
    <t>https://twitter.com/TheGreatApril/status/1204123310818316290</t>
  </si>
  <si>
    <t>Aziz_184</t>
  </si>
  <si>
    <t>اوه صح ايرادات اكتتاب ارامكو يمكن له دخل.. أو ان فيه رسوم أكثر جاية</t>
  </si>
  <si>
    <t>https://twitter.com/Aziz_184/status/1204122599221006337</t>
  </si>
  <si>
    <t>motgaaed</t>
  </si>
  <si>
    <t>Jaallaadd</t>
  </si>
  <si>
    <t>ياأم نايف هداك الله انا لست ورع ثانيا لا اريد ان ااكل التبن ثالثا اكتتاب ارامكو البيع يوم الاربعاء تبغين سلف انا حاضر رابعا اذا فيه عجز في الميزانيه عندنا فالحمد لله ماتسلفنا من احد واذا تسلفنا الله لايقولها ترينا نرجعه لذالك رجعوا الا2 مليار لنا وال1 مليار للامارات</t>
  </si>
  <si>
    <t>https://twitter.com/motgaaed/status/1204120947286061056</t>
  </si>
  <si>
    <t>Mohamme45072042</t>
  </si>
  <si>
    <t>شركات الفوركس الإسرائيلية والتي مقرها مدينه حيفا وتل أبيب تعمل وتنصب على الناس بحجه المساعده في #اكتتاب_ارامكو ومع الأسف يوجد من صدق هذا الشي ووقع في الفخ وللمرة المليون استثمرو في شركات الفوركس والتي مرخصه من قبل الدوله والتي تعرفونها حق المعرفه</t>
  </si>
  <si>
    <t>https://twitter.com/Mohamme45072042/status/1204117130972672000</t>
  </si>
  <si>
    <t xml:space="preserve">#اكتتاب_ارامكو قروب خاص لملاك شركة أرامكو ومتابعة أخباره </t>
  </si>
  <si>
    <t>https://twitter.com/bandory1982/status/1204112121421815812</t>
  </si>
  <si>
    <t>#اكتتاب_ارامكو بيضرب ١٧٠ ريال السهم الواحد بس تطمع انت وياه بيع وارتاح</t>
  </si>
  <si>
    <t>https://twitter.com/Logistic0/status/1204111753627480064</t>
  </si>
  <si>
    <t>alfaisalalmuta1</t>
  </si>
  <si>
    <t>ialshamik</t>
  </si>
  <si>
    <t>وهل تنصح أستاذي الكريم بهذه الطريقة. خاصه بعد اكتتاب ارامكو اي اقصد هل نتركها لعامل الزمن</t>
  </si>
  <si>
    <t>https://twitter.com/alfaisalalmuta1/status/1204111476811796481</t>
  </si>
  <si>
    <t>وسيتحرك الاقتصاد بالسنة القادمة بالاضافة لانفاق الميزانية سينفق ايضا صندوق الاستثمارات العامة على مشاريعة وعائدات اكتتاب ارامكو ستذهب للصندوق للانفاق على المشاريع وايضا السنة القادمة سيتم إكمال اجراءات بيع سابك لارامكو و٧٠ ملياردولارستذهب للصندوق لذلك الامور جيدة والاقتصاد سيتحسن</t>
  </si>
  <si>
    <t>https://twitter.com/Q_mro8/status/1204106317763416067</t>
  </si>
  <si>
    <t>i_kn90</t>
  </si>
  <si>
    <t>hizam_elqahtani</t>
  </si>
  <si>
    <t>البطالة ارقامها بتكون في تنازل بمجرد تبدأ الاستثمارات .. والاستثمارات تحتاج جاذبية، والجاذبية تحتاج تسويق وتسهيلات ودعم .. احنا في مرحلة التسويق والتسهيلات والدعم.. واعتقد مجرد ينتهي اكتتاب ارامكو بكامل ال 5% بتختلف ارقام البطالة بشكل ملحوظ.</t>
  </si>
  <si>
    <t>https://twitter.com/i_kn90/status/1204103485949718529</t>
  </si>
  <si>
    <t>imlxi</t>
  </si>
  <si>
    <t>AboMicr</t>
  </si>
  <si>
    <t xml:space="preserve">افتكرت لمن ركبت مع واحد اول مابدأ اكتتاب ارامكو مسوي انه يكلم خويه ويقول له اكتتبت ب٦٠ الف وسيارته موديل ٢٠٠٤ وبزر بالعشرين </t>
  </si>
  <si>
    <t>https://twitter.com/imlxi/status/1204102216497467392</t>
  </si>
  <si>
    <t>7wpe__</t>
  </si>
  <si>
    <t>انا مع جميع الاساله بس وش اللي وش نظرتك عن اكتتاب ارامكو !!</t>
  </si>
  <si>
    <t>https://twitter.com/7wpe__/status/1204099618444849153</t>
  </si>
  <si>
    <t>nademah22</t>
  </si>
  <si>
    <t>iathl0</t>
  </si>
  <si>
    <t>انا اشوف انها جديه بزياده م يمنع انها تساله بس بطريقة غير مباشره مومعقوله حتى اكتتاب ارامكو سالت عنه وكلها وراء بعض يعني الموضوع ابسط من كذا والله</t>
  </si>
  <si>
    <t>https://twitter.com/nademah22/status/1204098642430382082</t>
  </si>
  <si>
    <t>qlaro7ei</t>
  </si>
  <si>
    <t>hamad_almaslam</t>
  </si>
  <si>
    <t>يعني لا اخفيك شعوراً كنا متخوفين من اكتتاب ارامكو ولكن تجاوبه معنا وشرحه لنا اصبح الخوف يتلاشئ</t>
  </si>
  <si>
    <t>https://twitter.com/qlaro7ei/status/1204093406106046464</t>
  </si>
  <si>
    <t>AMSS2019</t>
  </si>
  <si>
    <t>قمة ٢٠١٤ قبل مايدحدر السوق اشغلونا بدخول المستثمر الاجنبي للسوق السعودي واليومين اكتتاب ارامكو الله يستر بس.</t>
  </si>
  <si>
    <t>https://twitter.com/AMSS2019/status/1204092238336286721</t>
  </si>
  <si>
    <t>mobt3then1</t>
  </si>
  <si>
    <t>ابو عبدالرحمن سؤال فني ... متى ماسمح وقتك بس ما اعرف خبير اقتصادي شاطر مثلك الحين مو المفروض اكتتاب ارامكو حقق عائد للدوله فوق ٣٠٠ مليار ؟؟ ليش ماحتسبوها بالميزانيه ولا ماتدخل ؟</t>
  </si>
  <si>
    <t>https://twitter.com/mobt3then1/status/1204090385875652612</t>
  </si>
  <si>
    <t>xsanona</t>
  </si>
  <si>
    <t>https://twitter.com/xsanona/status/1204089337211736069</t>
  </si>
  <si>
    <t>#عاجل| وزير المالية السعودي: إعادة استثمار أموال طرح أرامكو سيساهم في خلق مزيد من الإيرادات للحكومة #إرم_نيوز #السعودية #اكتتاب_أرمكو</t>
  </si>
  <si>
    <t>https://twitter.com/EremNews/status/1204085599583588353</t>
  </si>
  <si>
    <t>الأهلي كابيتال: قيمة طرح أرامكو قد تقفز لـ 29.4 مليار دولار بعد تطبيق Greenshoe Option و 9 مليار ريال متوقعة بعد انضمام السهم لمؤشر الاسواق الناشئة http://www.maaal.com/archives/20191209/132267?a=7 #تاسي #تداول #الأسهم #السوق_المالية #الاقتصاد #السعودية #اكتتاب_أرامكو</t>
  </si>
  <si>
    <t>https://twitter.com/Maaalnews/status/1204085583854866438</t>
  </si>
  <si>
    <t>1abumubarak1</t>
  </si>
  <si>
    <t>saleh_alrasheed</t>
  </si>
  <si>
    <t xml:space="preserve">زي الفئة اللي خوفو من اكتتاب ارامكو واول من اكتتب هم </t>
  </si>
  <si>
    <t>https://twitter.com/1abumubarak1/status/1204084836949991424</t>
  </si>
  <si>
    <t>INidi__</t>
  </si>
  <si>
    <t>i_f26</t>
  </si>
  <si>
    <t>ماتدرين هي من اكتتاب ارامكو ولا من الرتويت ولا من المكافأه يحق لها الثريه</t>
  </si>
  <si>
    <t>https://twitter.com/INidi__/status/1204083959598067712</t>
  </si>
  <si>
    <t>القطاع الخاص دائما وأبدا هو نقطة ضعف ميزانية أي عام ، اكتتاب أرامكو جزء صغير جدا من الحل هذا القطاع يحتاج للتخصيص وبقوانين موزونه بين المصلحة العامة ككل ومصلحة المواطن كجزء من هذا الكل ، نحتاج لوقت طويل حتى ننجز فالأفضل استنساج التجارب الناجحة كالتجربة الكورية الجنوبية #الميزانيه</t>
  </si>
  <si>
    <t>https://twitter.com/i_moodee/status/1204083784196468736</t>
  </si>
  <si>
    <t>abdullah_1166</t>
  </si>
  <si>
    <t>spagov</t>
  </si>
  <si>
    <t xml:space="preserve">الملك سلمان حفظه الله يؤكد ان متحصلات اكتتاب ارامكو سيتم استثمارها لتنويع مصادر الدخل وهو من اهم الأهداف لطرح ٢٪ من الشركة كما يقول حفظه الله ان الشفافية هي شعار الدولة في كل مشاريعها القادمة ليكون المواطن على علم بكل مايحدث ويكون عونًا لتحقيق الرؤية </t>
  </si>
  <si>
    <t>https://twitter.com/abdullah_1166/status/1204083251175972865</t>
  </si>
  <si>
    <t>Q20_20Q</t>
  </si>
  <si>
    <t>بسيطة نسددها من قيمة اكتتاب ارامكو ونصفّر العداد ونبقى حبايب</t>
  </si>
  <si>
    <t>https://twitter.com/Q20_20Q/status/1204080469580668930</t>
  </si>
  <si>
    <t>جاء اكتتاب أرامكو بالعديد من الأشخاص الغير متمرسين في لعبة البورصة وسوق الأوراق المالية . سوف أسخر العديد من التغريدات للتوعية عن سوق الأسهم وأهمها : #سوق_الأسهم_وعاء_استثماري_للمدى_الطويل</t>
  </si>
  <si>
    <t>https://twitter.com/ialshamik/status/1204079210094120962</t>
  </si>
  <si>
    <t>Mznsubaie</t>
  </si>
  <si>
    <t>المعذرة دكتور سؤال ثاني اكتتاب ارامكو ماله اي علاقه بالميزانية بمعنى قيمةالاكتتاب من حق صندوق الاستثمارات فقط .. صحيح؟</t>
  </si>
  <si>
    <t>https://twitter.com/Mznsubaie/status/1204078109915521024</t>
  </si>
  <si>
    <t>BMAlsalman1</t>
  </si>
  <si>
    <t xml:space="preserve">المشكلة اذا قالت كلام انثى اخذ عنها فكرة يعني والله اكتتاب ارامكو افضل </t>
  </si>
  <si>
    <t>https://twitter.com/BMAlsalman1/status/1204077228444794880</t>
  </si>
  <si>
    <t>نصيحة لا تبيع اقل من ١٠٠#إكتتاب_أرامكو</t>
  </si>
  <si>
    <t>https://twitter.com/shambodfg/status/1204076923384664064</t>
  </si>
  <si>
    <t xml:space="preserve">#اكتتاب_أرامكو #تداول_ارامكو بعد خبر تخفيض الانتاج + تصريح وزير الطاقة .. بإذن الله ما تبيعون #ارامكو الا فوق ال 100 </t>
  </si>
  <si>
    <t>https://twitter.com/OssAmH2030/status/1204076733361733634</t>
  </si>
  <si>
    <t>pensive777</t>
  </si>
  <si>
    <t>اللهم صلّ وسلم على محمد #اكتتاب_أرامكو #بدل_غلاء_المعيشه #الميزانيه_العامه_للدوله</t>
  </si>
  <si>
    <t>https://twitter.com/pensive777/status/1204074532895645697</t>
  </si>
  <si>
    <t>kealshami1</t>
  </si>
  <si>
    <t>هل ال ٨٣٣ مليار من غير دخل طرح ارامكو؟ اذا لا كويس اذا ايه معناته المفترض عجز اكبر يمكن يتضح السنه القادمه الي مافيها طرح اكتتاب مثل هذا.</t>
  </si>
  <si>
    <t>https://twitter.com/kealshami1/status/1204074381095456768</t>
  </si>
  <si>
    <t>four4one1</t>
  </si>
  <si>
    <t>AlwatanNews24</t>
  </si>
  <si>
    <t>أجل أين ذهب دخل الترفيه والسياحة والمخالفات وعلاوة إصدار اكتتاب أرامكو.؟</t>
  </si>
  <si>
    <t>https://twitter.com/four4one1/status/1204073474945355779</t>
  </si>
  <si>
    <t>HnJbIJkzWuQ7CoZ</t>
  </si>
  <si>
    <t>فيه اكتتاب أرامكو ولا الترفيه سدوبه العجز</t>
  </si>
  <si>
    <t>https://twitter.com/HnJbIJkzWuQ7CoZ/status/1204070750677864448</t>
  </si>
  <si>
    <t>M8Iziazi</t>
  </si>
  <si>
    <t>#الميزانيه_العامه_للدوله واذا بدون اكتتاب أرامكو كم تطلع ؟</t>
  </si>
  <si>
    <t>https://twitter.com/M8Iziazi/status/1204070481734852609</t>
  </si>
  <si>
    <t>بالجلسة الافتتاحية..ماذا قال محمد العريان عن اكتتاب أرامكو فى "سولت 2019"؟- للتفاصيل https://is.gd/0Q5y9o #أموال</t>
  </si>
  <si>
    <t>https://twitter.com/Amwal_mag/status/1204069159853854721</t>
  </si>
  <si>
    <t>unluckyIoser</t>
  </si>
  <si>
    <t>seIfcenterd</t>
  </si>
  <si>
    <t>حسّيت اني شوي intimidated لما سالت عن اكتتاب أرامكو يارب رايي يعجبها</t>
  </si>
  <si>
    <t>https://twitter.com/unluckyIoser/status/1204068327116681216</t>
  </si>
  <si>
    <t>abdalkerm1251</t>
  </si>
  <si>
    <t>وش دخل اكتتاب ارامكو ههههههههههه</t>
  </si>
  <si>
    <t>https://twitter.com/abdalkerm1251/status/1204067972563771399</t>
  </si>
  <si>
    <t>Soma_dawilah</t>
  </si>
  <si>
    <t xml:space="preserve">الجديه على جنب و اكتتاب ارامكو على جنب </t>
  </si>
  <si>
    <t>https://twitter.com/Soma_dawilah/status/1204066290614226944</t>
  </si>
  <si>
    <t>haze_vi</t>
  </si>
  <si>
    <t>rooze55</t>
  </si>
  <si>
    <t>ادخلي التحدي فوزي فيه بيعي الجوال جمعي الفلوس اكتتاب ب ارامكو ثم بعدها عوائد مالية ومايحتاج دراسة</t>
  </si>
  <si>
    <t>https://twitter.com/haze_vi/status/1204065586445275138</t>
  </si>
  <si>
    <t>mazin_kd</t>
  </si>
  <si>
    <t>AhmedCheeseater</t>
  </si>
  <si>
    <t>شوفتا يا معلم من أكتتاب أرامكو زولة دي بتدردق فيهو عاوزه تشوف أفاقة ونظرتو للأمور عاملة كيف بالمره بتضح ليها لو هو زول مستقطب ولا لأ</t>
  </si>
  <si>
    <t>https://twitter.com/mazin_kd/status/1204063823122055174</t>
  </si>
  <si>
    <t>akram96__</t>
  </si>
  <si>
    <t>ahkamjaber</t>
  </si>
  <si>
    <t>سؤال اكتتاب ارامكو م لأمه داعي ؛ باقي الاسئلة اوك</t>
  </si>
  <si>
    <t>https://twitter.com/akram96__/status/1204063808228073472</t>
  </si>
  <si>
    <t>mistan1946</t>
  </si>
  <si>
    <t>Y_kassantini</t>
  </si>
  <si>
    <t>#قطاع_الاسمنت يمشي ملكا والمستقبل المزدهر للملكه سيكون القطاع هو المستفيد والسيوله اللتي تحققت من اكتتاب ارامكو سينال مشاريع الدوله منها نصيب الاسد وبالتالي قطاع الاسمنت ولذلك لا يزال الطريق طويل ومشرق بإذن الله . ومبيعات شهر نوفمبر ترتفع 24٪</t>
  </si>
  <si>
    <t>https://twitter.com/mistan1946/status/1204060241614299141</t>
  </si>
  <si>
    <t>r7oobksa</t>
  </si>
  <si>
    <t>Saad503msm</t>
  </si>
  <si>
    <t>على مستوى المواطن وش التغيرات اللي حصلت ؟! اخذوا رواتب من الموظفين بااسم الشهور الشمسيه اخذوا العلاوه ضرائب وقف الابتعاث وقف المشاريع تقليل الوظائف الحكوميه سجنوا الامراء والتجار واخذوا اموالهم الآن اكتتاب ارامكو مليارات راح تكون للدوله كل هذا اصبح بيد فاسدين والنتيجه دمار</t>
  </si>
  <si>
    <t>https://twitter.com/r7oobksa/status/1204059058728296449</t>
  </si>
  <si>
    <t>BasDamshg</t>
  </si>
  <si>
    <t>alghalbaksa</t>
  </si>
  <si>
    <t>ايقاف الخدمات وضع لي غرض خبيث ولا همهم حل مشكلة الدين الي ابصط حلولها على المعسر الحقيقي حساب المواطن وتيسير اموره مو ايقاف خدماته ودفنه وهو حي لكن هناك خفايا خبيث متفق عليها ضد المواطنين المتعثرين من ذوي الدخل المحدود والفقارا وصدهم عن الاستفاده من المصلحه المشتركه اكتتاب ارامكو</t>
  </si>
  <si>
    <t>https://twitter.com/BasDamshg/status/1204051832248647681</t>
  </si>
  <si>
    <t>g245246</t>
  </si>
  <si>
    <t>AthenaMary_</t>
  </si>
  <si>
    <t>ترى اكتتاب أرامكو تم على ١،٥٪ فقط من عدد أسهم الشركة يا فلتة زمانك..</t>
  </si>
  <si>
    <t>https://twitter.com/g245246/status/1204051045690806272</t>
  </si>
  <si>
    <t>iMe3o</t>
  </si>
  <si>
    <t>تقدر مثلًا تفتح موضوع عن ارامكو وتقول ابوي اشترك فيها وانها ماتدري بيكسب او لا وتشوف رده .. مب تقول له مارأيك في اكتتاب ارامكو ؟ سلامات .. يعني امور غبيه تخرب الشخصيه</t>
  </si>
  <si>
    <t>https://twitter.com/iMe3o/status/1204049662203879424</t>
  </si>
  <si>
    <t>Ali_SRashed</t>
  </si>
  <si>
    <t>aalrashed</t>
  </si>
  <si>
    <t xml:space="preserve">مازن اليوم يحلل بالايرادات لميزانية المملكة التي سوف تعلن بعد لحظات والمشكلة تحليله بعيد عن الواقعية لقد ذكر ان الايرادات لميزانية العام القادم سوف تنقص 30مليار من اكتتاب ارامكو واغفل قيمة ايرادات تداول الاسم التى سوف تزاد أضعاف إضافة ارتفاع البترول بعد التخ </t>
  </si>
  <si>
    <t>https://twitter.com/Ali_SRashed/status/1204048374317690880</t>
  </si>
  <si>
    <t>beeboo_20</t>
  </si>
  <si>
    <t>البنات يسلكون لها عشانها بنت اوك سؤالها حلو عن نظرته المستقبليه لكن رأيك في اكتتاب ارامكو ؟ معليش مو مستشار اقتصادي ترى</t>
  </si>
  <si>
    <t>https://twitter.com/beeboo_20/status/1204047129393664001</t>
  </si>
  <si>
    <t>[مختارات أرقام] من جاءت بهم سفن "أرامكو" إلى السوق.. دليل المستثمر الذي يخطو أولى خطواته في سوق الأسهم أرقام - خاص أظهر بيان شركة سامبا المالية للأصول وإدارة الاستثمار (سامبا كابيتال)، بصفتها مدير اكتتاب شركة... الخوف من لحظ.. http://bitly.com/2DX7LBk</t>
  </si>
  <si>
    <t>https://twitter.com/eco_news_sa/status/1204046863147708416</t>
  </si>
  <si>
    <t xml:space="preserve">قيمة طرح #أرامكو تقفز إلى 29.4 مليار دولار https://ajel.sa/F2QB8x/ #اكتتاب_أرامكو </t>
  </si>
  <si>
    <t>https://twitter.com/ajlnews/status/1204045535281319936</t>
  </si>
  <si>
    <t>بعد تنفيذ الشركة خيار الشراء الإضافي للمؤسسات.. قيمة طرح أرامكو السعودية الأضخم عالمياً وتاريخياً @Saudi_Aramco #اكتتاب_أرامكو @Aramco</t>
  </si>
  <si>
    <t>https://twitter.com/alain_4u/status/1204044052041273345</t>
  </si>
  <si>
    <t>Haredo7</t>
  </si>
  <si>
    <t>iScarlettFT</t>
  </si>
  <si>
    <t xml:space="preserve">هو صح وطبيعي بكل شيء الا سؤال اكتتاب ارامكو غريب والله </t>
  </si>
  <si>
    <t>https://twitter.com/Haredo7/status/1204039409823301632</t>
  </si>
  <si>
    <t>iiBluray</t>
  </si>
  <si>
    <t>TT_23_TT</t>
  </si>
  <si>
    <t xml:space="preserve">مافيها شيء الا اكتتاب ارامكو شكله تريد تشوفه من الناحية السياسية وما حصلت غير هالسؤال </t>
  </si>
  <si>
    <t>https://twitter.com/iiBluray/status/1204027159632891905</t>
  </si>
  <si>
    <t>SAADALAAYD</t>
  </si>
  <si>
    <t xml:space="preserve">اكثر من موقف صعب أُخُتبر فيه ولاء الشعب السعودي لدينه ووطنه وقيادته،وراهن الأعداء على سقوط هذا الشعب الوفي في شراك حقدهم وكراهيتهم لكل مَنْ على هذة الأرض الطيبة ،ولعل في نجاح اكتتاب شركة أرامكو الدليل القاطع على صدق كلامي وخيبة الأعداء ، فبارك الله للوطن والقيادة بهذا الشعب الوفي </t>
  </si>
  <si>
    <t>https://twitter.com/SAADALAAYD/status/1204026482856792065</t>
  </si>
  <si>
    <t>_salabbad</t>
  </si>
  <si>
    <t xml:space="preserve">لهجة بلومبرج حول اكتتاب ارامكو تغيرت والآن بدأت التقارير تتحدث عن محفزات الارتفاع السعري للسهم عند بدء التداول! </t>
  </si>
  <si>
    <t>https://twitter.com/_salabbad/status/1204024675204059136</t>
  </si>
  <si>
    <t>٥- وفي أحد هذه الاجتماعات عرض زميل قضية مطالبة ورثة بنصيب مورثتهم، فذكر أحد قضاة محكمة في تهامة أن العمل لديهم على ردّ الدعوى استناداً إلى فتوى لسماحة رئيس القضاة الشيخ/ محمد بن إبراهيم -رحمه الله-. #قضية #اكتتاب_أرامكو</t>
  </si>
  <si>
    <t>https://twitter.com/retired_judge/status/1204023724854382593</t>
  </si>
  <si>
    <t>من جاءت بهم سفن #أرامكو إلى السوق.. دليل المستثمر الذي يخطو أولى خطواته في سوق #الأسهم http://argaam.me/z6no50xv9gw #أرامكو_السعودية #إكتتاب_أرامكو #طرح_أرامكو #السوق_السعودي</t>
  </si>
  <si>
    <t>https://twitter.com/argaam/status/1204022442810839041</t>
  </si>
  <si>
    <t>الأهلي كابيتال: قيمة طرح أرامكو تقفز لـ 29.4 مليار دولار بعد تطبيق Greenshoe Option و 9 مليار ريال متوقعة بعد انضمام السهم لمؤشر الاسواق الناشئة http://www.maaal.com/archives/20191209/132267 #تاسي #تداول #الأسهم #السوق_المالية #الاقتصاد #السعودية #اكتتاب_أرامكو</t>
  </si>
  <si>
    <t>https://twitter.com/Maaalnews/status/1204021083692830720</t>
  </si>
  <si>
    <t>الأهلي كابيتال: قيمة طرح #أرامكو_السعودية ارتفعت إلى 110.25 مليار ريال بعد تنفيذ خيار التخصيص الإضافي للمؤسسات http://argaam.me/AorP50xv93p #أرامكو #إكتتاب_أرامكو #طرح_أرامكو #السوق_السعودي</t>
  </si>
  <si>
    <t>https://twitter.com/argaam/status/1204020946857865217</t>
  </si>
  <si>
    <t>AMAH199</t>
  </si>
  <si>
    <t>كلها أسئلة زينة بس اكتتاب أرامكو ضحكني والله</t>
  </si>
  <si>
    <t>https://twitter.com/AMAH199/status/1204020567290077184</t>
  </si>
  <si>
    <t>SHIBANI_222</t>
  </si>
  <si>
    <t>WaelAlamri96</t>
  </si>
  <si>
    <t xml:space="preserve">بدا لي ان الوضع جدي اكثر من العقلية !! بالله حد يسأل وقت الخطوبة عن اكتتاب ارامكو؟؟؟؟ حبوب كنسل خطوبة كان كذا </t>
  </si>
  <si>
    <t>https://twitter.com/SHIBANI_222/status/1204019411461562368</t>
  </si>
  <si>
    <t>BoFahad_Qatar</t>
  </si>
  <si>
    <t>ياطبل انت والدويلة الفاشل هذه ارامكو تم الاكتتاب والتغطيه والتداول بعد بكره. والتغطيه تمت ٥ مرات. قافلتنا تسير والكلاب تنبح #ارامكو_السعودية #اكتتاب_ارمكو</t>
  </si>
  <si>
    <t>https://twitter.com/abu_nawaf_2003/status/1204016983198621698</t>
  </si>
  <si>
    <t>mojeb_q</t>
  </si>
  <si>
    <t>Saleh_22222</t>
  </si>
  <si>
    <t>اجل وين ايرادات اكتتاب ارامكو ؟؟؟</t>
  </si>
  <si>
    <t>https://twitter.com/mojeb_q/status/1204016664985194497</t>
  </si>
  <si>
    <t>تم تخصيص 23% من اكتتاب المؤسسات للصناديق السيادية والأجنبية #اكتتاب_ارامكو</t>
  </si>
  <si>
    <t>https://twitter.com/AboslimanQasim/status/1204016531732127746</t>
  </si>
  <si>
    <t>Forex_Star</t>
  </si>
  <si>
    <t xml:space="preserve">هذه القناة كان لها السبق بتوقع رفع حجم الطرح 450 مليون سهم قبل اعلان الأهلي وقناة العربية بفضل الله تعالى #اكتتاب_ارامكو </t>
  </si>
  <si>
    <t>https://twitter.com/Forex_Star/status/1204015012987179009</t>
  </si>
  <si>
    <t>mariisul</t>
  </si>
  <si>
    <t>طبعًا كله كوم و سؤال اكتتاب أرامكو كوم . حبيتها</t>
  </si>
  <si>
    <t>https://twitter.com/mariisul/status/1204013715559010305</t>
  </si>
  <si>
    <t>CxevQDvEvbSqdxO</t>
  </si>
  <si>
    <t xml:space="preserve">محد مشكك في شركة ارامكو الى السفيه والجاهل .. انا بينزل راتبي بكره مع الحساب المواطن كنت بجمعهم واشترك في الاكتتاب وطافني الاكتتاب لني مفلس ..وقهرني كلمتك أصابع الندم وانا عندي امل في اكتتاب ثاني بس ما ضنتي يلا الله كريم </t>
  </si>
  <si>
    <t>https://twitter.com/CxevQDvEvbSqdxO/status/1204012096880553984</t>
  </si>
  <si>
    <t>زواج مـبتعـث http://mmbt3th.com موقع زواج مخصص للطلبة المبتعثون عدد كبير جداً من الاعضاء يسعدنا تواجدكم #فعاليات_موسم_الرياض #ونتروندرلاند #اكتتاب_ارامكو</t>
  </si>
  <si>
    <t>https://twitter.com/mmbtu3th/status/1204009150709149696</t>
  </si>
  <si>
    <t>Bo0oAziz</t>
  </si>
  <si>
    <t>elixsmoog</t>
  </si>
  <si>
    <t xml:space="preserve">واضح انها انسانة واعية ومثقفة وكان من الأجدر نقاشها بكل صراحة بدل طرح الموضوع في السوشال ميديا. الله يكتب الخير لكلاهما بس أعجبني "وش نظرتك عن اكتتاب أرامكو".. الظاهر السؤال ملغوم </t>
  </si>
  <si>
    <t>https://twitter.com/Bo0oAziz/status/1204007113841893376</t>
  </si>
  <si>
    <t>faceboo47342746</t>
  </si>
  <si>
    <t>skyfahad78</t>
  </si>
  <si>
    <t>لا ياشيخ انتظر قليلا سترى السعوديون قريبا يفترشون الأرض بعد اكتتاب ارامكو وسحب أموال الشعب لدفع الجزية للأمريكان طبعا بحكم بن ظرطان</t>
  </si>
  <si>
    <t>https://twitter.com/faceboo47342746/status/1204003964246798341</t>
  </si>
  <si>
    <t>abunasser1982</t>
  </si>
  <si>
    <t>ZoorBa10</t>
  </si>
  <si>
    <t>قرض او تسهيل للمشاركة في اكتتاب ارامكو تقصد؟</t>
  </si>
  <si>
    <t>https://twitter.com/abunasser1982/status/1203998498246578177</t>
  </si>
  <si>
    <t>موعد إيداع الدفعة 25 من حساب المواطن.. والبرنامج يستبق الإيداع بتوضيح بشأن الدخل الناتج عن اكتتاب أرامكو https://www.ngmisr.com/?p=2186511 #حساب_المواطن</t>
  </si>
  <si>
    <t>https://twitter.com/misrstars/status/1203997643061563393</t>
  </si>
  <si>
    <t xml:space="preserve">#اكتتاب_أرامكو وزير الطاقة عبد العزيز بن سلمان لبلومبيرغ ، ولي العهد جعلنا فخورين لأنه اتخذ قرارات جيدة </t>
  </si>
  <si>
    <t>https://twitter.com/sahmycom/status/1203996202427191296</t>
  </si>
  <si>
    <t xml:space="preserve">25مليار دولار فقط قيمة إكتتاب #ارامكو تخيلوا قيمة إكتتاب البنك التجاري الوطني في 2014 حقق 83مليار دولار فشل ذريع يتحملة بن سلمان حيث انه أساء التوقيت في بيع أسهم الشركة العملاقة وحرب اليمن كانت اولى الأسباب لانهيار الإقتصاد السعودي </t>
  </si>
  <si>
    <t>https://twitter.com/AthenaMary_/status/1203995837640183813</t>
  </si>
  <si>
    <t>goodeogdi</t>
  </si>
  <si>
    <t>SambaCare</t>
  </si>
  <si>
    <t>السلام عليكم مجموعة سامبا عندي استفسار عن اكتتاب أرامكو عند بداية تداول الأسهم في أول يوم هل اقدر ابيع الأسهم عن طريق الهاتف المصرفي لسامبا كابيتال ارجوا الإفادة وشكرا</t>
  </si>
  <si>
    <t>https://twitter.com/goodeogdi/status/1203995533356011521</t>
  </si>
  <si>
    <t>﷽ : قل أعوذ برب الفلق۝من شر ما خلق ۝ومن شر غاسق إذا وقب۝ومن شر النفاثات في العقد۝ومن شر حاسد إذا حسد #الرياض #اكتتاب_أرامكو #سلمان_الفرج</t>
  </si>
  <si>
    <t>https://twitter.com/pensive777/status/1203994587892727809</t>
  </si>
  <si>
    <t>للجميع اللي عندهم حسابات تداول في البنوك ( راجحي أهلي إنماء رياض وكل البنوك ) اذا نزل السهم بالسوق وتبي تبيع : 1- رح لمحفتك وسو بيع 2- فيه خانات تعبيها منها سعر البيع اللي تبي حط سعر السوق؛ 3- تأكد انه صار على امر البيع اللي سويته تنفيذ ( يطلع لك بعد ماتسوي موافق) #اكتتاب_أرامكو</t>
  </si>
  <si>
    <t>https://twitter.com/hhdd855/status/1203994239107043328</t>
  </si>
  <si>
    <t>اللي فاته الاكتتاب ويبي يشتري بارامكو انصحه يشتري اول يوم لان اتوقع السعر رح يرتفع الحد الاقصى في اليوم الاول اللي هو 35.2 ريال للسهم ؛؛ لان مارح يلحق اذا يبي يشتري بعدين بيصير السعر اغلى ...اليوم الثاني اتوقع يصير 38 والثالث 41 ريال #اكتتاب_أرامكو #اكتتاب_أرامكو</t>
  </si>
  <si>
    <t>https://twitter.com/hhdd855/status/1203993351021879296</t>
  </si>
  <si>
    <t>cazanova2015</t>
  </si>
  <si>
    <t>هل سيدخل اكتتاب أرامكو ضمن موازنة : #الميزانيه_العامه_للدوله ؟!</t>
  </si>
  <si>
    <t>https://twitter.com/cazanova2015/status/1203990310994481152</t>
  </si>
  <si>
    <t>https://twitter.com/aleqtisadiah/status/1203988941143203840</t>
  </si>
  <si>
    <t>samirziadeh963</t>
  </si>
  <si>
    <t>موعد إيداع الدفعة 25 من #حساب_المواطن.. والبرنامج يستبق الإيداع بتوضيح بشأن الدخل الناتج عن اكتتاب أرامكو @misrstars</t>
  </si>
  <si>
    <t>https://twitter.com/samirziadeh963/status/1203988795361808384</t>
  </si>
  <si>
    <t>q88e</t>
  </si>
  <si>
    <t>القبس/ #بوبيان_للبتروكيماويات اكتتبت في #أرامكو بـ8.6 ملايين دينار . . اكتتاب بوسة خشوم ...!</t>
  </si>
  <si>
    <t>https://twitter.com/q88e/status/1203988706266365957</t>
  </si>
  <si>
    <t>إلى اكتتاب أرامكو ،، لم يتركوا سفالة ولا قلة أدب إلا والصقوها به وبذلوا لذلك الاموال ومولوا القنوات والمرتزقة ،، ولكنهم فشلوا واكتشف الناس افلاسهم كذب وفبركة قنواتهم ومرتزقتهم واحترقت جميع اوراقهم لذلك لجأوا إلى المملكة بزيارات سرية يتمسحون بها ويتزلفون لحكامها ويطلبون ود شعبها.</t>
  </si>
  <si>
    <t>https://twitter.com/saudi_citizen89/status/1203987907238940672</t>
  </si>
  <si>
    <t>fionacooper1970</t>
  </si>
  <si>
    <t>There is simplicity in modern interior design that has given it everlasting relevance. Modern homes have clean lines and are without fuss. #ابدأ_صونها #الميزانيه_العامه_للدوله #تاسي #اسهم #اكتتاب_ارامكو #السعودية</t>
  </si>
  <si>
    <t>https://twitter.com/fionacooper1970/status/1203985868295413761</t>
  </si>
  <si>
    <t>_ii0q</t>
  </si>
  <si>
    <t>تسألك عن اكتتاب ارامكو لا كذا كثير هههههههههههههههههههههههههههههههههههههههههههههههههههههههههههههههه</t>
  </si>
  <si>
    <t>https://twitter.com/_ii0q/status/1203982934006468608</t>
  </si>
  <si>
    <t>lk85602497</t>
  </si>
  <si>
    <t>mrgr55</t>
  </si>
  <si>
    <t>بعض الاراء تدل على صفاته اكتتاب ارامكو يعني ان الولد يستثمر ويقدر يدخر بيت العمر يعني ان الرجال عنده خطة مستقبلية لقدام سؤالها عن الطفولة تعرف الي يخاف منه وكيف عانا البنت واضح انها ذكية وناجحة وعندها اهداف بتحققها به ولا بدونه لو الامر بيدي بكنسل الزواج مشروع طلاق</t>
  </si>
  <si>
    <t>https://twitter.com/lk85602497/status/1203982775654719492</t>
  </si>
  <si>
    <t>S38265788</t>
  </si>
  <si>
    <t>بعيدا عن سؤال اكتتاب ارامكو لكن البنت واضحه والوضوح من اكبر اسباب نجاح الزواج ، حتى هو المفروض يبدأ يسالها ويحقق معاها ماراح يبان التوافق العقلي الا بهالطريقة مدري ليش مستعجل يشوفها انثى وهو لو تميعت وتدلعت كان شك وقال كيف تسوي كذا واحنا ما ملكنا !</t>
  </si>
  <si>
    <t>https://twitter.com/S38265788/status/1203982519592460288</t>
  </si>
  <si>
    <t>Gh_q55</t>
  </si>
  <si>
    <t>allialsadoon</t>
  </si>
  <si>
    <t>بوجهه نظري اشوف انه فيه كثير فئات بموضوع اكتتاب ارامكو الي يصدق كلام الواتس والي معترض للرؤيه ومكفر والي قاري عن الموضوع هي ممكن تبي تعرف قد ايش اطلاعه وتفكيره مو شرط انها مع هذا الشي تبيه يتكلم ويكون له مساحه يعبر عن رايه</t>
  </si>
  <si>
    <t>https://twitter.com/Gh_q55/status/1203982402198163457</t>
  </si>
  <si>
    <t>x_1403_x</t>
  </si>
  <si>
    <t>58﷼ #إكتتاب_أرامكو</t>
  </si>
  <si>
    <t>https://twitter.com/x_1403_x/status/1203982144353316864</t>
  </si>
  <si>
    <t>01101arr</t>
  </si>
  <si>
    <t>333meemee</t>
  </si>
  <si>
    <t xml:space="preserve">بالله وش الفائدة من أسئلة مثل وش نظرك للمستقبل! أو وش رأيك في اكتتاب أرامكو تبي زوج ولا محلل إقتصادي </t>
  </si>
  <si>
    <t>https://twitter.com/01101arr/status/1203981483574214656</t>
  </si>
  <si>
    <t>theshoogh</t>
  </si>
  <si>
    <t>كيف شذا السؤال ؟! انا اذا برتبط بشخص وبكون معاه اسرة ابي افهم كل نقطة يفهم فيها اكتتاب ارامكو كثير اختلفوا فيه مختلين عقلياً خلوه حرام البنت واضح انها فاهمة ماشاءلله عليها كثير وتبي تفهمه ومن ابسط حقوقها</t>
  </si>
  <si>
    <t>https://twitter.com/theshoogh/status/1203980973307781122</t>
  </si>
  <si>
    <t>Alnaddabi</t>
  </si>
  <si>
    <t xml:space="preserve">احسن سؤال ويش نظرتك عن اكتتاب ارامكو </t>
  </si>
  <si>
    <t>https://twitter.com/Alnaddabi/status/1203978367860707328</t>
  </si>
  <si>
    <t>Amal_1990_Amal</t>
  </si>
  <si>
    <t>اكثر الشركات استفادة من اكتتاب ارامكو #سهم_البحري #تاسي #الميزانيه_العامه_للدوله</t>
  </si>
  <si>
    <t>https://twitter.com/Amal_1990_Amal/status/1203978306560901121</t>
  </si>
  <si>
    <t>jak_droop</t>
  </si>
  <si>
    <t>AbuOmarAloufi</t>
  </si>
  <si>
    <t>ماعندي مشكلة بالاسألة المذكورة كلها لعلاقتها بالحياة المستقبلية بشكل مباشر أو غير غير مباشر، مشكلتي مع السؤال عن اكتتاب ارامكو؟؟؟؟؟؟؟؟ اذا افترضنا انه شخص ماله بالاقتصاد ولا عنده سيولة اكيد مهب مفكر ولا جاي له طاري بالاكتتاب</t>
  </si>
  <si>
    <t>https://twitter.com/jak_droop/status/1203976961753862146</t>
  </si>
  <si>
    <t xml:space="preserve">Los Angeles times: 25.6 مليار دولار فقط، هو المبلغ الذي جمعه اكتتاب أرامكو، وهذا المبلغ تم جمعه من التجار الذين احتجزهم بن سلمان بحجة الفساد ثم أجبرهم على الاكتتاب الذي جاء بنتائج أقل بكثير من المخطط. هذه النتيجة المتوقعة عندما يقود الدولة مريض سيكوباثي. </t>
  </si>
  <si>
    <t>https://twitter.com/saiedibnnasser/status/1203976580478881795</t>
  </si>
  <si>
    <t>"بلومبيرج": سهم "أرامكو" سيحصل على كثير من الدعم عند تداوله http://www.maaal.com/archives/20191209/132256 #تاسي #تداول #الأسهم #السوق_المالية #الاقتصاد #السعودية #اكتتاب_أرامكو</t>
  </si>
  <si>
    <t>https://twitter.com/Maaalnews/status/1203974366523985921</t>
  </si>
  <si>
    <t>M0li_11</t>
  </si>
  <si>
    <t>etv_fa</t>
  </si>
  <si>
    <t xml:space="preserve">وش نظرتك عن اكتتاب ارامكو </t>
  </si>
  <si>
    <t>https://twitter.com/M0li_11/status/1203968817942220800</t>
  </si>
  <si>
    <t>anbaa_aseer</t>
  </si>
  <si>
    <t>اكتتاب “أرامكو” سيكون أعلى 18 % من “علي بابا” - https://mesbar.news/74559.html</t>
  </si>
  <si>
    <t>https://twitter.com/anbaa_aseer/status/1203968665407905793</t>
  </si>
  <si>
    <t>8272Band</t>
  </si>
  <si>
    <t>الوكااد اكتتاب أرامكو سيكون أعلى 18 % من علي بابا.</t>
  </si>
  <si>
    <t>https://twitter.com/8272Band/status/1203967529242316800</t>
  </si>
  <si>
    <t>turki_daghriri</t>
  </si>
  <si>
    <t>عينة من الناس الذين ربما أنك قابلت بعضهم خلال اكتتاب أرامكو . #تاسي</t>
  </si>
  <si>
    <t>https://twitter.com/turki_daghriri/status/1203967343988236288</t>
  </si>
  <si>
    <t>hani9592</t>
  </si>
  <si>
    <t>يستاهل ليش ما يكون مثقف ف اكتتاب ارامكو؟</t>
  </si>
  <si>
    <t>https://twitter.com/iMiysaa/status/1203967062403682304</t>
  </si>
  <si>
    <t>swah_30</t>
  </si>
  <si>
    <t>samykleyb</t>
  </si>
  <si>
    <t>السعودية مشغوله بأضخم اكتتاب في تاريخها أرامكو منفعه لمواطنيها والتحضير لقمة العشرين عدا الاحتفالات والكرنفالات التي تعيشها ولله الحمد والمنه ولايعنيها الحريري وبقية امراء الطوائف</t>
  </si>
  <si>
    <t>https://twitter.com/swah_30/status/1203964293265416192</t>
  </si>
  <si>
    <t>AdnanAlfi</t>
  </si>
  <si>
    <t>@SambaBank @SambaCare يا أفضل بنك في العالم مو قادر ادخل على محفظة الاستثمار و أشوف تخصيص اكتتاب أرامكو والحل يعني ؟</t>
  </si>
  <si>
    <t>https://twitter.com/AdnanAlfi/status/1203963809188208646</t>
  </si>
  <si>
    <t>#اكتتاب_ارامكوا تداول تحدد سعر سهم ارامكو اعلى سعر للبيع 35 ريال في اول يوم تداول واقل سعر 28 ريال</t>
  </si>
  <si>
    <t>https://twitter.com/ssaleh11/status/1203961916877688832</t>
  </si>
  <si>
    <t>اذا الشخص مثقف وواعي مامعناته عارف اكتتاب ارامكو كل انسان وله معلومات معينه ف حياته هوه عارفها والمعرفه تختلف بيننا كاشخاص من حقها تعرف نظرته وتفكيره للحياه طبعاً لكن بعض الاساله ممكن تحرجه هوه كشخص</t>
  </si>
  <si>
    <t>https://twitter.com/hani9592/status/1203961025265065985</t>
  </si>
  <si>
    <t>SsOoLlOoMmOoNn8</t>
  </si>
  <si>
    <t>m_alshaalan</t>
  </si>
  <si>
    <t>ماعندي بالمحفظه إلا هو....ب اسثناء اكتتاب أرامكو 🖒</t>
  </si>
  <si>
    <t>https://twitter.com/SsOoLlOoMmOoNn8/status/1203958613452169216</t>
  </si>
  <si>
    <t>abu_hemo0o</t>
  </si>
  <si>
    <t xml:space="preserve">#ارامكو اكتتاب إستثنائي تشكر عليه #ارامكو بكل حرارة . ستمنحك سهم مجاني مقابل كل 10 أسهم لكل فرد تابع أو رئيسي . وهذه مكافأه لكل مكتتب راهن ووثق بنجاح اكتتاب أرامكو ... </t>
  </si>
  <si>
    <t>https://twitter.com/abu_hemo0o/status/1203957982947684352</t>
  </si>
  <si>
    <t>#الميزانيه_العامه_للدوله اكيد ان شاء الله بيكون هناك فائض في الميزانيه بعد اكتتاب ارامكو</t>
  </si>
  <si>
    <t>https://twitter.com/mojeb_q/status/1203955201725652993</t>
  </si>
  <si>
    <t>BeLBaLaDy</t>
  </si>
  <si>
    <t xml:space="preserve">وزير الطاقة: آمل ألا يؤذي المشككون في اكتتاب أرامكو أنفسهم بالبلدي | BeLBaLaDy </t>
  </si>
  <si>
    <t>https://twitter.com/BeLBaLaDy/status/1203954329746624512</t>
  </si>
  <si>
    <t>"رويترز": ذراع أرامكو للشحن البحري تدرس استئجار 12ناقلة للغاز المسال http://www.maaal.com/archives/20191209/132249 #تاسي #تداول #الأسهم #السوق_المالية #الاقتصاد #السعودية #اكتتاب_أرامكو</t>
  </si>
  <si>
    <t>https://twitter.com/Maaalnews/status/1203950972386643968</t>
  </si>
  <si>
    <t>ksa14063</t>
  </si>
  <si>
    <t>الأموال المجمعة من اكتتاب #أرامكو_السعودية يكفي لتغطية ٧٪ من حصة الشركة. ٤٤٦ مليار تكفي شراء ١٤ مليار سهم بسعر ٣٢ ريال وهو مايمثل ٧٪ من أسهم الشركة.</t>
  </si>
  <si>
    <t>https://twitter.com/ksa14063/status/1203950948265209857</t>
  </si>
  <si>
    <t>2qqq8</t>
  </si>
  <si>
    <t>nmlh73</t>
  </si>
  <si>
    <t>https://twitter.com/2qqq8/status/1203950346680360961</t>
  </si>
  <si>
    <t xml:space="preserve">اكتتاب إستثنائي تشكر عليه #ارامكو بكل حرارة . ستمنحك سهم مجاني مقابل كل 10 أسهم لكل فرد تابع أو رئيسي . وهذه مكافأه لكل مكتتب راهن ووثق بنجاح اكتتاب أرامكو ... مقابل مالي واضح وعائد مجزي من البداية بمنح السهم المجاني ناهيك عن السعر أين سيتوقف صعودا إن شاء الله . وعوائد منتظرة </t>
  </si>
  <si>
    <t>https://twitter.com/r_alfowzan/status/1203950102857048065</t>
  </si>
  <si>
    <t>ItalianYng</t>
  </si>
  <si>
    <t>T0C_0</t>
  </si>
  <si>
    <t>وش نظرتك عن اكتتاب أرامكو!!!! هههههههههههههههههههههههههههههههههههههه</t>
  </si>
  <si>
    <t>https://twitter.com/ItalianYng/status/1203948709123280897</t>
  </si>
  <si>
    <t>ABDULRA32435013</t>
  </si>
  <si>
    <t>https://twitter.com/ABDULRA32435013/status/1203947261815853056</t>
  </si>
  <si>
    <t>#وزير_الطاقة: آمل ألا يؤذي المشككون في اكتتاب أرامكو أنفسهم https://www.almowaten.net/?p=2534676 #اكتتاب_ارامكو #أرامكو</t>
  </si>
  <si>
    <t>https://twitter.com/almowatennet/status/1203946497961795584</t>
  </si>
  <si>
    <t>https://twitter.com/bosily123/status/1203944261336608768</t>
  </si>
  <si>
    <t>#اكتتاب_أرامكو الأموال المجمعة من اكتتاب «أرامكو» تكفي لتغطية طرح 7 % من أسهمها http://www.sahmy.com/t348031.html</t>
  </si>
  <si>
    <t>https://twitter.com/sahmycom/status/1203938817511755776</t>
  </si>
  <si>
    <t>Randaalharfouch</t>
  </si>
  <si>
    <t>إكتتاب أرامكو بلغ 446 مليار ريال أي ما يعادل تقريباً 114 مليار دولار بتسكر دين لبنان وزيادة #ارامكو_السعودية #أرامكو #اكتتاب_أرامكو</t>
  </si>
  <si>
    <t>https://twitter.com/Randaalharfouch/status/1203936603279900672</t>
  </si>
  <si>
    <t>mansoor1122367</t>
  </si>
  <si>
    <t>#اكتتاب_أرامكو اتوقع الاسبوع الجاي ارتفاع سوق الأسهم السعودية 9000نطه وارتفاع سهم ارامكو 40ريال حيوصل الاسبوع الجاي</t>
  </si>
  <si>
    <t>https://twitter.com/mansoor1122367/status/1203935032752189441</t>
  </si>
  <si>
    <t>Dr_Muha_halwani</t>
  </si>
  <si>
    <t>Aa778Sh</t>
  </si>
  <si>
    <t>هههههههههههههههههههههههههههههههه يكفي اكتتاب ارامكو يعطيك انطباع انها سنة حلوة</t>
  </si>
  <si>
    <t>https://twitter.com/Dr_Muha_halwani/status/1203930055329628160</t>
  </si>
  <si>
    <t>auuxrak</t>
  </si>
  <si>
    <t>اما اكتتاب ارامكو حلوه</t>
  </si>
  <si>
    <t>https://twitter.com/auuxrak/status/1203929419678699520</t>
  </si>
  <si>
    <t>madad20121</t>
  </si>
  <si>
    <t>https://twitter.com/madad20121/status/1203927955594006528</t>
  </si>
  <si>
    <t xml:space="preserve">وزير الطاقة: آمل ألا يؤذي المشككون في اكتتاب أرامكو أنفسهم </t>
  </si>
  <si>
    <t>https://twitter.com/almowatennet/status/1203924418822586369</t>
  </si>
  <si>
    <t>aazrw1</t>
  </si>
  <si>
    <t>السلام عليكم اكتتاب أرامكو محمل التطبيق القديم مافيه خيار رد الفائض ويش الحل</t>
  </si>
  <si>
    <t>https://twitter.com/aazrw1/status/1203923478321205248</t>
  </si>
  <si>
    <t>m0zan</t>
  </si>
  <si>
    <t>هناك عدم رضى من اكتتاب المؤسسات والشركات في أرامكو التاجر يبحث عن الميزات التي سوف تعود عليه من الاكتتاب مثال تحويله من نطاق الأصفر او الأحمر الى الأخطر وغيرها من المميزات اما بخصوص الاكتتاب المواطنيين فقد غطى ولكن إمكانيات بعض المواطنيين لا يوجد لديه ما يوفره من راتبه</t>
  </si>
  <si>
    <t>https://twitter.com/m0zan/status/1203920355611611138</t>
  </si>
  <si>
    <t>almashari_m</t>
  </si>
  <si>
    <t xml:space="preserve"> الأموال المجمعة من اكتتاب «#أرامكو» تكفي لتغطية طرح 7 % من أسهمها </t>
  </si>
  <si>
    <t>https://twitter.com/almashari_m/status/1203912839745941504</t>
  </si>
  <si>
    <t>Azizjpn</t>
  </si>
  <si>
    <t>مرحبًا بك، لا يوجد فائض على اكتتاب ارامكو علماً ان سعر الإكتتاب النهائي هو 32 ريال وهو اعلى حد للإكتتاب. نسعد بخدمتك</t>
  </si>
  <si>
    <t>https://twitter.com/AlinmaInvest/status/1203907142803214341</t>
  </si>
  <si>
    <t xml:space="preserve">#الخرج_نت : اكتتاب “أرامكو” سيكون أعلى 18 % من “علي بابا” </t>
  </si>
  <si>
    <t>https://twitter.com/alkharjnet1/status/1203905022200647682</t>
  </si>
  <si>
    <t xml:space="preserve">#عسير_نيوز : اكتتاب “أرامكو” سيكون أعلى 18 % من “علي بابا” </t>
  </si>
  <si>
    <t>https://twitter.com/aseerNP/status/1203905013606580224</t>
  </si>
  <si>
    <t>kalsuhail</t>
  </si>
  <si>
    <t>لإيهام الآخرين أن ما يرددونه صحيح. لعل اكتتاب "أرامكو"، وما رافقه من حملات تخويف وتشويه، من أعداء المملكة، كان آخر- ولن يكون الأخير - الأمور التي تم استخدامها، بهدف التشويه.</t>
  </si>
  <si>
    <t>https://twitter.com/kalsuhail/status/1203902757138321414</t>
  </si>
  <si>
    <t>Saud1651</t>
  </si>
  <si>
    <t>الأموال المجمعة من اكتتاب «أرامكو» تكفي لتغطية طرح 7 % من أسهمها http://www.aleqt.com/2019/12/09/article_1726531.html#.Xe3Q32Uad5g.twitter</t>
  </si>
  <si>
    <t>https://twitter.com/Saud1651/status/1203897919528673281</t>
  </si>
  <si>
    <t>الأموال المجمعة من اكتتاب «أرامكو» تكفي لتغطية طرح 7 % من أسهمها http://www.aleqt.com/2019/12/09/article_1726531.html#.Xe3MVWWm2dw.twitter</t>
  </si>
  <si>
    <t>https://twitter.com/aleqtisadiah/status/1203892991041122304</t>
  </si>
  <si>
    <t>MahdiALSubaie</t>
  </si>
  <si>
    <t xml:space="preserve">انا طلبت رقمها ورفضت ما تبي تعرف لا تفكيري ولا نظرتي عن اكتتاب ارامكو ولا طموحي </t>
  </si>
  <si>
    <t>https://twitter.com/MahdiALSubaie/status/1203890863144919040</t>
  </si>
  <si>
    <t>Ameerr___</t>
  </si>
  <si>
    <t xml:space="preserve">بإذن الله ما نحتاج للنفط بعد اكتتاب أرامكو هانت قربت 2020 </t>
  </si>
  <si>
    <t>https://twitter.com/Ameerr___/status/1203881693603459072</t>
  </si>
  <si>
    <t>اكتتاب #أرامكو سيكون أعلى 18 % من "علي بابا" http://almnatiq.net/807810/ #اقتصاد</t>
  </si>
  <si>
    <t>https://twitter.com/JawalAlbaaha/status/1203879420957806595</t>
  </si>
  <si>
    <t>ahmad1111111123</t>
  </si>
  <si>
    <t>moha_juve</t>
  </si>
  <si>
    <t>إلغاء حساب المواطن بسبب وجود بيع اكتتاب أرامكو</t>
  </si>
  <si>
    <t>https://twitter.com/ahmad1111111123/status/1203860963834966018</t>
  </si>
  <si>
    <t>https://twitter.com/AlbawardiYousef/status/1203859911131717632</t>
  </si>
  <si>
    <t>Depressieon</t>
  </si>
  <si>
    <t>Iwish2know</t>
  </si>
  <si>
    <t xml:space="preserve">ادري انها اسأله بس تخوف يعني اكتتاب ارامكو وش بتستفيد منها غير انها تخوف </t>
  </si>
  <si>
    <t>https://twitter.com/Depressieon/status/1203853347402518528</t>
  </si>
  <si>
    <t xml:space="preserve">بخصوص #اكتتاب_أرامكو اقدر اكتتب الآن </t>
  </si>
  <si>
    <t>https://twitter.com/ebtsm4life/status/1203836386362744832</t>
  </si>
  <si>
    <t>Dalal_Musaed</t>
  </si>
  <si>
    <t>حاسه اكتتاب ارامكو انهى المقاطعة</t>
  </si>
  <si>
    <t>https://twitter.com/Dalal_Musaed/status/1203835958417715201</t>
  </si>
  <si>
    <t>saleh1584</t>
  </si>
  <si>
    <t>#اكتتاب_ارامكوا أعداء السعودية الجواسيس يشنون حملات تشكيك باكتتاب (ارامكو) https://youtu.be/RDagIJRicCw عبر @YouTube</t>
  </si>
  <si>
    <t>https://twitter.com/saleh1584/status/1203826225615118336</t>
  </si>
  <si>
    <t>shzrd1</t>
  </si>
  <si>
    <t xml:space="preserve">انا بعد #اكتتاب_أرامكو </t>
  </si>
  <si>
    <t>https://twitter.com/shzrd1/status/1203825806788714496</t>
  </si>
  <si>
    <t>الدرس 11 - محفظة التداول وطريقة بيع أسهم #اكتتاب_أرامكو - العلاقة بين الحساب البنكي والمحفظة الاستثمارية (منصة التداول) - تركيبة #سوق_الأسهم السعودي - طريقة فتح محفظة أون لاين بدون زيارة الفرع - أمثلة لبعض منصات التداول (الراجحي - الأهلي - سامبا -دراية) https://youtu.be/rI6FfXDVM1E</t>
  </si>
  <si>
    <t>https://twitter.com/Al_Yahya_/status/1203820712009633792</t>
  </si>
  <si>
    <t>BetterTrend_net</t>
  </si>
  <si>
    <t>https://twitter.com/BetterTrend_net/status/1203820191026683910</t>
  </si>
  <si>
    <t>f400ii</t>
  </si>
  <si>
    <t xml:space="preserve">يا جماعة الخير جاتني ذا الرساله احد يفهمني وش معناها ؟ ووش الفايده منها ؟ #اكتتاب_ارامكو </t>
  </si>
  <si>
    <t>https://twitter.com/f400ii/status/1203819884007895041</t>
  </si>
  <si>
    <t>https://twitter.com/AlMnatiq/status/1203819604793077760</t>
  </si>
  <si>
    <t>madhorseksa</t>
  </si>
  <si>
    <t>الاكتتاب في شركة #ارامكو يتمثل في اكتتاب اسهم قليلة المخاطر واللتي عادة يكون "إحتمالية" عائداتها مرتفعة ولكن ليس بالمربح اللذي سيجعل الفرد غني بشكل سريع. عكس الأسهم عالية الخطورة واللتي إحتمالية عائداتها قليلة جداً ولكن مردودها المالي في حالة حصولها مرتفع وسيجعل الفرد غنيّ!</t>
  </si>
  <si>
    <t>https://twitter.com/madhorseksa/status/1203813645861507072</t>
  </si>
  <si>
    <t>#تقارير_الاقتصادية | الأموال المجمعة من اكتتاب «أرامكو» تكفي لتغطية طرح 7 % من أسهمها http://www.aleqt.com/2019/12/09/article_1726531.html #السعودية #اكتتاب_أرامكو #انفوجرافيك_الاقتصادية</t>
  </si>
  <si>
    <t>https://twitter.com/aleqtisadiah/status/1203812685189730304</t>
  </si>
  <si>
    <t>awadtv</t>
  </si>
  <si>
    <t>غدا ان شاءالله ظهرًا ميزانية الخير والعطاء و نسال الله ان تكون خير وبركة للوطن والمواطن في ظل اهتمام حكومتنا الرشيدة بقيادة خادم الحرمين الشريفين وسمو ولى عهده الامين #اوامر_ملكية #اكتتاب_أرامكو</t>
  </si>
  <si>
    <t>https://twitter.com/awadtv/status/1203806420795371520</t>
  </si>
  <si>
    <t>m7madlj</t>
  </si>
  <si>
    <t>ايوه تقولون لي اكتتاب ارامكو مضمون ؟</t>
  </si>
  <si>
    <t>https://twitter.com/m7madlj/status/1203803305408913408</t>
  </si>
  <si>
    <t>The opening price of Aramco's share is set at an auction prior to the opening and is not the final price of the offering, which is set at 32 riyals. . #اكتتاب_أرامكو#السعودية .</t>
  </si>
  <si>
    <t>https://twitter.com/fehedgemalwdmam/status/1203801946156654592</t>
  </si>
  <si>
    <t>SaadAltamimi9</t>
  </si>
  <si>
    <t>#السوق_السعودي #الاسهم_السعودية 1 بالنسبة لمن يسأل عن أسباب صعود السوق السعودي اليوم أنا أشوف أنه يرجع لعدة أسباب منها : 1-رجوع فائض اكتتاب أرامكو . 2-إعلان الميزانية . 3-قرب انفراج بأزمة الخليج مع قطر . يتبع</t>
  </si>
  <si>
    <t>https://twitter.com/SaadAltamimi9/status/1203798446739730433</t>
  </si>
  <si>
    <t>malllhu</t>
  </si>
  <si>
    <t>الله يالدنيا بعد ما اكتتبت ارامكو صرت اقراء الاكتئاب اكتتاب صدق الفلوس تغير النفوس</t>
  </si>
  <si>
    <t>https://twitter.com/malllhu/status/1203793957936881664</t>
  </si>
  <si>
    <t>وزير #الطاقة الأمير #عبدالعزيز_بن_سلمان : "متأكد من أن كل من لم يكتتب في #أرامكو سيعض أصابع الندم من سوء التقدير وسماعه للمصادر السيئة التي أرادت أن تحبط همتنا". #اكتتاب_ارامكوا #السعوديه #النفط</t>
  </si>
  <si>
    <t>https://twitter.com/sabah_alturki/status/1203785233872642060</t>
  </si>
  <si>
    <t>987Sanad8</t>
  </si>
  <si>
    <t>انا ماني عارف ليش التوزيعه هذي الغير عادله #اكتتاب_بورصة_الكويت اكتتاب ارامكو اكتتبت العالم وخلصو وبعد يومين راح تنزل البورصة وحنا للحين مو عارفين التوزيعه شلون لا وشوف متي راح تنزل في البورصه</t>
  </si>
  <si>
    <t>https://twitter.com/987Sanad8/status/1203785124371980290</t>
  </si>
  <si>
    <t>الشركات المتداوله في السوق السعودي واعلنت عن رغبتها في اكتتاب ارامكو سواء بأخذ قروض أم لا تعطيك مؤشر عن الشفافيه المميزه لهذه الشركات اما التي ستكتتب في ارامكو سكتم بكتم فتلك مصيبه وعليهم ؟؟</t>
  </si>
  <si>
    <t>https://twitter.com/Ab3ad_Alsouq/status/1203781932175282181</t>
  </si>
  <si>
    <t>saleh30086884</t>
  </si>
  <si>
    <t>جرافكم | #اكتتاب_أرامكو أكبر طرح أولي في العالم #السعودية</t>
  </si>
  <si>
    <t>https://twitter.com/saleh30086884/status/1203781510802952195</t>
  </si>
  <si>
    <t>SHBAB_ZH</t>
  </si>
  <si>
    <t>#تاسي بداية مبشرة مع اولى جلسات الأسبوع .. المؤشر يضيف 200 نقطة 2.5 % ليغلق 8100 -2 وتحرك جيد للقيادي نأمل له الإستمرارية وهو بستعد لأستقبال أكبر أكتتاب تم في العالم #ارامكو الأربعاء القادم .. #تداول</t>
  </si>
  <si>
    <t>https://twitter.com/SHBAB_ZH/status/1203774882342940674</t>
  </si>
  <si>
    <t>Osama_alharbiy</t>
  </si>
  <si>
    <t>عطونا راتبين طفرت بنا اكتتاب ارامكو #اوامر_ملكيه</t>
  </si>
  <si>
    <t>https://twitter.com/Osama_alharbiy/status/1203773446301331462</t>
  </si>
  <si>
    <t>AnaweenCom</t>
  </si>
  <si>
    <t xml:space="preserve">خالد الحصان يكشف عن توقعات اليوم الأول للتداول على سهم أرامكو http://www.anaween.com/236643/ #أرامكو #اكتتاب_ارامكو </t>
  </si>
  <si>
    <t>https://twitter.com/AnaweenCom/status/1203771996842184705</t>
  </si>
  <si>
    <t>وزير الطاقة: ولي العهد فخور بنتائج اكتتاب أرامكو http://j.mp/36gmYJLالإقتصاد/وزير-الطاقة-ولي-العهد-فخور-بنتائج-اكتتاب-أرامكو?ref=rss&amp;amp;format=simple&amp;amp;link=link</t>
  </si>
  <si>
    <t>https://twitter.com/saudi_enews/status/1203769217092333569</t>
  </si>
  <si>
    <t>mhsn_brak</t>
  </si>
  <si>
    <t>OorOor1996</t>
  </si>
  <si>
    <t>من جددد بس ضحكتني يوم سألت عن اكتتاب ارامكو</t>
  </si>
  <si>
    <t>https://twitter.com/mhsn_brak/status/1203767618789945348</t>
  </si>
  <si>
    <t>Vision_2030_SA_</t>
  </si>
  <si>
    <t>لم أسأل عن فائض اكتتاب ارامكو فأمرها واضح ومنتهي ... ارجو فهم السؤال</t>
  </si>
  <si>
    <t>https://twitter.com/Vision_2030_SA_/status/1203766790402084864</t>
  </si>
  <si>
    <t>إللي ما فهم عن اكتتاب ارامكو يضيف سنابه وتوقعاته لسعر السهم اذا تداول #اوامر_ملكيه</t>
  </si>
  <si>
    <t>https://twitter.com/20mon20/status/1203765863582707717</t>
  </si>
  <si>
    <t>qalbadran</t>
  </si>
  <si>
    <t>"أرامكو ".. اكتتاب المستقبل العددالجديد @aliktisad</t>
  </si>
  <si>
    <t>https://twitter.com/qalbadran/status/1203764377813487621</t>
  </si>
  <si>
    <t xml:space="preserve"> من الخاص السلام عليهم عندي استفسار ساهمت بأرامكو اذا جيت ابيع الاسهم لازم يكون عندي حساب استثماري والا عادي من الحساب البنكي العادي #الاسهم_السعودية #أرامكو_السعودية #الرياض_اكتتاب_ارامكو</t>
  </si>
  <si>
    <t>https://twitter.com/DalelkoinRiyadh/status/1203761826275774464</t>
  </si>
  <si>
    <t>sm555sm3</t>
  </si>
  <si>
    <t>#اكتتاب_أرامكو نصحية للجميع لا تبيع دون ال ٥٠ بإذن الله</t>
  </si>
  <si>
    <t>https://twitter.com/sm555sm3/status/1203760394768207883</t>
  </si>
  <si>
    <t>hello_tasi</t>
  </si>
  <si>
    <t>أبوريان انت قلتها وسبقت الكل فيها أرامكو والسوق كان حول ال ٧٥٠٠ سيكون اغبى اكتتاب بالتاريخ &amp;gt; الشنب سمع كلامك وهووووبا فووووق</t>
  </si>
  <si>
    <t>https://twitter.com/hello_tasi/status/1203759212263886849</t>
  </si>
  <si>
    <t>RawabiALmeshari</t>
  </si>
  <si>
    <t xml:space="preserve">الضرائب وفواتير الكهرباء والبنزين وغلاء الأسعار بقت فلوس للاكتتاب !! #اكتتاب_ارامكو </t>
  </si>
  <si>
    <t>https://twitter.com/RawabiALmeshari/status/1203756010243948545</t>
  </si>
  <si>
    <t>Hamad_Al_Othman</t>
  </si>
  <si>
    <t>نجاح اكتتاب ١,٥٪ من أسهم أرامكو السعودية بقيمة ٤٤٦ مليار ريال في السوق المحلي إنجاز.</t>
  </si>
  <si>
    <t>https://twitter.com/Hamad_Al_Othman/status/1203753094519107585</t>
  </si>
  <si>
    <t>r_ma09516741</t>
  </si>
  <si>
    <t>#اكتتاب_أرامكو وين احصل المحفظه تكفون الي يعرف يكلمني خاص</t>
  </si>
  <si>
    <t>https://twitter.com/r_ma09516741/status/1203751856503058432</t>
  </si>
  <si>
    <t>#اكتتاب_أرامكو #ماحنا_بايعين</t>
  </si>
  <si>
    <t>https://twitter.com/QL1SOXWuxzhFPWw/status/1203749197553557504</t>
  </si>
  <si>
    <t>stock_king9</t>
  </si>
  <si>
    <t>DiwanLondon</t>
  </si>
  <si>
    <t>الف مبرووك مجاح اكتتاب ارامكو ومن تميز الى تميز يا بلادي</t>
  </si>
  <si>
    <t>https://twitter.com/stock_king9/status/1203747585120321537</t>
  </si>
  <si>
    <t>26rkd</t>
  </si>
  <si>
    <t>WAK__97</t>
  </si>
  <si>
    <t xml:space="preserve">مافيه اكتتاب ارامكوا فيه ارامكو بس </t>
  </si>
  <si>
    <t>https://twitter.com/26rkd/status/1203744597182230529</t>
  </si>
  <si>
    <t xml:space="preserve">جرافكم | #اكتتاب_أرامكو أكبر طرح أولي في العالم </t>
  </si>
  <si>
    <t>https://twitter.com/Graph_Com/status/1203743545523232768</t>
  </si>
  <si>
    <t>albiherabdullah</t>
  </si>
  <si>
    <t>M78AKH</t>
  </si>
  <si>
    <t>تقول ايام زمان مثل زحمه اكتتاب ارامكو</t>
  </si>
  <si>
    <t>https://twitter.com/albiherabdullah/status/1203742770101399552</t>
  </si>
  <si>
    <t>TheOtherFatima</t>
  </si>
  <si>
    <t xml:space="preserve">ههههههههههههههههههههههههههههه وش نظرتك عن اكتتاب أرامكو </t>
  </si>
  <si>
    <t>https://twitter.com/TheOtherFatima/status/1203741939713105922</t>
  </si>
  <si>
    <t xml:space="preserve">خبراء دوليون: اكتتاب أرامكو يوفر ذخيرة لدعم الاستثمارات </t>
  </si>
  <si>
    <t>https://twitter.com/almowatennet/status/1203740950738145283</t>
  </si>
  <si>
    <t xml:space="preserve">(( إكتتاب أرامكو )) حسب ماورد في نشرة الإصدار في ما يتعلق بالأسهم المجانية ،، كل فرد من العائلة يعتبر من المستثمرين الأفراد في حال إحتفظ بالسهم لمدة ١٨٠ يوم من بدء تداول الشركة مثال : عائلة من ٥ أفراد .. تم الإكتتاب بـ ١٠٠٠ سهم لكل فرد عدد الأسهم المستحقة ٥٠٠ سهم </t>
  </si>
  <si>
    <t>https://twitter.com/AooA_111/status/1203740513955909635</t>
  </si>
  <si>
    <t>MuniRa_nd</t>
  </si>
  <si>
    <t>بالعكس هاذا الزين عشان تعرف تفكيرك ، واهنيها فعلاً على هالخطوه .. واسألتها معقوله الا اكتتاب ارامكو وايش مافيه انوثه !! شكل الاخ ينتظرها تقوله كلام حلو</t>
  </si>
  <si>
    <t>https://twitter.com/MuniRa_nd/status/1203738718068256772</t>
  </si>
  <si>
    <t>AflagAli</t>
  </si>
  <si>
    <t>في إذاعة متميزة كتميز مشرفها أ/مبارك المواش كانت عن " أبرز أخبار الاسبوع" ١- حصول الطالب عبدالهادي بن عثمان العثمان على برونزية الاولمبياد الوطني للمعلوماتية ٢- ارامكو السعودية تحقق أكبر اكتتاب في العالم #الأفلاج</t>
  </si>
  <si>
    <t>https://twitter.com/AflagAli/status/1203736717418811401</t>
  </si>
  <si>
    <t>sa_mousawi</t>
  </si>
  <si>
    <t>هاردلك اكتتاب أرامكو</t>
  </si>
  <si>
    <t>https://twitter.com/sa_mousawi/status/1203736684334067712</t>
  </si>
  <si>
    <t>9. #مابعد_اكتتاب_أرامكو التحديات كانت وستكون كبيرة وقد خاضتها السعودية بقيادتها وشبابها المؤهل، واستطاعت فعلاً أن تكون على قدر التحدي وأن تفي بما وعدت به في خطوة مهمة نحو سعودية أعظم بكثير عما يتخيل أعداؤها أو محبوها.</t>
  </si>
  <si>
    <t>https://twitter.com/dr_maas1010/status/1203736563223580672</t>
  </si>
  <si>
    <t xml:space="preserve">8. #مابعد_اكتتاب_أرامكو ليس بسبب نظرية المؤامرة التي ينبغي ألا نتجاهلها، بل بسبب أن هذه القوى لا تريد منافساً كبيراً قادماً إليهم من خارج مؤشرات الأسواق الصاعدة المصنفة دولياً قبل سنتين ليحتل المرتبة التاسعة ضمن أكبر الأسواق العالمية </t>
  </si>
  <si>
    <t>https://twitter.com/dr_maas1010/status/1203736419145076736</t>
  </si>
  <si>
    <t>7. #مابعد_اكتتاب_أرامكو بالنسبة للحكومة السعودية فسأقول إن التصاعد المستمر لنفوذ المملكة السياسي والاقتصادي وخصوصاً عند القوى الاقتصادية والسياسية الكبرى لن يكون مرحباً به على كل حال !!</t>
  </si>
  <si>
    <t>https://twitter.com/dr_maas1010/status/1203736214173552644</t>
  </si>
  <si>
    <t>Competency-Based Management Training Course in #Madrid on 9, d #short_courses #training #Christmas #Delhi #دورات_تدريبية_في_مدريد #أكبر_اكتتاب_في_العالم_أرامكو #تعليم_جدة #دورات_الرياض #برنامج_المجلس #خليجي24 #دبي #تركي_آل_الشيخ #منتدى_الملك_سلمان_الرسمي</t>
  </si>
  <si>
    <t>#Madrid #short_courses #training #Christmas #Delhi</t>
  </si>
  <si>
    <t>https://twitter.com/LondonLpc/status/1203736121160749063</t>
  </si>
  <si>
    <t>6. #مابعد_اكتتاب_أرامكو بالنسبة للمواطن عليك أن تثق في حكومتك وقيادتك ولا تصدق أي مرجف يمرر لك رسالة واتساب أو تقريراً مشبوهاً في صحيفة غربية واستشر مستشارك المالي واستخر الله في قرارك، فكثير ممن أرجف لك بفهم أو بدونه كان من ضمن أكثر من 5 ملايين سعودي وضعوا أموالهم في أرامكو</t>
  </si>
  <si>
    <t>https://twitter.com/dr_maas1010/status/1203735928658964480</t>
  </si>
  <si>
    <t>إللي ما فهم عن اكتتاب ارامكو يضيف سنابه وتوقعاته لسعر السهم اذا تداول #البحرين_السعوديه #البحرين</t>
  </si>
  <si>
    <t>https://twitter.com/20mon20/status/1203735769095057411</t>
  </si>
  <si>
    <t>5. #مابعد_اكتتاب_أرامكو ومن جهة أخرى لتوليد مزيد من فرص الثروة لمواطنيها ولمقتنصي الفرص من المستثمرين الأجانب، لأن الفرص والثروة القادمة في رأيي هي لأبناء الذين يمتلكون حصصاً في الشركات الكبرى التي تطرحها الحكومة أو تستثمر فيها.</t>
  </si>
  <si>
    <t>https://twitter.com/dr_maas1010/status/1203735348356014081</t>
  </si>
  <si>
    <t>Be_95_</t>
  </si>
  <si>
    <t>__Nouph</t>
  </si>
  <si>
    <t>هههههههههههههههههههههههههه خير وش ذا وش دخل اكتتاب ارامكو ف حياتي معه حتى كيف علاقتك مع خواتك احس مالها دخل مو الحين تسأل هالسؤال</t>
  </si>
  <si>
    <t>https://twitter.com/Be_95_/status/1203735242563031040</t>
  </si>
  <si>
    <t>#اكتتاب_أرامكو اللي بيبيع هو من سيعض أصابع الندم فعلا.</t>
  </si>
  <si>
    <t>https://twitter.com/QL1SOXWuxzhFPWw/status/1203735186162233349</t>
  </si>
  <si>
    <t>4. #مابعد_اكتتاب_أرامكو الحكومة السعودية ماضية لا محالة في طرح مزيد من القطاعات والشركات للاكتتاب العام لتكون حكومة رشيقة رابحة دائماً تعمل وفق أعلى معايير السوق في الاستثمار لزيادة الإنتاجية والشفافية العالية وتنويع الاقتصاد واستغلال مكامن القوة الأخرى</t>
  </si>
  <si>
    <t>https://twitter.com/dr_maas1010/status/1203735184362942465</t>
  </si>
  <si>
    <t>3. #مابعد_اكتتاب_أرامكو شككوا في الأمر بداية أن الحكومة السعودية تذر الرماد في العيون ولن تستطيع تحويل أرامكو إلى شركة مساهمةمروراً بتحريفهم معنى الاكتتاب إلى بيع مليارات البراميل في عمق حقول السعودية وآبارها النفطية ووصولاً إلى تحذيرات المواطنين والمستثمرين الأجانب من السرقة</t>
  </si>
  <si>
    <t>https://twitter.com/dr_maas1010/status/1203734947216973833</t>
  </si>
  <si>
    <t>2. #مابعد_اكتتاب_أرامكو حملات تشكيك وشائعات وأكاذيب وافتراضات خاطئة تعرضت لها الحكومة السعودية وقيادتها ومواطنوها لأجل منع تحويل أرامكو إلى شركة مساهمة تتداول أسهمها في الأسواق أو على الأقل إفشال هذا الاكتتاب فيما لو حدث</t>
  </si>
  <si>
    <t>https://twitter.com/dr_maas1010/status/1203734088991031296</t>
  </si>
  <si>
    <t>1. #مابعد_اكتتاب_أرامكو أشبه ما حدث منذ الإعلان عن تحويل شركة أرامكو إلى شركة مساهمة ذات ملكية عامة بالمعركة الكبرى التي خاض فيها الأمير الهمام سمو ولي العهد الأمير محمد بن سلمان والفريق الذي عمل معه حروباً عديدة منذ بداية الفكرة حتى إعلان الشركة الباهر نتائج الاكتتاب والتخصيص</t>
  </si>
  <si>
    <t>https://twitter.com/dr_maas1010/status/1203733918316400640</t>
  </si>
  <si>
    <t>history_seeker</t>
  </si>
  <si>
    <t>بخصوص اعلان #الميزانيه مساء غد الاثنين 1441/ 1442هـ (2020م) اقول من الان الله اكبر ارتفاع كبير الله اكبر انجاز كبير جدا وقدرنا نحقق الرؤية في كم سنة بس وهذا ما كان متوقع الخ الخ طبل طبل طبل المهم اكتتاب ارامكو قد انه انتهى وفلوسكم هي الميزانية الجديدة الي راح تنصرف على امريكا</t>
  </si>
  <si>
    <t>https://twitter.com/history_seeker/status/1203733393856507906</t>
  </si>
  <si>
    <t>ثالث شركة تعلن عن تمويل لاجل اكتتاب ارامكو #تاسي بوان تحصل على قرض بقيمة 89 مليون ريال من السعودي الفرنسي بهدف تمويل اكتتابها في طرح أر http://bit.ly/34171Wn عبر @Argaam</t>
  </si>
  <si>
    <t>https://twitter.com/mohammad_fx/status/1203732795643891712</t>
  </si>
  <si>
    <t xml:space="preserve">وزير الطاقة السعودي صاحب السمو الملكي الأمير عبدالعزيز بن سلمان : سعيد أنني كنت جزء من منظومة العمل في هذا الموضوع ... و من لم يشارك في اكتتاب #أرامكو سيعض أصابع الندم على سوء التقدير </t>
  </si>
  <si>
    <t>https://twitter.com/NAFT_INFO/status/1203731072674148357</t>
  </si>
  <si>
    <t>#اكتتاب_ارمكو ارتفاع السهم او انخفاضه لن يكون مؤثر على المؤشر الخمسة الأيام الأولى فيما أعلنت فوتسي عن ضم السهم خامس يوم من تاريخ الاكتتاب و MSCI قالت في حال تم ادراج السهم قبل 12 ديسمبر ستضم الشركة 16 ديسمبر تداول ارامكو بالرمز 2222</t>
  </si>
  <si>
    <t>https://twitter.com/brenc201/status/1203730143027568642</t>
  </si>
  <si>
    <t>so_so6947</t>
  </si>
  <si>
    <t>https://twitter.com/so_so6947/status/1203730010692935681</t>
  </si>
  <si>
    <t>OKAZ__Opinion</t>
  </si>
  <si>
    <t xml:space="preserve">مقالي الأسبوعي في #عكاظ #مابعد_اكتتاب_أرامكو يتناول حملات تشكيك وشائعات وأكاذيب وافتراضات خاطئة تعرضت لها الحكومة السعودية وقيادتها ومواطنوها لأجل منع تحويل أرامكو إلى شركة مساهمة تتداول أسهمها في الأسواق أو على الأقل إفشال هذا الاكتتاب فيما لو حدث ! </t>
  </si>
  <si>
    <t>https://twitter.com/dr_maas1010/status/1203729617393258496</t>
  </si>
  <si>
    <t>بسم الله ، ساعدت سيولة الفائض من اكتتاب ارامكو في دعم المؤشر ليخترق ٧٩١٠ ويتجه بعدها الى ٨٠٠٠ وبعد الثبات فوقها اتجه الى ٨٠٦٠ وهي النقطة الاهم في تأكيد المسار الصاعد للمؤشر وبعد الثبات فوقها حقق الهدف ٨١١٠ ومنه تراجع ليغلق ٨٠٩٨</t>
  </si>
  <si>
    <t>https://twitter.com/khabeer999/status/1203728897352904704</t>
  </si>
  <si>
    <t>Rana_hfc1</t>
  </si>
  <si>
    <t>يعني بالله يا رنا وش نبي نستفيد بنوعية وش رأيك في اكتتاب أرامكو أو وش نظرك للمستقبل ! يالله نفكر بيومنا</t>
  </si>
  <si>
    <t>https://twitter.com/01101arr/status/1203727672750346241</t>
  </si>
  <si>
    <t>careers4ksa</t>
  </si>
  <si>
    <t xml:space="preserve">خطوات إضافة أرباح اكتتاب ارامكو في حساب المواطن </t>
  </si>
  <si>
    <t>https://twitter.com/careers4ksa/status/1203724437897535490</t>
  </si>
  <si>
    <t>خطوات إضافة أرباح اكتتاب #ارامكو في #حساب_المواطن https://www.careersksa.com/2435128.html</t>
  </si>
  <si>
    <t>https://twitter.com/careers4ksa/status/1203723849755287553</t>
  </si>
  <si>
    <t>Dr_Baeshen</t>
  </si>
  <si>
    <t xml:space="preserve">الحصان للعربية: هذه توقعات اليوم الأول للتداول على سهم أرامكو( السعوديون يديرون اكبر اكتتاب عالمي بكفاءه ومهنيه ) </t>
  </si>
  <si>
    <t>https://twitter.com/Dr_Baeshen/status/1203723237886189574</t>
  </si>
  <si>
    <t>Khalid_AlGhader</t>
  </si>
  <si>
    <t>#اكتتاب_ارمكو سيكون التذبذ في سعر أرامكو في اليوم الأول ±10%</t>
  </si>
  <si>
    <t>https://twitter.com/Khalid_AlGhader/status/1203720318789070848</t>
  </si>
  <si>
    <t xml:space="preserve">المركزي السعودي يراقب سيولة البنوك مع اكتتاب "أرامكو": أكد محافظ مؤسسة النقد العربي السعودي "ساما" أحمد الخليفي، أن المؤسسة تقوم بمراقبة تحركات السيولة في ... </t>
  </si>
  <si>
    <t>https://twitter.com/FxNewsToday/status/1203717759391027200</t>
  </si>
  <si>
    <t>abuazoz130</t>
  </si>
  <si>
    <t xml:space="preserve">الاحداث والمناشط التي تحدث في بلادي تعرى #الاخونج وتكشف سوأتهم ، لعل اكتتاب ارامكو القشة التي كسرت ظهورهم ، لقد روّج الغرب ومنافقي العرب خزعبلات لعلها تؤثر على الاكتتاب والنتيجة حرمان #القطيع وتنعّم متمشيخي الاخونج بالاكتتاب بفئة الهوامير </t>
  </si>
  <si>
    <t>https://twitter.com/abuazoz130/status/1203711590052323328</t>
  </si>
  <si>
    <t>تتوقعون كم يصير سعر التداول للاكتتاب يوم الاربعاء؟؟ #اكتتاب_أرامكو</t>
  </si>
  <si>
    <t>https://twitter.com/ane_vqh/status/1203708594090397697</t>
  </si>
  <si>
    <t>F_S_F_O</t>
  </si>
  <si>
    <t>الزامل انتقد اكتتاب ارامكو فقط هو لايمثل خطرا امنيا على البلد وابنته بحد علمي تدرس بمدارس اهليه ..عيب عليك خليك محضر خير على راي اخونا المصريين</t>
  </si>
  <si>
    <t>https://twitter.com/F_S_F_O/status/1203707453424185344</t>
  </si>
  <si>
    <t>Tariq_Al_Faris</t>
  </si>
  <si>
    <t>safnaaq</t>
  </si>
  <si>
    <t>أهم شي اكتتاب ارامكو بنعض اصابع الندم يابوحمد</t>
  </si>
  <si>
    <t>https://twitter.com/Tariq_Al_Faris/status/1203706078766280704</t>
  </si>
  <si>
    <t>AAlhilali5</t>
  </si>
  <si>
    <t>#اكتتاب_أرامكو والله ما ضحكتي الا وزير الطاقة، الي ما اكتتب، انت تفكر الي ما اكتتب بسبة القعاطة والله الشعب الي دفع في ماكينة الخياطة مو عاجز يدف في ارامكو لكن مطفريييييين وقتكم غلط وما استفادو الا الهوامير من هالاكتتاب، ولا احنا صار عندنا اكتئاب من السالفة</t>
  </si>
  <si>
    <t>https://twitter.com/AAlhilali5/status/1203704190876495874</t>
  </si>
  <si>
    <t xml:space="preserve">أقل من ٧٢ ساعة.. ويدخل القطاع المالي مرحلة تاريخية جديدة بإدراج عملاق صناعة الطاقة "أرامكو السعودية" في سوق الأسهم المحلية. . - نجح أضخم اكتتاب تشهده أسواق العالم. - نقترب من مرحلة الإدراج. - الأسهم السعودية اليوم استقبلت موعد إعلان إدراج "أرامكو" بمكاسب قوية. . هنا السعودية </t>
  </si>
  <si>
    <t>https://twitter.com/shujaa_albogmi/status/1203703985082961920</t>
  </si>
  <si>
    <t>zxz227755</t>
  </si>
  <si>
    <t>fateem14991</t>
  </si>
  <si>
    <t xml:space="preserve">احسن ، والله حتى انا كنت بتهور اخذ تمديد قرض ، بس نصحوني (لاء) لو انا الي متقدم حق ذي احتمال ترفضني بسبب اكتتاب ارامكو </t>
  </si>
  <si>
    <t>https://twitter.com/zxz227755/status/1203699745597927430</t>
  </si>
  <si>
    <t>Tgreed2016</t>
  </si>
  <si>
    <t>بس ولو وش دخل اكتتاب ارامكو بهذي سوالف.</t>
  </si>
  <si>
    <t>https://twitter.com/Tgreed2016/status/1203697241560666113</t>
  </si>
  <si>
    <t>mm12692473</t>
  </si>
  <si>
    <t>عقلك قال اكتتاب ارامكو مايصلح الا بسعر ٢٣ فأقل والآن تقول لن يقل تداوله عن سعر الاكتتاب . ممكن توضح الاسباب</t>
  </si>
  <si>
    <t>https://twitter.com/mm12692473/status/1203695862951620608</t>
  </si>
  <si>
    <t>RD_turk</t>
  </si>
  <si>
    <t>ترامب الان بيحلب محمد بن سلمان لين يدفع كل الايرادات من اكتتاب ارامكو. ماصدق ترامب انه لقى سبب عشان يرضع من محمد بن سلمان</t>
  </si>
  <si>
    <t>https://twitter.com/Saudi_Free1970/status/1203693818551382016</t>
  </si>
  <si>
    <t xml:space="preserve">#اكتتاب_أرامكو واضح ولا نعيد ونفهم؟؟؟!!! أمسك لا تبيع... خلك ذكي الحصان للعربية: هذه توقعات اليوم الأول للتداول على سهم أرامكو </t>
  </si>
  <si>
    <t>https://twitter.com/shambodfg/status/1203692903622676480</t>
  </si>
  <si>
    <t>ZAINABIB_</t>
  </si>
  <si>
    <t>aseelk7</t>
  </si>
  <si>
    <t xml:space="preserve">عجبتننني وش نظرتك عن اكتتاب ارامكو </t>
  </si>
  <si>
    <t>https://twitter.com/ZAINABIB_/status/1203691844015656963</t>
  </si>
  <si>
    <t>CYPHR9aWLbcmHMp</t>
  </si>
  <si>
    <t>مرحبا لم تصلني رسالة التخصيص في اكتتاب أرامكو ؟؟</t>
  </si>
  <si>
    <t>https://twitter.com/CYPHR9aWLbcmHMp/status/1203691637760806912</t>
  </si>
  <si>
    <t>Writing Effective Policies and Procedures Course in #London on 23, December #training #short_courses #Bollywood #دورات_تدريبية_في_لندن #أكبر_اكتتاب_في_العالم_أرامكو #خليجي_24 #مكة_منطلق_التطوع #تطوير_الذات #دورات_الرياض #منتدى_الملك_سلمان_الرسمي #الكويت</t>
  </si>
  <si>
    <t>#London #training #short_courses #Bollywood</t>
  </si>
  <si>
    <t>https://twitter.com/LondonLpc/status/1203690859298017280</t>
  </si>
  <si>
    <t>AlmashhadalSaud</t>
  </si>
  <si>
    <t>السعر الافتتاحي لسهم أرامكو يتم تحديده في مزاد قبل الافتتاح وهو غير السعر النهائي للطرح والذي تم تحديده بـ ٣٢ ريال. . #اكتتاب_أرامكو #السعودية .</t>
  </si>
  <si>
    <t>https://twitter.com/AlmashhadalSaud/status/1203690430338097154</t>
  </si>
  <si>
    <t xml:space="preserve">فيديو يختصر: ١-رؤية حكومة المملكة تجاه #اكتتاب_أرامكو ٢-التسلسل الهرمي الحكومي ٣-كيفية تعامل الكبار مع بعضهم البعض ٤-بروتوكول كيفية التعامل والتحدث في اللقاءات المتعلقة بأعمال الحكومة. دمتي عظيمة </t>
  </si>
  <si>
    <t>https://twitter.com/Azizaleid1416/status/1203687091328212992</t>
  </si>
  <si>
    <t>مابعد اكتتاب ارامكو والأسئله حول الاسهم من سنابات فارس التركي يتجاوب مع العديد من الاسئله حول الموضوع لتكملة الاسئله اليك رابط المقطع باليوتيوب https://youtu.be/DH3ObxlwNbA #سنابات_تجاريه #السعوديه_البحرين_نهايي_خليجي٢٤</t>
  </si>
  <si>
    <t>https://twitter.com/snapchat2020/status/1203687009165959170</t>
  </si>
  <si>
    <t>Yaa_100</t>
  </si>
  <si>
    <t>في حال وجود حساب استثماري من اول، اكتتاب اسهم شركة الزيت أرامكو، هل يضاف تلقائياً؟</t>
  </si>
  <si>
    <t>https://twitter.com/Yaa_100/status/1203686758279454720</t>
  </si>
  <si>
    <t>اللي يبي الخير لنفسه.. وعاقل لا يبيع اسهم أ رامكو برخص أبدا رسالتي للعقلاء فقط #اكتتاب_أرامكو</t>
  </si>
  <si>
    <t>https://twitter.com/shambodfg/status/1203686477982502914</t>
  </si>
  <si>
    <t xml:space="preserve">قرب إدراج #أرامكو يصعد بسوق الأسهم لأعلى مستوياته في 3 أشهر https://ajel.sa/JPKhjd/ #اكتتاب_أرامكو </t>
  </si>
  <si>
    <t>https://twitter.com/ajlnews/status/1203685663498883072</t>
  </si>
  <si>
    <t>نصيحة لاتعرض ابدا البيع اول يوم نصيحة يطير السهم بعدين فوق المزاد يحدد.. عرض كثير سعر قليل عرض قليل او عدم العرض يعني سعر عالي #اكتتاب_أرامكو</t>
  </si>
  <si>
    <t>https://twitter.com/shambodfg/status/1203685499816333317</t>
  </si>
  <si>
    <t xml:space="preserve">تدري يعني أيش مزاد سعر أرامكو؟ تبي تبيع سهمك بسعر عالي؟؟ أكيد المهم المزاد يحدد السعر بناء على العرض والطلب... يعني لو ماعرضت أول يوم أو أول أسبوع بيطير السهم فووووق ولو رحت تكسب كم قرش وعجل بيكون السعر منخفض ورخيص أمسكو أسهمكم لا تبيعون نصيحة وأصبروا والخير فيه #اكتتاب_أرامكو </t>
  </si>
  <si>
    <t>https://twitter.com/shambodfg/status/1203684829495205888</t>
  </si>
  <si>
    <t>dunhill31</t>
  </si>
  <si>
    <t>#اكتتاب_ارامكو هل يعلم صاحب السمؤ الملكي الامير عبدالعزيز بن سلمان ان الكثير من الشعب السعودي لم يكن يملك حق الاكتتاب وانه بالفعل عض اصابع الندم عندما شاهد المقتدر يكتتب له ولابنائه وهو مكتوف الايدي لايستطيع الاكتتاب في ثروه من ثروات بلده ومنهم متقاعدين خدمو البلد طوال حياتهم</t>
  </si>
  <si>
    <t>https://twitter.com/dunhill31/status/1203682692509949952</t>
  </si>
  <si>
    <t>مدير #تداول لـ "أرقام": وزن "أرامكو" في السوق السعودي والمؤشرات العالمية يعتمد على أسهمها الحرة.. ومدير الإستقرار السعري لا يتدخل في حال صعود السهم http://argaam.me/MOuX50xuBmO #أرامكو #إكتتاب_أرامكو #طرح_أرامكو #السوق_السعودي</t>
  </si>
  <si>
    <t>https://twitter.com/argaam/status/1203680381997858830</t>
  </si>
  <si>
    <t xml:space="preserve">وزير الطاقة من لم يشارك في اكتتاب أرامكو سيندم على الفرصة </t>
  </si>
  <si>
    <t>https://twitter.com/Go72219516/status/1203680304650768384</t>
  </si>
  <si>
    <t>waranbafit</t>
  </si>
  <si>
    <t>الحمد لله على نجاح اكتتاب ارامكوا وعودة السوق للمسار الطبيعي وفالكم التوفيق في استثمار وبناء محافظ مدرك للدخل على المدى الطويل #اكتتاب_أرامكو #اكتتاب_بورصة_الكويت</t>
  </si>
  <si>
    <t>https://twitter.com/waranbafit/status/1203679193466310656</t>
  </si>
  <si>
    <t>وزير الطاقة: ولي العهد فخور بنتائج اكتتاب أرامكو http://j.mp/2RvOJKjآخر-الأخبار/وزير-الطاقة-ولي-العهد-فخور-بنتائج-اكتتاب-أرامكو?ref=rss&amp;amp;format=simple&amp;amp;link=link</t>
  </si>
  <si>
    <t>https://twitter.com/saudi_enews/status/1203678621602332672</t>
  </si>
  <si>
    <t>RyadiyWorld</t>
  </si>
  <si>
    <t>الإقبال على #اكتتاب أرامكو» مؤشر لقوة الاقتصاد #السعودي</t>
  </si>
  <si>
    <t>https://twitter.com/RyadiyWorld/status/1203678306698235904</t>
  </si>
  <si>
    <t>"ساما": تحركات مؤقتة في السيولة المصرفية منذ بدء اكتتاب #أرامكو #السعودية https://ara.tv/wp5fu #العربية</t>
  </si>
  <si>
    <t>https://twitter.com/AlArabiya_Bn/status/1203676289384747010</t>
  </si>
  <si>
    <t>رئيس «تداول» يتوقع أداء سهم «#أرامكو» وموعد الانضمام لـ«إم.إس.سي.آي» https://ajel.sa/m8FMQ3/ #اكتتاب_أرامكو -</t>
  </si>
  <si>
    <t>https://twitter.com/ajlnews/status/1203675598142312448</t>
  </si>
  <si>
    <t>PrestigeJeddawi</t>
  </si>
  <si>
    <t>https://twitter.com/PrestigeJeddawi/status/1203672900659798019</t>
  </si>
  <si>
    <t>asadbr1122</t>
  </si>
  <si>
    <t>عرضت ارض للبيع ولم تجد مشتري واصحاب المكاتب الله ينتقم منهم يسومها بربع القمه ماتعادل ١٥٠الف الله يعوضنا في اكتتاب ارامكو تحولت السيوله الي الاسهم كما سحبت من العقار ولله يعوضنا خير في ارامكو</t>
  </si>
  <si>
    <t>https://twitter.com/na770643/status/1203670801058279425</t>
  </si>
  <si>
    <t xml:space="preserve">على فكرة، أخي المواطن البائس، المُغرّر به: كل ريال حطيته في اكتتاب أرامكو اعتبر كما لو انّك رميته في النار، او قرضته الفيران. </t>
  </si>
  <si>
    <t>https://twitter.com/MarzoqMashan_/status/1203670627644837888</t>
  </si>
  <si>
    <t>زواج مـبتعـث http://mmbt3th.com موقع زواج مخصص للطلاب المبتعثين والمبتعثات عدد كبير الاعضاء يسعدنا تواجدكم #اكتتاب_ارامكو #جامعه_الامام #الجامعة_السعودية_الالكترونية</t>
  </si>
  <si>
    <t>https://twitter.com/mmbtu3th/status/1203670459910414336</t>
  </si>
  <si>
    <t xml:space="preserve">تخيّل يعتقلون كُلّ من لم يساهم في اكتتاب أرامكو. عقلية مبس هي أن يصير كل ريال في البلد في جيبه. حتى صغار التجار والمستثمرين ذوي مليون ومليونين سينهب ما لديهم، ولن تعوزه الطُّرق، والبلطجة دائماً خيار مُتاح. </t>
  </si>
  <si>
    <t>https://twitter.com/MarzoqMashan_/status/1203669723390582785</t>
  </si>
  <si>
    <t>msasksa</t>
  </si>
  <si>
    <t>أكبر اكتتاب بالعالم #أرامكو_السعودية</t>
  </si>
  <si>
    <t>https://twitter.com/msasksa/status/1203669594067607552</t>
  </si>
  <si>
    <t>4_ndm1416</t>
  </si>
  <si>
    <t>كانت لكن الان موجود فيها كل شي اللي مو موجود عندك وتحلم انه يكون عندك اكتتاب ارامكو خلال 10 ايام يغطي رواتبكم عشر سنوات وأكثر عندما تتحدث عن السعوديه فتحدث وأيدك ع رأسك يادويله</t>
  </si>
  <si>
    <t>https://twitter.com/TheHero80/status/1203668542400483328</t>
  </si>
  <si>
    <t>nq7700</t>
  </si>
  <si>
    <t>اكتتاب أرامكو وترقب السوق للطرح ألقى بظلاله على السوق ، الأربعاء المرتقب قد يشهد أكبر عمليات بيع وشراء في تاريخ السوق السعودي . #تاسي</t>
  </si>
  <si>
    <t>https://twitter.com/nq7700/status/1203668057014636550</t>
  </si>
  <si>
    <t>990Mohd</t>
  </si>
  <si>
    <t>Sar_gham</t>
  </si>
  <si>
    <t>فيه دول وكيانات إعلامية كبرى في الإتحاد الأوروبي وأمريكا على رأسها بلومبيرغ تشكك بأهمية إكتتاب أرامكو وتكتب تقارير ضد الرواية السعودية ، تعليق الأمير ليس موجه للمواطن السعودي</t>
  </si>
  <si>
    <t>https://twitter.com/990Mohd/status/1203667345467564033</t>
  </si>
  <si>
    <t>#بوان تحصل على قرض بقيمة 89 مليون ريال من #السعودي_الفرنسي بهدف تمويل اكتتابها في طرح "أرامكو" http://argaam.me/dmTq50xuAmx #أرامكو #إكتتاب_أرامكو #طرح_أرامكو #السوق_السعودي</t>
  </si>
  <si>
    <t>https://twitter.com/argaam/status/1203664622911406080</t>
  </si>
  <si>
    <t>a_devil010</t>
  </si>
  <si>
    <t>Naiforini</t>
  </si>
  <si>
    <t>اولاً انت اللي تعض على شحمة ثانياً ركزت على سؤال اكتتاب ارامكو وتركت الأسئلة الباقية ؟ ، طيب اش رايك ايش هي الأسئلة المهمة اللي المفترض انها تسألها؟ اعطيني امثله ؟</t>
  </si>
  <si>
    <t>https://twitter.com/a_devil010/status/1203664440715104258</t>
  </si>
  <si>
    <t>A_A_Alshehri7</t>
  </si>
  <si>
    <t>اي ، ما عدا اكتتاب ارامكو ما فهمت المغزى منه</t>
  </si>
  <si>
    <t>https://twitter.com/a_devil010/status/1203663362422444032</t>
  </si>
  <si>
    <t>ahmedalmolhem2</t>
  </si>
  <si>
    <t>بما ان ادراج أرامكو قرّب، كم تتوقعون يوصل السعر أول يوم؟ #اكتتاب_ارمكو</t>
  </si>
  <si>
    <t>https://twitter.com/ahmedalmolhem2/status/1203662389675249664</t>
  </si>
  <si>
    <t>a_j_65</t>
  </si>
  <si>
    <t>بوبيان ب - الإفصاح عن المعلومات الجوهرية بشأن إكتتاب شركة ( بوبيان ب ) في شركة ( أرامكو السعودية ) http://dlvr.it/RKspxc</t>
  </si>
  <si>
    <t>https://twitter.com/a_j_65/status/1203661738488532993</t>
  </si>
  <si>
    <t>myname99p</t>
  </si>
  <si>
    <t xml:space="preserve">والله و انا اقرى انفجعت الله لا يحطني بموقفك اكتتاب ارامكو و بيت العمر و خرابيط وش ذا سلامات شوف لو كتبتها على الأقل ب اسلوب مو ساده زي ما انت كتبت اقول لك انت مبالغ شويتين بس لو كتبتها كذا ساده معليش </t>
  </si>
  <si>
    <t>https://twitter.com/myname99p/status/1203660919244505088</t>
  </si>
  <si>
    <t>bofahad_999</t>
  </si>
  <si>
    <t>لمدة حوالي ٢٠ سنة قادمة أو أكثر لن يدرج في السوق السعودي شركة مثل حجم وقوة وجودة وسيولة مثل عملاق النفط بالعالم أرامكو فليعلم من لا يعلم #اكتتاب_أرامكو</t>
  </si>
  <si>
    <t>https://twitter.com/bofahad_999/status/1203659929283940353</t>
  </si>
  <si>
    <t>#وزير_الطاقة: #ولي_العهد فخور بنتائج #اكتتاب_أرامكو http://bit.ly/2DZU9oI #صحيفة_المدينة .</t>
  </si>
  <si>
    <t>https://twitter.com/Almadinanews/status/1203659900032827392</t>
  </si>
  <si>
    <t>__Renady</t>
  </si>
  <si>
    <t>المستقبل والطفولة ومنزل العمر وسؤال العلاقة بالأخوات وعرفناها.. طيب أمانة بنات سؤال اكتتاب أرامكو يحدد ايش بالضبط؟ إذا كان فخ لشي علموني، طيب وإذا جاوب.. وبعدين؟</t>
  </si>
  <si>
    <t>https://twitter.com/__Renady/status/1203658099514597376</t>
  </si>
  <si>
    <t>"بوان" تنال قرض متوسط الأجل من "البنك السعودي الفرنسي" بـ 88.6 مليون للإكتتاب في "أرامكو" http://www.maaal.com/archives/20191208/132218 #تاسي #تداول #الأسهم #السوق_المالية #الاقتصاد #السعودية #اكتتاب_أرامكو</t>
  </si>
  <si>
    <t>https://twitter.com/Maaalnews/status/1203656959620272129</t>
  </si>
  <si>
    <t>الكثير اكتتب في أرامكو بدون فتح محفظة استثمارية والكثير لديه محافظ استثمارية تحتاج إلى تحديث، تحت هذه التغريدة قمت بجمع جميع المعلومات المهمة للكابيتال المشاركة في #اكتتاب_ارامكو احفظها في المفضلة، وشاركها مع غيرك لتصبح مرجع لجميع المستثمرين.</t>
  </si>
  <si>
    <t>https://twitter.com/Boholaiga/status/1203656551845826568</t>
  </si>
  <si>
    <t>i_FRs1</t>
  </si>
  <si>
    <t xml:space="preserve">احس اني اتورطت في اكتتاب ارامكو مو فاهمه شيء </t>
  </si>
  <si>
    <t>https://twitter.com/i_FRs1/status/1203656404923486209</t>
  </si>
  <si>
    <t xml:space="preserve">#الحصان لـ"أرقام": سعر افتتاح سهم #أرامكو سيكون في نطاق تذبذب زائد وناقص 10% http://argaam.me/CLtB50xuzNj #أرامكو_السعودي #اكتتاب_أرامكو #السوق_السعودي #طرح_ارامكو </t>
  </si>
  <si>
    <t>https://twitter.com/argaam/status/1203654757405089792</t>
  </si>
  <si>
    <t>abdul1980h</t>
  </si>
  <si>
    <t>كذاب كذاب أكتتاب أرامكو نجح بكل المقاييس وأمثالك من المرجفين لن يغيروا شيء لأنك فقدت مصداقيتك في مواضع كثيرة</t>
  </si>
  <si>
    <t>https://twitter.com/abdul1980h/status/1203652119628308481</t>
  </si>
  <si>
    <t>"بوبيان" الكويتية تستثمر 106 ملايين ريال بـ #اكتتاب_أرامكو http://bit.ly/2saf8mo #صحيفة_المدينة .</t>
  </si>
  <si>
    <t>https://twitter.com/Almadinanews/status/1203651446723530753</t>
  </si>
  <si>
    <t>ela_allah709</t>
  </si>
  <si>
    <t>في هذه الأيام تنظيم الأخْبَثَيْن مايدري من أين يتوَجَّع ؛ من رفض مبادرته السخيفة للمصالحة_التي كلف بها نامق_ أو من خروجه من كأس الخليج على الأرض التي يده عليها أو من نجاح اكتتاب أرامكو المذهل الذي لم يحدث نظيره في التاريخ. #السعودية #قطر</t>
  </si>
  <si>
    <t>https://twitter.com/ela_allah709/status/1203651284311654400</t>
  </si>
  <si>
    <t>Summer75886631</t>
  </si>
  <si>
    <t>عزيزي الرجل تكلم عن : اكتتاب ارامكو،الاحتباس الحراري،سعر الفروة،موسم الفقع،العيش الحساوي،احسن شركة تواير سيارات،زراعة الشعر و اذا ما عندك موضوع كلمني و اخلق لك سالفة تهرج فيها،بس اترك سوالف البنات و وش سوو ،لا تشغل نفسك فيهم صدقيني يعرفون يدبرون امورهم .</t>
  </si>
  <si>
    <t>https://twitter.com/Summer75886631/status/1203651166296510464</t>
  </si>
  <si>
    <t>قفزه ل #تداول بعد انتهاء #اكتتاب_أرامكو .. محفز لاكتتابات اخرى معتبره ... خصوصا أنه لا اكتتاب أضخم من هذا +٢.٤٤% #aramco_2222</t>
  </si>
  <si>
    <t>#aramco_2222</t>
  </si>
  <si>
    <t>https://twitter.com/Thamer_F_S/status/1203649532686471169</t>
  </si>
  <si>
    <t>#اكتتاب_آرامكو يؤكد هيمنته العالمية بجمع 446 مليار ريال http://alriyadh.com/1792012 via @alRiyadh</t>
  </si>
  <si>
    <t>https://twitter.com/AlRiyadnews/status/1203646049597956096</t>
  </si>
  <si>
    <t>مختصون يؤكدون لـ "مال": الصناديق ستلجأ لزيادة المراكزفي "أرامكو" بعد الادراج .. وسيولة كبيرة ستضخ بعد إدراج الشركة في MSCI http://www.maaal.com/archives/20191208/132211 #تاسي #اسهم #اكتتاب_ارامكو #السعودية #صحيفة_مال</t>
  </si>
  <si>
    <t>https://twitter.com/Maaalnews/status/1203644661438599168</t>
  </si>
  <si>
    <t>SalehAnazi</t>
  </si>
  <si>
    <t>SambaBank</t>
  </si>
  <si>
    <t>ازبل بنك واحنا مانعتز فيكم من الصباح نبي نحدث البيانات والسستم عطلان!!! هالجمله صارلي اكثر من 15 سنة وانا اسمعها عندكم !! اذا كان من الحين عطلان اجل وقت تداول ارامكو وش بتسوون؟؟ الله يخلف على اكبر اكتتاب بالعالم طالما انه عندكم</t>
  </si>
  <si>
    <t>https://twitter.com/SalehAnazi/status/1203642444337876992</t>
  </si>
  <si>
    <t>طريقة إضافة أرباح #اكتتاب_أرامكو في حساب المواطن https://www.almowaten.net/?p=2534656 #حساب_المواطن #تداول_ارامكو</t>
  </si>
  <si>
    <t>https://twitter.com/almowatennet/status/1203641724658212864</t>
  </si>
  <si>
    <t>Sayer68769597</t>
  </si>
  <si>
    <t>#اكتتاب_ارامكو_عار شئ محزن الى اين</t>
  </si>
  <si>
    <t>https://twitter.com/Sayer68769597/status/1203641059143757824</t>
  </si>
  <si>
    <t>aleisa55</t>
  </si>
  <si>
    <t>غريبه مع ان عمر حسين ابويمن يقول ان اكتتاب ارامكو مافيه مكسب وهو من خيرة من يمثلون شباب الوطن</t>
  </si>
  <si>
    <t>https://twitter.com/aleisa55/status/1203640256697962496</t>
  </si>
  <si>
    <t>FaisaIo</t>
  </si>
  <si>
    <t>m_sh_199</t>
  </si>
  <si>
    <t>صعب تتوقع اثرها على المدى البعيد لان ماقد صار اكتتاب بمثل حجم ارامكو في السوق، اصبر وان شاء الله خير</t>
  </si>
  <si>
    <t>https://twitter.com/FaisaIo/status/1203639515933528065</t>
  </si>
  <si>
    <t>Azai_Kyousuke_</t>
  </si>
  <si>
    <t>غثيتونا في اكتتاب ارامكو لو بكتتب كان اكتتبت في شركات اكبر واقوى من ارامكو</t>
  </si>
  <si>
    <t>https://twitter.com/Azai_Kyousuke_/status/1203639125976461314</t>
  </si>
  <si>
    <t>#تاسي القاكم علي قناه الاخبارية #ارامكو للحديث عن نجاح الاكتتاب اكتتاب القرن</t>
  </si>
  <si>
    <t>https://twitter.com/mohammad_fx/status/1203638831548948480</t>
  </si>
  <si>
    <t>قلت الكلام دا قبل اكتتاب ارامكو ...وع فكرة لاني محلل سوق الاسهم ولا لية في الاسهم مجرد اتابع كل فترة وفترة عموماً السوق بيوصل الي6000 او 5000نقطة</t>
  </si>
  <si>
    <t>https://twitter.com/BandarRajab/status/1203637893685825537</t>
  </si>
  <si>
    <t>rzh_10a</t>
  </si>
  <si>
    <t xml:space="preserve">#أرامكو المساهمين من المواطنين السعوديين اللي ساهموا في #اكتتاب_ارامكوا ٤ ملايين شخص شبح ٢٠٠٦ لا زال </t>
  </si>
  <si>
    <t>https://twitter.com/rzh_10a/status/1203637161175724032</t>
  </si>
  <si>
    <t>ما هو السلوك المتوقع لسعر سهم "أرامكو" بعد الإدراج؟ -خالد عبدالله المزعور @Abu_Shagraun http://www.maaal.com/archives/20191208/132192 #تاسي #تداول #الأسهم #السوق_المالية #الاقتصاد #السعودية #اكتتاب_أرامكو</t>
  </si>
  <si>
    <t>https://twitter.com/Maaalnews/status/1203635629633998848</t>
  </si>
  <si>
    <t>نصيحه : اي سهم اعطى لا تلحقه خلك منت مجبور فيه السوق حالياً ردة فعل ع انتهاء اكتتاب ارامكو يهدي بكره ويعطي مجال مره اخري</t>
  </si>
  <si>
    <t>https://twitter.com/oqo888/status/1203634962878095362</t>
  </si>
  <si>
    <t>اخبار المنطقة الشرقية - غرفة الشرقية: ضخ نحو نصف تريليون ريال في إكتتاب أرامكو حدث تاريخي وثقة استثنائية http://dlvr.it/RKtLq4</t>
  </si>
  <si>
    <t>https://twitter.com/GREATKSA2030/status/1203632713518858242</t>
  </si>
  <si>
    <t xml:space="preserve">عاجل مفرح ارتفع مؤشر سوق الاسهم السعودي ارتفاع كبير اليوم وصل حتى اللحظة 2.4% وصل سعر المؤشر 8100 نقطة الحمد لله الحمد لله الحمد لله مؤشر سوق الاسهم السعودي الاكبر بالشرق الاوسط قريبا بعد #اكتتاب_أرامكو سهم #ارامكو سوف يكون من كبار الأسواق العالمية إنها السعودية يا سادة </t>
  </si>
  <si>
    <t>https://twitter.com/Abualfawarss123/status/1203631432679264257</t>
  </si>
  <si>
    <t>yazeidsmd</t>
  </si>
  <si>
    <t>1_SRA1</t>
  </si>
  <si>
    <t>هذا تفسيرك انت ولم نخون أحد فقط فندنا أكاذيب بأن هناك اعتقالات في قضايا تتعلق بأمن الدولة وتزعم انه بسبب نقد اكتتاب أرامكو وهذا لم يحدث على الإطلاق</t>
  </si>
  <si>
    <t>https://twitter.com/yazeidsmd/status/1203630452550066176</t>
  </si>
  <si>
    <t>Mohamme95226189</t>
  </si>
  <si>
    <t xml:space="preserve">«أرامكو» تعلن حصيلة أكبر اكتتاب في العالم | الشرق الأوسط </t>
  </si>
  <si>
    <t>https://twitter.com/Mohamme95226189/status/1203630320219836417</t>
  </si>
  <si>
    <t>جلستي تداول أخرى وينتهي اكبر كابوس مرّ على تداولات السوق السعودي ! لثلاثة اشهر مضت وسوق الأسهم السعودي يشهد تذبذبات وتقلبات مؤلمة للمتداولين بسبب اكتتاب وادراج سهم ارامكو والطريقة الغير احترافية التي اتّبعت للإعلان والتسعير . #تداول #سوق_الاسهم_السعودي</t>
  </si>
  <si>
    <t>https://twitter.com/abonawaf444/status/1203630204146667521</t>
  </si>
  <si>
    <t>711B11</t>
  </si>
  <si>
    <t>اما اشرايك ب اكتتاب ارامكو كذا كثير هههههههههههههههههههههههههههههههههههههههههههههههههههههههههههههههه</t>
  </si>
  <si>
    <t>https://twitter.com/711B11/status/1203628936372064256</t>
  </si>
  <si>
    <t>s3dal5aldi0</t>
  </si>
  <si>
    <t>@AlRajhiBankCare هل استطيع بيع اسهم اكتتاب ارامكو بعد التداول من موقع مباشر الراجحي او من خلال الصراف الالي ؟</t>
  </si>
  <si>
    <t>https://twitter.com/s3dal5aldi0/status/1203626378396090368</t>
  </si>
  <si>
    <t>aboaljoori7osam</t>
  </si>
  <si>
    <t>حياك في البلاد، سيتم الإعلان عن آلية إدارة أسهم اكتتاب أرامكو عبر حساباتنا قريباً ودمتم بخير</t>
  </si>
  <si>
    <t>https://twitter.com/BankAlbilad/status/1203626257977675776</t>
  </si>
  <si>
    <t>ArabianHero1</t>
  </si>
  <si>
    <t xml:space="preserve">اكتتاب أرامكو </t>
  </si>
  <si>
    <t>https://twitter.com/ArabianHero1/status/1203624621758660608</t>
  </si>
  <si>
    <t>alazzi2210</t>
  </si>
  <si>
    <t>كيف اطلع اسم مستخدم وكلمة مرور لمحفظتي اكتتاب ارامكو</t>
  </si>
  <si>
    <t>https://twitter.com/alazzi2210/status/1203623713079517184</t>
  </si>
  <si>
    <t>khaial1399</t>
  </si>
  <si>
    <t>Zauuunah</t>
  </si>
  <si>
    <t xml:space="preserve">تقصدي اكتتاب أرامكو ؟؟ </t>
  </si>
  <si>
    <t>https://twitter.com/khaial1399/status/1203623235667017728</t>
  </si>
  <si>
    <t>mostasharek3</t>
  </si>
  <si>
    <t>نسعد بخدمتكم #اكبر_اكتتاب_في_التاريخ_ارامكو</t>
  </si>
  <si>
    <t>https://twitter.com/mostasharek3/status/1203620297192153088</t>
  </si>
  <si>
    <t xml:space="preserve">هههههههههههههههههههههههههههههههههههههههههههههههههههههههههه انت جبت طاري اكتتاب ارامكو انا ما جبت شيء من عندي </t>
  </si>
  <si>
    <t>https://twitter.com/1_SRA1/status/1203619569476214784</t>
  </si>
  <si>
    <t>Wise_54</t>
  </si>
  <si>
    <t xml:space="preserve">بخصوص اكتتاب ارامكو عندي لكم كم تغريده </t>
  </si>
  <si>
    <t>https://twitter.com/Wise_54/status/1203619527860391938</t>
  </si>
  <si>
    <t>e3llIl</t>
  </si>
  <si>
    <t>اما اكتتاب ارامكو والله لو ماتسردبين امها</t>
  </si>
  <si>
    <t>https://twitter.com/e3llIl/status/1203619287367335937</t>
  </si>
  <si>
    <t>AlaaMulla1</t>
  </si>
  <si>
    <t>أسئلة البنت ذكية جداً، لأن رأي الولد في اكتتاب ارامكو يعطي انطباع عن توجهه الفكري (مع أو ضد) الدولة، اضافة لسؤالها: نظرتك للمستقبل، لتعرف مدى تفاؤله وبالتالي طموحه ودوافعه الذاتية، وسؤالها المدمر هو: متى تحب تمتلك منزل العمر، لأن هذا يوضح وضعه الإئتماني.</t>
  </si>
  <si>
    <t>https://twitter.com/AlaaMulla1/status/1203618515124654082</t>
  </si>
  <si>
    <t>يعني اللي انتقد اكتتاب ارامكو خاين ؟!</t>
  </si>
  <si>
    <t>https://twitter.com/1_SRA1/status/1203618392378347520</t>
  </si>
  <si>
    <t>MesharyMarshad</t>
  </si>
  <si>
    <t>• ٠ #مقال نجاح اكتتاب #أرامكو إنجاز للوطن #صحيفة_اليوم http://bit.ly/2Lnm8Tp ٠ •</t>
  </si>
  <si>
    <t>https://twitter.com/MesharyMarshad/status/1203618215747899392</t>
  </si>
  <si>
    <t>YousifBA</t>
  </si>
  <si>
    <t>lBo3of</t>
  </si>
  <si>
    <t xml:space="preserve">طيب شدخل اكتتاب ارامكو وهالسوالف الحين يعني بتحلل شخصيته </t>
  </si>
  <si>
    <t>https://twitter.com/YousifBA/status/1203616765726605312</t>
  </si>
  <si>
    <t>السعر الافتتاحي لسهم أرامكو يتم تحديده في مزاد قبل الافتتاح وهو غير السعر النهائي للطرح والذي تم تحديده بـ ٣٢ ريال. . #اكتتاب_أرامكو #خطوه .</t>
  </si>
  <si>
    <t>https://twitter.com/Khutuh_/status/1203616457818550272</t>
  </si>
  <si>
    <t>يقول سوف تعضون اصابع الندم جراء عدم الاكتتاب !!! عشان ايش عشان الناس اول يرم يسوون زحمه على السوق ويرفعون قيمة السهم #اكتتاب_ارامكو</t>
  </si>
  <si>
    <t>https://twitter.com/jklgaho/status/1203615129813889025</t>
  </si>
  <si>
    <t>AsharqiaChamber</t>
  </si>
  <si>
    <t>رئيس مجلس ادارة #غرفة_الشرقية عبدالحكيم بن حمد العمار الخالدي : ضخ نحو نصف تريليون ريال في إكتتاب شركة #أرامكو_السعودية حدث تاريخي وثقة استثنائية.</t>
  </si>
  <si>
    <t>https://twitter.com/AsharqiaChamber/status/1203612839006609409</t>
  </si>
  <si>
    <t>manaraao</t>
  </si>
  <si>
    <t>تخصصات الدراسات العليا (ماجستير ودكتوراه) التي نعمل فيها #اكتتاب_أرامكو #السعودية #السعوديه_البحرين_النهايي</t>
  </si>
  <si>
    <t>https://twitter.com/manaraao/status/1203611572683325440</t>
  </si>
  <si>
    <t>الأربعاء المقبل الـ11 من ديسمبر، سيكون يوما تاريخيا في السعودية مع إدراج عملاقة النفط أرامكو في السوق الرئيسية تداول بعد أكبر اكتتاب أولي يشهده العالم! https://www.alarabiya.net/ar/aswaq/aramco/2019/12/08/%D8%A3%D8%B1%D8%A7%D9%85%D9%83%D9%88-%D8%B3%D8%AA%D8%AC%D8%B9%D9%84-%D8%AA%D8%AF%D8%A7%D9%88%D9%84-%D8%A7%D8%AD%D8%AF%D9%89-%D8%A3%D9%83%D8%A8%D8%B1-10-%D8%A8%D9%88%D8%B1%D8%B5%D8%A7%D8%AA-%D8%A8%D9%808-%D8%AA%D8%B1%D9%8A%D9%84%D9%8A%D9%88%D9%86%D8%A7%D8%AA-%D8%B1%D9%8A%D8%A7%D9%84-.html #أرامكو</t>
  </si>
  <si>
    <t>https://twitter.com/abo__rudina/status/1203611509827526661</t>
  </si>
  <si>
    <t>AlsahliEng</t>
  </si>
  <si>
    <t>صدقت. وهذي تنطبق على المحللين بعد. التحليل التوقع الصحيح شيء و إدارة المحفظة شيء ثاني و الانضباط شيء اخر. فما يعني انك محلل ممتاز ان تكون ربحان، فللبيت اكثر من عمود و كذلك التداول الناجح له اكثر من عامل. و الله اعلم. #تاسي #أرامكو #اكتتاب_ارامكوا</t>
  </si>
  <si>
    <t>https://twitter.com/AlsahliEng/status/1203611407067025408</t>
  </si>
  <si>
    <t xml:space="preserve">انطلاقة قوية لسوق الأسهم بعد الإعلان عن موعد إدراج وتداول #أرامكو https://ajel.sa/pHLQxW/ #اكتتاب_أرامكو - </t>
  </si>
  <si>
    <t>https://twitter.com/ajlnews/status/1203610669276381184</t>
  </si>
  <si>
    <t>تقرير : 144 مليار ريال سعودي قيمة اكتتاب المؤسسات في شركة #أرامكو #السعودية</t>
  </si>
  <si>
    <t>https://twitter.com/NAFT_INFO/status/1203607937027072001</t>
  </si>
  <si>
    <t>Khmd15</t>
  </si>
  <si>
    <t>aziz_hfc4</t>
  </si>
  <si>
    <t>إيش يعني الأواني الأخيرة ؟؟؟؟؟؟ لا ولا يعرف يحسب والله ذا الهلال حاس مخهم خوس عساه يعرف يحسب كم نزله في اكتتاب أرامكو</t>
  </si>
  <si>
    <t>https://twitter.com/Khmd15/status/1203607115492933637</t>
  </si>
  <si>
    <t>اكتتاب #أرامكو الأكبر في التاريخ... يجمع طلبات بنحو 450 مليار ريال https://ara.tv/595xt #العربية</t>
  </si>
  <si>
    <t>https://twitter.com/AlArabiya_Bn/status/1203606830422921222</t>
  </si>
  <si>
    <t>5uy_</t>
  </si>
  <si>
    <t>عندي احساس غريب بعد تصريح #وزير_الطاقة ان سهم #اكتتاب_أرامكو راح يفاجأ الجميع خلال 60 دقيقة يارب سترك</t>
  </si>
  <si>
    <t>https://twitter.com/5uy_/status/1203606556782280705</t>
  </si>
  <si>
    <t>بالله عضي على شحمه فيه اشياء اكبر من انك تسأل عن اكتتاب ارامكو هههههههههههههههههههههههههههههههههههههههههههههههههههههههههههههه</t>
  </si>
  <si>
    <t>https://twitter.com/Naiforini/status/1203605072795570176</t>
  </si>
  <si>
    <t>alraad1980</t>
  </si>
  <si>
    <t>((الرواتب يا دوب تكفى الفواتير والاجاراة وتقولي اكتتاب أرامكو هرمنا))</t>
  </si>
  <si>
    <t>https://twitter.com/alraad1980/status/1203603717813088256</t>
  </si>
  <si>
    <t>altnmia_press</t>
  </si>
  <si>
    <t>#التنمية_برس |15 % من السعوديين شاركوا في اكتتاب أرامكو http://altnmiapress.net/news/57372/</t>
  </si>
  <si>
    <t>https://twitter.com/altnmia_press/status/1203603387817873408</t>
  </si>
  <si>
    <t>تتوقعون يسويها الهامور ( ص ا ع) ويرفع سعر الافتتاح فوق هام السحب؟ #اكتتاب_أرامكو #اكتتاب_ارمكو #اكتتاب_ارامكوا</t>
  </si>
  <si>
    <t>https://twitter.com/QL1SOXWuxzhFPWw/status/1203603156510347265</t>
  </si>
  <si>
    <t>bs_gm</t>
  </si>
  <si>
    <t>Hmok2012</t>
  </si>
  <si>
    <t>يارجال ماحسيتو بطعم الحياه الا لما صار كاس الخليج عندكم هههههههه يقول تغرفون غرف هههههههه اكتتاب ارامكو يسوى قطر ومصانعها</t>
  </si>
  <si>
    <t>https://twitter.com/bs_gm/status/1203601831399763968</t>
  </si>
  <si>
    <t>aaa12342001</t>
  </si>
  <si>
    <t>@AlahliCapital السلام عليكم اكتتاب ارامكو عن طريق الاهلي اون لاين او الاهلي كابيتال او الاهلي تداول ؟</t>
  </si>
  <si>
    <t>https://twitter.com/aaa12342001/status/1203601283896221696</t>
  </si>
  <si>
    <t>سجل اكتتاب ارامكو ان عدد : - المكتتبين السعوديين 4,947,275 - المكتتبين الخليجيين 2467 - المكتتبين المقيمين 106,258</t>
  </si>
  <si>
    <t>https://twitter.com/hamouda01843972/status/1203601055117987841</t>
  </si>
  <si>
    <t>كل شخص ما اكتتب في ارامكو كما قال سمو الامير عبدالعزيز بن سلمان : ان كل من شكك في مصداقية اكتتاب في ارامكو سوف يعض اصابع الندم ، فرصه استثمارية لاكبر شركه في العالم</t>
  </si>
  <si>
    <t>https://twitter.com/NazzalAlharbi/status/1203600141518856194</t>
  </si>
  <si>
    <t>Al3almi88322854</t>
  </si>
  <si>
    <t>عملاء مصرف #الراجحي هل نزلت لكم الاسهم؟ انا ما جاني حتى الآن رسالة التخصيص. #اكتتاب_أرامكو</t>
  </si>
  <si>
    <t>https://twitter.com/Al3almi88322854/status/1203598943189426177</t>
  </si>
  <si>
    <t>https://twitter.com/SaudiNews50/status/1203598099517706240</t>
  </si>
  <si>
    <t>awaal111</t>
  </si>
  <si>
    <t>#تاسي حديث الناس الآن عن سوق الاسهم حتى عامة الناس تتكلم عنه .. اتوقع عودة الطفره السابقه وقوة الحدث مرهونه بقدر ارباح الناس من اكتتاب #أرامكو</t>
  </si>
  <si>
    <t>https://twitter.com/awaal111/status/1203597525028102146</t>
  </si>
  <si>
    <t>abdulra96387218</t>
  </si>
  <si>
    <t>وزير الطاقة اكتتاب في ارامكو ولا لا</t>
  </si>
  <si>
    <t>https://twitter.com/abdulra96387218/status/1203592851491307520</t>
  </si>
  <si>
    <t>Alfahadnon</t>
  </si>
  <si>
    <t>اللي تعرف أو يعرف كيف اوصل للمحفظة يعلمني..! #اكتتاب_أرامكو #السعودية</t>
  </si>
  <si>
    <t>https://twitter.com/Alfahadnon/status/1203591016005165057</t>
  </si>
  <si>
    <t>#اكتتاب_أرامكو توقعاتي ان سهم ارامكو من بداية التداول وخلال سنة سوف يصل الى سعر ١٥٠ ريال ،،</t>
  </si>
  <si>
    <t>https://twitter.com/MohammedKarza/status/1203590847138107392</t>
  </si>
  <si>
    <t>Aziz__Mem</t>
  </si>
  <si>
    <t>عندي اثنين يتكلمون عن اكتتاب ارامكو الله يرزقنا بس</t>
  </si>
  <si>
    <t>https://twitter.com/Aziz__Mem/status/1203590159423459328</t>
  </si>
  <si>
    <t>Aymanbareadah</t>
  </si>
  <si>
    <t>ماشاء الله الكل صار يفتي في اكتتاب ارامكو وكم حينزل تداول ووو ، ياصبر الارض #اكتتاب_ارمكو</t>
  </si>
  <si>
    <t>https://twitter.com/Aymanbareadah/status/1203588034756829184</t>
  </si>
  <si>
    <t>salahhaneef6</t>
  </si>
  <si>
    <t>امام باب عيادة في مستوصف حكومي نادت الممرضه على المريض ثواني وحضر ليدخل العياده هو وابنالمرافق وزوجة الاخير وطفل ثم اغلقو باب العياده مادري هوكشف مريض والا اجتماع اكتتاب لاسهم في شركة ارامكو</t>
  </si>
  <si>
    <t>https://twitter.com/salahhaneef6/status/1203586361024012289</t>
  </si>
  <si>
    <t xml:space="preserve">إدراج وبدء تداول أسهم #أرامكو الأربعاء المقبل https://ajel.sa/pNzKV2/ #اكتتاب_أرامكو </t>
  </si>
  <si>
    <t>https://twitter.com/ajlnews/status/1203585460708225026</t>
  </si>
  <si>
    <t>khaledALmaymony</t>
  </si>
  <si>
    <t>اكتتاب شركة أرامكو رجع كثير #التداول في #السوق_السعودي بعد انهيار عام ٢٠٠٦ م ألاحظ سوق الاسهم أصبح حديث المجالس يمكن الطفرة بدأت #تاسي</t>
  </si>
  <si>
    <t>https://twitter.com/khaledALmaymony/status/1203584455316844546</t>
  </si>
  <si>
    <t>majedmms1</t>
  </si>
  <si>
    <t>samsam12379</t>
  </si>
  <si>
    <t>احتمال وارد سابك يكتفي بمنطقة النزول مناطق 86 اللي سبقت اكتتاب ارامكو ولكن اولا تجاوز 94.5 عندها عطاء</t>
  </si>
  <si>
    <t>https://twitter.com/majedmms1/status/1203582127805206528</t>
  </si>
  <si>
    <t>لست اخون على كيفي هذه قضايا معروفة ونحن اعلم بشؤون بلادنا ويبدو ان نجاح اكتتاب أرامكو موجع جدا خصوصا بعد فشل حملات المرجفين داخليا والاعداء خارجيا الذين كان طرحهم متسق مع بعض فكانت النتائج التي تحكي واقع بلادنا ومتانة اقتصادها وسلامة خطوتها في طرح اسهم هذه الشركة العملاقه</t>
  </si>
  <si>
    <t>https://twitter.com/yazeidsmd/status/1203576903640211457</t>
  </si>
  <si>
    <t>jesss9111</t>
  </si>
  <si>
    <t xml:space="preserve">حسابي تجمد قبل اكتتاب ارامكو وحينفك بعد الاكتتاب ، انا مستهدف يا اخوان </t>
  </si>
  <si>
    <t>https://twitter.com/jesss9111/status/1203575376938754048</t>
  </si>
  <si>
    <t>Mshare_800</t>
  </si>
  <si>
    <t xml:space="preserve">رأيه في اكتتاب أرامكو vs مفضلته.. طبعا ذول اللي يحرقون الواتساب بالفتاوى والتحذير ومخافة الله من"الربا" والشبهات عند أي حدث إقتصادي بالسعوديه، ونفسهم هم من يشترون الشقق بأسطنبول عاصمة المثليين والزنا "المقنن" بالدوله العلمانيه تركيا.. حتى رذالة اليسار لم يصلو لإنحطاط الإخوان. </t>
  </si>
  <si>
    <t>https://twitter.com/Mshare_800/status/1203574817380851714</t>
  </si>
  <si>
    <t>muqbil_bin</t>
  </si>
  <si>
    <t xml:space="preserve">وزير الطاقة : من لم يكتتب في أرامكو سوف يعض أصابع الندم على سوء التقدير ، واستناده للمصادر السيئة التي أرادت أن تحبط همتنا ومكانة اقتصادنا.(العربية) . #اكتتاب_أرامكو #السعودية . </t>
  </si>
  <si>
    <t>https://twitter.com/muqbil_bin/status/1203574415230951425</t>
  </si>
  <si>
    <t>S7mad</t>
  </si>
  <si>
    <t>sms22071</t>
  </si>
  <si>
    <t>قد نستفيد من تجارب البورصات العالميه #اكتتاب_أرامكو</t>
  </si>
  <si>
    <t>https://twitter.com/S7mad/status/1203571276637462528</t>
  </si>
  <si>
    <t>صباح الخير ... قائمة الُتابعة اليومية ... #تاسي_تداول #اكتتاب_أرامكو</t>
  </si>
  <si>
    <t>https://twitter.com/NAWAFMSZ/status/1203571004150300672</t>
  </si>
  <si>
    <t>nawrorty</t>
  </si>
  <si>
    <t>اكتتاب ارامكو لعبه جديده لسرقه فلوس الناس زي ماعمل الامير المشهور في لعبه البورصه منتهى الغباء والتكرار</t>
  </si>
  <si>
    <t>https://twitter.com/nawrorty/status/1203567906719707136</t>
  </si>
  <si>
    <t>1NAbUGj9Nw6CYoX</t>
  </si>
  <si>
    <t>ياشباب الي عنده خلفيه عن اسهم ارامكو ضروري يجيني خاص عندي مشكله #ارامكو #اسهم #اكتتاب_أرامكو</t>
  </si>
  <si>
    <t>https://twitter.com/1NAbUGj9Nw6CYoX/status/1203567700854923264</t>
  </si>
  <si>
    <t>"بوبيان للبتروكيماويات" الكويتية تكتتب في "أرامكو" وتعلن تخصيص 3.33 مليون سهما بـ 106 مليون ريال http://www.maaal.com/archives/20191208/132182 #تاسي #تداول #الأسهم #السوق_المالية #الاقتصاد #السعودية #اكتتاب_أرامكو</t>
  </si>
  <si>
    <t>https://twitter.com/Maaalnews/status/1203564488240308224</t>
  </si>
  <si>
    <t>أعلنت شركة "بوبيان للبتروكيماويات" المدرجة أسهمها في بورصة الكويت، أنها قامت بالاكتتاب في شركة "أرامكو السعودية"، وقد تم تخصيص عدد 3,326,371 سهم وبقيمة 106,443,872 ريال بما يعادل 8.6 مليون دينار كويتي تقريبا https://ara.tv/64vyt #العربية_عاجل #اكتتاب_أرامكو</t>
  </si>
  <si>
    <t>https://twitter.com/abo__rudina/status/1203564080428130304</t>
  </si>
  <si>
    <t>alhmood16</t>
  </si>
  <si>
    <t>وزير الطاقة : من لم يكتتب في أرامكو سوف يعض أصابع الندم على سوء التقدير ، واستناده للمصادر السيئة التي أرادت أن تحبط همتنا ومكانة اقتصادنا.(العربية) . #اكتتاب_أرامكو #السعودية .</t>
  </si>
  <si>
    <t>https://twitter.com/alhmood16/status/1203564026992693248</t>
  </si>
  <si>
    <t>3do_AL_A7zab</t>
  </si>
  <si>
    <t>ابو بخاخ عذرب في اكتتاب أرامكو محذرا وقد كان من اوائل من اكتتب حسبما ذكر في تغريدة له.. الأولى به من يكثر من بخاخاته..</t>
  </si>
  <si>
    <t>https://twitter.com/3do_AL_A7zab/status/1203562447291981824</t>
  </si>
  <si>
    <t>Adeeb_Bayemain</t>
  </si>
  <si>
    <t>السعر الافتتاحي لسهم #أرامكو يحدده سلوك المستثمرين في "مزاد قبل الافتتاح" #اكتتاب_أرامكو #aramco .</t>
  </si>
  <si>
    <t>https://twitter.com/Adeeb_Bayemain/status/1203560376601853952</t>
  </si>
  <si>
    <t>تقارير: السعر الافتتاحي لسهم #أرامكو يحدده سلوك المستثمرين في "مزاد قبل الافتتاح" http://bit.ly/2P25mvA #اكتتاب_أرامكو #صحيفة_المدينة .</t>
  </si>
  <si>
    <t>https://twitter.com/Almadinanews/status/1203559021518753793</t>
  </si>
  <si>
    <t>HailNewssa</t>
  </si>
  <si>
    <t xml:space="preserve">وزير الطاقة: من لم يشارك في اكتتاب «أرامكو» سيندم على الفرصة </t>
  </si>
  <si>
    <t>https://twitter.com/HailNewssa/status/1203557033531912194</t>
  </si>
  <si>
    <t>2pac_700</t>
  </si>
  <si>
    <t>ياشباب بالله اكتتاب أرامكو قفل ولا باقي؟؟</t>
  </si>
  <si>
    <t>https://twitter.com/2pac_700/status/1203556972538290176</t>
  </si>
  <si>
    <t>#بوبيان_للبتروكيماويات الكويتية تُعلن الاكتتاب في #أرامكو_السعودية وتخصيص 3.33 مليون سهم لها بقيمة 106.4 مليون ريال http://argaam.me/GQ8o50xuvxk #أرامكو #طرح_أرامكو #اكتتاب_أرامكو</t>
  </si>
  <si>
    <t>https://twitter.com/argaam/status/1203555063291154433</t>
  </si>
  <si>
    <t>alsadryabd</t>
  </si>
  <si>
    <t xml:space="preserve">الأمير عبدالعزيز بن سلمان يتحدث عن اكتتاب #أرامكو </t>
  </si>
  <si>
    <t>https://twitter.com/alsadryabd/status/1203552882404024325</t>
  </si>
  <si>
    <t>abohatem1388</t>
  </si>
  <si>
    <t>kgassimi</t>
  </si>
  <si>
    <t>حكم #اكتتاب_ارامكو ... الشيخ سعد الشثري : http://youtu.be/DFhX9bjDq7w الشيخ عبدالله المطلق : http://youtu.be/hVb4vDz_NMI الشيخ سليمان الماجد : http://youtu.be/Mj5TzMBkuUY #اكتتاب_ارامكوا</t>
  </si>
  <si>
    <t>https://twitter.com/abohatem1388/status/1203552548336152576</t>
  </si>
  <si>
    <t>AbdullahMM93</t>
  </si>
  <si>
    <t>https://twitter.com/AbdullahMM93/status/1203552431713464321</t>
  </si>
  <si>
    <t>d3z7l9w2</t>
  </si>
  <si>
    <t>https://twitter.com/abohatem1388/status/1203552286275977216</t>
  </si>
  <si>
    <t>dawodAlmoqran</t>
  </si>
  <si>
    <t>في تصوري الشخصي أن #اكتتاب_أرامكو نوع من أنواع شراء الأصول المدرة للدخل .. والتي يشكل الاستثمار فيها منخفض المخاطر .. لذا أنصح من لديه سيولة لايحتاجها على المدى المتوسط زيادة أسهمه عند بدء التداول .. نصيحتي ليست للمضاربين .. إنها للمستثمرين</t>
  </si>
  <si>
    <t>https://twitter.com/dawodAlmoqran/status/1203552243875819522</t>
  </si>
  <si>
    <t>casab20</t>
  </si>
  <si>
    <t xml:space="preserve">الإفصاح عن المعلومات الجوهرية بشأن إكتتاب شركة ( بوبيان للبتروكيماويات ) في شركة ( أرامكو السعودية ) </t>
  </si>
  <si>
    <t>https://twitter.com/casab20/status/1203550443592388608</t>
  </si>
  <si>
    <t>yousefabdullaha</t>
  </si>
  <si>
    <t>نجاح اكتتاب أرامكو بالتأكيد صادم لكل من شككك في الداخل والخارج</t>
  </si>
  <si>
    <t>https://twitter.com/yousefabdullaha/status/1203550162146222080</t>
  </si>
  <si>
    <t>boursakw</t>
  </si>
  <si>
    <t>https://twitter.com/boursakw/status/1203545623783325696</t>
  </si>
  <si>
    <t>DXB_AUH</t>
  </si>
  <si>
    <t xml:space="preserve">تصريح قوي قوي.. ودي ارجع لتغريدات الي كان يكتب ويقارن #ارامكو مع شركات اخرى ودخل في فلسفة وتقديرات الارباح والتوزيعات. وبصراحة كلامه كان واضح ومباشر للتحذير من #اكتتاب_أرامكو </t>
  </si>
  <si>
    <t>https://twitter.com/DXB_AUH/status/1203544962954072064</t>
  </si>
  <si>
    <t>khaled23697278</t>
  </si>
  <si>
    <t>https://twitter.com/khaled23697278/status/1203541292073943040</t>
  </si>
  <si>
    <t>قـوة أرامكو في اكتتابها #ارامكو #اكتتاب_ارامكو http://www.alriyadh.com/1792015 @AlRiyadh @CNBCArabia</t>
  </si>
  <si>
    <t>https://twitter.com/r_alfowzan/status/1203540979879301121</t>
  </si>
  <si>
    <t>the_bird_333</t>
  </si>
  <si>
    <t>لا يوجد فائض اكتتاب كل السيولة التي دخلت في ا كتتاب أرامكو لم يعد منها شيء الداخل مفقود و الخارج مولود . السؤال لماذا طرحة أرامكو ؟ لجمع المال كم القيمة الاسمية لارامكو أليس 3 هللات اما القيمة الدفترية مجهولة و كل امورها مجهولة يوجد علامات استفهام كثيرة</t>
  </si>
  <si>
    <t>https://twitter.com/the_bird_333/status/1203540493826584576</t>
  </si>
  <si>
    <t>8899iii</t>
  </si>
  <si>
    <t>snafeeh000</t>
  </si>
  <si>
    <t xml:space="preserve">الشروط اصعب من شروط اكتتاب ارامكو </t>
  </si>
  <si>
    <t>https://twitter.com/8899iii/status/1203533451502206976</t>
  </si>
  <si>
    <t>DAM_UNITED</t>
  </si>
  <si>
    <t>اكتتاب أرامكو له أهداف وأبعاد اقتصادية لا نفهمها نحن البسطاء، وسمو الوزير يعلم ان الأفراد منهم من استطاع الاكتتاب ومنهم من لم يستطع لعدة أسباب واتوقع القصد المكتتبين من المؤسسات والشركات التي كانت لهم الإمكانية والقدرة الأكبر للاكتتاب.</t>
  </si>
  <si>
    <t>https://twitter.com/OmarBatayyah/status/1203527658769920001</t>
  </si>
  <si>
    <t>xn_702</t>
  </si>
  <si>
    <t>الي يفهم فف الاكتتاب اتمنى يشرفني خاص #اكتتاب_أرامكو</t>
  </si>
  <si>
    <t>https://twitter.com/xn_702/status/1203519527516020737</t>
  </si>
  <si>
    <t>الجيل الحالي فرصة عمرك هي #اكتتاب_أرامكو لا نرى شيء في الأفق شيء آخر حاليا.</t>
  </si>
  <si>
    <t>https://twitter.com/QL1SOXWuxzhFPWw/status/1203511449856937984</t>
  </si>
  <si>
    <t>AhmedAw47127411</t>
  </si>
  <si>
    <t>ليه ميتمش اكتتاب أسهم شركات مصرية وطنية أغلقت أبوابها من زمان زي النصر وقها بعد التجربة الناجحة الي شوفناها في أرامكو السعودية؟؟.#عبدالفتاح_السيسي #نجيب_ساويرس #المصريين_قادرين</t>
  </si>
  <si>
    <t>https://twitter.com/AhmedAw47127411/status/1203510798741626881</t>
  </si>
  <si>
    <t>#اكتتاب_أرامكو واضح ان الطلب عالي جدا والسؤال هل ستبيع</t>
  </si>
  <si>
    <t>https://twitter.com/QL1SOXWuxzhFPWw/status/1203509566878703616</t>
  </si>
  <si>
    <t>ab_14r</t>
  </si>
  <si>
    <t>الحين الأكتتاب متاح ؟ولا طارت الطيور بأرزاقها #اكتتاب_أرامكو</t>
  </si>
  <si>
    <t>https://twitter.com/ab_14r/status/1203506869282787328</t>
  </si>
  <si>
    <t>Iu3fVkeXaEHy6be</t>
  </si>
  <si>
    <t>ما اقدر ادخل في اكتتاب ارامكو خسارة علي إيقاف خدمات</t>
  </si>
  <si>
    <t>https://twitter.com/Iu3fVkeXaEHy6be/status/1203506591410069504</t>
  </si>
  <si>
    <t>malghamdi15</t>
  </si>
  <si>
    <t>لا تقارن نفسك بالشعب البعض منهم يالله يغطي مصاريف عياله لنهايه الشهر .. انا لو مثلك يجيني شيك ذهبي بتحسين أوضاع صدقني لاخذ نص أكتتاب أرامكو على حسابي</t>
  </si>
  <si>
    <t>https://twitter.com/malghamdi15/status/1203504863881179136</t>
  </si>
  <si>
    <t>aliawtarali</t>
  </si>
  <si>
    <t>عزيزي العميل ؛ تم الانتهاء من اكتتاب #أرامكو_السعودية بتاريخ 28 نوفمبر 2019م للمكتتبين الأفراد . تحياتي</t>
  </si>
  <si>
    <t>https://twitter.com/AlAhliNCB/status/1203497484414271489</t>
  </si>
  <si>
    <t>Godsalla</t>
  </si>
  <si>
    <t xml:space="preserve">#وزير_التعليم #اكتتاب_أرامكو من قالها حين يمسي فمات من ليلته دخل الجنه ومن قالها حين يصبح فمات دخل الجنه. </t>
  </si>
  <si>
    <t>https://twitter.com/Godsalla/status/1203483567524864000</t>
  </si>
  <si>
    <t xml:space="preserve">#الدخان_الجديد_مغشوش14 #اكتتاب_أرامكو </t>
  </si>
  <si>
    <t>https://twitter.com/Godsalla/status/1203481296883929089</t>
  </si>
  <si>
    <t>3zalo6n</t>
  </si>
  <si>
    <t>https://twitter.com/3zalo6n/status/1203480981606412288</t>
  </si>
  <si>
    <t>#الأكثر_قراءة_على_عاجل 15% من السعوديين شاركوا في اكتتاب أرامكو https://ajel.sa/gxHXYy/</t>
  </si>
  <si>
    <t>https://twitter.com/ajlnews/status/1203479304216072194</t>
  </si>
  <si>
    <t>#الدخان_الجديد_مغشوش14 #اكتتاب_أرامكو #كبر_المخده_مع_ابو_صالح</t>
  </si>
  <si>
    <t>https://twitter.com/Godsalla/status/1203478017856671744</t>
  </si>
  <si>
    <t>jfriendbo</t>
  </si>
  <si>
    <t>هو في أحد ماجاه النوم كمان ؟ #اكتتاب_أرامكو</t>
  </si>
  <si>
    <t>https://twitter.com/jfriendbo/status/1203468429358981120</t>
  </si>
  <si>
    <t>alshtiii</t>
  </si>
  <si>
    <t>صحيفة المواطن الإلكترونية/ شاهد الفيديو.. وزير الطاقة: من لم يكتتب في أرامكو سيعض أصابع الندم #اكتتاب_أرامكو #أرامكو_السعودية - عبر تطبيق نبض @NabdApp</t>
  </si>
  <si>
    <t>https://twitter.com/alshtiii/status/1203467905163284482</t>
  </si>
  <si>
    <t>The Minister of Energy: Those who did not subscribe to Aramco will bite the fingers of remorse for the miscalculation, and refer to the bad sources that wanted to frustrate our importance and the status of our economy. (Arabic). #اكتتاب_أرامكو#السعودية .</t>
  </si>
  <si>
    <t>https://twitter.com/fehedgemalwdmam/status/1203467707607371776</t>
  </si>
  <si>
    <t>نصيحه مني لاحد يبيع وكل واحد يحط اول يوم بالمزاد السعر الي يعجبه لان المزاد يكون مقارنه بين سعر العرض والطلب وبكذا يفتتحونه #اكتتاب_ارامكو</t>
  </si>
  <si>
    <t>https://twitter.com/ibadeer12/status/1203463883371008000</t>
  </si>
  <si>
    <t>princenaif5</t>
  </si>
  <si>
    <t>#أرامكو #اكتتاب_أرامكو عندي اعتقاد والعلم عند الله السهم بيفتتح على ٦٣</t>
  </si>
  <si>
    <t>https://twitter.com/princenaif5/status/1203458308763467776</t>
  </si>
  <si>
    <t xml:space="preserve">شدخل اكتتاب ارامكو </t>
  </si>
  <si>
    <t>https://twitter.com/allialsadoon/status/1203457724522123265</t>
  </si>
  <si>
    <t>almansouralhazm</t>
  </si>
  <si>
    <t>وزير الطاقة : نجاح اكتتاب أرامكو يؤكد قوة الاقتصاد السعودي - جازان نيوز https://www.jazannews.org/new/s/52155</t>
  </si>
  <si>
    <t>https://twitter.com/almansouralhazm/status/1203455824963801090</t>
  </si>
  <si>
    <t>7we6y</t>
  </si>
  <si>
    <t>الرزق عل الله ماهي واقفة عل اكتتاب ارامكو خير الله موجود والحمدالله الارزاق مقسمة</t>
  </si>
  <si>
    <t>https://twitter.com/7we6y/status/1203453254077747205</t>
  </si>
  <si>
    <t>li_xx60</t>
  </si>
  <si>
    <t xml:space="preserve">#من_زمان_ودي_اقول اليوم قاعده اقول لاهلي متى يمديني ارجع فلوسي حقت ارامكو خلاص طفرت ماعاد ابي اكتتاب </t>
  </si>
  <si>
    <t>https://twitter.com/li_xx60/status/1203452517293670403</t>
  </si>
  <si>
    <t>iis_we</t>
  </si>
  <si>
    <t>stoplovemeplase</t>
  </si>
  <si>
    <t>سمحوا بقيادة المرأة ، التفتح العجيب اللي صار ، حادثة الارهابي اللي دخل على المصلين ، حفلات الاغاني اللي صارت ، الهلال اخذ اسيا ، اكتتاب ارامكو ، ماتوا ممثلين مصريين كثير ، اختي الكبيرة صارت تحب الكوريين</t>
  </si>
  <si>
    <t>https://twitter.com/iis_we/status/1203449446589177858</t>
  </si>
  <si>
    <t>تظهر أسهمك من أرامكو بها الطريقة #اكتتاب_ارمكو</t>
  </si>
  <si>
    <t>https://twitter.com/ze1_ze1/status/1203448723763802112</t>
  </si>
  <si>
    <t>pnz6_v</t>
  </si>
  <si>
    <t xml:space="preserve">بخصوص اكتتاب أرامكو بموووت </t>
  </si>
  <si>
    <t>https://twitter.com/pnz6_v/status/1203446772510740480</t>
  </si>
  <si>
    <t>TherealF6om</t>
  </si>
  <si>
    <t>هاذي واضحه من البدايه ما عندها لعب وتضيع وقت نفس اللي كل الخلق تسوي وقت الملكه ، ممدري ايش دخل اكتتاب ارامكو بس ستيل واضحه وواثقه تعجبني</t>
  </si>
  <si>
    <t>https://twitter.com/TherealF6om/status/1203446057138556928</t>
  </si>
  <si>
    <t>Rawanbeing</t>
  </si>
  <si>
    <t>https://twitter.com/Rawanbeing/status/1203444892686528513</t>
  </si>
  <si>
    <t>M_ona0</t>
  </si>
  <si>
    <t xml:space="preserve">سؤال اكتتاب ارامكو ! روح ذاكر يا ابني عشان تجاوب صح </t>
  </si>
  <si>
    <t>https://twitter.com/M_ona0/status/1203442919069368322</t>
  </si>
  <si>
    <t>7Ggg1o3GhlR9eCK</t>
  </si>
  <si>
    <t xml:space="preserve">اكبر اكتتابات العالم وزير الطاقة: كل من لم يكتتب في "أرامكو" سيعض أصابع الندم أكد وزير الطاقة الأمير عبد العزيز بن سلمان أن نجاح اكتتاب "أرامكو" يؤكد على قيمة وقوة اقتصاد الدولة، ويعزز المنهج الاقتصادي للسعودية. </t>
  </si>
  <si>
    <t>https://twitter.com/7Ggg1o3GhlR9eCK/status/1203442190489464835</t>
  </si>
  <si>
    <t>ALYOUSEF94</t>
  </si>
  <si>
    <t xml:space="preserve">Saudi’s Minister of Energy: Those who do not subscribe to Aramco will “bite their fingers in regret” for the miscalculation as a result of the bad sources they followed that aimed to weaken our ambitions and undermine the importance of our economy #اكتتاب_أرامكو#السعودية </t>
  </si>
  <si>
    <t>https://twitter.com/ALYOUSEF94/status/1203441470969122816</t>
  </si>
  <si>
    <t>naif111k</t>
  </si>
  <si>
    <t>مات ابوي اغلى من ارامكوا وش اعض اصابع الندم عليه #اكتتاب_أرامكو</t>
  </si>
  <si>
    <t>https://twitter.com/naif111k/status/1203441453759967234</t>
  </si>
  <si>
    <t>Ashammarisaud</t>
  </si>
  <si>
    <t>شركات مكانتها الاقتصادية وارباحها واهمية وجودها في العالم لا تقارن بارامكو واهمية ارامكو وجودة ارامكو تتداول باسعار تفوق ال ١٠٠ دولار. وارامكو تريدونها ب ٧ دولار. قليل من الانصاف يا بشر #أرامكو_السعودية #اكتتاب_أرامكو #تاسي</t>
  </si>
  <si>
    <t>https://twitter.com/abu_nawaf_2003/status/1203441250650787841</t>
  </si>
  <si>
    <t>Jcmc8P</t>
  </si>
  <si>
    <t>a_altamimi11</t>
  </si>
  <si>
    <t xml:space="preserve">هههههههه سؤال كم سعر المتر من القماش اللي عرضة الإعلامي سعود الصرامي اقتراح لكم والا نادي النصر بأن يطرحوه مساهمه اكتتاب لعل وعسى ينافس اسهم أرامكو </t>
  </si>
  <si>
    <t>https://twitter.com/Jcmc8P/status/1203440886891393025</t>
  </si>
  <si>
    <t>samd2030</t>
  </si>
  <si>
    <t xml:space="preserve">نصيحة لا حد يكتتب بعدين ينتكب #اكتتاب_أرامكو </t>
  </si>
  <si>
    <t>https://twitter.com/samd2030/status/1203440562122240003</t>
  </si>
  <si>
    <t>abrahem_akoor</t>
  </si>
  <si>
    <t>تم ايداع اسهم اكتتاب شركة أرامكو في محفظتك الاستثمارية؟!!</t>
  </si>
  <si>
    <t>https://twitter.com/abrahem_akoor/status/1203439068559880192</t>
  </si>
  <si>
    <t>Raadenho_7</t>
  </si>
  <si>
    <t>ونرجع لموضوع حديثنا ، مين عنده خلفية عن اكتتاب ارامكو .</t>
  </si>
  <si>
    <t>https://twitter.com/Raadenho_7/status/1203438958732021760</t>
  </si>
  <si>
    <t>shroo0oq</t>
  </si>
  <si>
    <t>ضحكني اكتتاب ارامكو</t>
  </si>
  <si>
    <t>https://twitter.com/shroo0oq/status/1203435782112972802</t>
  </si>
  <si>
    <t>بعد حذف حلقة #اكتتاب_أرامكو من اليوتوب تم حذفها من تويتر أيضا .. على الرغم من تعمدي عدم الحديث حتى الانتهاء من الاكتتاب تماما. https://twitter.com/SaudiNews50/status/1203334155800629250</t>
  </si>
  <si>
    <t>https://twitter.com/oamaz7/status/1203435771207864323</t>
  </si>
  <si>
    <t>#تداول #تاسي . . - بعد انتهاء اكتتاب ارامكو قد أميل للتفائل لسوقنا، ولكن لابد للتحليل ان يضع بصمته لهذا الاتجاه - ما يقلقني هو وصولنا لهدف ثم الهبوط منه بخمس موجات وهذا يعني ان للهبوط بقية لاكتمال موجة التصحيح مع تاكيد ذلك على المؤشرات - انظر للرسم (يتبع) @tweajriaziz</t>
  </si>
  <si>
    <t>https://twitter.com/nmtmimi/status/1203435702874185735</t>
  </si>
  <si>
    <t>talqi80</t>
  </si>
  <si>
    <t>ياسمو الأمير لا احد يريد ان يكون اكتتاب ارامكو غير ناجح واجزم من ابناء الوطن ..ولكن ربما لم تقصد من ليس لديه الماده للإكتتاب او من عليه ديون او من لديه تجربه بالمساهمه بالشركات والسوق لم يحميه من التحايل او من ساهم بعقارات ذات صكوك شرعيه واصبحت من ضمن محجوزات ارامكو لسنين طويله</t>
  </si>
  <si>
    <t>https://twitter.com/talqi80/status/1203435038194446336</t>
  </si>
  <si>
    <t>BayazidMohamd</t>
  </si>
  <si>
    <t>بشهادة اقتصادي العالم اكتتاب أرامكو هو حدث القرن لن يحدث مرة اخري يكفي ان تغطية المرحله الأولي فاقة المطروح بأكثر من المتوقع خليك ياغبي في غباءك حتي نضحك علي هذا الغباء ..</t>
  </si>
  <si>
    <t>https://twitter.com/BayazidMohamd/status/1203435028191105025</t>
  </si>
  <si>
    <t>rehaaaam2020</t>
  </si>
  <si>
    <t>abukhalid2512</t>
  </si>
  <si>
    <t xml:space="preserve">هو ماينلام انجلط هو يلقاها من تميم ولا من نجاح اكتتاب ارامكو ولا من خروج قطر من البطوله صار يهذري </t>
  </si>
  <si>
    <t>https://twitter.com/rehaaaam2020/status/1203433296526479364</t>
  </si>
  <si>
    <t>ansarollah2</t>
  </si>
  <si>
    <t>موقع أنصار الله .. اكتتاب أرامكو مخيب للآمال.. ورؤية 2030 في مهب الريح https://www.ansarollah.com/archives/298707</t>
  </si>
  <si>
    <t>https://twitter.com/ansarollah2/status/1203433106407071744</t>
  </si>
  <si>
    <t>شاهد الفيديو.. وزير الطاقة: من لم يكتتب في أرامكو سيعض أصابع الندم https://www.almowaten.net/?p=2534036 #اكتتاب_أرامكو #أرامكو_السعودية</t>
  </si>
  <si>
    <t>https://twitter.com/almowatennet/status/1203431861508280326</t>
  </si>
  <si>
    <t xml:space="preserve">صاحب السمو الأمير وزير الطاقة المحترم: النية موجودة لدى جميع شرائح المجتمع لكن الأغلبية من الشعب ظروفهم المعيشية والأقتصادية لا أقول لا تسمح لهم بالأكتتاب في أرامكو فحسب ، بل سيئة ويُرثى لها. فأرحموا مشاعر من لا يملك قوة يومه. #اكتتاب_أرامكو #السعودية </t>
  </si>
  <si>
    <t>https://twitter.com/8kz88/status/1203431522151419905</t>
  </si>
  <si>
    <t>LoverEconomy</t>
  </si>
  <si>
    <t>Alhazmi_A</t>
  </si>
  <si>
    <t>يااخوان مافي اي شك ان اكتتاب #ارامكو فرصة ذهبيه، لكن رفقا بالفقراء، رفقا بالمساكين، مو كل واحد راتبه فوق ال ١٠٠٠٠، الله يغني المسلمين بفضله وكرمه. #السعودية.</t>
  </si>
  <si>
    <t>https://twitter.com/LoverEconomy/status/1203430925666791425</t>
  </si>
  <si>
    <t>للي مو فاهم/ة طريقة تخصيص أسهم أرامكو: مثال ١,٥٠٠ سهم = (التخصيص ١٠٠٪) مثال ٢,٠٠٠ سهم= التخصيص ١,٥٠٠ + (٥٠٠ x ١٠.٩٤٪) = ١,٥٥٠ سهم ( التخصيص ٧٧.٥٪) #اكتتاب_ارمكو</t>
  </si>
  <si>
    <t>https://twitter.com/ahmedalmolhem2/status/1203430034012352512</t>
  </si>
  <si>
    <t>RiyadhEngineer</t>
  </si>
  <si>
    <t>اما إذا كان هناك تلميح لمفاجأة او مفاجأت عند بدأ التداول تجعلنا نعظ الأصابع فهانك الكثير لم يعد له أصابع ليعظ عليها بل لكل سوق رابح او خاسر فلو استلفنا من البنوك وحدث ما حدث لن يقوم احد بسداد من باب فزعة وطنية #اكتتاب_أرامكو</t>
  </si>
  <si>
    <t>https://twitter.com/RiyadhEngineer/status/1203429836036935681</t>
  </si>
  <si>
    <t>gkpRJdLt7vS1p8k</t>
  </si>
  <si>
    <t xml:space="preserve">#BOULIV #نزال_الدرعية_التاريخي #سنابات_فيصل_المداريه #RuizJoshua2 #ابتزاز_شركات_الدخان #اتق_الله_في_تغريداتك #احزمه_الموت_الاماراتيه #اردوغان_ينتهك_سيادة_ليبيا #استقبال_ولي_العهد_للهلال #اسقاط_القروض_لليوم_367 #BOULIV #RuizJoshua2 #اصباغ #اكتتاب_أرامكو </t>
  </si>
  <si>
    <t>#BOULIV #RuizJoshua2 #BOULIV #RuizJoshua2</t>
  </si>
  <si>
    <t>https://twitter.com/gkpRJdLt7vS1p8k/status/1203428974619181062</t>
  </si>
  <si>
    <t>إللي ما فهم عن اكتتاب ارامكو يضيف سنابه وتوقعاته لسعر السهم اذا تداول #نزال_الدرعيه_التاريخي #محمد_بن_سلمان_في_الدرعيه</t>
  </si>
  <si>
    <t>https://twitter.com/20mon20/status/1203428860823560192</t>
  </si>
  <si>
    <t>الشى الثالث يفترض في #اكتتاب_أرامكو انه ليس النهاية فا النسبة ٦٪ ربح للسهم قد لا تستهوي الكثيرين وقد يكون الأمل في الشراء عند التداول اكثر موثوقية ناهيك ان الناس طفرانه والكثير من أصحاب الاسهم الصغيرة سوف يبيع لانه دخل بما وجده في حصالته فقط</t>
  </si>
  <si>
    <t>https://twitter.com/RiyadhEngineer/status/1203428087645528071</t>
  </si>
  <si>
    <t>بالـ #إنفوجرافيك | أبرز محطات الطرح التاريخي لـ #أرامكو #السعودية #اكتتاب_أرامكو</t>
  </si>
  <si>
    <t>https://twitter.com/alain_Infograph/status/1203426958824095745</t>
  </si>
  <si>
    <t>الشيء الثاني ان طرح الشركة في السوق الاسهم بصرف النظر عن كونها شركة حكومية ليس للمواطن العادي اي علاقة بها يعني انها تخضع لميزان الربح والخسارة فاسابك قبلها وهي حكومية خضعت لهذا الميزان فما الذي يلمح له سموه؟؟ #اكتتاب_أرامكو</t>
  </si>
  <si>
    <t>https://twitter.com/RiyadhEngineer/status/1203426171196719105</t>
  </si>
  <si>
    <t>02_mnair</t>
  </si>
  <si>
    <t xml:space="preserve">أتعامل مع الأمير محمدبن سلمان رئيساً لي، فهو ولي العهد، أفتخر أني أتبع له وظيفياً، وجعلنا كلنا فخورين بقيادته اكتتاب أرامكو بنجاح. هذه أخلاق الكرام. نبعثها لمن لا يعرفون هذا البلاد، قيادة، وأسرة حاكمة، وشعباً، مع التحية. </t>
  </si>
  <si>
    <t>https://twitter.com/02_mnair/status/1203425343702491141</t>
  </si>
  <si>
    <t>الفيديو مترجماً... #عبدالعزيز_بن_سلمان #محمد_بن_سلمان #اكتتاب_أرامكو #بلومبيرغ https://twitter.com/TurkiAldakhil/status/1203415203335098369</t>
  </si>
  <si>
    <t>https://twitter.com/TurkiAldakhil/status/1203425343455055874</t>
  </si>
  <si>
    <t>nnmm6006</t>
  </si>
  <si>
    <t>أرفع أسمى التبريكات لمقام خادم الحرمين الشريفين.ولمقام سمو ولي عهدنا المظفر البطل الجريئ الذي راهن على شعبه.ومدى ثقته بقيادته الرشيده. وأكتتب بنسبه عاليه في أرامكو الذي يعتبر أكبر أكتتاب بالقرن الحالي بالعالم. تعدى رأس مال شركة علي بابا العالميه..وجمع أكثر من ٤٤٦ مليار ريال@@</t>
  </si>
  <si>
    <t>https://twitter.com/nnmm6006/status/1203425243311853569</t>
  </si>
  <si>
    <t>فيديو | وزير #الطاقة: أتعامل مع الأمير #محمد_بن_سلمان مديرا لي.. وفخورون بإدارته #اكتتاب_أرامكو بنجاح #الإخبارية</t>
  </si>
  <si>
    <t>https://twitter.com/ekhbariya_eco/status/1203424540354863104</t>
  </si>
  <si>
    <t>honymrz1</t>
  </si>
  <si>
    <t xml:space="preserve">لاعزاء للمشككيين وبالله التوفيق #ارامكو اضخم شركة واضخم اكتتاب في العالم </t>
  </si>
  <si>
    <t>https://twitter.com/honymrz1/status/1203424213509513219</t>
  </si>
  <si>
    <t>ما الذي كان يتوقعه بعد كل هذه الصدمات المالية التي مر بها الشعب اتوقع لو تم طرحها قبل سنة ممكن يكون الوضع مختلف لكن المرحلة التي نحن فيها اجدبت وفي الحقيقة هذه أول مرة يتم التعليق فيها على ردت فعل المواطنين اتجاه حدث مثل #اكتتاب_أرامكو الا اذا كان هذا التعليق له مخاوف أخرى</t>
  </si>
  <si>
    <t>https://twitter.com/RiyadhEngineer/status/1203423959296958464</t>
  </si>
  <si>
    <t>#اكتتاب_أرامكو</t>
  </si>
  <si>
    <t>https://twitter.com/RiyadhEngineer/status/1203423924161253377</t>
  </si>
  <si>
    <t>Saudi</t>
  </si>
  <si>
    <t>وزير الطاقة الأمير عبدالعزيز بن سلمان في ردّ حازم على مذيعة بلومبيرج: نحن في حكومة واتعامل مع ولي العهد كرئيس مباشر لي #اكتتاب_أرامكو #سعودي</t>
  </si>
  <si>
    <t>https://twitter.com/Saudi/status/1203423327848730624</t>
  </si>
  <si>
    <t>somaamoudi</t>
  </si>
  <si>
    <t xml:space="preserve">متوقع عند التداول والله أعلم يصل مابين ٧٥ ريال الى ٩٠ ريال قيمة السهم الواحد #اكتتاب_أرامكو </t>
  </si>
  <si>
    <t>https://twitter.com/somaamoudi/status/1203423112928399360</t>
  </si>
  <si>
    <t>توقعت ان #اكتتاب_أرامكو بيسحب شيء من السيولة ويأثر عالعقار العقار مازال صامداً امام جميع عوامل التعرية #العقار افضل استثمار ممكن تتخيله ولكن الشين خرب عالزين الله يكفينا شر الجشع والطمع والغش والتدليس والنصب والاحتيال</t>
  </si>
  <si>
    <t>https://twitter.com/honymrz1/status/1203421160765108224</t>
  </si>
  <si>
    <t>ccatyam</t>
  </si>
  <si>
    <t xml:space="preserve">ما تقولو حاچه يا قدعان #ياقدعان #مزنوق #أخوكو_مزنوق #الرياض_الان #نزال_الدرعية_التاريخي #اكتتاب_أرامكو </t>
  </si>
  <si>
    <t>https://twitter.com/ccatyam/status/1203420350438092806</t>
  </si>
  <si>
    <t>yhk20142</t>
  </si>
  <si>
    <t>جتني هذي الرساله :شريكنا العزيز تم إيداع أسهم اكتتاب شركة أرامكو في محفظتك الاستثمارية</t>
  </si>
  <si>
    <t>https://twitter.com/yhk20142/status/1203419749302054913</t>
  </si>
  <si>
    <t>dana14275</t>
  </si>
  <si>
    <t>https://twitter.com/dana14275/status/1203419429968732160</t>
  </si>
  <si>
    <t>shmbull</t>
  </si>
  <si>
    <t xml:space="preserve">#اكتتاب_ارامكو. للمعلوميه ترى سعر الافتتاح لا علاقة له بسعر الطرح و غير محدود بنسبة ١٠% العامل المحدد لسعر الافتتاح هو العرض و الطلب فقط ويمكن يوصل ٨٠ ريال عادي علشان كذا تم تمديد المزاد ساعه ونصف. مقدما الف مبروك للمكتتبين </t>
  </si>
  <si>
    <t>https://twitter.com/shmbull/status/1203419398234607616</t>
  </si>
  <si>
    <t xml:space="preserve">لم يقتصر نصائحي عبر التويتر في #اكتتاب_أرامكو بل كان لي تصريح مهم في سبق اكدت ان الثقة عالية جدا بالإرباح. وهذا ما أكده وزير الطاقة الأمير عبدالعزيز بن سلمان ان من لم يكتتب سوف بعض أصابع الندم. وهذا دلالة على أن هامش الربحية بأذن الله جيد </t>
  </si>
  <si>
    <t>https://twitter.com/Abualfawarss123/status/1203417375661527041</t>
  </si>
  <si>
    <t>انا جاي للرياض بعد اسبوعين تقريباً، صد رد عندي مقابله وظيفية يارب توفيقك والمقابله الساعه ٣ العصر وبكون للصباح موجود فيه اماكن تنصحونا نجيها للصبح وامكان بالمساء نتعشى فيها وبعدها نمسك خط . وادعولي بالتوفيق . #الرياض_الان #نزال_الدرعية_التاريخي #اكتتاب_أرامكو</t>
  </si>
  <si>
    <t>https://twitter.com/ccatyam/status/1203417202910801922</t>
  </si>
  <si>
    <t>d7r_e</t>
  </si>
  <si>
    <t>https://twitter.com/d7r_e/status/1203415272079667202</t>
  </si>
  <si>
    <t>وزير #الطاقة الأمير #عبدالعزيز_بن_سلمان ل #بلومبيرغ: أتعامل مع الأمير #محمد_بن_سلمان رئيساً لي، فهو #ولي_العهد، أفتخر أني أتبع له وظيفياً، وجعلنا كلنا فخورين بقيادته #اكتتاب_أرامكو بنجاح. هذه أخلاق الكرام. نبعثها لمن لا يعرفون هذا البلاد، قيادة، وأسرة حاكمة، وشعباً، مع التحية.</t>
  </si>
  <si>
    <t>https://twitter.com/TurkiAldakhil/status/1203415203335098369</t>
  </si>
  <si>
    <t>https://twitter.com/d7r_e/status/1203414621861875713</t>
  </si>
  <si>
    <t>aboamwaj3</t>
  </si>
  <si>
    <t xml:space="preserve">لو وضع المواطن المادي جيد كان الكل اكتتب في أرامكو البيت بثلاثة قروض شخصية والسيارة نظام تأجير منتهي بتملك ، دام المواطن على ذا الحال سيعض أصابع القدم و اليد قبل الندم على كل اكتتاب ، لكن يكفي الوطن أن وجوده في قلوبنا لا في جيوبنا </t>
  </si>
  <si>
    <t>https://twitter.com/aboamwaj3/status/1203413630714306561</t>
  </si>
  <si>
    <t>hail11011</t>
  </si>
  <si>
    <t>ببساطة ودون تعقيد .. تفاصيل الساعة التي ستحدد سعر افتتاح سهم أرامكو http://bit.ly/351EjWE نظام جديد وهو سعر الافتتاح #اكتتاب_أرامكو وضرب مثل سهم علي بابا 93$واضح #ارامكو سعر خيالي</t>
  </si>
  <si>
    <t>https://twitter.com/hail11011/status/1203413279646855170</t>
  </si>
  <si>
    <t>aboabrar714</t>
  </si>
  <si>
    <t>ابي انسحب من أكتتاب أرامكو وشتري دخان قديم من السوق السوداء</t>
  </si>
  <si>
    <t>https://twitter.com/aboabrar714/status/1203413012813668352</t>
  </si>
  <si>
    <t>nader274050299</t>
  </si>
  <si>
    <t>ياليت يتم انشاء صندوق لتعويض ضحايا الشركات الخسرانة ويتم دعم هذا الصندوق من بيع الاسهم المجانية لارامكو في حالة لا يوجد لهذه الاسهم مستحقين لبيعهم المبكر لاسهمهم وهذا الدعم من باب التكافل وتحرياً للبركة في اكتتاب ارامكو علماً ان الحكومة لن تخسر كثيراً في هذا التعويض</t>
  </si>
  <si>
    <t>https://twitter.com/nader274050299/status/1203408219881783297</t>
  </si>
  <si>
    <t>Qb1J8QOzLmZz8XV</t>
  </si>
  <si>
    <t>thenoizze</t>
  </si>
  <si>
    <t xml:space="preserve"> جايبلي مقطع قبل سنتين تقول اسمعه اقولك عبدالعزيز الفوزان عضو من أعضاء العلماء طلع يقول فيه ربا اكتتاب أرامكو مو غصب م تكتتب</t>
  </si>
  <si>
    <t>https://twitter.com/Qb1J8QOzLmZz8XV/status/1203406893282136064</t>
  </si>
  <si>
    <t>jbstff</t>
  </si>
  <si>
    <t>https://twitter.com/jbstff/status/1203406023907848193</t>
  </si>
  <si>
    <t>alq_city</t>
  </si>
  <si>
    <t>وزير الطاقة : من لم يكتتب في أرامكو سوف يعض أصابع الندم على سوء التقدير ، واستناده للمصادر السيئة التي أرادت أن تحبط همتنا ومكانة اقتصادنا. #اكتتاب_أرامكو #السعودية</t>
  </si>
  <si>
    <t>https://twitter.com/alq_city/status/1203404477757349890</t>
  </si>
  <si>
    <t>queentou</t>
  </si>
  <si>
    <t xml:space="preserve">#اكتتاب_أرامكو مودي بعد الاكتتاب </t>
  </si>
  <si>
    <t>https://twitter.com/queentou/status/1203404240892432386</t>
  </si>
  <si>
    <t>faisal0kaabi</t>
  </si>
  <si>
    <t>Musaad24140162</t>
  </si>
  <si>
    <t>https://twitter.com/faisal0kaabi/status/1203403847886135298</t>
  </si>
  <si>
    <t>بالـ #إنفوجرافيك | 5.05 مليون إجمالي عدد المستثمرين الأفراد المكتتبين في #أرامكو.. السعوديون يقودون #اكتتاب_أرامكو التاريخي</t>
  </si>
  <si>
    <t>https://twitter.com/alain_Infograph/status/1203403807138271232</t>
  </si>
  <si>
    <t>Agsahel</t>
  </si>
  <si>
    <t xml:space="preserve">١. عقوبات ترمب على الصين ٢. اكتتاب أرامكو ٣. الهلال جاب الآسيوية أخيرا واحتفالاتهم دخلت مع هيئة الترفيه (أووفر شويتين) </t>
  </si>
  <si>
    <t>https://twitter.com/Agsahel/status/1203403417588305920</t>
  </si>
  <si>
    <t>yahyabalhareth</t>
  </si>
  <si>
    <t xml:space="preserve">#اكتتاب_ارامكو اعتقد واضحه </t>
  </si>
  <si>
    <t>https://twitter.com/yahyabalhareth/status/1203403264949211136</t>
  </si>
  <si>
    <t>وزير الطاقة السعودي من لم يكتتب في أرامكو سوف يعض اصابع الندم #اكتتاب_أرامكو</t>
  </si>
  <si>
    <t>https://twitter.com/khalidfind11/status/1203402754535890949</t>
  </si>
  <si>
    <t>mvyvGyOjqIMPjly</t>
  </si>
  <si>
    <t>كل من كان خايف من اكتتاب ارامكو بسعر ٣٢ وهى اكبر شركة ربحيه بالعالم وارباحها تساوى اربع اضعاف شركات السوق السعودي احسله يقشر بطاطس ويترك سوق الاسهم ويتجه الى سوق الخضار</t>
  </si>
  <si>
    <t>https://twitter.com/mvyvGyOjqIMPjly/status/1203402719748382723</t>
  </si>
  <si>
    <t>rodod4yazedi</t>
  </si>
  <si>
    <t>#اكتتاب_أرامكو. وإذا كان رصيدي مئة ريال كيف اكتتب في أرامكو ياسعادة الوزير شكراً لك على اهتمامك يعطيك العافيه</t>
  </si>
  <si>
    <t>https://twitter.com/rodod4yazedi/status/1203402331431276546</t>
  </si>
  <si>
    <t>Ali56858747</t>
  </si>
  <si>
    <t>ليس لدي مبلغ مالي لكي استطيع ان اكتتاب في شركة أرامكو السعودية صاحب السمو الملكي الأمير عبدالعزيز بن سلمان بن عبدالعزيز آل سعود</t>
  </si>
  <si>
    <t>https://twitter.com/Ali56858747/status/1203402000567812097</t>
  </si>
  <si>
    <t>مساكم الله بالخير؛ كيف ستؤثر عودة الفائض من #اكبر_اكتتاب_في_التاريخ_ارامكو و بدء تداول سهم #أرامكو على سوق الأسهم هذا الأسبوع؟ المستثمر الي تمركز صح يتفرج و يستمتع، الكلام على المضاربين. نتابع</t>
  </si>
  <si>
    <t>https://twitter.com/N_f7_u/status/1203401580151803904</t>
  </si>
  <si>
    <t>JazanNews_org</t>
  </si>
  <si>
    <t xml:space="preserve">https://www.jazannews.org/new/s/52155 وزير الطاقة : نجاح اكتتاب أرامكو يؤكد قوة الاقتصاد السعودي </t>
  </si>
  <si>
    <t>https://twitter.com/JazanNews_org/status/1203400996489191432</t>
  </si>
  <si>
    <t>عجيب تصريح الامير احد يقله ان اغلب الشعب مطفر لايشمت فيه لو ان الدوله صادقه وحريصه على ان المواطن يكتتب كان زادت الاسهم وخفضت السعر #اكتتاب_ارامكو</t>
  </si>
  <si>
    <t>https://twitter.com/mesfer_alqadi/status/1203400787059236864</t>
  </si>
  <si>
    <t>وزير الطاقة الامير عبدالعزيز بن سلمان : "من لم يكتتب في أرامكو سوف يعض أصابع الندم على سوء التقدير #اكتتاب_ارامكوا</t>
  </si>
  <si>
    <t>https://twitter.com/Ali999919/status/1203400318924546049</t>
  </si>
  <si>
    <t>M3isv5gRj50YYvA</t>
  </si>
  <si>
    <t>sqo20</t>
  </si>
  <si>
    <t>اي ماسكه واي صناديق اسعار الاسهم حاليا كونت قيعان منها سنويه ومنها تاريخية يعني في كذا سهم ارتداده راح يكون احسن من اكتتاب ارامكو نفسه</t>
  </si>
  <si>
    <t>https://twitter.com/M3isv5gRj50YYvA/status/1203400084530053120</t>
  </si>
  <si>
    <t>AbuSeba4</t>
  </si>
  <si>
    <t>اكتتاب ارامكو بيجيب لي ونيت ابو عراوي والا ربح ٢٠٠٠ريال ماتسوى مقاضي في بنده وش يعض يارجال بتغنينا عن الديون والسلف! اكتتاب مثله مثل خوازيق الاسهم تورطنا ورطه مايعلم بها غير رب العالمين</t>
  </si>
  <si>
    <t>https://twitter.com/AbuSeba4/status/1203399437357322242</t>
  </si>
  <si>
    <t>صار لنا 14 يوم ولا أحد تدخل في الموضوع وتكلم الكل يراقب بصمت تدرون عشان ايش عشان اكتتاب ارامكو والفلوس اللي خسروها في حروب اليمن لازم يرجعونها اليوم الدخان بكره الله العالم وش بعد #الدخان_الجديد_مغشوش14</t>
  </si>
  <si>
    <t>https://twitter.com/askarfz/status/1203398338793672711</t>
  </si>
  <si>
    <t>abdullh1357</t>
  </si>
  <si>
    <t>NawafOsaimi</t>
  </si>
  <si>
    <t xml:space="preserve">وش دخل الداعشي في اكتتاب ارامكو حتى هذي </t>
  </si>
  <si>
    <t>https://twitter.com/abdullh1357/status/1203397576260751362</t>
  </si>
  <si>
    <t>https://twitter.com/TurkiShalhoub/status/1203397263369949184</t>
  </si>
  <si>
    <t>P9N9qzEvaQZSbSc</t>
  </si>
  <si>
    <t>أول تعليق من أرامكو بعد انتهاء اكتتاب الأفراد.. وتقارير عن حجم الإقبال https://arabic.cnn.com/business/article/2019/11/30/aramco-1st-tweet-ipo-individuals-ended عبر @cnnarabic</t>
  </si>
  <si>
    <t>https://twitter.com/P9N9qzEvaQZSbSc/status/1203396148104486915</t>
  </si>
  <si>
    <t>f8d1435</t>
  </si>
  <si>
    <t>طرح ارامكو هو تطبيق احدث المعايير العالميه في التداول واخر اكتتاب ضخم كان الاكبر عالميا.. هو اسهم شركة علي بابا الصينيه وقد حدد السعر مابين ٦٦..٦٨ وعند طرحه في البرصة حدد ساعتين ونصف للمزايده وافتتح السهم نتيجة العرض والطلب باكثر من ٩٠ دولار اتوقع تداول ستتبع نفس السناريو</t>
  </si>
  <si>
    <t>https://twitter.com/f8d1435/status/1203394960495656965</t>
  </si>
  <si>
    <t>h055555555</t>
  </si>
  <si>
    <t>#اكتتاب_أرامكو اسهم ارامكو بتتدبل بسعرها مع مرور السنين فا صناديق الدوليه والمحليه والخليجيه يستثمرون فيها زايد رجال الاعمال يشفونها فرصه وهذي كلها توقعات بنمو ورتفاع السهم زايد عوائد للسهم وصبر زين الله يكتب لنا وللجيمع الخير</t>
  </si>
  <si>
    <t>https://twitter.com/h055555555/status/1203394920901427203</t>
  </si>
  <si>
    <t>بالـ #إنفوجرافيك | تلقت طلبات تتجاوز عدد الأسهم المطروحة بأكثر من 4 مرات.. إقبال كبير على أسهم #أرامكو #السعودية في "الاكتتاب التاريخي" #اكتتاب_أرامكو</t>
  </si>
  <si>
    <t>https://twitter.com/alain_Infograph/status/1203394227163553792</t>
  </si>
  <si>
    <t>ee552177</t>
  </si>
  <si>
    <t>متى سوف تم إيداع فائض #اكتتاب_أرامكو ؟</t>
  </si>
  <si>
    <t>https://twitter.com/ee552177/status/1203394219924217856</t>
  </si>
  <si>
    <t>engfahad0</t>
  </si>
  <si>
    <t>albarood909</t>
  </si>
  <si>
    <t xml:space="preserve">توقيت وتغريدة غير موفقة والحمد الله الذي من على دولتنا نجاح اكبر اكتتاب في العالم عندما واجهة حملة شرية مشككة في طرح اكتتاب ارامكو لتحقيق اهم هدف من رؤية ٢٠٣٠ وواجب علينا من منطلق المشاركة في النجاح والفخر بهذا الانجاز الوطني لنحتل مراتب عليا في رفعة اقتصادنا دام عزك ياوطن </t>
  </si>
  <si>
    <t>https://twitter.com/engfahad0/status/1203392942804738049</t>
  </si>
  <si>
    <t>iSWAROVSKI</t>
  </si>
  <si>
    <t>fa__yu4</t>
  </si>
  <si>
    <t>اقول سقها وش جابك لهاشتاق اكتتاب ارامكو</t>
  </si>
  <si>
    <t>https://twitter.com/iSWAROVSKI/status/1203391042189512707</t>
  </si>
  <si>
    <t>AyidhSalemQ</t>
  </si>
  <si>
    <t xml:space="preserve">لقاء وزير الطاقة السعودي الامير عبد العزيز بن سلمان: من لم يشارك في اكتتاب أرامكو سيندم على تلك الفرصة الاستثمارية التي لم يغتنمه بسبب استناده لمصادر أرادت ان تحبط همتنا و مكانة اقتصادنا </t>
  </si>
  <si>
    <t>https://twitter.com/AyidhSalemQ/status/1203390005504294912</t>
  </si>
  <si>
    <t>ABDULLA87594985</t>
  </si>
  <si>
    <t>ارامكو ملك الشعب ويحق له أسهم مجانية .. #اكتتاب_ارامكوا</t>
  </si>
  <si>
    <t>https://twitter.com/ABDULLA87594985/status/1203389944577826818</t>
  </si>
  <si>
    <t>abosail5</t>
  </si>
  <si>
    <t>YJjqtHrcNFTzjQl</t>
  </si>
  <si>
    <t>كل الشعب السعودي كان لهم نصيب في اكتتاب أرامكو ماعدا موقوفي الخدمات حرمو من هذي المكرمه بسبب محاكم التنفيذ وتجار الشنطه المخالفين والله لو انهم مصنفين من الجرائم الكبرا</t>
  </si>
  <si>
    <t>https://twitter.com/abosail5/status/1203389466150391809</t>
  </si>
  <si>
    <t>talal55595</t>
  </si>
  <si>
    <t>#اكتتاب_أرامكو الرزق له أسباب أهمها الابتعاد عن الحرام وخشية الله تعالى كثرة ذكر الله والاستغفار بر الوالدين وصلة الرحم كثرة الإنفاق في سبيل الله والصدقات البكور إلى العمل والأمانة في أداء العمل النية الحسنة أسأل الله سبحانه وتعالى أن يرزق جميع المكتتبين والذين لم يكتتبوا</t>
  </si>
  <si>
    <t>https://twitter.com/talal55595/status/1203389403105824773</t>
  </si>
  <si>
    <t>الحين اكتتاب ارامكو كم يبيله عشان اصير غنية؟</t>
  </si>
  <si>
    <t>https://twitter.com/rexxxmm/status/1203389191289262080</t>
  </si>
  <si>
    <t>m_asmer2013</t>
  </si>
  <si>
    <t xml:space="preserve">لكل من قلل من اهمية اكتتاب ارامكو.. </t>
  </si>
  <si>
    <t>https://twitter.com/m_asmer2013/status/1203389126940221442</t>
  </si>
  <si>
    <t>benjaber2019</t>
  </si>
  <si>
    <t>إذا قيل عنها قمة أسلامية فهي كذلك لأن من يدعوا لهاهم رجال يفتخرون باسلامهم ويدافعون عن الاسلام والمسلمين لاكقمائم سلمان والسيسي ومن على شاكلتهم التي تعقدفقط للتامرعلى الاسلام والمسلمين واستباحة دمائهم ومقدساتهم وحماية بني صهيون والتزلف لترامب ومن على شاكلته #اكتتاب_ارامكو #الدوحة</t>
  </si>
  <si>
    <t>https://twitter.com/benjaber2019/status/1203388895985119232</t>
  </si>
  <si>
    <t>K_mub</t>
  </si>
  <si>
    <t xml:space="preserve"> ب اذن الله السهم ماراح يقل عن ١٥٠ ريال #اكتتاب_أرامكو </t>
  </si>
  <si>
    <t>https://twitter.com/K_mub/status/1203388835624820737</t>
  </si>
  <si>
    <t>alsubhi122</t>
  </si>
  <si>
    <t xml:space="preserve">#اكتتاب_أرامكو الشعب يالله يالله يسدد فواتير الكهرباء خانك التعبير ياطويل العمر </t>
  </si>
  <si>
    <t>https://twitter.com/alsubhi122/status/1203387981538742273</t>
  </si>
  <si>
    <t>khaledhojil</t>
  </si>
  <si>
    <t>#اكتتاب_ارامكوا #أرامكو اكتتاب العصر مبروك لكل المكتتبين الله لا يسامح اي شخص تسبب في حرماني من الاكتتاب.. @SaudiNews50 https://twitter.com/khaledhojil/status/1195646517689880583</t>
  </si>
  <si>
    <t>https://twitter.com/khaledhojil/status/1203386735838793728</t>
  </si>
  <si>
    <t>FAIIV7</t>
  </si>
  <si>
    <t>iieyi</t>
  </si>
  <si>
    <t>https://twitter.com/FAIIV7/status/1203384001660149765</t>
  </si>
  <si>
    <t>#الرياض || أكد #وزير_الطاقة السعودي، الأمير عبد العزيز بن سلمان، أن نجاح اكتتاب #أرامكو يؤكد على قيمة وقوة اقتصاد الدولة السعودية. وقال إنه الآن تأكد للجميع قيمة الدولة ورأي من اكتتب في #اقتصاد_الدولة ومنهجها للمستقبل الاقتصادي.</t>
  </si>
  <si>
    <t>https://twitter.com/mna/status/1203381157645017088</t>
  </si>
  <si>
    <t xml:space="preserve">اللي دخل بـ٥٠ ألف ريال، كسب في ظرف خمسة أيام فقط ٢٢ ألف ريال! كان اكتتاب تاريخي ومربح وذكرى سعيدة للكثير من المساهمين، غالباً راح نشوف تجربة مشابهة مع طرح ارامكو. </t>
  </si>
  <si>
    <t>https://twitter.com/fal7_Madrid/status/1203380638486798341</t>
  </si>
  <si>
    <t>rishanhs</t>
  </si>
  <si>
    <t>كلمة سمو وزير البترول عن إكتتاب ارامكو https://www.instagram.com/p/B5x_JcpAcZJ/?igshid=1mv30pha520xi</t>
  </si>
  <si>
    <t>https://twitter.com/rishanhs/status/1203378865357426689</t>
  </si>
  <si>
    <t>اكتتاب ارامكو كان اكتتاب القرن نصيحة لكل شخص اكتتب لاتفكر تبيع السهم قبل ٥ سنوات !!!! العوائد خلال خمس سنوات راح تنسيك المبلغ الي راح تبيع علشانه بهالفتره او خلال هالسنة</t>
  </si>
  <si>
    <t>https://twitter.com/salmaed/status/1203377702788648961</t>
  </si>
  <si>
    <t>Crimsoons</t>
  </si>
  <si>
    <t>الجمعه العائليه الليله كلها عن اكتتاب ارامكو انا قايله لاتعطون القصمان وجه</t>
  </si>
  <si>
    <t>https://twitter.com/Crimsoons/status/1203377573448835077</t>
  </si>
  <si>
    <t>LAMMMAH</t>
  </si>
  <si>
    <t>mbmb1430</t>
  </si>
  <si>
    <t>اعتقد سيكون هناك زخم في بداية التداول ، وستتكون قمة السهم في أول يوم أو ثاني يوم بالكثير ، أقترح استغلال الزخم والبيع ، #اكتتاب_ارامكو</t>
  </si>
  <si>
    <t>https://twitter.com/LAMMMAH/status/1203377350974562304</t>
  </si>
  <si>
    <t>9000_d</t>
  </si>
  <si>
    <t>أكيد الربح بيكون مضمون لكن هل اضمن ان اكتتاب أرامكو ما يدخل فيه ربا ؟</t>
  </si>
  <si>
    <t>https://twitter.com/9000_d/status/1203376653080113155</t>
  </si>
  <si>
    <t>ali_4423</t>
  </si>
  <si>
    <t>https://twitter.com/ali_4423/status/1203375948265115650</t>
  </si>
  <si>
    <t>adamss1801</t>
  </si>
  <si>
    <t>" من لم يكتتب في #ارامكو فإنه خرج من الملة " - رواه المطبلون بسند صحيح #اكتتاب_ارامكو</t>
  </si>
  <si>
    <t>https://twitter.com/adamss1801/status/1203375942510317568</t>
  </si>
  <si>
    <t>ghamid007</t>
  </si>
  <si>
    <t>#اكتتاب_أرامكو الرزق على الله ولا هو حنا اللي نعض اصابعنا لاجل الدنيا</t>
  </si>
  <si>
    <t>https://twitter.com/ghamid007/status/1203375544508854272</t>
  </si>
  <si>
    <t xml:space="preserve">وزير الطاقة الأمير عبد العزيز بن سلمان : من لم يكتتب في أرامكو سوف يعض أصابع الندم على سوء التقدير ، واستناده للمصادر السيئة التي أرادت أن تحبط همتنا ومكانة اقتصادنا. . . #اكتتاب_أرامكو </t>
  </si>
  <si>
    <t>https://twitter.com/s_hm2030/status/1203375241449365504</t>
  </si>
  <si>
    <t>zahra0707N</t>
  </si>
  <si>
    <t>nooo3775</t>
  </si>
  <si>
    <t>يعني ما بتتغير بعد اكتتاب ارامكو</t>
  </si>
  <si>
    <t>https://twitter.com/zahra0707N/status/1203374841702862848</t>
  </si>
  <si>
    <t>omhamod12005661</t>
  </si>
  <si>
    <t>ثقتنا برزق ربنا ثم باقتصادنا وحكمة ولاتنا فوق كل شك اكتتاب ارامكو فرصة ذهبية لاتتكرر مثلها فرصة اسال الله ان يبارك بها ويعم خيرها على البلاد والعباد</t>
  </si>
  <si>
    <t>https://twitter.com/omhamod12005661/status/1203374269956317185</t>
  </si>
  <si>
    <t>Advanced Performance Improvement in Health Care Course in #London on 9, December #training #short_courses #Delhi #Bollywood #دورات_تدريبية_في_لندن #الغذاء_والدواء #سمرات_موسم_الرياض #تعليم_جدة #منتدى_الإعلام_السعودي #مكة_منطلق_التطوع #اكتتاب_أرامكو #صحار</t>
  </si>
  <si>
    <t>#London #training #short_courses #Delhi #Bollywood</t>
  </si>
  <si>
    <t>https://twitter.com/LondonLpc/status/1203373740765130752</t>
  </si>
  <si>
    <t>AHM86ED</t>
  </si>
  <si>
    <t>ارامكو السعوديه للنفط جمعت 119 مليار دولار يعنى 397 مليار ريال , بنسبة تفوق 465% وتم تحديد قيمة السهم النهائي 32 ريال يعني ارامكو حاليا هي اكبر اكتتاب فى التاريخ لو احنا طرحنا قناه السويس فى البورصه الفيمه السوقيه حتبقى اكبر من قيمه ارمكو فى التاريخ ..</t>
  </si>
  <si>
    <t>https://twitter.com/AHM86ED/status/1203373101930692609</t>
  </si>
  <si>
    <t>msharealhamah</t>
  </si>
  <si>
    <t xml:space="preserve">#اكتتاب_أرامكو لم تسمح لي الفرصه بالاكتتاب لسبب لم تقصر علي الماده المالية ولله الحمد إنما أسباب اسأل الله العلي العظيم ان يفرجها علما بانها كانت احد امنياتي والحمد لله على كل حال </t>
  </si>
  <si>
    <t>https://twitter.com/msharealhamah/status/1203371772692910081</t>
  </si>
  <si>
    <t>DrMadhawy</t>
  </si>
  <si>
    <t>خويتكم شريكة أرامكو الحين لحد يحتك #اكتتاب_ارمكو</t>
  </si>
  <si>
    <t>https://twitter.com/DrMadhawy/status/1203371466118586368</t>
  </si>
  <si>
    <t>بلومبرج: اكتتاب #أرامكو لن يكون كافيا لإنجاح رؤية 2030 https://thenewkhalij.news/article/174006</t>
  </si>
  <si>
    <t>https://twitter.com/NewKhalij/status/1203369290273034240</t>
  </si>
  <si>
    <t>jy3sb</t>
  </si>
  <si>
    <t>شكراً لمتابعتك اختي، لو تابعتي تغطيات بلومبرغ وغيرها من الوكالات الأجنبية وهجومها وتشكيكها في اكتتاب ارامكو ستتفهمين معنى رد سمو الأمير..... الأمير يبين ان القرار يتم اتخاذه من خلال حكومة مؤسسات</t>
  </si>
  <si>
    <t>https://twitter.com/AbdullahK5/status/1203369086866067457</t>
  </si>
  <si>
    <t>khayrm0a</t>
  </si>
  <si>
    <t>ليه يندم وليه نظام العض كل شخص حر فيما يختار هذي اكراه او عبودية ترا السالفة اكتتاب وتجارة وحرية قرار والرزق من الله مو من ارامكو</t>
  </si>
  <si>
    <t>https://twitter.com/khayrm0a/status/1203368854778523648</t>
  </si>
  <si>
    <t>الأمير عبدالعزيز بن سلمان وزير الطاقة يرد على مذيعة بلومبيرغ: أنا لا أتعامل مع الأمير محمد بن سلمان كـ أخي وإنما وفق المعايير الحكومية، هنا قمت بترجمة حواره حول #اكتتاب_أرامكو #ترجمة_لبيب</t>
  </si>
  <si>
    <t>https://twitter.com/LabeebHub/status/1203367394686701576</t>
  </si>
  <si>
    <t>https://twitter.com/AlmashhadalSaud/status/1203367003299422208</t>
  </si>
  <si>
    <t>Nawaf__1417</t>
  </si>
  <si>
    <t>ziad11335</t>
  </si>
  <si>
    <t>اسأل الله لنا ولَك حسن الخاتمة يا عم ايش تبغى في الكورة جلد منفوخ ويجروا وراها ناس عقولهم تعبانة خليك في السياسة ولا شوف ايش اخر اخبار اكتتاب أرامكو اهم شي حاول قد ما تقدر تبعد عن الكورة</t>
  </si>
  <si>
    <t>https://twitter.com/Nawaf__1417/status/1203366013565161472</t>
  </si>
  <si>
    <t>A09KQPkwT42IGGT</t>
  </si>
  <si>
    <t>#أرامكو هل بيكون في اكتتاب ثاني ولا</t>
  </si>
  <si>
    <t>https://twitter.com/A09KQPkwT42IGGT/status/1203365442867339264</t>
  </si>
  <si>
    <t>wahaaby90</t>
  </si>
  <si>
    <t>جدا اكتتاب ارامكو فيه ضبابيه؟؟؟؟؟؟؟؟؟؟؟؟؟؟؟؟؟؟؟لماذا ؟؟؟؟</t>
  </si>
  <si>
    <t>https://twitter.com/wahaaby90/status/1203364743727243264</t>
  </si>
  <si>
    <t>kaabi24</t>
  </si>
  <si>
    <t>هو عاد باقي اصابع عشان نعضها نلقاها من الايجارات والفواتير ولا من الكهرباء وتبونا نوفر من رواتبنا عشان نكتتب .. هنيآ للاغنياء اكتتاب ارامكو والله يرزقنا .</t>
  </si>
  <si>
    <t>https://twitter.com/kaabi24/status/1203364481797103622</t>
  </si>
  <si>
    <t>st2010ar</t>
  </si>
  <si>
    <t>الحمد لله هذا البلد خيره كثير بفضل الله لكن هناك من يصدق المرجفين والمغرضين ويسلم عقله لهم من توكل على الله سبحانه ووثق في ولاة امره ونظرتهم الثاقبه للمستقبل المبشر بالخير بأذن الله ما ندم #اكتتاب_ارامكو فرصه عمر وهدية من ولاة الامر وان شاء الله نرى #ارامكو_تدبيله</t>
  </si>
  <si>
    <t>https://twitter.com/st2010ar/status/1203363138164445184</t>
  </si>
  <si>
    <t>m_hweiti</t>
  </si>
  <si>
    <t xml:space="preserve">حقيقه اكتتاب أرامكو سبّب اكتئاب لسوق التجزئه! السوق نايم.. </t>
  </si>
  <si>
    <t>https://twitter.com/m_hweiti/status/1203362696047079427</t>
  </si>
  <si>
    <t>yemanisuhail</t>
  </si>
  <si>
    <t>يادكتور شركة ارامكو الضخمة شركة ريعية ، المفترض ان يتم قصر الاكتتاب فيها للشعب السعودي وتشجيعهم على ذلك ، والا يتم اكتتاب الاجانب سواء افراد او شركات اودول ، حتى وان اعطوكم اضعاف سعر الاكتتاب الداخلي ، خيركم لكم يادكتور لاتضيعوه ...!؟</t>
  </si>
  <si>
    <t>https://twitter.com/yemanisuhail/status/1203362659107790848</t>
  </si>
  <si>
    <t>وزير الطاقة السعودي:كل من لم يكتتب في #أرامكو سيعض أصابع الندم على تلك الفرصة #اكتتاب_ارمكو @Saudi_Aramco @MoEnergy_Saudi</t>
  </si>
  <si>
    <t>https://twitter.com/TRENDNETWORK_kw/status/1203362619475791872</t>
  </si>
  <si>
    <t>ali543ahmad</t>
  </si>
  <si>
    <t>عند الله خير وابقى وافضل من اكتتاب ارامكو وزيد عليها الضرائب و ارتفاع الفواتير والرواتب متدنية</t>
  </si>
  <si>
    <t>https://twitter.com/ali543ahmad/status/1203362039600746496</t>
  </si>
  <si>
    <t>ali_yami662</t>
  </si>
  <si>
    <t>كلام الأمير واضح يابارود لاتشتط اكتتاب ارامكو لقى حمله معاديه اعلاميه قويه والأهبل اللي صدق كلامهم ولا اكتتب</t>
  </si>
  <si>
    <t>https://twitter.com/ali_yami662/status/1203360745855111168</t>
  </si>
  <si>
    <t>_anas_24</t>
  </si>
  <si>
    <t>نفس الي كانوا يحذروا من اكتتاب ارامكو؛ لاحظ هنا يحذروا وليس ممتنعين بشكل شخصي! هم نفسهم الي كانوا يقولوا من زمان البترول للشعب وليش ماناخذ ارباح</t>
  </si>
  <si>
    <t>https://twitter.com/_anas_24/status/1203359985184497664</t>
  </si>
  <si>
    <t>HafoulAli</t>
  </si>
  <si>
    <t xml:space="preserve">وزير الطاقة السعودي الأمير عبد العزيز بن سلمان للعربية: #اكتتاب_أرامكو من لم يكتتب سوف يعض اصابع الندم ومتاكد من هذا الشيء #اكتتاب_أرامكو </t>
  </si>
  <si>
    <t>https://twitter.com/HafoulAli/status/1203358498169479169</t>
  </si>
  <si>
    <t>vipm50vipm</t>
  </si>
  <si>
    <t>صحيح ونتفق مع سمو الامير حفظه الله ، والكل كان يرغب في الشراء ولكن حالت الظروف المادية دون اكتتاب بقية المواطنين ، ونسأل الله يعوض علينا وعليهم ، وأن يبارك في هذه الشركة خاصة وفي اقتصاد #السعودية بشكل عام .. #ارامكو_السعودية</t>
  </si>
  <si>
    <t>https://twitter.com/vipm50vipm/status/1203357369419194368</t>
  </si>
  <si>
    <t>LA0o0</t>
  </si>
  <si>
    <t>سيعض أصابع الندم!!! تقديري خانه التعبير كلمة يندم لا يقولها مسؤول لقطاع عريض من الشعب في امر اختياري وفيه سعه،،،،،، في النهايه هذا سوق عرض وطلب،،،،،،، اسوق المال تحتمل الخسارة والربح #اكتتاب_أرامكو #سوق_الاسهم_السعودي</t>
  </si>
  <si>
    <t>https://twitter.com/LA0o0/status/1203357255963496448</t>
  </si>
  <si>
    <t>MH_Md81</t>
  </si>
  <si>
    <t>yoshikage_Kiraa</t>
  </si>
  <si>
    <t>حسب كلام الوالد الخبير العالمي بيكون اكتتاب ارامكو اكبر خابور بياكلوه الناس</t>
  </si>
  <si>
    <t>https://twitter.com/MH_Md81/status/1203357077730668546</t>
  </si>
  <si>
    <t>wkr1000</t>
  </si>
  <si>
    <t>mtab_1</t>
  </si>
  <si>
    <t>ياليل اللي توه داخل جامعة البترول ويحسب انه لازم يدافع عن ارامكو ووزير الطاقة ، مثله مثل أي اكتتاب يفشل وينجح ، لاترقع له تصريحه مثل وجهه ووجهك اجل يعض أصابع الندم؟ يقدر يقول ويوضح ويوجه كلامه للي توقعوا فشل الإكتتاب لكن كلامه هنا موجّه للناس اللي ماكتتبوا</t>
  </si>
  <si>
    <t>https://twitter.com/wkr1000/status/1203356929189404673</t>
  </si>
  <si>
    <t>mkmalm9</t>
  </si>
  <si>
    <t>انتهاء اكتتاب ارامكو يعطي مجال للجميع والصبر مفتاح الفرج</t>
  </si>
  <si>
    <t>https://twitter.com/oqo888/status/1203356723811106817</t>
  </si>
  <si>
    <t>#اكتتاب_ارامكوا تصريح ناري - من وزير الطاقة .. من لم يكتتب في اسهم ارامكو سوف يعض اصابع الندم</t>
  </si>
  <si>
    <t>https://twitter.com/ssaleh11/status/1203356721319677952</t>
  </si>
  <si>
    <t>talzlami</t>
  </si>
  <si>
    <t>https://twitter.com/talzlami/status/1203356431493271559</t>
  </si>
  <si>
    <t>شاهد بالفيديو.. وزير الطاقة: من لم يشارك في اكتتاب «#أرامكو» سيندم على الفرصة https://ajel.sa/nGgxXR/ -</t>
  </si>
  <si>
    <t>https://twitter.com/ajlnews/status/1203355819850510337</t>
  </si>
  <si>
    <t>fhfa9</t>
  </si>
  <si>
    <t xml:space="preserve">الموضوع ياسمو الأمير ليس بسوء تقدير بقدر ماهو ضغف سيولة لدى المواطن هذا الأمر بكل اختصار ..!! #اكتتاب_أرامكو </t>
  </si>
  <si>
    <t>https://twitter.com/fhfa9/status/1203355335592988672</t>
  </si>
  <si>
    <t>careemSA1</t>
  </si>
  <si>
    <t>https://twitter.com/careemSA1/status/1203354196399013891</t>
  </si>
  <si>
    <t>3nood_mh</t>
  </si>
  <si>
    <t>opti_4</t>
  </si>
  <si>
    <t>ماحد شكك في ارامكو هذا اكتتاب خاضع لكل الدراسات الإقتصاديه ومن حق كل شخص يبدي رأيه الوزير بهذا التصريح اخطأ مرتين مره بإستخدامه لغه لا تناسب مسؤول بمنصبه ومره لما تكلم عن الإكتتاب وكأن الربح مضمون 100٪ بينما الواقع يقولك انها شركه قد ترتفع اسهمها وتكسب او تنخفض وتخسر</t>
  </si>
  <si>
    <t>https://twitter.com/3nood_mh/status/1203353247576137730</t>
  </si>
  <si>
    <t>abdulla44225376</t>
  </si>
  <si>
    <t>سؤال عن اكتتاب ارامكو سعر المزاد هل هو مفتوح صعود ونزول ولا محدد بنسبة 10 %</t>
  </si>
  <si>
    <t>https://twitter.com/abdulla44225376/status/1203352687745622017</t>
  </si>
  <si>
    <t>saud3030_</t>
  </si>
  <si>
    <t>تقول الاخبار الاسهم اللي باعوها الربع لاجل توفير سيولة اكتتاب ارامكوً تبي ترجع خلاص ههههههه</t>
  </si>
  <si>
    <t>https://twitter.com/saud3030_/status/1203352533210677249</t>
  </si>
  <si>
    <t>Hash_ALmadina</t>
  </si>
  <si>
    <t>وزير الطاقة : من لم يكتتب في أرامكو سوف يعض أصابع الندم على سوء التقدير ، واستناده للمصادر السيئة التي أرادت أن تحبط همتنا ومكانة اقتصادنا.(العربية) . #اكتتاب_أرامكو #السعودية</t>
  </si>
  <si>
    <t>https://twitter.com/Hash_ALmadina/status/1203351913787469824</t>
  </si>
  <si>
    <t>Entqdy</t>
  </si>
  <si>
    <t>#اكتتاب_أرامكو والله والله والله والله وعلى لسان كثيييييييييييييييير وانا اولهم ما حرمني الاكتتاب غير الوضع المادي .</t>
  </si>
  <si>
    <t>https://twitter.com/Entqdy/status/1203350629214806017</t>
  </si>
  <si>
    <t>KholudAb</t>
  </si>
  <si>
    <t>باقي بيفتح مره ثانيه #اكتتاب_أرامكو</t>
  </si>
  <si>
    <t>https://twitter.com/KholudAb/status/1203348898770755584</t>
  </si>
  <si>
    <t>Abuhanadi2019</t>
  </si>
  <si>
    <t>السلام عليكم ورحمة الله وبركاته عندي استفسار كيف بيكون بيع اكتتاب أرامكو عن طريق اون لاين</t>
  </si>
  <si>
    <t>https://twitter.com/Abuhanadi2019/status/1203348467470483457</t>
  </si>
  <si>
    <t>This_isme_7</t>
  </si>
  <si>
    <t>fayez_101</t>
  </si>
  <si>
    <t>الحمدالله انا واهلي كلنا اكتتبنا وغرضنا الأول والله ماكان مادي قد ماكان وطني والحمدالله كالعاده السعودية فوق واكتتاب ارامكو هو اكبر اكتتاب في التاريخ وكلنا فخر بهالشي والي مااكتتبو مع انه عنده قدرة مادية وكانو يقولون انه الموضوع فيه خدعة اقدر اصنفهم بأنهم اغبى بشر على الارض</t>
  </si>
  <si>
    <t>https://twitter.com/This_isme_7/status/1203348011759341568</t>
  </si>
  <si>
    <t>omaroo1988</t>
  </si>
  <si>
    <t>المطفرين امثالنا وش يسون لاننا ماكلين تراب وبيوت ماحنا قادرين نمتلك #اكتتاب_أرامكو</t>
  </si>
  <si>
    <t>https://twitter.com/omaroo1988/status/1203347928431104002</t>
  </si>
  <si>
    <t>MiddleEastNewsG</t>
  </si>
  <si>
    <t>“سامبا” : 15 بالمئة من السعوديين شاركوا في اكتتاب أرامكو : للتفاصيل || http://bit.ly/2RtQJTf</t>
  </si>
  <si>
    <t>https://twitter.com/MiddleEastNewsG/status/1203346855318474753</t>
  </si>
  <si>
    <t>“سامبا” : 15 بالمئة من السعوديين شاركوا في اكتتاب أرامكو</t>
  </si>
  <si>
    <t>https://twitter.com/MiddleEastNewsG/status/1203346522106187776</t>
  </si>
  <si>
    <t>AbnBaker</t>
  </si>
  <si>
    <t xml:space="preserve">كلام الواثق الله يحفظه ويطول بعمره النابغة ماقصر #اكتتاب_أرامكو </t>
  </si>
  <si>
    <t>https://twitter.com/AbnBaker/status/1203345960807649280</t>
  </si>
  <si>
    <t>seriaf1</t>
  </si>
  <si>
    <t>بأذن الله ماراح احد يعض اصابع الندم والرزق من عند الله لا انت ولا شركة ارامكو راح تخلينا اغنياء او فقراء والحمدلله على النعمه الي احنا فيها ولو ينزل مليون اكتتاب لارامكو لن اكتتب</t>
  </si>
  <si>
    <t>https://twitter.com/seriaf1/status/1203345861809491969</t>
  </si>
  <si>
    <t>HD007716</t>
  </si>
  <si>
    <t>اكتتاب سهم ارامكو رخيص السعر العادل لايقل عن سبعين ريال ،،</t>
  </si>
  <si>
    <t>https://twitter.com/HD007716/status/1203344850248224769</t>
  </si>
  <si>
    <t>badr_ALzoman</t>
  </si>
  <si>
    <t>غريب مسؤول يقول هذا التصريح من متى التصاريح تنقال باالاسلوب هذا الناس حره والرازق بيد الله ماهي اكتتاب ارامكو هو الي بيجيب لنا الرزق</t>
  </si>
  <si>
    <t>https://twitter.com/badr_ALzoman/status/1203344448958193665</t>
  </si>
  <si>
    <t>majedawad6</t>
  </si>
  <si>
    <t>#اكتتاب_أرامكو اثبت قوة الأقتصاد السعودي وتوفر السيولة وهذا بفضل قيادة هذا البلد حفظهم الله</t>
  </si>
  <si>
    <t>https://twitter.com/majedawad6/status/1203344079339343872</t>
  </si>
  <si>
    <t>to_to_alotaibi</t>
  </si>
  <si>
    <t>#معلومه هنالك 450 مليون سهم سوف تضاف على ال3 مليار سهم للاستقرار. السعري وبعد 6 اشهر من الادراج هنالك مكتتبين اذا احتفضو بأسهمهم بيحصلون على اسهم منحه لو احتفظ من الافراد 500 مليون سهم بيكون نصيب المنح 50 مليون سهم اضافيه وبيكون الأجمالي للاسهم 3.5 مليار متداول #اكتتاب_أرامكو</t>
  </si>
  <si>
    <t>https://twitter.com/to_to_alotaibi/status/1203343854478528513</t>
  </si>
  <si>
    <t>https://twitter.com/sadoon12/status/1203343799499591681</t>
  </si>
  <si>
    <t>ako_salman</t>
  </si>
  <si>
    <t xml:space="preserve">وزير الطاقة السعودي من لم يكتتب في أرامكو سوف يعض اصابع الندم #اكتتاب_أرامكو </t>
  </si>
  <si>
    <t>https://twitter.com/ako_salman/status/1203343067723550720</t>
  </si>
  <si>
    <t>MEDOOO_OOO</t>
  </si>
  <si>
    <t>وش اصابع الندم اللي تتكلم عنه حالتنا حالة ومديونين ورايحين فيها لا والبنوك شغالة استغلال حتى في اكتتاب ارامكو بعروض تقص ظهر المواطن ترى الناس مطفرة وخلينا الاكتتاب للي فلوسهم زايدة او المريض اللي نكب نفسه وطلع قرض بفوايد علشان اكتتاب ما راح يستفيد منه</t>
  </si>
  <si>
    <t>https://twitter.com/MEDOOO_OOO/status/1203343035699994627</t>
  </si>
  <si>
    <t>أ. عبدالله القحطاني : إكتتاب أرامكو أحدث تغيير استراتيجي على المستوى الإقتصادي والفكري للإستثمار داخل وخارج المملكة . #اكبر_اكتتاب_في_التاريخ_ارامكو https://twitter.com/saudi24tv/status/1203029748236115975/video/1</t>
  </si>
  <si>
    <t>https://twitter.com/sultanaaljoufi/status/1203342705402818560</t>
  </si>
  <si>
    <t xml:space="preserve">وزير الطاقة الأمير عبدالعزيز بن سلمان: من لم يكتتب في أرامكو سوف يندم .. اقتصادنا قوي وثقتنا بوطننا أقوى. #اكتتاب_أرامكو </t>
  </si>
  <si>
    <t>https://twitter.com/ahmadalrabai/status/1203342561961816064</t>
  </si>
  <si>
    <t>Ggae2030j</t>
  </si>
  <si>
    <t xml:space="preserve">#الهلال_والجبلين فاتنا اكتتاب ارامكو </t>
  </si>
  <si>
    <t>https://twitter.com/Ggae2030j/status/1203342493347143681</t>
  </si>
  <si>
    <t>#إيكونوميست: اكتتاب #أرامكو مخيب للآمال.. ورؤية 2030 في مهب الريح https://thenewkhalij.news/article/173895</t>
  </si>
  <si>
    <t>https://twitter.com/NewKhalij/status/1203342488431464448</t>
  </si>
  <si>
    <t>GlobalEconomicZ</t>
  </si>
  <si>
    <t xml:space="preserve">#اكتتاب_أرامكو إدراج الأسهم الأربعاء المقبل </t>
  </si>
  <si>
    <t>https://twitter.com/GlobalEconomicZ/status/1203342298861445121</t>
  </si>
  <si>
    <t>f15f16f32</t>
  </si>
  <si>
    <t>الوزير يقصد من لديه القدرة على الاكتتاب وصدق الأعداء والابواق المأجورة وشارك في الحرب الشعواء التي شنت على اكتتاب أرامكو وانساق خلفها.</t>
  </si>
  <si>
    <t>https://twitter.com/f15f16f32/status/1203341805175103488</t>
  </si>
  <si>
    <t>kaiyal1</t>
  </si>
  <si>
    <t>اول مره اشوف اكتتاب بهالطريقه الاعلان للاكتتاب فضيع وكبيرواتوقع كلفهم اكثر من ربحهم ولا حقق الهدف الحين صاروا يبون يحسسون الناس انها غلطت وكان الرزق راح يكون من ارامكو اللي اكتتبوا الله يرزقهم واللي ماكتتبوا رزقهم على الله ومارح يتغير عليهم شي ليش يندمون !</t>
  </si>
  <si>
    <t>https://twitter.com/kaiyal1/status/1203340244831080448</t>
  </si>
  <si>
    <t>khulood_dh</t>
  </si>
  <si>
    <t xml:space="preserve">من لم يكتتب في ارامكو غالبا ماعنده فلوس وطفران و يادوبك يمشي الحال مع ضروف الحياة اعد التفكير قبل ماتتكلم على شعب كامل واتهامه بسوء التقدير بس لانه مارمى "امواله الفائضه " في اكتتاب القرن </t>
  </si>
  <si>
    <t>https://twitter.com/khulood_dh/status/1203339667254521856</t>
  </si>
  <si>
    <t>#وزير_الطاقة : #اكتتاب_أرامكو يؤكد قيمة الدولة ويعزز المنهج الاقتصادي للمملكة .. http://almnatiq.net/807263/</t>
  </si>
  <si>
    <t>https://twitter.com/JawalAlqasim/status/1203339591278845954</t>
  </si>
  <si>
    <t>https://twitter.com/_AAN90/status/1203339392741519360</t>
  </si>
  <si>
    <t>ماذا قال #وزير_الطاقة الامير #عبدالعزيز_بن_سلمان عن #اكتتاب_ارمكو ؟ #تداول #تاسي #ارامكو #سوق_الاسهم_السعودي</t>
  </si>
  <si>
    <t>https://twitter.com/Albuainain_f/status/1203338968500187140</t>
  </si>
  <si>
    <t>Out_Our_Space</t>
  </si>
  <si>
    <t xml:space="preserve">ندمت لأني ماساهمت بمبلغ اكثر في اكتتاب ارامكو </t>
  </si>
  <si>
    <t>https://twitter.com/Out_Our_Space/status/1203338389325516802</t>
  </si>
  <si>
    <t>#عاجل #وزير_الطاقة : كل من لم يكتتب في شركة "#أرامكو" سيعض أصابع الندم على سوء التقدير وسماعه للمصادر السيئة التي أرادت أن تحبط همتنا وقيمة هذه الدولة ومكانة اقتصادها ومكانة الشركة. #اكتتاب_أرامكو #رفحاء #عرعر #طريف #العويقيلة</t>
  </si>
  <si>
    <t>https://twitter.com/rafhanewss/status/1203338383436763136</t>
  </si>
  <si>
    <t xml:space="preserve">في عُزلتي عن تويتر وصلتني في الواتس اب مقاطع وصور وأخباره كلها ضد إكتتاب ارامكو ومن أشخاص مايعرفون حتى جدول الضرب ! عرفت إن فيه حمله منظمه لإفشال الإكتتاب كونه قفزة كبرى للمملكه إقتصادياً والرهان على المهبل في الواتس اب إكتتبت عناد فيهم وثقه في صاحب فكرة الإكتتاب الأمير محمد </t>
  </si>
  <si>
    <t>https://twitter.com/m1n_vip/status/1203337989411287040</t>
  </si>
  <si>
    <t>lahibe1234</t>
  </si>
  <si>
    <t>وزير الطاقة : من لم يكتتب في أرامكو سوف يعض أصابع الندم على سوء التقدير ، واستناده للمصادر السيئة التي أرادت أن تحبط همتنا ومكانة اقتصادنا.(العربية). #اكتتاب_أرامكو #السعودية</t>
  </si>
  <si>
    <t>https://twitter.com/lahibe1234/status/1203337789275885568</t>
  </si>
  <si>
    <t>google20000000</t>
  </si>
  <si>
    <t>#اكتتاب_أرامكو .. اتوقع سيفتتح التداول لاعلى سعر طلب في المزاد يعني المزاد مفتوح .. وهنا تحسب نسبة التذبذب ١٠٪ على سعر الافتتاح .. وليس على سعر طرح الاكتتاب ٣٢ .. والله اعلم</t>
  </si>
  <si>
    <t>https://twitter.com/google20000000/status/1203337366473203713</t>
  </si>
  <si>
    <t>sputnik_ar</t>
  </si>
  <si>
    <t>أكد وزير الطاقة السعودي الأمير #عبد_العزيز_بن_سلمان أن نجاح اكتتاب "#أرامكو" يؤكد على قيمة وقوة اقتصاد الدولة السعودية ويعزز منهجها الاقتصادي #سبوتنيك #السعودية</t>
  </si>
  <si>
    <t>https://twitter.com/sputnik_ar/status/1203337331681431552</t>
  </si>
  <si>
    <t>بالفيديو .. وزير الطاقة: كل من لم يكتتب في "أرامكو" سيعض أصابع الندم https://www.fajr.sa/277856/ #صحيفة_فجر #اكتتاب_ارامكو</t>
  </si>
  <si>
    <t>https://twitter.com/FajrNews/status/1203336645879193602</t>
  </si>
  <si>
    <t>_jiig</t>
  </si>
  <si>
    <t>الذيب مايفوت الفرص وكلاً عقلة براسه ويعرف .. #اكتتاب_أرامكو فرصة لا تتعوض</t>
  </si>
  <si>
    <t>https://twitter.com/_jiig/status/1203336327183392768</t>
  </si>
  <si>
    <t>#اكتتاب_أرامكو لم تسمح لي الفرصه بالاكتتاب لسبب لم تقصر علي الماده المالية ولله الحمد إنما أسباب اسأل الله العلي العظيم ان يفرجها علما بانها كانت احد امنياتي والحمد لله على كل حال</t>
  </si>
  <si>
    <t>https://twitter.com/msharealhamah/status/1203336064309645315</t>
  </si>
  <si>
    <t>ImOfficial1</t>
  </si>
  <si>
    <t>ليه راح التفكير ان المقصد الاستماع لجهات سيئه !؟؟ أنا مااكتتبت وهذا سببي عندي التزامات أقوى واهم من اكتتاب أرامكو</t>
  </si>
  <si>
    <t>https://twitter.com/ImOfficial1/status/1203335819861336067</t>
  </si>
  <si>
    <t>___yoo20</t>
  </si>
  <si>
    <t>طيب واللي مقتنع بأهمية إكتتاب أرامكو بس صرف قروشه على عيد العزّاب ، هل راح يعّض أصابعه بعد ياسمو الأمير ؟</t>
  </si>
  <si>
    <t>https://twitter.com/___yoo20/status/1203335584263135232</t>
  </si>
  <si>
    <t xml:space="preserve">#اكتتاب_أرامكو تصريح وزير الطاقه السعوديه ... سيندم من لم يكتتب في ارامكو </t>
  </si>
  <si>
    <t>https://twitter.com/AlrwailyK/status/1203335449156210688</t>
  </si>
  <si>
    <t>SaraMns20</t>
  </si>
  <si>
    <t>كم اكتتاب ارامكو ؟</t>
  </si>
  <si>
    <t>https://twitter.com/SaraMns20/status/1203335310249250816</t>
  </si>
  <si>
    <t>https://twitter.com/JawalAlsharqya/status/1203335297741791233</t>
  </si>
  <si>
    <t>figo86111104</t>
  </si>
  <si>
    <t xml:space="preserve">#اكتتاب_ استرداد الفائض / تخصيص من اكتتاب : ارامكو السعودية مبلغ: SAR 0.00 إلى: **** عدد اسهم التخصيص: 10 في: 2019-12-06 22:27:43 للاستفسار: 920002470 احد يفيدني وش يعني ليش صفر </t>
  </si>
  <si>
    <t>https://twitter.com/figo86111104/status/1203334994959196166</t>
  </si>
  <si>
    <t>Xixx26</t>
  </si>
  <si>
    <t xml:space="preserve">كل يوم يدقون علي عشان أكتتاب أرامكو عشان لي أسبوع اعشي أهلي على حسابي يحسبوني تجارة .. </t>
  </si>
  <si>
    <t>https://twitter.com/Xixx26/status/1203334844866011136</t>
  </si>
  <si>
    <t>algoheey</t>
  </si>
  <si>
    <t>حياك الله عميلنا الكريم , نا/ل التوضيح هل تقصد اكتتاب ارامكو ..؟</t>
  </si>
  <si>
    <t>https://twitter.com/AlRajhiBankCare/status/1203334576283824128</t>
  </si>
  <si>
    <t>استرداد الفائض / تخصيص من اكتتاب : ارامكو السعودية مبلغ: SAR 0.00 إلى: **** عدد اسهم التخصيص: 10 في: 2019-12-06 22:27:43 للاستفسار: 920002470 وش يعني</t>
  </si>
  <si>
    <t>https://twitter.com/figo86111104/status/1203334535242493953</t>
  </si>
  <si>
    <t>https://twitter.com/SaudiNews50/status/1203334155800629250</t>
  </si>
  <si>
    <t>مثال آخر اكتتبت وحصلت على 1000 سهم يحق لك منحه 100 سهم اشتريت من السوق 500 سهم وبعت اجمالي 1000 ال500 التي شريتها و500 اخرى من الاسهم التي اكتتبت بها يحق لك منحه على المتبقي 500 سهم اذا لم تبيعها خلال 6 اشهر. والمنحه. 50 سهم لل500 سهم #اكتتاب_أرامكو</t>
  </si>
  <si>
    <t>https://twitter.com/to_to_alotaibi/status/1203333881203712006</t>
  </si>
  <si>
    <t>Defensearab1</t>
  </si>
  <si>
    <t xml:space="preserve">بداية اكتتاب ارامكو في 4 ديسمبر 2019م </t>
  </si>
  <si>
    <t>https://twitter.com/Defensearab1/status/1203333097741176833</t>
  </si>
  <si>
    <t>WahabAlrajhi</t>
  </si>
  <si>
    <t>#اكتتاب_ارامكو بالنسبه لي حلم و تحقق الحمدالله أن تكون شريك بأكبر شركة بالعالم فخر لكل مكتتب فهذا إستثمار لنا و للإجيال القادمة بإذن الله #أرامكو #السعودية</t>
  </si>
  <si>
    <t>https://twitter.com/WahabAlrajhi/status/1203331807233613825</t>
  </si>
  <si>
    <t>hilalforevar</t>
  </si>
  <si>
    <t>كم اقل سهم للفرد في اكتتاب ارامكو ؟!</t>
  </si>
  <si>
    <t>https://twitter.com/hilalforevar/status/1203331339493298177</t>
  </si>
  <si>
    <t>nalotebe</t>
  </si>
  <si>
    <t>أيرادات الدولة المتوقعة 240 مليار دولار للعام الحالي . . . السعوديين غطوا اكتتاب ارامكو ب 118 مليار دولار (اييييه ما الوووم الحكومه يوم تفرض ضرايب وترفع الأسعار للخدمات والله من الفلوس اللي متراكم عليها الغبار) كلها من الشيبان حقين مكاتب العقار...!</t>
  </si>
  <si>
    <t>https://twitter.com/nalotebe/status/1203329599641395201</t>
  </si>
  <si>
    <t>saudal91</t>
  </si>
  <si>
    <t>اذا راح الجمل وش نبي باللجام ..؟! ثقتنا غير محدوده في مهندس المملكه الجديده كعنفوان الشباب الذي يعيشه #اكتتاب_أرامكو اكبردليل على نجاح ولى العهد محمد بن سلمان .. #اكبر_اكتتاب_في_التاريخ_ارامكو</t>
  </si>
  <si>
    <t>https://twitter.com/saudal91/status/1203329540799504386</t>
  </si>
  <si>
    <t>4BA0QG1sfCtNOKZ</t>
  </si>
  <si>
    <t>السلام عليكم اخي العزيز بالنسبة اكتتاب اسهم ارامكو. هل يوجد فترة سماح ام اقفل باب في الاكتتاب في الأسهم هل مازال فيه يقدر يسجل في اكتتاب اي شخص وأفراد عائلته اسهم ارامكو السعوديه عن البنوك فرع الراجحي في الكويت</t>
  </si>
  <si>
    <t>https://twitter.com/4BA0QG1sfCtNOKZ/status/1203329091929288704</t>
  </si>
  <si>
    <t>Writing Effective Policies and Procedures Course in #London on 23, December #training #short_courses #turki_alalshikh #دورات_تدريبية_في_لندن #أكبر_اكتتاب_في_العالم_أرامكو #خليجي_24_قطر #صحار #تعليم_جدة #الغذاء_والدواء #برنامج_المجلس</t>
  </si>
  <si>
    <t>https://twitter.com/LondonLpc/status/1203328459105357824</t>
  </si>
  <si>
    <t>أ. خالد النزر: نجاح الاكتتاب في أرامكو يؤكد ثقة الشعب السعودي بالقيادة الحكيمة الرشيدة لهذا البلد . #اكبر_اكتتاب_في_التاريخ_ارامكو https://twitter.com/saudi24tv/status/1203032081674178561/video/1</t>
  </si>
  <si>
    <t>https://twitter.com/sultanaaljoufi/status/1203328380491440128</t>
  </si>
  <si>
    <t>أ. حسن الهاشمي: اُنشأت شركة ارامكو بهدف الوصول الى العالمية . #اكبر_اكتتاب_في_التاريخ_ارامكو https://twitter.com/saudi24tv/status/1203032224884543488/video/1</t>
  </si>
  <si>
    <t>https://twitter.com/jawal_watani/status/1203328304251576320</t>
  </si>
  <si>
    <t>eulya_aleasiri</t>
  </si>
  <si>
    <t>6CvzK5F1HeDfRNF</t>
  </si>
  <si>
    <t>بعد فتوى هيئة كبار العلماء لا كلام للعامه فيما يخص جواز الاكتتاب من عدمه فيما يخص ارامكو هناك البعض مع الاسف مكتتب في اغلب اسهم البنوك ولما جت شركة ارامكو واسهمها سمعنا من يشكك في جواز الاكتتاب ممن لم يترك اكتتاب سابق من اسهم اتصالات الى بنوك وغيرها</t>
  </si>
  <si>
    <t>https://twitter.com/eulya_aleasiri/status/1203327274466066432</t>
  </si>
  <si>
    <t>Dr1429</t>
  </si>
  <si>
    <t>كفوووو وبيض الله وجهك الحكومة ماقصرت بالاكتتاب هذا وكان بوقت الرواتب. انا من الناس اللي كنت واثق بحكومتنا وشركتنا فكان اكتتابي وطني اكثر من كونه استثماري #اكتتاب_أرامكو</t>
  </si>
  <si>
    <t>https://twitter.com/Dr1429/status/1203326693001314305</t>
  </si>
  <si>
    <t>sa11sa1</t>
  </si>
  <si>
    <t>الا ليش ما اسمع لهم .. ناس من عيال أرامكو نفسها عارفين البير وغطاه وناس مليارديريه بعد .. نسيت ٢٠٠٨ كيف الناس خسرت .. بعدين فيه شي اقنعني اكتتاب يسوون له إعلانات عند مشاهير !!</t>
  </si>
  <si>
    <t>https://twitter.com/sa11sa1/status/1203324012006461441</t>
  </si>
  <si>
    <t>sho_1436s</t>
  </si>
  <si>
    <t>zxx500051</t>
  </si>
  <si>
    <t xml:space="preserve">يقصد اكتتاب أرامكو شخبار الضغط </t>
  </si>
  <si>
    <t>https://twitter.com/sho_1436s/status/1203323847698763777</t>
  </si>
  <si>
    <t>كلمات رسالتي للمتابعين قبل نهاية اكتتاب ارامكو بالندم لفوات الربح تتكرر على لسان صاحب السمو الملكي الامير عبدالعزيز بن سلمان وزير الطاقة، حفظهم الله #أرامكو #عالم_جديد #السعودية</t>
  </si>
  <si>
    <t>https://twitter.com/sal_2078/status/1203321870306697216</t>
  </si>
  <si>
    <t>Analysis2020</t>
  </si>
  <si>
    <t>المؤسسات طالبه سهم أرامكو بقوة والدليل قوة السيولة في الاكتتاب. #اكتتاب_أرامكو والشعبي هالمره ناوي أسهم المنحة ولا هو بايع..كذلك ستتم حماية السهم من الانحدار... النتيجة صعود السهم.</t>
  </si>
  <si>
    <t>https://twitter.com/QL1SOXWuxzhFPWw/status/1203321792212934656</t>
  </si>
  <si>
    <t xml:space="preserve">اكتتاب أرامكو.. تخصيص حتى 1500 سهم للفرد - #اكتتاب_أرامكو </t>
  </si>
  <si>
    <t>https://twitter.com/SUUFp3/status/1203320402291953665</t>
  </si>
  <si>
    <t>BassamAlsadik</t>
  </si>
  <si>
    <t>اليوم أصبحت شريك رسمي في #ارامكو "لقد تم تخصيص **** سهم ورد الفائض 0 ريال في اكتتاب شركة الزيت العربية السعودية (أرامكو السعودية) البنك السعودي الفرنسي"</t>
  </si>
  <si>
    <t>https://twitter.com/BassamAlsadik/status/1203319883775303682</t>
  </si>
  <si>
    <t>وزير الطاقة : اكتتاب أرامكو يؤكد قيمة الدولة ويعزز المنهج الاقتصادي للمملكة - https://mesbar.news/74414.html</t>
  </si>
  <si>
    <t>https://twitter.com/anbaa_aseer/status/1203319338578644997</t>
  </si>
  <si>
    <t>aryyyy111111</t>
  </si>
  <si>
    <t>يمكن عشان يساهم في اكتتاب ارامكو باع داره وسكن قدامه</t>
  </si>
  <si>
    <t>https://twitter.com/aryyyy111111/status/1203318896754860032</t>
  </si>
  <si>
    <t>abo_faris19</t>
  </si>
  <si>
    <t>جمع اكتتاب #ارامكو رقم تاريخي إذ وصل اليوم 446 مليار ريال سعودي بواقع 119 مليار دولار . إنها أكبر شركات الكون إنها فخر الوطن إنها ارامكو نجاح تاريخي تاريخي تاريخي يسجله اكتتاب ارامكو</t>
  </si>
  <si>
    <t>https://twitter.com/abo_faris19/status/1203318417685700612</t>
  </si>
  <si>
    <t>_faisal44_</t>
  </si>
  <si>
    <t>3z_alhilaal</t>
  </si>
  <si>
    <t>فلامنقو خلاص شريناها من خيسوس بس الترجي الله يهديه رفع السعر شوي لكن بيدفعون له من اكتتاب ارامكو</t>
  </si>
  <si>
    <t>https://twitter.com/_faisal44_/status/1203318179814096900</t>
  </si>
  <si>
    <t>الامير عبد العزيز بن سلمان: من لم يشارك في اكتتاب "أرامكو" سيندم على تلك الفرصة الاستثمارية .. ونجاح الطرح كان يوم الفخر في حياتي المهنية http://www.maaal.com/archives/20191207/132167 #اكتتاب_ارامكو #تاسي #تداول #اسهم #السعودية #صحيفة_مال</t>
  </si>
  <si>
    <t>https://twitter.com/Maaalnews/status/1203317714166648832</t>
  </si>
  <si>
    <t>OP3cRkA2Kcex2Au</t>
  </si>
  <si>
    <t>dinar0502</t>
  </si>
  <si>
    <t>للاسف كلكم فشلتو في تحليل اكتتاب أرامكو اجل ٢٥٠-٣٠٠ سهم</t>
  </si>
  <si>
    <t>https://twitter.com/OP3cRkA2Kcex2Au/status/1203315857025327105</t>
  </si>
  <si>
    <t>modidudi</t>
  </si>
  <si>
    <t>alshrif1384</t>
  </si>
  <si>
    <t>عُرض عليا في مايو 2015 ادرس انجليزي براتب 13 الف ريال سعودي، و رفضت. و درست في بلدي سنتين و الراتب مقطوع بسببكم. كم ديون المملكة اليوم؟ و كم عجز الميزانية للسنة القادمة؟ و ايش اخبار اكتتاب أرامكو؟</t>
  </si>
  <si>
    <t>https://twitter.com/modidudi/status/1203311901620494336</t>
  </si>
  <si>
    <t>eidalshihri</t>
  </si>
  <si>
    <t>أبارك للمملكة نجاح اكتتاب #ارامكو.. نفس المنطق والاسباب تدفع الكويت للتوجه بنفس الاتجاه.. وتخصيص مؤسسة البترول الكويتية اللي ممكن توصل قيمتها نص تريليون دولار!</t>
  </si>
  <si>
    <t>https://twitter.com/eidalshihri/status/1203308121709518848</t>
  </si>
  <si>
    <t>sami19861986</t>
  </si>
  <si>
    <t>شرح بسيط للي مو عارفين اش صاير من الاساس : -طُرحت أسهم ارامكو بقيمة 32 ريال واشترطت اقل اكتتاب يكون 10 أسهم ، فرضاً لو اكتتبت ب10 أسهم فقط يكون إجمالي المبالغ المكتتب بها 320 ريال . يوم الاربعاء يبدأ التداول ، فرضا لو كان سعر التداول 35 ريال ، تضرب ال35 في 10 وتحصل على قيمة اسهمك</t>
  </si>
  <si>
    <t>https://twitter.com/sami19861986/status/1203307953236914176</t>
  </si>
  <si>
    <t>الراجحي فتح نظام التسجيل في الراجحي تداول لانه كان معلق #اكتتاب_أرامكو</t>
  </si>
  <si>
    <t>https://twitter.com/hhdd855/status/1203307881526939655</t>
  </si>
  <si>
    <t>AnsAbd</t>
  </si>
  <si>
    <t>الرسائل والإعلانات الرسمية بخصوص اكتتاب أرامكو (أكبر اكتتاب في العالم) غير واضحة وغير مفهومة. كل يوم أقول بكرة إن شاء الله أفهم اللي قاعد يصير، وأتفاجأ بخبر أو رسالة تزيد التساؤلات عندي.</t>
  </si>
  <si>
    <t>https://twitter.com/AnsAbd/status/1203307353053028352</t>
  </si>
  <si>
    <t>#وزير_الطاقة: قرار تقييم "أرامكو" يمكّن كل من اكتتب من الاستفادة من الاكتتاب http://argaam.me/fOf950xuhlP #أرامكو #إكتتاب_أرامكو #طرح_أرامكو #السوق_السعودي</t>
  </si>
  <si>
    <t>https://twitter.com/argaam/status/1203306250529857540</t>
  </si>
  <si>
    <t xml:space="preserve">#فلوريدا ليه ماتكون القضيه اهدافها سياسيه والطالب لفقت عليه التهمه !! طبعا لعزل ترامب وايضا جمع اموال اكتتاب ارامكو لصالح امريكا </t>
  </si>
  <si>
    <t>https://twitter.com/r7oobksa/status/1203303480716406785</t>
  </si>
  <si>
    <t>https://twitter.com/AlMnatiq/status/1203299174650961920</t>
  </si>
  <si>
    <t xml:space="preserve">رسالة وزير الطاقة الامير عبدالعزيز بن سلمان لمن تأثر بالدعاية السيئة حول #اكتتاب_ارامكو </t>
  </si>
  <si>
    <t>https://twitter.com/Alregaib/status/1203298512051621891</t>
  </si>
  <si>
    <t xml:space="preserve">#اكتتاب_أرامكو وزير الطاقة الأمير عبدالعزيز بن سلمان: سيعض أصابع الندم كل من قرر عدم الإكتتاب في #أرامكو </t>
  </si>
  <si>
    <t>https://twitter.com/Khalid_F17/status/1203297704132173824</t>
  </si>
  <si>
    <t>#هشتاقاتي_الترند_المشهوره #اكبر_اكتتاب_في_التاريخ_ارامكو</t>
  </si>
  <si>
    <t>https://twitter.com/salem9s/status/1203297520052510720</t>
  </si>
  <si>
    <t>https://twitter.com/salem9s/status/1203296697025269760</t>
  </si>
  <si>
    <t>IIII1I</t>
  </si>
  <si>
    <t xml:space="preserve">وزير الطاقه وتصريح عن #اكتتاب_أرامكو </t>
  </si>
  <si>
    <t>https://twitter.com/IIII1I/status/1203293818163998720</t>
  </si>
  <si>
    <t>#اكتتاب #ارامكو سيكون أعلى 18 % من #علي_بابا</t>
  </si>
  <si>
    <t>https://twitter.com/MoneyExpertClub/status/1203293253929447424</t>
  </si>
  <si>
    <t>من الخاص هل تتوقع نزول سهم ارامكو فوق الخمسين الريال اول ايام التداول . الإجابة : حتما لا سوف يتم العمل با ( + - ١٠ ) عند الإدراج بمعنى لو قفل على النسبة وهذا مستبعد ولكن ان تم لن يتجاوز ٣٥.٢ ريال . بمعنى يطلع الفرق معك بين سعر الاكتتاب وسعر البيع ٣.٢ ريال . #اكتتاب_ارامكو</t>
  </si>
  <si>
    <t>https://twitter.com/mmshr/status/1203293169905000448</t>
  </si>
  <si>
    <t>HishamSiyabi</t>
  </si>
  <si>
    <t xml:space="preserve">في أكبر اكتتاب متوقع باعت أرامكو السعودية 3 مليارات سهم بقيمه سوقيه اجمالية تعادل 25.6 مليار دولار متجاوزة صفقة طرح "علي بابا" في الصين في عام 2014. وتقدر قيمة أرامكو بناء على هذا الطرح بنحو 1.7 تريليون دولار، متقدمة على شركة أبل، والتي تبلغ قيمتها نحو 1.15 تريليون دولار. </t>
  </si>
  <si>
    <t>https://twitter.com/HishamSiyabi/status/1203292039401660418</t>
  </si>
  <si>
    <t>#تاسي #اكتتاب_أرامكو راح انزل مقطع فديو سريع توقع حركة ارامكو توقع وليست توصية شراء او بيع</t>
  </si>
  <si>
    <t>https://twitter.com/mohammad_fx/status/1203292020346966021</t>
  </si>
  <si>
    <t>https://twitter.com/abo__rudina/status/1203290689750130688</t>
  </si>
  <si>
    <t>5 ملايين مستثمر فرد في #اكتتاب_أرامكو وغرامة #بوينج وفرص بالمليارات في معرض بأبوظبي.. أبرز أخبار موجز العين الاقتصادي #اقتصاد</t>
  </si>
  <si>
    <t>https://twitter.com/alain_4u/status/1203290560280182786</t>
  </si>
  <si>
    <t>TASiTadawul</t>
  </si>
  <si>
    <t>#٠محلل_TASI أعلنت شركة سامبا المالية للأصول وإدارة الاستثمار (سامبا كابيتال)، مدير الاكتتاب أن 15 بالمئة من السعوديين شاركوا في اكتتاب الطرح الأوَّلي لشركة الزيت العربية السعودية (أرامكو).</t>
  </si>
  <si>
    <t>https://twitter.com/TASiTadawul/status/1203290389328719873</t>
  </si>
  <si>
    <t>حوكمة #طرح_أرامكو ولِجَانِها، وتوزيع الأدوار وفق الصلاحيات في المستويات العليا من المسؤولية. مقابلة تجيب أسئلة كيف أدير طرح أكبر شركة عرفتها أسواق العالم المالية. #السعودية #اكتتاب_ارامكو @MoEnergy_Saudi @Saudi_Aramco</t>
  </si>
  <si>
    <t>https://twitter.com/ihsanbuhulaiga/status/1203288546515271683</t>
  </si>
  <si>
    <t>aaalll1567gmai2</t>
  </si>
  <si>
    <t>عاجل إدراج سهم #ارامكو بالسوق السعودية الرئيسية يوم الأربعاء القادم .. ليس بعد سنة ليس بعد ستة أشهر كما نشر المحبطين بل بعد أيام سوف يتم اداراج السهم انها ارامكو فخر الوطن #اكتتاب_ارامكو</t>
  </si>
  <si>
    <t>https://twitter.com/aaalll1567gmai2/status/1203286064959512577</t>
  </si>
  <si>
    <t>ProfAMALhussein</t>
  </si>
  <si>
    <t>#ربع_كلمة بعد نهاية إكتتاب أرامكو (الموفق)، وبعد تخصيص الأسهم. غالب من حلل لنا وشرح في الأعلام كان يقول التخصيص بين (١٠٠-٢٠٠) سهم للفرد، والنتيجة المتحصلة (١٥٠٠سهم)، هل يعني ذلك فشل المحللين؟ قريبا ننتظر السهم محلقًا بإذن الله. @Dr_ibnrubbian</t>
  </si>
  <si>
    <t>https://twitter.com/ProfAMALhussein/status/1203283572653727749</t>
  </si>
  <si>
    <t>NamaaZone</t>
  </si>
  <si>
    <t>اكتتاب "أرامكو": تغطية 465%.. و32 ريالا تسعير نهائي https://namaazone.com/ar/market/post/economic-news/gulf-markets-1/aramco-11</t>
  </si>
  <si>
    <t>https://twitter.com/NamaaZone/status/1203283193371213826</t>
  </si>
  <si>
    <t>لمن يريد ان يضارب في السهم ولديه اسهم اكتتاب مثلا لديك 1000 سهم وترغب في المنحه اشتر من السوق 500 او 1000 او2000 الخ واثناء البيع احتفظ بمتبقي 1000 الاكتتاب لكي تحصل على المنحه #اكتتاب_أرامكو</t>
  </si>
  <si>
    <t>https://twitter.com/to_to_alotaibi/status/1203282504863698946</t>
  </si>
  <si>
    <t>dean8667</t>
  </si>
  <si>
    <t>الاستاذ حسام هل تتوقع تعافي سوق الاسهم المحلية من الصدمات المتوالية من ٢٠٠٦ الى ٢٠١٩ مع اكتتاب ارامكو ودخول صانع جديد للسوق ؟</t>
  </si>
  <si>
    <t>https://twitter.com/dean8667/status/1203276901495844864</t>
  </si>
  <si>
    <t>FuhrarAmer</t>
  </si>
  <si>
    <t xml:space="preserve">جالس أحسب أرباح تداول أسهم أرامكو #اكتتاب_ارامكو </t>
  </si>
  <si>
    <t>https://twitter.com/FuhrarAmer/status/1203276555050467328</t>
  </si>
  <si>
    <t>15% من السعوديين شاركوا في اكتتاب الطرح الأوَّلي لـ #أرامكو #اقتصاد #السعودية @Saudi_Aramco</t>
  </si>
  <si>
    <t>https://twitter.com/alain_4u/status/1203275461117251584</t>
  </si>
  <si>
    <t>ox_c9</t>
  </si>
  <si>
    <t>#بنك_الرياض #اكتتاب_ارامكو @riyadbank بنك الرياض ماارسلوا انه تم فتح محفظه ؟ ابغا طريقة فتح محفظه وطريقة فتح حساب استثماري ياليت الخطوات بصوره ... وهل هذه الخيارات المرفقه في الصوره لها علاقه بالتداول ؟</t>
  </si>
  <si>
    <t>https://twitter.com/ox_c9/status/1203274316089085962</t>
  </si>
  <si>
    <t>Sabr_Ali</t>
  </si>
  <si>
    <t>#اكتتاب_ارامكو هناك طريقتان اثنتان في الغالب لاثالث لهما يستخدمان لتحليل الاسهم وكل المحللين يدندون حولهما ، الاولى تسمى طريقة التحليل الاساسي fundamental analysis والثانية طريقة التحليل الفني technical analysis وكل منهما له جمهوره من المستثمرين والمحللين (يتبع..)</t>
  </si>
  <si>
    <t>https://twitter.com/Sabr_Ali/status/1203273862852554753</t>
  </si>
  <si>
    <t>NaserElTibi</t>
  </si>
  <si>
    <t>جزء من المقابلة التي أجريتها مع سمو وزير الطاقة السعودي عقب اجتماع #اوبك+ في فيينا والذي تناول فيه #اكتتاب_ارامكو التاريخي @MoEnergy_Saudi</t>
  </si>
  <si>
    <t>https://twitter.com/NaserElTibi/status/1203273638197309441</t>
  </si>
  <si>
    <t>وزير الطاقة السعودي الأمير عبد العزيز بن سلمان للعربية: #اكتتاب_أرامكو يؤكد قيمة الدولة ويعزز المنهج الاقتصادي للسعودية https://ara.tv/p3s4h</t>
  </si>
  <si>
    <t>https://twitter.com/AlArabiya_Bn/status/1203271467196125186</t>
  </si>
  <si>
    <t>bawabaaeconomy</t>
  </si>
  <si>
    <t>٥ ملايين مستثمر شاركوا في اكتتاب أرامكو.. وأغلبية كاسحة للسعوديين https://bit.ly/2s5zEEm #السعودية #أرامكو #بوابة_الاقتصاد</t>
  </si>
  <si>
    <t>https://twitter.com/bawabaaeconomy/status/1203269715059232770</t>
  </si>
  <si>
    <t>من يحتفظ بالاسهم ويحصل على المنحه بعد ست شهور 10اسهم لكل 100 سهم يصبح السهم عليه ب29.09 ريال واذا استمر بالأحتفاظ ل5 سنوات قادمه يحصل على توزيع نقدي لكل سنه 1.4 ريال اي ان خمس سنوات 7 ريالات توزيع يصبح السهم عليه ب22.09 ريال واذا دور الارباح ينخفض السعر كذلك #اكتتاب_أرامكو</t>
  </si>
  <si>
    <t>https://twitter.com/to_to_alotaibi/status/1203268429710532609</t>
  </si>
  <si>
    <t>Commercehoriz</t>
  </si>
  <si>
    <t>اكتتاب #أرامكو سيكون أعلى 18 % من #علي_بابا .</t>
  </si>
  <si>
    <t>https://twitter.com/Commercehoriz/status/1203267355629031430</t>
  </si>
  <si>
    <t>DMohamed2019</t>
  </si>
  <si>
    <t>#اكبر_اكتتاب_في_التاريخ_ارامكوََََِِِِ جسم رائع وممشوق ووداعاً لكل الدهون الغير مرغوبة واحصل على مظهر اكثر شباباً استغل وقتك وجهدك واطلب مجموعة الكرش وودع الكرش ونظف جسمك من السموم مع مجموعة متخصصة لحرق دهون الكرش التواصل علي الخاص #قابوس</t>
  </si>
  <si>
    <t>https://twitter.com/DMohamed2019/status/1203264001616035840</t>
  </si>
  <si>
    <t>AlhrbyWasf</t>
  </si>
  <si>
    <t>Sadeq1132</t>
  </si>
  <si>
    <t>#أرامكو_السعودية #اكتتاب_ارامكوا الحين مواطني دول الخليج ولا العالم اكتتبو معانا ف اسهم ارامكو؟ https://twitter.com/Sadeq1132/status/1202134098891948032?s=19 لان افكر اكتتب ف اسهم العمانيه بعد ارامكو معرفش ايش النظام</t>
  </si>
  <si>
    <t>https://twitter.com/AlhrbyWasf/status/1203263277456920577</t>
  </si>
  <si>
    <t>bianconero515</t>
  </si>
  <si>
    <t xml:space="preserve">مشتري سهم في اكتتاب أرامكو وذلهم ذُل </t>
  </si>
  <si>
    <t>https://twitter.com/bianconero515/status/1203262578916560896</t>
  </si>
  <si>
    <t xml:space="preserve">وزير الطاقة: قيمة #أرامكو ستتجاوز 2 تريليون دولار https://ajel.sa/JkfYNK/ #اكتتاب_أرامكو </t>
  </si>
  <si>
    <t>https://twitter.com/ajlnews/status/1203262083644764162</t>
  </si>
  <si>
    <t>ahmed_aljlajel</t>
  </si>
  <si>
    <t>#اكتتاب_أرامكو #تداول_ارامكو هل تنوي بيع اسهم #ارامكو التي تم تخصيصها لك اذا حققت ربح مايعادل:</t>
  </si>
  <si>
    <t>https://twitter.com/ahmed_aljlajel/status/1203261936005263361</t>
  </si>
  <si>
    <t>ZnaoGqdVF0Cm5lO</t>
  </si>
  <si>
    <t>لقد كتبت إسمي و عنواني في إكتتاب أرامكو السعودية التاريخي فهل ممكن أن أعرف هل قبل طلبي بالمشاركة في الإكتتاب أم لم يقبل أرجو التواصل معي على هذا الرقم ... 00971507897903 ... من دولة الإمارات العربية المتحدة ... و شكرا جزيلا لكم جميعا</t>
  </si>
  <si>
    <t>https://twitter.com/ZnaoGqdVF0Cm5lO/status/1203261088747474944</t>
  </si>
  <si>
    <t>رابط طلب ملف حساب اسهم التخصيص ومقدار الفائض الان مفتوح https://forms.gle/q2fu6Mg1Qmo5oYGk6 بامكانكم طلب الملف الان وتعبئة النموذج وراح يصلكم الملف على الايميل المسجل الرجاء التأكد من صحة المعلومات #اكتتاب_أرامكو</t>
  </si>
  <si>
    <t>https://twitter.com/Al_Yahya_/status/1203258249920864256</t>
  </si>
  <si>
    <t xml:space="preserve">وزير الطاقة السعودي الأمير عبد العزيز بن سلمان للعربية: اكتتاب أرامكو يؤكد قيمة الدولة ويعزز المنهج الاقتصادي للسعودية </t>
  </si>
  <si>
    <t>https://twitter.com/AlArabiya/status/1203258188180668417</t>
  </si>
  <si>
    <t>زواج مـبتعـث http://mmbt3th.com موقع زواج مخصص للمبتعثون عدد كبير من الاعضاء يسعدنا تواجدكم ونرحب بكم #ونتروندرلاند #اكتتاب_ارامكو #جامعه_الامام</t>
  </si>
  <si>
    <t>https://twitter.com/mmbtu3th/status/1203257484057686016</t>
  </si>
  <si>
    <t>aabdulazizz1</t>
  </si>
  <si>
    <t>https://twitter.com/aabdulazizz1/status/1203254545738076160</t>
  </si>
  <si>
    <t>I_LI0N</t>
  </si>
  <si>
    <t>riyadiyatv</t>
  </si>
  <si>
    <t>الأجانب رفعوا مستوى الدوري وهذا ملحوظ لكن المستقبل سيكون مزري إذا تم تقليصهم لأربعة أجانب وفي المقابل هيئة الرياضة لن تستمر بالدعم بهذا الشكل الذي يفوق إمكانياتها والحل في تعجيل خصخصة الأندية وليكن كما اكتتاب ارامكو فتح استثمار خارجي للأندية .</t>
  </si>
  <si>
    <t>https://twitter.com/I_LI0N/status/1203253322804805632</t>
  </si>
  <si>
    <t>GBaharith</t>
  </si>
  <si>
    <t>m999y050</t>
  </si>
  <si>
    <t xml:space="preserve">اشهر حاجتين في الربع الاخير من ٢٠١٩ اكتتاب ارامكو والاتنين دول يذكرني بيا انا و @manalal888 ولا </t>
  </si>
  <si>
    <t>https://twitter.com/GBaharith/status/1203251503634567168</t>
  </si>
  <si>
    <t>arajehcom</t>
  </si>
  <si>
    <t>حاولت افتح حساب أون لاين الرياض لبيع أسهم لم يقبل معي النظام . حاولت التكرار أيضا لم يقبل ذهبت إلى الفرع أيضا لم تحل المشكلة .وبقيت معلقا إلى هذه .مالحل .اكتتاب أرامكو تركتهم واكتتبت عن طريق البنك الاهلي الذي لم أجد منهم إلا كل تقدير واحترام .</t>
  </si>
  <si>
    <t>https://twitter.com/arajehcom/status/1203249586942423041</t>
  </si>
  <si>
    <t>اكتتاب أرامكو كان بدايه دخول البعض في عالم المال والاستثمار و تداول في الاسهم . انصح بزيادة الوعي والثقافة المالية بالإطلاع و زياده المعلومات من اكثر من مصدر معتمد . موقع هيئه السوق المالية و شركه تداول ينصح بالإطلاع عليهما http://www.cma.org.sa http://www.tadawul.com.sa</t>
  </si>
  <si>
    <t>https://twitter.com/HussamAAlsaleh1/status/1203247315617767425</t>
  </si>
  <si>
    <t>اللي بالاهلي ويبغى يعرف التسجيل بالتداول يجيني ؛؛؛ الراجحي باقي معلق الموقع #اكتتاب_أرامكو</t>
  </si>
  <si>
    <t>https://twitter.com/hhdd855/status/1203247205882191873</t>
  </si>
  <si>
    <t>abusulttan2211</t>
  </si>
  <si>
    <t>شريكنا العزيز تم إيداع أسهم اكتتاب شركة أرامكو في محفظتك الاستثمارية اليوم وصلت هذه الرسالة.ماذا تعني</t>
  </si>
  <si>
    <t>https://twitter.com/abusulttan2211/status/1203245283787841537</t>
  </si>
  <si>
    <t xml:space="preserve">"الصالح": آلية اكتتاب "أرامكو" تشير إلى احترافية عالية </t>
  </si>
  <si>
    <t>https://twitter.com/SabqN/status/1203242997795700736</t>
  </si>
  <si>
    <t>herrms77</t>
  </si>
  <si>
    <t>Nasserkahlifa</t>
  </si>
  <si>
    <t>) I think that they're going to owe a debt here ( الله يستر وما يروح اللي طلع من اكتتاب ارامكو " ثمن الدين هنا "</t>
  </si>
  <si>
    <t>https://twitter.com/herrms77/status/1203242798608240641</t>
  </si>
  <si>
    <t>EzdeharAllaf</t>
  </si>
  <si>
    <t>بعد الانتهاء من #اكبر_اكتتاب_في_التاريخ_ارامكو ب٣٢ ريال سعر الطرح النهائي انتظروا : ادراج وبدء #تداول سهم #ارامكو الأربعاء المقبل 2019/12/11م بالرمز 2222 في حال البيع والشراء مع تمديد فترة جلسة مزاد "الافتتاح" لمدة ٣٠دقيقة إضافية من ٩ونص حتى ١٠ونص صباحاً ..</t>
  </si>
  <si>
    <t>https://twitter.com/EzdeharAllaf/status/1203242753586540546</t>
  </si>
  <si>
    <t>Down_2_Earth88</t>
  </si>
  <si>
    <t>share_target</t>
  </si>
  <si>
    <t>قلتوا هالكلام .. كاش كاش وقت اكتتاب ارامكو ولا شفنا السوق دبج على خشته على قولتكم ..</t>
  </si>
  <si>
    <t>https://twitter.com/Down_2_Earth88/status/1203242532739715073</t>
  </si>
  <si>
    <t>7Poh0Akt6iAuver</t>
  </si>
  <si>
    <t>اكتتاب «أرامكو» سيكون أعلى 18 % من «علي بابا»</t>
  </si>
  <si>
    <t>https://twitter.com/7Poh0Akt6iAuver/status/1203242069088710656</t>
  </si>
  <si>
    <t>abo43400</t>
  </si>
  <si>
    <t>إيقاف خدمات الملايين؛ أثر سلباً على البنوك وسوق الأسهم تأثرت مصالح البنوك بعملية السحب من الشباك؛ فعممت مؤسسة النقد السماح باستخدام بطاقة الصراف بعد حجز النسبة النظامية. في اكتتاب أرامكو ابتعد الملايين من موقوفي الخدمات. تأثرت عملية الاكتتاب وستتأثر عملية التداول. هل يوجد حلّ؟</t>
  </si>
  <si>
    <t>https://twitter.com/abo43400/status/1203242025522470912</t>
  </si>
  <si>
    <t>15 بالمئة من السعوديين شاركوا في اكتتاب أرامكو https://weam.co/626493 #أخبار_الوئام</t>
  </si>
  <si>
    <t>https://twitter.com/alweeamnews/status/1203239357701902337</t>
  </si>
  <si>
    <t>Fan_2016</t>
  </si>
  <si>
    <t>hadolah369</t>
  </si>
  <si>
    <t>شريكنا العزيز تم إيداع أسهم اكتتاب شركة أرامكو في محفظتك الاستثمارية</t>
  </si>
  <si>
    <t>https://twitter.com/Fan_2016/status/1203239069830004739</t>
  </si>
  <si>
    <t>X08Qi</t>
  </si>
  <si>
    <t>ashin11w</t>
  </si>
  <si>
    <t>ريال نعمه اكتتاب ارامكو مص فلوسنا هههههههههههه</t>
  </si>
  <si>
    <t>https://twitter.com/X08Qi/status/1203237496844431360</t>
  </si>
  <si>
    <t xml:space="preserve">New York Times: (نتائج اكتتاب آرامكو جاءت مخيبة لآمال محمد بن سلمان والمسؤولين السعوديين وفي مقدمتهم ياسر الرميان الذي عينه ولي العهد لأنه كان من أكثر المؤيدين لطرح مبس لقيمة آرامكو بـ 2 تريليون دولار). </t>
  </si>
  <si>
    <t>https://twitter.com/keymiftah79/status/1203226665289166854</t>
  </si>
  <si>
    <t>I_saud_89</t>
  </si>
  <si>
    <t>تحقيق الهلال الاسيوية موسم الرياض اكتتاب ارامكو</t>
  </si>
  <si>
    <t>https://twitter.com/I_saud_89/status/1203222091757162497</t>
  </si>
  <si>
    <t>النشرة الأسبوعية (24) نهاية #اكتتاب_أرامكو وتخصيص الأسهم وطريقة التداول تخصيص كل الأسهم لكل من طلب 1500 سهم وأقل وتداول أرامكو الأربعاء القادم طريقة التخصيص والبيع وموعد الإدراج والاغلاق الاسبوعي ل #سوق_الأسهم_السعودي واستمرار تحكم البائعين http://youtu.be/zyAd3zxWYOI #الاتجاه_الأفضل</t>
  </si>
  <si>
    <t>https://twitter.com/Al_Yahya_/status/1203221926895923200</t>
  </si>
  <si>
    <t>15% من السعوديين شاركوا في اكتتاب أرامكو https://ajel.sa/gxHXYy/ #عـاجـل</t>
  </si>
  <si>
    <t>https://twitter.com/ajlnews/status/1203220726142119936</t>
  </si>
  <si>
    <t>9tSYK2BRCT0HKq7</t>
  </si>
  <si>
    <t>wrn222</t>
  </si>
  <si>
    <t>هداك الله يا #wrn222 ابوصالح ينشر علم ، ويبتغي وجه الله وتكبر سمة الصغار وابو صالح عرفناه من الكبار هولاء الجدد لهم بعد الله الشكر بأنجاح اكتتاب أرامكو مثلما كانو سبب في جميع الاكتتابات السابقه يفترض بكل الكرام وأهل الخبره مساعدتهم بتوجيه الذي ينفعهم ، ويحقق لهم الخير</t>
  </si>
  <si>
    <t>#wrn222</t>
  </si>
  <si>
    <t>https://twitter.com/9tSYK2BRCT0HKq7/status/1203219323365580800</t>
  </si>
  <si>
    <t xml:space="preserve">اكتتاب «أرامكو» سيكون أعلى 18 % من «علي بابا» </t>
  </si>
  <si>
    <t>https://twitter.com/aleqtisadiah/status/1203219312422662144</t>
  </si>
  <si>
    <t>ال بي بي سي والغارديان شغلها الشاغل السعودي الغارديان كتبت عن فشل اكتتاب ارامكو ونجح نجاحا باهرا لم يعد لكم اي قيمة اوتاثير مجرد نباح لا يصغي اليه احد كل هذا الحقد بسبب افشال مكيدة الربيع العربي</t>
  </si>
  <si>
    <t>https://twitter.com/pcaradar/status/1203218412572463104</t>
  </si>
  <si>
    <t>soul_reem</t>
  </si>
  <si>
    <t xml:space="preserve">انا جتني رساله من البنك (شريكنا العزيز تم إيداع أسهم اكتتاب شركة أرامكو في محفظتك الاستثمارية) وعندي محفظة اسهم افتتحتها عشان القرض سابقا الان ايش اعمل افتح المحفظه السابقه ولا كيف ومتى ابيع </t>
  </si>
  <si>
    <t>https://twitter.com/soul_reem/status/1203217132957392896</t>
  </si>
  <si>
    <t>صباح النور .. أتوقع نعم، أما سابك حسب المعلومات أنه تم شراء حصة صندوق الإستثمارات العامة من قِبَل أرامكو، وأتوقّع أيضاً أن يتم الإستحواذ على بعض شركات البتروكيميكال الصغيرة. #اكتتاب_ارامكوا</t>
  </si>
  <si>
    <t>https://twitter.com/NAWAFMSZ/status/1203216879948640257</t>
  </si>
  <si>
    <t>troyharith</t>
  </si>
  <si>
    <t>استاذ انس طرح ارامكو سيطبق فيه اسلوب جديد متبع في الاسواق العالمية واخرها اكتتاب علي بابا في الصين المزاد قبل السوق سيحدد سعر السهم ربما يكون اكثر من ١٠٪ وبعد الافتتاح يحتسب نسبة ١٠٪ صعودا ونزولا يعني ممكن يفتح السهم ب٤٠ ريال وممكن يفتح ب ٢٠ ريال وهذا مذكور في الاعلان</t>
  </si>
  <si>
    <t>https://twitter.com/troyharith/status/1203216845911801856</t>
  </si>
  <si>
    <t>MiratJazeera</t>
  </si>
  <si>
    <t>"ستراتفور": اكتتاب أرامكو فشل.. والسبب مزاجية #محمد_بن_سلمان http://mirat0034.mjhosts.com/36935/</t>
  </si>
  <si>
    <t>https://twitter.com/MiratJazeera/status/1203216507838222337</t>
  </si>
  <si>
    <t>WaelArchitect</t>
  </si>
  <si>
    <t>UltraAwesome9</t>
  </si>
  <si>
    <t>حلو يهددون طيب صار شي ؟! ثانيا رجال الاعمال اول م قال خاشقجي الله يرحمه في مؤتمر الاستثمار اعتذر اغلب مدراء الشركات و بعدها من حضر ؟! من ينوب عنهم ... تعرف و اكتتاب أرامكو اقرب دليل ان رحال الاعمال هربوا ههههه ... تعرف مشكلتنا نتكلم فيما لا نفقه به اقرا كريس</t>
  </si>
  <si>
    <t>https://twitter.com/WaelArchitect/status/1203207514650808320</t>
  </si>
  <si>
    <t>N0o0fe27</t>
  </si>
  <si>
    <t>سؤال سريع تم الاكتتاب لأربع أفراد عدد ٢٠٠ سهم وقبل تاريخ ٥ ديسمبر وصلت حوالة (اكتتاب) لثلاث ارباع المبلغ المُكتتب به بمعنى انه انحسب فقط ٥٠ سهم ؟! هل اخد حقل معه نفس الشي وليش تم تحويل المبلغ قبل تاريخ ٥ ديسمبر ؟! #أرامكو_السعودية #اسهم_ارامكو #اكتتاب_أرامكو</t>
  </si>
  <si>
    <t>https://twitter.com/N0o0fe27/status/1203206823035199488</t>
  </si>
  <si>
    <t>Alsiyad</t>
  </si>
  <si>
    <t>#اكتتاب_ارامكو اتوقع ان سعر سهم ارامكو عند الادراج يكون على النحو التالي : الاربعا 35.20 مطلوب بالحد الاعلى الخميس 38.70 مطلوب بالحد الاعلى الاحد 42.55 ولن يفك النسبة الاثنين افتتاح على 46.80 ومن ثم يفك النسبة وتذبذب السهم بالاتجاه الاعلى هذا والله اعلم #تداول #تخصيص_ارامكو</t>
  </si>
  <si>
    <t>https://twitter.com/Alsiyad/status/1203206445812064256</t>
  </si>
  <si>
    <t>ratme0099</t>
  </si>
  <si>
    <t>يقولوا" ممكن يشتغلون ارجاف وتخويف للناس في #اكتتاب_ارامكو لا يلعبون عليكم وياخذون اسهمكم برخيص لا تبيعون قبل المنحة بعد ٦ شهور</t>
  </si>
  <si>
    <t>https://twitter.com/ratme0099/status/1203205429679067141</t>
  </si>
  <si>
    <t>ihmad9</t>
  </si>
  <si>
    <t>استفسار عن #اكتتاب_أرامكو: هل نسبة التذبذب ١٠٪ ستكون من: - سعر الافتتاح والذي سيكون (مفتوح) حسب الطلب والعرض في المزاد يعني مثلا ممكن 20 وممكن 50 او - سعر الاكتتاب وبيكون مزاد الافتتاح في اطار تذبذب 10٪ من سعر الاكتتاب فالحد الاعلى 35.2 والادنى 28.8 @TadawulFeed</t>
  </si>
  <si>
    <t>https://twitter.com/ihmad9/status/1203203419810471936</t>
  </si>
  <si>
    <t>"سامبا كبيتال": تخصيص كامل حتى 1500 سهم للفرد في "#أرامكو".. ورد الفائض http://bit.ly/34YsCQz #اكتتاب_أرامكو #صحيفة_المدينة .</t>
  </si>
  <si>
    <t>https://twitter.com/Almadinanews/status/1203189299207901185</t>
  </si>
  <si>
    <t>اكتتاب «أرامكو» سيكون أعلى 18 % من «علي بابا» http://www.aleqt.com/2019/12/07/article_1725631.html#.Xes7EQ1Mkcg.twitter</t>
  </si>
  <si>
    <t>https://twitter.com/AlbawardiYousef/status/1203187274902577152</t>
  </si>
  <si>
    <t>AbdullatifSaif</t>
  </si>
  <si>
    <t>#السعوديه_قطر_خليجي24 #اكتتاب_أرامكو #ساره_تتجرجر_بالمحاكم #تسقط_انتخابات_العصابات #وصل_البرد</t>
  </si>
  <si>
    <t>https://twitter.com/AbdullatifSaif/status/1203186092184354817</t>
  </si>
  <si>
    <t>LouzonMatee</t>
  </si>
  <si>
    <t>j11ff</t>
  </si>
  <si>
    <t>كل شيء ممكن ... اكتتاب ارامكو</t>
  </si>
  <si>
    <t>https://twitter.com/LouzonMatee/status/1203173346302672896</t>
  </si>
  <si>
    <t>Far3on100</t>
  </si>
  <si>
    <t>https://twitter.com/Far3on100/status/1203171232243429376</t>
  </si>
  <si>
    <t>hamedabdurazzag</t>
  </si>
  <si>
    <t xml:space="preserve">أرامكو عملاق النفط العالمي نجاح اكتتاب أرامكو في (سوق التداول للاسهم السعودية) يعني ببساطة (توفر السيولة العالية) يعني بلغة الارقام (اقتصاد قووووي) يعني في مثل يقول (سمننا في دقيقنا) والحمد والشكر لله رب العالمين ولا عزاء لبعض (محللين الغفلة) والشاهد (لغة الارقام وسرعة الانجاز) </t>
  </si>
  <si>
    <t>https://twitter.com/hamedabdurazzag/status/1203170166265266178</t>
  </si>
  <si>
    <t>smileshmr</t>
  </si>
  <si>
    <t>@ANB_BANK ابي استفسر عن اكتتاب ارامكو اكتتبنا عن طريق ساهم العربي صفحة بس افتح مافي معلومات عن الاكتتاب ؟؟</t>
  </si>
  <si>
    <t>https://twitter.com/smileshmr/status/1203161956502450176</t>
  </si>
  <si>
    <t xml:space="preserve"> ممكن يشتغلون ارجاف وتخويف للناس في #اكتتاب_ارامكو لا يلعبون عليكم وياخذون اسهمكم برخيص لا تبيعون قبل المنحة بعد ٦ شهور.</t>
  </si>
  <si>
    <t>https://twitter.com/QL1SOXWuxzhFPWw/status/1203160442505515008</t>
  </si>
  <si>
    <t>shanb445566</t>
  </si>
  <si>
    <t>https://twitter.com/shanb445566/status/1203153295818268672</t>
  </si>
  <si>
    <t>wi5P4p3m7zmuXAJ</t>
  </si>
  <si>
    <t xml:space="preserve">#قدرة_معرفية #اكتتاب_ارامكو تكفون يااهل الخير زوجي موقفه خدماته بسبب سرقة سيارته وحملته الشركة بمبلغ (11068) تكفون خدماته واقفه وراتبه محجوز ولاعائل لنا غيره انا وطفلته وساكنين ايجار ويعلم الله بالحال مانبي غير خدماته تنفك اسال الله ان يفك كربة من فرج علينا ويسرر اموره </t>
  </si>
  <si>
    <t>https://twitter.com/wi5P4p3m7zmuXAJ/status/1203145446371270657</t>
  </si>
  <si>
    <t>yzood580</t>
  </si>
  <si>
    <t>https://twitter.com/yzood580/status/1203138992872607745</t>
  </si>
  <si>
    <t xml:space="preserve">465 % نسبة تغطية اكتتاب شريحتي الأفراد والمؤسسات بانتهاء طرح «أرامكو» </t>
  </si>
  <si>
    <t>https://twitter.com/aawsat_News/status/1203134531970174976</t>
  </si>
  <si>
    <t>J_989_J</t>
  </si>
  <si>
    <t xml:space="preserve">#اكبر_اكتتاب_في_التاريخ_ارامكو الكل جته رساله الا انا ليش </t>
  </si>
  <si>
    <t>https://twitter.com/J_989_J/status/1203121129407361025</t>
  </si>
  <si>
    <t>HA26526138</t>
  </si>
  <si>
    <t>#طاقات #هدف #حساب_المواطن #حافز #حافز_الأهليه #مجرم_فلوريدا_لايمثلنا #الدخان_الجديد_مغشوش12 #سمرات_موسم_الرياض #خليجنا_واحد #بالمختصر #اكبر_اكتتاب_في_التاريخ_ارامكو #مساء_الخير #قهوة_المساء</t>
  </si>
  <si>
    <t>https://twitter.com/HA26526138/status/1203120107796533252</t>
  </si>
  <si>
    <t>Abu_Nourah_</t>
  </si>
  <si>
    <t xml:space="preserve">إكتتاب أرامكو .. تصريح معالي الوزير يشير إلى أن الهدف السعري لأرامكو الأشهر الأولى يتجه الى 37.5 ريال .. هل نرى بداية التداول لأرامكو ضغط سعري ومن ثم يتجه للهدف المذكور .. نتابع الفترة القادمة </t>
  </si>
  <si>
    <t>https://twitter.com/Abu_Nourah_/status/1203119083438383104</t>
  </si>
  <si>
    <t>yousam666</t>
  </si>
  <si>
    <t>ملخص إكتتاب #أرامكو العملاق: - 32 ريال سعر الطرح النهائي - 446 مليار ريال إجمالي الطلبات - 465 نسبة التغطية - 96 مليار ريال قيمة الطرح - 33.3% أسهم الأفراد - 66.7% أسهم المؤسسات</t>
  </si>
  <si>
    <t>https://twitter.com/yousam666/status/1203117510188507136</t>
  </si>
  <si>
    <t>rema_al3t1</t>
  </si>
  <si>
    <t>janoubi_yanbu</t>
  </si>
  <si>
    <t>https://twitter.com/janoubi_yanbu/status/1203093211134283777?s=21 #اكبر_اكتتاب_في_التاريخ_ارامكو #التخفيضات_الذهبية #سمرات_موسم_الرياض</t>
  </si>
  <si>
    <t>https://twitter.com/rema_al3t1/status/1203114872839581696</t>
  </si>
  <si>
    <t>OmAyob1</t>
  </si>
  <si>
    <t>AppMrsool</t>
  </si>
  <si>
    <t>نتمنى سعودة هذا التطبيق في القريب العاجل وجميع التطبيقات السعودية #ابو_بجاد #مرسول #اكبر_اكتتاب_في_التاريخ_ارامكو</t>
  </si>
  <si>
    <t>https://twitter.com/OmAyob1/status/1203113350298832896</t>
  </si>
  <si>
    <t>MuathMA</t>
  </si>
  <si>
    <t>Super7Pires</t>
  </si>
  <si>
    <t>من جدك ينتظر الكاش من اكتتاب ارامكو!!! ياحبيبي الكاش موجود من زمان لكن صفقات زي هذي تحتاج لعمل كبير مو بس حط فلوس واستحوذ!! هذي سياسة دول</t>
  </si>
  <si>
    <t>https://twitter.com/MuathMA/status/1203113142399774720</t>
  </si>
  <si>
    <t>sooma__az</t>
  </si>
  <si>
    <t>s_5mr</t>
  </si>
  <si>
    <t>شرأيك اسكن وانتي تدفعين الايجار ؟ عاطلة وماعندي مصدر دخل وتحويشة عمري حطيتها في اكتتاب ارامكو</t>
  </si>
  <si>
    <t>https://twitter.com/sooma__az/status/1203112261738532866</t>
  </si>
  <si>
    <t>703Sloom</t>
  </si>
  <si>
    <t xml:space="preserve">انتها اكتتاب ارامكو ووزعو الفائض وانا قاعد انتظركم تصرفون لي الدعم من اللي يبي يعوضني عن هالشي </t>
  </si>
  <si>
    <t>https://twitter.com/703Sloom/status/1203111448492290048</t>
  </si>
  <si>
    <t>musk015</t>
  </si>
  <si>
    <t>|•♡♡♡♡♡♡ " ثُم يارب تنهيدة الفرح في كُل شيءٍ استصعبنا حدوثه ، وبفضلك حدث اجمل الكلام #لحروفي_سعاده #اكبر_اكتتاب_في_التاريخ_ارامكو</t>
  </si>
  <si>
    <t>https://twitter.com/musk015/status/1203111387846889472</t>
  </si>
  <si>
    <t>alza3eemRami</t>
  </si>
  <si>
    <t>١- #السعودية_الجديدة ٢- #اكتتاب_أرامكو ٣- #شخبار_الضغط</t>
  </si>
  <si>
    <t>https://twitter.com/alza3eemRami/status/1203109522547589120</t>
  </si>
  <si>
    <t>MythicalShaft</t>
  </si>
  <si>
    <t>About to start my After Dark stream on Twitch!!!!!!!!!!!! Come check me out and give your boy a follow. #twitchstreamer #Twitch #FortniteChapter2 #gamer #FunFactFriday #اكبر_اكتتاب_في_التاريخ_ارامكو</t>
  </si>
  <si>
    <t>#twitchstreamer #Twitch #FortniteChapter2 #FortniteChapter2 #gamer #FunFactFriday</t>
  </si>
  <si>
    <t>https://twitter.com/MythicalShaft/status/1203108950062850048</t>
  </si>
  <si>
    <t>MishalAbdullah</t>
  </si>
  <si>
    <t>اعتقد اكتتاب ارامكو من المحتمل تخصيصه لمشاريع الرؤية "المشاريع الكبرى"، الصندوق ما هو عاجز يدفع 10 مليار على مشروع زي مانشستر يونايتد ..</t>
  </si>
  <si>
    <t>https://twitter.com/MishalAbdullah/status/1203108351816720384</t>
  </si>
  <si>
    <t>f_16_AZIZ</t>
  </si>
  <si>
    <t xml:space="preserve">قال مصور صحفي لانجيلا ميركل : أذكر أني التقطت لك صورة بنفس هذا الفستان قبل عشرة سنوات ؟ فقالت له : أنا مهمتي خدمة الشعب الألماني ولست عارضة أزياء ! #اكبر_اكتتاب_في_التاريخ_ارامكو </t>
  </si>
  <si>
    <t>https://twitter.com/f_16_AZIZ/status/1203108299320840192</t>
  </si>
  <si>
    <t>illuminatemilas</t>
  </si>
  <si>
    <t xml:space="preserve">#liampayneisoverparty #النصر_البكيريه #MensVolleyball #한결같이_빛나는_한결아_생일축하해 #ViratKohli #ViratKohli #FBvGB #시우민_일년남았슈 #WelcomeBamBamtoThailand #اكبر_اكتتاب_في_التاريخ_ارامكو </t>
  </si>
  <si>
    <t>#liampayneisoverparty #MensVolleyball #ViratKohli #ViratKohli #FBvGB #WelcomeBamBamtoThailand</t>
  </si>
  <si>
    <t>https://twitter.com/illuminatemilas/status/1203108040473485312</t>
  </si>
  <si>
    <t>#اكبر_اكتتاب_في_التاريخ_ارامكو #خليجنا_واحد #جورج_وسوف #النصر_البكيريه #دورات_مكة</t>
  </si>
  <si>
    <t>https://twitter.com/EnergySciences0/status/1203107816711565319</t>
  </si>
  <si>
    <t>aicha49657836</t>
  </si>
  <si>
    <t>ايضحكوا سنة ألفين وعشرين كلها المال هابط في جميع الدول جايين ينصبوا على الناس ويضيعولهم في فلوسهم بيش يكسبوا هما من غشهم للناس الي عنده افلوس لا يجازف بيهن اعرف انتا كيف تستغل ارماكوا وطلع منها الفلوس بن سلمان يضحك على شعبه #اكبر_اكتتاب_في_التاريخ_ارامكو</t>
  </si>
  <si>
    <t>https://twitter.com/aicha49657836/status/1203107732884262913</t>
  </si>
  <si>
    <t>bamutawa</t>
  </si>
  <si>
    <t xml:space="preserve">هذا من ناحية ومن ناحية أخرى كثير من الناس صار عنده خلفية عن سوق الأسهم بعد اكتتاب أرامكو </t>
  </si>
  <si>
    <t>https://twitter.com/bamutawa/status/1203107603053731840</t>
  </si>
  <si>
    <t>MtjarWatch3</t>
  </si>
  <si>
    <t>#المدينة_الان #المدينة_المنورة #النصر_البكيريه #سمرات_موسم_الرياض #الدخان_الجديد_مغشوش12 #اكبر_اكتتاب_في_التاريخ_ارامكو #مساء_الخير #المدينة_الان</t>
  </si>
  <si>
    <t>https://twitter.com/MtjarWatch3/status/1203107057504866305</t>
  </si>
  <si>
    <t>Suidh_</t>
  </si>
  <si>
    <t>جاتني دي الرساله ايش يعني ماني فاهمه ممكن احد يفهمني #اكتتاب_أرامكو</t>
  </si>
  <si>
    <t>https://twitter.com/Suidh_/status/1203106739287187458</t>
  </si>
  <si>
    <t>Faisal98i</t>
  </si>
  <si>
    <t>حااامت كبدي من المذاكرة وقلت خرررا عليها وطلعت مع واحد من العيال قعد يسولف لي اكتتاب ارامكو ويشرح ياحبيبيبي مخي والله لو تقول له ١+١ ممكن يقول لك ٣ من كثر ماله خلق يشتغل</t>
  </si>
  <si>
    <t>https://twitter.com/Faisal98i/status/1203106486479728640</t>
  </si>
  <si>
    <t>1qtr12</t>
  </si>
  <si>
    <t xml:space="preserve"> Wizards/Heat 1Q o59.5 (-110) #liampayneisoverparty #activeshooter #ViratKohli #PSLDraft #BiggBoss13 #FunFactFriday #wtfock #shameonshehnazgill #CashAppFriday #RashmiDesai #TheBoys #MaskedSinger #top4for2019 #HBLPSLDraft2019 #اكبر_اكتتاب_في_التاريخ_ارامكو @NuttinButtNet69</t>
  </si>
  <si>
    <t>#liampayneisoverparty #activeshooter #ViratKohli #PSLDraft #BiggBoss13 #FunFactFriday #wtfock #shameonshehnazgill #CashAppFriday #RashmiDesai #TheBoys #MaskedSinger #MaskedSinger #top4for2019 #HBLPSLDraft2019</t>
  </si>
  <si>
    <t>https://twitter.com/1qtr12/status/1203106157574918145</t>
  </si>
  <si>
    <t>ahmmdalshrf</t>
  </si>
  <si>
    <t>جاتلي رساله من بنك الرياض من شان اكتتاب #ارامكو معقوله مافيه فايض استرداد الفائض / تخصيص من اكتتاب : ارامكو السعودية مبلغ: SAR 0.00 إلى: ****209940 عدد اسهم التخصيص: 480 في: 2019-12-06 22:28:16 للاستفسار: 920002470 افيدونا #حفرالباطن_الان</t>
  </si>
  <si>
    <t>https://twitter.com/ahmmdalshrf/status/1203106144983670784</t>
  </si>
  <si>
    <t>صحفي في بي بي سي سال رئيس هيئه الرياضه عبدالعزيز بن تركي عن شراء صندوق الاستثمارات مانشستر يونايتد وقال كل شيء ممكن .. الظاهر الصندوق ينتظر الكاش من اكتتاب ارامكو عشان يسوي الصفقة ..</t>
  </si>
  <si>
    <t>https://twitter.com/Super7Pires/status/1203104328669679616</t>
  </si>
  <si>
    <t>aboood6685</t>
  </si>
  <si>
    <t>#اكتتاب_أرامكو عزيزي المكتتب لا تصدق محللين الغفله قبل اعلان التخصيص كانوا يقولون سيتم التخصيص من ٢٥٠ الى٣٠٠ للفرد وجاء التخصيص ١٥٠٠ للفرد والان يقولون التداول بيكون ٣٨ وراح يكون اكبر باذن الله.</t>
  </si>
  <si>
    <t>https://twitter.com/aboood6685/status/1203102667347779589</t>
  </si>
  <si>
    <t>أسواق المال والبورصات كالغابة واصحاب الاسهم والمحافظ هم سكانها، لذلك بعضهم أسد وبعضهم ذئب وبعضهم الاخر خروف وديع ضعيف قليل الحيلة سهل صيده وافتراسه. قانون البورصات كقانون الغاب لايوجد رحمة القوي والذكي ياكل الضعيف الغبي. #الاسهم #اكبر_اكتتاب_في_التاريخ_ارامكو</t>
  </si>
  <si>
    <t>https://twitter.com/ffff5273/status/1203101553395154945</t>
  </si>
  <si>
    <t>#اكبر_اكتتاب_في_التاريخ_ارامكو #الزاوية_مع_فهد #مصيرك_بتفهم {وَسَبِّحْ بِحَمد رَبِّكَ قَبْلَ طُلُوعِ الشَّمْس وقَبْل الْغُرُوب} (سُبْحانَ اللَّه،والحَمْدُ لِلَّه،ولا إِلَهَ إِلا اللَّه،واللَّه أَكبر)</t>
  </si>
  <si>
    <t>https://twitter.com/ib_r55/status/1203101480452009984</t>
  </si>
  <si>
    <t>للتاريخ بالنسبة لي ..... هجوم أرامكو مقتل حارس الملك موسم الرياض أكتتاب أرامكو</t>
  </si>
  <si>
    <t>https://twitter.com/worly222/status/1203101122488987648</t>
  </si>
  <si>
    <t>mishal_alroomi</t>
  </si>
  <si>
    <t>إجمالي المبالغ التي تم تغطيتها من اكتتاب شركة ارامكو ٣٠ مليار دينار كويتي تقريباً والاسهم المطروحة للأفراد والشركات ٣٪ من الشركة. اكتتاب ٣٪ من شركة نفطية سعودية يعادل ميزانية دولة الكويت لعام ٢٠١٩ تقريباً. #اكتتاب_أرامكو</t>
  </si>
  <si>
    <t>https://twitter.com/mishal_alroomi/status/1203099815569178625</t>
  </si>
  <si>
    <t>f_s222s</t>
  </si>
  <si>
    <t>bo7700</t>
  </si>
  <si>
    <t>ذا الدينمو صار العن علي من اكتتاب ارامكو</t>
  </si>
  <si>
    <t>https://twitter.com/f_s222s/status/1203099237770248193</t>
  </si>
  <si>
    <t>#أرامكو .. الطرح الأكبر على مستوى العالم http://bit.ly/2Lvs9h1 #أرامكو #اكتتاب_أرامكو @Saudi_Aramco #صحيفة_مكة</t>
  </si>
  <si>
    <t>https://twitter.com/makkahnp/status/1203098635988340736</t>
  </si>
  <si>
    <t>jorey_yy</t>
  </si>
  <si>
    <t xml:space="preserve">#خليجنا_واحد #ابو_بجاد #اكبر_اكتتاب_في_التاريخ_ارامكو </t>
  </si>
  <si>
    <t>https://twitter.com/jorey_yy/status/1203097523545612288</t>
  </si>
  <si>
    <t>mania_viral</t>
  </si>
  <si>
    <t xml:space="preserve">#مجرم_فلوريدا_لايمثلنا #한결같이_빛나는_한결아_생일축하해 #ابو_بجاد #سمرات_موسم_الرياض #اكبر_اكتتاب_في_التاريخ_ارامكو Please tweet us your thoughts </t>
  </si>
  <si>
    <t>https://twitter.com/mania_viral/status/1203096232652095488</t>
  </si>
  <si>
    <t>[مقالات] اكتتاب أرامكو .. تغيير قواعد اللعبة: http://bitly.com/2DVLDHj</t>
  </si>
  <si>
    <t>https://twitter.com/eco_news_sa/status/1203095639606857740</t>
  </si>
  <si>
    <t>#اكتتاب_ارامكوا تصويت لاسهم ارامكو</t>
  </si>
  <si>
    <t>https://twitter.com/ssaleh11/status/1203095359255437313</t>
  </si>
  <si>
    <t>azizamer45</t>
  </si>
  <si>
    <t>رجيع اكتتاب ارامكو؟</t>
  </si>
  <si>
    <t>https://twitter.com/azizamer45/status/1203094755397316609</t>
  </si>
  <si>
    <t>warda777</t>
  </si>
  <si>
    <t>#خليجنا_واحد #اكبر_اكتتاب_في_التاريخ_ارامكو #السعودية</t>
  </si>
  <si>
    <t>https://twitter.com/warda777/status/1203094520403046400</t>
  </si>
  <si>
    <t>PeasantPuncher</t>
  </si>
  <si>
    <t>You ever have that moment #relatable #activeshooter #SaudisStandWithAmerica #اكبر_اكتتاب_في_التاريخ_ارامكو #wtfock #FakeEncounter</t>
  </si>
  <si>
    <t>#relatable #activeshooter #SaudisStandWithAmerica #wtfock #FakeEncounter</t>
  </si>
  <si>
    <t>https://twitter.com/PeasantPuncher/status/1203094232505950215</t>
  </si>
  <si>
    <t>1Rasam</t>
  </si>
  <si>
    <t>#اكبر_اكتتاب_في_التاريخ_ارامكو #مجرم_فلوريدا_لايمثلنا</t>
  </si>
  <si>
    <t>https://twitter.com/1Rasam/status/1203092559448424448</t>
  </si>
  <si>
    <t>TheErraticMind</t>
  </si>
  <si>
    <t>qwertyuiop6238</t>
  </si>
  <si>
    <t>لاقم من زمان فلوس اكتتاب ارامكو بتروح للمذبحة اللي قبل شوي</t>
  </si>
  <si>
    <t>https://twitter.com/TheErraticMind/status/1203091913513078785</t>
  </si>
  <si>
    <t>roro_assiri_jed</t>
  </si>
  <si>
    <t xml:space="preserve">#اكبر_اكتتاب_في_التاريخ_ارامكو </t>
  </si>
  <si>
    <t>https://twitter.com/roro_assiri_jed/status/1203091011054002182</t>
  </si>
  <si>
    <t>أسئلة بدائية تأتيني حول سوق الأسهم بسبب كثرة الداخلين الجدد في سوق الأسهم مع اكتتاب أرامكو وهذا أمر طبيعي .. الإشكالية أن معظم متابعيني هم أناس متمرسين ومتخصصين لذلك إشغالهم بمثل هذه الأسئلة مزعج لهم ! خذ هذا السؤال ! يقول وش رايك أبشتري بالمزاد كم سهم وببيع على سعر الافتتاح !</t>
  </si>
  <si>
    <t>https://twitter.com/abu_saleh_0/status/1203089415142330368</t>
  </si>
  <si>
    <t>alhurranews</t>
  </si>
  <si>
    <t>#أرامكو.. أكبر اكتتاب في التاريخ #شاهد_الحرة</t>
  </si>
  <si>
    <t>https://twitter.com/alhurranews/status/1203089110447071234</t>
  </si>
  <si>
    <t>Eng_mtaher</t>
  </si>
  <si>
    <t xml:space="preserve">وصلني من اخ عزيز هالخبر: اناس يبعثون رسائل ببرامج التواصل ويستخدمون لوقو لجرائد عن اكتتاب ارامكو ويدعون ان شركة موثوقه تعطي العملاء اموال. دير بالكم نصب علي مستوي كبير جدا ريتويت </t>
  </si>
  <si>
    <t>https://twitter.com/Eng_mtaher/status/1203088493511151622</t>
  </si>
  <si>
    <t>i7mtto</t>
  </si>
  <si>
    <t>١-اعلان اكتتاب ارامكو ٢-بدء اكتتاب ارامكو ٣-تغطيه اكتتاب ارامكو</t>
  </si>
  <si>
    <t>https://twitter.com/i7mtto/status/1203087404443283456</t>
  </si>
  <si>
    <t>Hais1210</t>
  </si>
  <si>
    <t xml:space="preserve">يناس سعودي فاهم اكتتاب ارامكو صح ارجوكم استنسخوا جيناته وحنطوه </t>
  </si>
  <si>
    <t>https://twitter.com/Hais1210/status/1203085236235620359</t>
  </si>
  <si>
    <t>nvxva</t>
  </si>
  <si>
    <t>#اكبر_اكتتاب_في_التاريخ_ارامكو هلا والله بالزملاء</t>
  </si>
  <si>
    <t>https://twitter.com/nvxva/status/1203085187426463744</t>
  </si>
  <si>
    <t>لماذا لا يتم دعوتي لمثل هذه الاشياء ارجو الرد #اكبر_اكتتاب_في_التاريخ_ارامكو #وزارة_التجارة</t>
  </si>
  <si>
    <t>https://twitter.com/3adi_4/status/1203084948728696832</t>
  </si>
  <si>
    <t>https://twitter.com/roro_assiri_jed/status/1203084369277194241</t>
  </si>
  <si>
    <t>shop_as4365</t>
  </si>
  <si>
    <t xml:space="preserve">دعمكم فضلا #اكبر_اكتتاب_في_التاريخ_ارامكو </t>
  </si>
  <si>
    <t>https://twitter.com/shop_as4365/status/1203082844224004097</t>
  </si>
  <si>
    <t>Abdulrhman</t>
  </si>
  <si>
    <t xml:space="preserve">اكتتاب #ارامكو يُسجل كأعلى اكتتاب دولي وبالتأكيد سيكون علامة اقتصادية فارقة في تاريخ السعودية </t>
  </si>
  <si>
    <t>https://twitter.com/Abdulrhman/status/1203082108253691905</t>
  </si>
  <si>
    <t>tameralsonbaty</t>
  </si>
  <si>
    <t>https://youtu.be/qMo5ZpE0bFs #بالمختصر #العمل_الحر #اكبر_اكتتاب_في_التاريخ_ارامكو</t>
  </si>
  <si>
    <t>https://twitter.com/tameralsonbaty/status/1203082068491735041</t>
  </si>
  <si>
    <t>سامبا كابيتال : إيداع الفائض من اكتتاب أرامكو في حسابات المكتتبين - https://www.fajr.sa/277777/ #أرامكو #اكتتاب_أرامكو #صحيفة_فجر</t>
  </si>
  <si>
    <t>https://twitter.com/FajrNews/status/1203081949386100737</t>
  </si>
  <si>
    <t>matAlhaki</t>
  </si>
  <si>
    <t>#أرامكو وش معناته؟ استرداد الفائض / تخصيص من اكتتاب : ارامكو السعودية مبلغ: SAR 0.00 إلى: ***940 عدد اسهم التخصيص: 20 في: 2019-12-06 22:28:57 للاستفسار: 920002470</t>
  </si>
  <si>
    <t>https://twitter.com/matAlhaki/status/1203081500931055616</t>
  </si>
  <si>
    <t>أتوقع سعر ارامكو راح ينزل الى ٢٨ خلال اول شهر. هذا إذا مهو في الاسبوع الاول. والله اعلم #أرامكو #اكتتاب_ارامكوا خلونا نشوف آراءكم وتوقعاتكم بالتصويت تحت:</t>
  </si>
  <si>
    <t>https://twitter.com/Ashammarisaud/status/1203081190628036622</t>
  </si>
  <si>
    <t>pn_hn</t>
  </si>
  <si>
    <t>شفيه تطبييق الراجحي تداول معلق عيا يفتح #اكبر_اكتتاب_في_التاريخ_ارامكو</t>
  </si>
  <si>
    <t>https://twitter.com/pn_hn/status/1203080448840290305</t>
  </si>
  <si>
    <t>G3lWLyzeZZB8jJQ</t>
  </si>
  <si>
    <t xml:space="preserve">#اكبر_اكتتاب_في_التاريخ_ارامكو احتاج دعم منكم انابنت سعوديه عندي مشرع بخور ومرشات وعطور ساعدوني لوبدعوه منكم </t>
  </si>
  <si>
    <t>https://twitter.com/G3lWLyzeZZB8jJQ/status/1203080338530017281</t>
  </si>
  <si>
    <t>#اكبر_اكتتاب_في_التاريخ_ارامكو ماشاء الله الكل صار غني هههههههههههههههههههههههههههههههههه استغفروالله ماشاركنا بولا سهم نقصوا من العدد فضلا ليس امراً ,.</t>
  </si>
  <si>
    <t>https://twitter.com/53_rasha/status/1203079534481989633</t>
  </si>
  <si>
    <t>#تقارير_الاقتصادية | اكتتاب «أرامكو» سيكون أعلى 18 % من «علي بابا» http://www.aleqt.com/2019/12/07/article_1725631.html #اكتتاب_أرامكو #علي_بابا #انفوجرافيك_الاقتصادية</t>
  </si>
  <si>
    <t>https://twitter.com/aleqtisadiah/status/1203077999857471488</t>
  </si>
  <si>
    <t>abeer_al_ahmed</t>
  </si>
  <si>
    <t>اقول للجبير سيكون بعون الله وقوته للطائرات المسيرة والصواريخ البالستيه دور في تحديد مستقبل المهلكة السعوديه وما ضربه ارمكوا عليكم ببعيده #اكبر_اكتتاب_في_التاريخ_ارامكو</t>
  </si>
  <si>
    <t>https://twitter.com/abeer_al_ahmed/status/1203077960179302406</t>
  </si>
  <si>
    <t>pI46Yl3OiWU9UvC</t>
  </si>
  <si>
    <t xml:space="preserve">قالت صحيفة «واشنطن بوست» إن ولي العهد السعودي محمد بن سلمان لم يتعلم شيئا، والمملكة تخطو وببطء نحو الإفلاس وقالت إن الأمير طالما روج لخطط اكتتاب شركة «أرامكو» في السوق المالية في لندن أو نيويورك، وجمع 100 مليار دولار من هذه العملية، إلا أن حصيلة ما جمعه الأمير كانت متواضعة. </t>
  </si>
  <si>
    <t>https://twitter.com/pI46Yl3OiWU9UvC/status/1203077736593526787</t>
  </si>
  <si>
    <t>bboo99007</t>
  </si>
  <si>
    <t>تعال وشوف الصعب اش يسوي #اكبر_اكتتاب_في_التاريخ_ارامكو #عالم_جديد</t>
  </si>
  <si>
    <t>https://twitter.com/bboo99007/status/1203076739951411200</t>
  </si>
  <si>
    <t>adly_twab</t>
  </si>
  <si>
    <t xml:space="preserve">#اكتتاب_ارامكو #ارامكو </t>
  </si>
  <si>
    <t>https://twitter.com/adly_twab/status/1203076661710864385</t>
  </si>
  <si>
    <t>nawafwmn</t>
  </si>
  <si>
    <t xml:space="preserve">#اكبر_اكتتاب_في_التاريخ_ارامكو #تركي_آل_الشيخ تغريدة جميلة </t>
  </si>
  <si>
    <t>https://twitter.com/nawafwmn/status/1203076606253768706</t>
  </si>
  <si>
    <t>nxliv11</t>
  </si>
  <si>
    <t>#اكبر_اكتتاب_في_التاريخ_ارامكو يسعدني ان امنحك تخفيض من متجر LookFantastic ادخل من خلال هذا الرابط http://s.arabclicks.com/s/7C9w0Dln5 و استخدم هذا الكود Code: ArabFun لتحصل على التخفيض</t>
  </si>
  <si>
    <t>https://twitter.com/nxliv11/status/1203076593536634880</t>
  </si>
  <si>
    <t>انا شابه سعوديه ومصدر رزقي من بعد الله ( مونتاج وتصاميم ) م راح يضركم شيء لو دعمتوني ب رتويت الله يجزآكم خير ويكتب لكم الأجر... #اكبر_اكتتاب_في_التاريخ_ارامكو</t>
  </si>
  <si>
    <t>https://twitter.com/Motion_2030/status/1203076160273428488</t>
  </si>
  <si>
    <t>Abo_AhmedK</t>
  </si>
  <si>
    <t>AlarabyTV</t>
  </si>
  <si>
    <t>ياقناة الجاسوس عزمي بشاره ادخلو على موقع بلومبيرغ المتخصص في التجاره و الفايننس واطلعو ماذا قالو عن اكتتاب ارامكو</t>
  </si>
  <si>
    <t>https://twitter.com/Abo_AhmedK/status/1203075282183315459</t>
  </si>
  <si>
    <t>YemenShababNet</t>
  </si>
  <si>
    <t xml:space="preserve">#إقتصاد | أرامكو تجمع 25,6 مليار دولار بأكبر اكتتاب في التاريخ </t>
  </si>
  <si>
    <t>https://twitter.com/YemenShababNet/status/1203074685111558144</t>
  </si>
  <si>
    <t>khaled_907</t>
  </si>
  <si>
    <t>استرداد الفائض من اكتتاب ارامكو صفر ... نبي اجابه كافيه مو نسخ و لصق لكلمة للاطلاع و الضغط على الرابط لانه مافي شيء واضح اصلا</t>
  </si>
  <si>
    <t>https://twitter.com/khaled_907/status/1203072372993122304</t>
  </si>
  <si>
    <t>https://twitter.com/roro_assiri_jed/status/1203071282348220416</t>
  </si>
  <si>
    <t>AL_ENOOUD</t>
  </si>
  <si>
    <t>#اكبر_اكتتاب_في_التاريخ_ارامكو ودي اتصل ع ارامكو واتطمن على برميلي واسهـمي .</t>
  </si>
  <si>
    <t>https://twitter.com/AL_ENOOUD/status/1203071174751768576</t>
  </si>
  <si>
    <t>xLXtSEmMv1Kv1Jt</t>
  </si>
  <si>
    <t xml:space="preserve">اجود انواع العسل السدر لتواصل على الخاص #اكتتاب_أرامكو </t>
  </si>
  <si>
    <t>https://twitter.com/xLXtSEmMv1Kv1Jt/status/1203071143265087488</t>
  </si>
  <si>
    <t>ktb2030</t>
  </si>
  <si>
    <t>#بالمختصر #اكبر_اكتتاب_في_التاريخ_ارامكو #البحرين_السعوديه خطابه حياكم خاص</t>
  </si>
  <si>
    <t>https://twitter.com/ktb2030/status/1203070223924047872</t>
  </si>
  <si>
    <t>DirectYemen</t>
  </si>
  <si>
    <t>https://twitter.com/DirectYemen/status/1203069799108100097</t>
  </si>
  <si>
    <t>lana_55555</t>
  </si>
  <si>
    <t>um__0</t>
  </si>
  <si>
    <t>والله هذا ظلم من الوزاره ليش يحرمونا التحسين بالماجستير ، المفروض تدعمنا الوزاره لاننا وقت ماكنا عاطلين طورنا أنفسنا وكملنا دراستنا، اتمنى الوزير ينظر لنا بعين الإنصاف ،رتويت ام عموري لعل صوتنا يوصل #العلاوه_السنويه161 #اكبر_اكتتاب_في_التاريخ_ارامكو #وزير_التعليم</t>
  </si>
  <si>
    <t>https://twitter.com/lana_55555/status/1203069546065809408</t>
  </si>
  <si>
    <t>M_M1995_</t>
  </si>
  <si>
    <t>أراه مشهد تمثيلي محبوك من قبلهم أموال اكتتاب أرامكو عبثت في عقولهم وأسالت لعابهم هم عاشوا على الدراما والمسرحيات المفتعله من أجل استنزاف خيرات الشعوب وحقووقهم #مجرم_فلوريدا_لايمثلنا</t>
  </si>
  <si>
    <t>https://twitter.com/M_M1995_/status/1203069320873627649</t>
  </si>
  <si>
    <t xml:space="preserve"> اكتشفت انه في مصري عايش في مصر برقمه المصري مسوي حساب واتس للسعوديين باشتراك ثلاثمية ريال عشان يقلهم ايش يسوا بخصوص #اكتتاب_أرامكو والمصيبه مو هنا ، المصيبه انه القروب الاول صار فل وفتح قروب ثاني </t>
  </si>
  <si>
    <t>https://twitter.com/HasanAbulkeer/status/1203069170390310912</t>
  </si>
  <si>
    <t>3RB__RBBI</t>
  </si>
  <si>
    <t xml:space="preserve">#اكتتاب_ارامكوا #أرامكو_السعودية يوم جتني ذالرساله حسيت بمسؤوليتي تجاه وطني وتجاه الاقتصاد العالمي بصفتي شريك قوي في ارامكو استودعت الله براميلي </t>
  </si>
  <si>
    <t>https://twitter.com/3RB__RBBI/status/1203068317331861504</t>
  </si>
  <si>
    <t>Fa9oolAlfelassa</t>
  </si>
  <si>
    <t>https://twitter.com/Fa9oolAlfelassa/status/1203066341844037633</t>
  </si>
  <si>
    <t>بالـ #إنفوجرافيك | وزير الطاقة السعودي الأمير عبدالعزيز بن سلمان يتوقع تجاوز قيمة #أرامكو تريليوني دولار خلال أشهر #السعودية #اكتتاب_أرامكو</t>
  </si>
  <si>
    <t>https://twitter.com/alain_Infograph/status/1203065527951904771</t>
  </si>
  <si>
    <t>roro33328</t>
  </si>
  <si>
    <t xml:space="preserve">وش فيكم كل يوم تحكون عنها الله يستر ماتروح دراهمي #اكبر_اكتتاب_في_التاريخ_ارامكو </t>
  </si>
  <si>
    <t>https://twitter.com/roro33328/status/1203065193443540992</t>
  </si>
  <si>
    <t>SelfishX8</t>
  </si>
  <si>
    <t xml:space="preserve">#اكتتاب_أرامكو شكرا ارامكو على ايداع ملاييني </t>
  </si>
  <si>
    <t>https://twitter.com/SelfishX8/status/1203064896012853252</t>
  </si>
  <si>
    <t>lil_ims</t>
  </si>
  <si>
    <t>#اكبر_اكتتاب_في_التاريخ_ارامكو أبحاث جامعية بأسعار رمزية عربي / English تسليم بوقت قياسي</t>
  </si>
  <si>
    <t>https://twitter.com/lil_ims/status/1203064688524890112</t>
  </si>
  <si>
    <t>ShibrawiAl</t>
  </si>
  <si>
    <t xml:space="preserve">#معاناه_طفل_ذو_العظم_الزجاجي يتمثل تعريف بناء العلامة التجارية في توليد الوعي حول عملك باستخدام استراتيجيات وحملات التسويق بهدف إنشاء صورة فريدة ودائمة في السوق #اكبر_اكتتاب_في_التاريخ_ارامكو </t>
  </si>
  <si>
    <t>https://twitter.com/ShibrawiAl/status/1203064402112647168</t>
  </si>
  <si>
    <t xml:space="preserve">#اكبر_اكتتاب_في_التاريخ_ارامكو اصمم لكم تصاميم جميله ومميزة ومبتكرة شعارات خاص لاصحاب الشركات و شعاراات شخصية لتواصل على الخاص </t>
  </si>
  <si>
    <t>https://twitter.com/ShibrawiAl/status/1203062606933757952</t>
  </si>
  <si>
    <t>اكتتاب أرامكو.. هل تتحطم الأحلام على عتبة الواقع؟ @AnaAlarabytv</t>
  </si>
  <si>
    <t>https://twitter.com/AlarabyTV/status/1203061172955688960</t>
  </si>
  <si>
    <t>AnaAlarabytv</t>
  </si>
  <si>
    <t xml:space="preserve">اكتتاب أرامكو.. هل تتحطم الأحلام على عتبة الواقع؟ </t>
  </si>
  <si>
    <t>https://twitter.com/AnaAlarabytv/status/1203061137299914752</t>
  </si>
  <si>
    <t>Rero14s</t>
  </si>
  <si>
    <t>الحمدلله طيب دام كدا يارب ينقص سعر البنزين #اكبر_اكتتاب_في_التاريخ_ارامكو</t>
  </si>
  <si>
    <t>https://twitter.com/Rero14s/status/1203061133046775808</t>
  </si>
  <si>
    <t>0987Amer</t>
  </si>
  <si>
    <t>#اكبر_اكتتاب_في_التاريخ_ارامكو #مجرم_فلوريدا_لايمثلنا #بالمختصر الملك سلمان: مرتكب جريمة فلوريدا الشنعاء لا يمثل الشعب السعودي</t>
  </si>
  <si>
    <t>https://twitter.com/0987Amer/status/1203060427183329280</t>
  </si>
  <si>
    <t>fU6CLYJroB5ZfkP</t>
  </si>
  <si>
    <t>#اكبر_اكتتاب_في_التاريخ_ارامكو أسأل الله العظيم في هذا اليوم الفضيل له الحمد حمدا كثيرا الواحد الأحد الله الصمد من فرج علينا كربتنا وسدد عنا فرج كربه وارفع البلاء عنه واشفي مريضة وحالنا لاتسر عدو ولاحبيب فزعتكم يا اهل الخير سداد 1910103635 (8326.00) مفوتر 169</t>
  </si>
  <si>
    <t>https://twitter.com/fU6CLYJroB5ZfkP/status/1203060285159989251</t>
  </si>
  <si>
    <t>707moshosh</t>
  </si>
  <si>
    <t>#اكبر_اكتتاب_في_التاريخ_ارامكو انا اكتتبت 1410 سهم والان ارسلولي هاذي الرسالة... وش معناها استرداد الفائض / تخصيص من اكتتاب : ارامكو السعودية مبلغ: SAR 0.00 إلى: ****5040 عدد اسهم التخصيص: 1,410 في: 2019-12-06 22:27:27 للاستفسار: 920002470</t>
  </si>
  <si>
    <t>https://twitter.com/707moshosh/status/1203060271222317057</t>
  </si>
  <si>
    <t>_upu1</t>
  </si>
  <si>
    <t>_6BJI</t>
  </si>
  <si>
    <t>عطيهم مخرج اكتتاب ارامكو</t>
  </si>
  <si>
    <t>https://twitter.com/_upu1/status/1203060050102824961</t>
  </si>
  <si>
    <t xml:space="preserve">#اكتتاب_أرامكو سيتم إدراج أسهم شركة أرامكو يوم الأربعاء القادم 2019/12/11م </t>
  </si>
  <si>
    <t>https://twitter.com/sahmycom/status/1203059927192875009</t>
  </si>
  <si>
    <t>nasertamimi</t>
  </si>
  <si>
    <t>nasef_sam</t>
  </si>
  <si>
    <t>يبدو ان المطلوب ان يبقى حاليا في نطاق 60-65$للبرميل دعم اكتتاب ارامكو انتظار تحسن الاقتصاد العالمي</t>
  </si>
  <si>
    <t>https://twitter.com/nasertamimi/status/1203059910474375168</t>
  </si>
  <si>
    <t>Macintosh_23</t>
  </si>
  <si>
    <t>#اكبر_اكتتاب_في_التاريخ_ارامكو http://s.arabclicks.com/s/7h5CoCln5</t>
  </si>
  <si>
    <t>https://twitter.com/Macintosh_23/status/1203059829184585731</t>
  </si>
  <si>
    <t>DrThamir1</t>
  </si>
  <si>
    <t xml:space="preserve">«أرامكو» تعلن حصيلة أكبر اكتتاب في العالم </t>
  </si>
  <si>
    <t>https://twitter.com/DrThamir1/status/1203059767826165761</t>
  </si>
  <si>
    <t>طرح أرامكو يكسر الأرقام القياسية في العالم ويحقق 25.6 مليار دولار http://bit.ly/2PiCpKJ #أرامكو #اكتتاب_أرامكو @Saudi_Aramco #صحيفة_مكة</t>
  </si>
  <si>
    <t>https://twitter.com/makkahnp/status/1203059219148279808</t>
  </si>
  <si>
    <t>werywz_y</t>
  </si>
  <si>
    <t>اكتتاب أرامكو:##ايقاف_الخدمات @SAMAcares @SAMA_GOV @AlRajhiBankمصرف الرجحي رافض يعطيني راتبي ارجو عدم تجاهل شكاوي والبت في حلها عاجلاً اليوم لي عاشريوم ليش ماصرف النسبه ٦٧٪ ليش ؟ حرام عليكم فوق ايقاف الخدمات تجي البنوك تسوي كذا فينا فين نروح احنا حلال اطفالنا.</t>
  </si>
  <si>
    <t>https://twitter.com/werywz_y/status/1203059164249018368</t>
  </si>
  <si>
    <t>[صحيفة صدى] سامبا كابيتال : إيداع الفائض من اكتتاب أرامكو في حسابات المكتتبين: http://bitly.com/2YmogAj</t>
  </si>
  <si>
    <t>https://twitter.com/eco_news_sa/status/1203058877610315776</t>
  </si>
  <si>
    <t>badie511</t>
  </si>
  <si>
    <t>https://twitter.com/badie511/status/1203058807871590402</t>
  </si>
  <si>
    <t xml:space="preserve">#اكتتاب_أرامكو #أرامكو </t>
  </si>
  <si>
    <t>https://twitter.com/almashari_m/status/1203058518913409025</t>
  </si>
  <si>
    <t>asnftm</t>
  </si>
  <si>
    <t>سعدنا بلقاء ومشاركة الأستاذة القديرة المؤثرة @Rania_Nashar الرئيس التنفيذي @SambaBank #اكتتاب_أرامكو والدكتورة #ايناس_العيسى مديرة جامعة @_PNU_KSA</t>
  </si>
  <si>
    <t>https://twitter.com/asnftm/status/1203058419810390018</t>
  </si>
  <si>
    <t>alsobiae_fahad</t>
  </si>
  <si>
    <t>ملخص إكتتاب #أرامكو العملاق: - 32 ريال سعر الطرح النهائي - 446 مليار ريال إجمالي الطلبات - 465 نسبة التغطية - 96 مليار ريال قيمة الطرح - 33.3% أسهم الأفراد -66.7% أسهم المؤسسات -تخصيص ما يصل إلى 1500 سهم للمكتتب للفرد ما يمثل نسبة تخصيص كاملة تبلغ 97.5% من إجمالي عدد المكتتبين</t>
  </si>
  <si>
    <t>https://twitter.com/alsobiae_fahad/status/1203057687627522049</t>
  </si>
  <si>
    <t>sa3d14597490</t>
  </si>
  <si>
    <t>الف مبروك يلي فتحتلهم محفظه جديده. وهلاا بكم بعالم الأسهم. ياااهوامير السووق. #اكتتاب_ارامكو</t>
  </si>
  <si>
    <t>https://twitter.com/sa3d14597490/status/1203057593545089025</t>
  </si>
  <si>
    <t>%97.5 من الأفراد يحصلون على كامل أسهمهم في #أرامكو ⁦http://bit.ly/2DV6Jpe⁩ #أرامكو #اكتتاب_أرامكو @Saudi_Aramco #صحيفة_مكة</t>
  </si>
  <si>
    <t>https://twitter.com/makkahnp/status/1203056696798650368</t>
  </si>
  <si>
    <t>#اكبر_اكتتاب_في_التاريخ_ارامكو تفاصيل #الاكتتاب على موقع #صحيفة_المستهلك تابع حسابنا على @almoustahlek تحديث على مدار الساعة</t>
  </si>
  <si>
    <t>https://twitter.com/almoustahlek/status/1203056475368755205</t>
  </si>
  <si>
    <t>Ah18E</t>
  </si>
  <si>
    <t xml:space="preserve">ويكند والشوارع فاضية هذه مشكلة اكتتاب ارامكو نشف السيولة </t>
  </si>
  <si>
    <t>https://twitter.com/Ah18E/status/1203056260842762240</t>
  </si>
  <si>
    <t>mahasen44</t>
  </si>
  <si>
    <t>https://twitter.com/mahasen44/status/1203056240357707781</t>
  </si>
  <si>
    <t>day444444</t>
  </si>
  <si>
    <t>مافي نية بيع لسهم #أرامكو اقل من الدبل باذن الله ومن اول اسبوع واذا ماتدبل نشقلب النية استثمار طويل الأجل #اكتتاب_ارامكو</t>
  </si>
  <si>
    <t>https://twitter.com/day444444/status/1203055067764600834</t>
  </si>
  <si>
    <t>Luexo_77</t>
  </si>
  <si>
    <t>وت #اكبر_اكتتاب_في_التاريخ_ارامكو</t>
  </si>
  <si>
    <t>https://twitter.com/Luexo_77/status/1203054686330380288</t>
  </si>
  <si>
    <t>dalallalaa_</t>
  </si>
  <si>
    <t>ام مصطفى معلمة متابعة وتأسيس وخبرة طويلة بالتدريس مكة /النوارية وما حولها #سرعةـأوبرـإيتس #اكبر_اكتتاب_في_التاريخ_ارامكو</t>
  </si>
  <si>
    <t>https://twitter.com/dalallalaa_/status/1203054244003295233</t>
  </si>
  <si>
    <t>seliin_95</t>
  </si>
  <si>
    <t xml:space="preserve">#اكبر_اكتتاب_في_التاريخ_ارامكو والله ع ما اقوله شهيد اتمنى احد يقدر يساعدني ونجمع مبلغ كويس هالعائلة ايتام وماعندها الا اخ كبير معاق واختين صغار وامها حاليا ناقصني مبلغ ايجار البيت 12 ألف والله يجعلها في ميزان حسناتكم ولا يحرمكم الاجر . </t>
  </si>
  <si>
    <t>https://twitter.com/seliin_95/status/1203054013366906887</t>
  </si>
  <si>
    <t>baynetwork</t>
  </si>
  <si>
    <t xml:space="preserve">نصحت البعض من خلال تغريداتي وقلت لكم بيكون اكبر اكتتاب حصل في التاريخ #اكبر_اكتتاب_في_التاريخ_ارامكو </t>
  </si>
  <si>
    <t>https://twitter.com/baynetwork/status/1203053024790360071</t>
  </si>
  <si>
    <t>أ. خالد النزر: اكتتاب أرامكو محطة ناجحة من مسيرة رؤية الأمير محمد بن سلمان . #اكبر_اكتتاب_في_التاريخ_ارامكو https://twitter.com/saudi24tv/status/1203031970831327233/video/1</t>
  </si>
  <si>
    <t>https://twitter.com/jawal_watani/status/1203052536762183681</t>
  </si>
  <si>
    <t>ShafaqeNews</t>
  </si>
  <si>
    <t>“الصالح”: آلية اكتتاب “أرامكو” تشير إلى احترافية عالية http://shafaq-e.com/news/?p=3140#.Xeq9MZNvbIU</t>
  </si>
  <si>
    <t>https://twitter.com/ShafaqeNews/status/1203052431753519104</t>
  </si>
  <si>
    <t>العميد متقاعد. حسن الشهري: الاكتتاب في أرامكو واحدة من اهم ثمار رؤية المملكة 2030 . #اكبر_اكتتاب_في_التاريخ_ارامكو https://twitter.com/saudi24tv/status/1203032348218023938/video/1</t>
  </si>
  <si>
    <t>https://twitter.com/sultanaaljoufi/status/1203052276610404352</t>
  </si>
  <si>
    <t>جولدمان ساكس تحدد 30 يوما لمدة الاستقرار السعري ⁦http://bit.ly/33TFUMH⁩ #أرامكو #اكتتاب_أرامكو @Saudi_Aramco #صحيفة_مكة</t>
  </si>
  <si>
    <t>https://twitter.com/makkahnp/status/1203051512584384513</t>
  </si>
  <si>
    <t>https://twitter.com/Gareeb_707/status/1203050969887629312</t>
  </si>
  <si>
    <t>#اكتتاب_أرامكو الارقام الي شفتها صادمه لي ولو حطيت ارقامي بصدمكم الله اعلم اتوقع يوصل ٨٠ ريال ويستقر بين ٤٠و٥٠ آسف مقدماً اذا ازعجتكم</t>
  </si>
  <si>
    <t>https://twitter.com/vip9tasi/status/1203050731751784448</t>
  </si>
  <si>
    <t>"الصالح": آلية اكتتاب "أرامكو" تشير إلى احترافية عالية https://is.gd/74ncA9</t>
  </si>
  <si>
    <t>https://twitter.com/mzmznet/status/1203050681554345984</t>
  </si>
  <si>
    <t>moustafamelsaid</t>
  </si>
  <si>
    <t>وهم جديد فى اسواق التداول، الله يستر #اكتتاب_أرامكو #السعودية</t>
  </si>
  <si>
    <t>https://twitter.com/moustafamelsaid/status/1203050304654233600</t>
  </si>
  <si>
    <t>BPUyjAaltQiXscQ</t>
  </si>
  <si>
    <t xml:space="preserve">#اكبر_اكتتاب_في_التاريخ_ارامكو اللهم إني أسألك خيرها وخير ما جبلتها عليه ، وأعوذ بك من شرها وشر ما جبلتها عليه . </t>
  </si>
  <si>
    <t>https://twitter.com/BPUyjAaltQiXscQ/status/1203050043055456256</t>
  </si>
  <si>
    <t>ببساطة ودون تعقيد .. تفاصيل الساعة التي ستحدد سعر افتتاح سهم #أرامكو http://argaam.me/Uwt250xtXY7 #أرامكو #إكتتاب_أرامكو #طرح_أرامكو #السوق_السعودي</t>
  </si>
  <si>
    <t>https://twitter.com/argaam/status/1203049635490734081</t>
  </si>
  <si>
    <t>llllllloo114</t>
  </si>
  <si>
    <t>يارب ثروتي ماتضيع #اكبر_اكتتاب_في_التاريخ_ارامكو</t>
  </si>
  <si>
    <t>https://twitter.com/llllllloo114/status/1203049560198828039</t>
  </si>
  <si>
    <t>sh_797i</t>
  </si>
  <si>
    <t>#اكبر_اكتتاب_في_التاريخ_ارامكو "ما نقصَ مالٌ من صدقة ". اضف الفاتوره وسدد ما تستطيع 1916898603</t>
  </si>
  <si>
    <t>https://twitter.com/sh_797i/status/1203049280929501184</t>
  </si>
  <si>
    <t xml:space="preserve">شريكنا العزيز تم إيداع فائض #اكتتاب_أرامكو "في حال كان لديك فائض"، في حسابك الجاري الذي اكتتبت عن طريقه. مصرف الإنماء.. نسعد بخدمتكم </t>
  </si>
  <si>
    <t>https://twitter.com/AlinmaBankSA/status/1203049030164586499</t>
  </si>
  <si>
    <t>#اكبر_اكتتاب_في_التاريخ_ارامكو لا تقولون اكبر اكتتاب في تاريخ ارامكو فكوني من الكذب انا وخواتي وبنات جماعتي ماسجلنا . لان دعوه ربح او خساره فَما فيه شيء مضمون يرجع حقي .</t>
  </si>
  <si>
    <t>https://twitter.com/milaf89/status/1203048250208661504</t>
  </si>
  <si>
    <t>وزير الطاقة الأمير عبدالعزيز بن سلمان يشرح الأسباب الصريحة لطرح #اكتتاب_ارامكو محلياً.. #السعودية @MoEnergy_Saudi @Saudi_Aramco</t>
  </si>
  <si>
    <t>https://twitter.com/ihsanbuhulaiga/status/1203048123758776323</t>
  </si>
  <si>
    <t>اللهم لك الحمد والشكر .. مبروك للي اكتتبوا في أرامكو مثلي . والي ما اكتتبوا وضيعوا الفرصة لاعاد يشاركون في اي اكتتاب نهائي لانهم تركوا أقوى اكتتاب حصل في التاريخ . #اكبر_اكتتاب_في_التاريخ_ارامكو</t>
  </si>
  <si>
    <t>https://twitter.com/baynetwork/status/1203048109561044993</t>
  </si>
  <si>
    <t>XpMimi</t>
  </si>
  <si>
    <t xml:space="preserve">#اكتتاب_أرامكو ابغى فلوسي </t>
  </si>
  <si>
    <t>https://twitter.com/XpMimi/status/1203047895475339265</t>
  </si>
  <si>
    <t>abod_1994</t>
  </si>
  <si>
    <t>الحمدلله على نجاحه #اكبر_اكتتاب_في_التاريخ_ارامكو</t>
  </si>
  <si>
    <t>https://twitter.com/abod_1994/status/1203047595419095044</t>
  </si>
  <si>
    <t xml:space="preserve">#اكتتاب_أرامكو خذوا وفهموني </t>
  </si>
  <si>
    <t>https://twitter.com/Logistic0/status/1203047427340722176</t>
  </si>
  <si>
    <t xml:space="preserve">اخي حسام قد صدقت القول حين قلت لك ان كل من طلب تخصيص اقل من ١٥٠٠ اعطي كامل الطلب فقد منحت ولله الحمد كامل الطلب للابناء ولي ولم يسترجع فائض وقد منحت ٥٠٦٠ سهم للجميع استرداد الفائض / تخصيص من اكتتاب : ارامكو السعودية مبلغ: SAR 0.00 عدد اسهم التخصيص:5060 وستكون ادخار للأبناء </t>
  </si>
  <si>
    <t>https://twitter.com/abdulrhmana305/status/1203046938314190850</t>
  </si>
  <si>
    <t>ziiiz090</t>
  </si>
  <si>
    <t>@riyadcapital السلام عليكم أستفسار بسيط كيف أفتح محفظه أستثمار أكتتاب #أرامكو ؟</t>
  </si>
  <si>
    <t>https://twitter.com/ziiiz090/status/1203046755518078976</t>
  </si>
  <si>
    <t>SAlqurashi</t>
  </si>
  <si>
    <t>ابي كلب اروضه انا عمه #اكبر_اكتتاب_في_التاريخ_ارامكو</t>
  </si>
  <si>
    <t>https://twitter.com/SAlqurashi/status/1203046616904679424</t>
  </si>
  <si>
    <t>إدراج #أرامكو في تداول الأربعاء بالرمز 2222 ونسبة تذبذب 10% ⁦http://bit.ly/2Yw5AOE⁩ #أرامكو #اكتتاب_أرامكو @Saudi_Aramco #صحيفة_مكة</t>
  </si>
  <si>
    <t>https://twitter.com/makkahnp/status/1203046591705292800</t>
  </si>
  <si>
    <t>#اكتتاب_أرامكو الأربعاء القادم راح أبيع كل الأسهم افيدوني</t>
  </si>
  <si>
    <t>https://twitter.com/Logistic0/status/1203046372355784707</t>
  </si>
  <si>
    <t>#أرامكو .. إمكانات ومكانة http://www.aleqt.com/2019/12/06/article_1725601.html #اكتتاب_أرامكو #أنفوجرافيك_الاقتصادية</t>
  </si>
  <si>
    <t>https://twitter.com/aam_almansour/status/1203046151131402246</t>
  </si>
  <si>
    <t>AbdullahAlMoshi</t>
  </si>
  <si>
    <t>#اكبر_اكتتاب_في_التاريخ_ارامكو أكبر إكتتاب وبالأخير حددوا ٥٥ سهم لكل فرد !! ليتنا ماجزمنا بس</t>
  </si>
  <si>
    <t>https://twitter.com/AbdullahAlMoshi/status/1203045721366237184</t>
  </si>
  <si>
    <t>لا عاد لين هني وبس لي متى اقرأها اكتئاب عشاني فغيره يعني!! #اكبر_اكتتاب_في_التاريخ_ارامكو</t>
  </si>
  <si>
    <t>https://twitter.com/ivwvt2/status/1203045551740215297</t>
  </si>
  <si>
    <t xml:space="preserve">#اكتتاب_أرامكو ليتني ساهمت بفلوسي كلها على الكلام اللي اسمعه على كلاً ١٨٠ سهم طيبه طيب السهم بأول يوم يوصل ١٠٠ ريال خصوصي أني في نفس اليوم راح تبدأ إجازتي </t>
  </si>
  <si>
    <t>https://twitter.com/Logistic0/status/1203045385268273152</t>
  </si>
  <si>
    <t>اليوم تم رد الفائص من اكتتاب ارامكو والاربعاء القادم التداول ونصيب الفرد 208 سهم</t>
  </si>
  <si>
    <t>https://twitter.com/yousam666/status/1203045231173586944</t>
  </si>
  <si>
    <t>"الصالح": آلية اكتتاب #أرامكو تشير إلى احترافية عالية. https://sabq.org/fDzjw5</t>
  </si>
  <si>
    <t>https://twitter.com/sabqorg/status/1203045187582345216</t>
  </si>
  <si>
    <t>وزير الطاقة: لا علاقة بين تخفيضات الانتاح التي اقرها اليوم اجتماع #اوبك و #اكتتاب_ارامكو @MoEnergy_Saudi @Saudi_Aramco</t>
  </si>
  <si>
    <t>https://twitter.com/ihsanbuhulaiga/status/1203044844731535361</t>
  </si>
  <si>
    <t>#اكتتاب_ارامكوا تداول ارامكو يوم الاربعاء المقبل رمز السهم 2222 دق الحديد وهو حامي ياولد</t>
  </si>
  <si>
    <t>https://twitter.com/abdosale001/status/1203044791375794177</t>
  </si>
  <si>
    <t>xxgf2222</t>
  </si>
  <si>
    <t>#اكبر_اكتتاب_في_التاريخ_ارامكو، واذا لم تكن ارامكوا، من ياترى يكون !!!؟.</t>
  </si>
  <si>
    <t>https://twitter.com/xxgf2222/status/1203044734102573057</t>
  </si>
  <si>
    <t>WqxtUtzzAgNlkh2</t>
  </si>
  <si>
    <t xml:space="preserve">اكتتاب أرامكو: إدراج الأسهم الأربعاء المقبل </t>
  </si>
  <si>
    <t>https://twitter.com/WqxtUtzzAgNlkh2/status/1203044599452852231</t>
  </si>
  <si>
    <t>To $TASI "Let it go ... Let it gooooo" https://youtu.be/L0MK7qz13bU #اكبر_اكتتاب_في_التاريخ_ارامكو</t>
  </si>
  <si>
    <t>https://twitter.com/alsabban1982/status/1203044434620960768</t>
  </si>
  <si>
    <t>ShababAlnoran</t>
  </si>
  <si>
    <t>هنا مجموعه تغريدات عن اكتتاب ارامكو و بعض الارقام المستنتجه من اكتتاب الافراد. ( من حساباتي حسب الارقام المعلنه) عدد المكتتبين الافراد: 5056000 مجموع الاسهم الكتتب فيها: 1537187500 عدد من خصص لهم كامل الطلب (١٥٠٠ سهم و اقل): 4929600 عدد من اكتتب باكثر من ١٥٠٠ سهم: 126400</t>
  </si>
  <si>
    <t>https://twitter.com/ShababAlnoran/status/1203044433555578880</t>
  </si>
  <si>
    <t>suhil77754amri</t>
  </si>
  <si>
    <t>صحيفة الشرق الأوسط/ «أرامكو» تعلن حصيلة أكبر اكتتاب في العالم - عبر تطبيق نبض @NabdApp</t>
  </si>
  <si>
    <t>https://twitter.com/suhil77754amri/status/1203043558846009344</t>
  </si>
  <si>
    <t>hhq2030</t>
  </si>
  <si>
    <t xml:space="preserve">سيتم إدراج أسهم شركة #أرامكو السعودية يوم الأربعاء القادم 2019/12/11م في #السوق_الرئيسية #اكتتاب_أرامكو </t>
  </si>
  <si>
    <t>https://twitter.com/hhq2030/status/1203043409876934656</t>
  </si>
  <si>
    <t>alebda3366</t>
  </si>
  <si>
    <t xml:space="preserve">شكل الاشقر عينه على فلوس اكتتاب ارامكو </t>
  </si>
  <si>
    <t>https://twitter.com/alebda3366/status/1203043383159263232</t>
  </si>
  <si>
    <t>GoWithMeLock</t>
  </si>
  <si>
    <t>كفو أرامكو تسلمون #اكبر_اكتتاب_في_التاريخ_ارامكو</t>
  </si>
  <si>
    <t>https://twitter.com/GoWithMeLock/status/1203042408319111168</t>
  </si>
  <si>
    <t>#اكتتاب_أرامكو يتوقع ضم سهم أرامكو قبل نهاية 2019 للمؤشرات الدوليه التاليه: "إم.إس.سي.آي" (اكبر مؤشرات الأسواق الناشئه في العالم) ستاندرد آند بورز داو جونز فوتسي راسل</t>
  </si>
  <si>
    <t>https://twitter.com/Khalid_AlGhader/status/1203042068488175616</t>
  </si>
  <si>
    <t>ARBFC5TOP</t>
  </si>
  <si>
    <t xml:space="preserve">الأفضل #اكبر_اكتتاب_في_التاريخ_ارامكو </t>
  </si>
  <si>
    <t>https://twitter.com/ARBFC5TOP/status/1203041994253250560</t>
  </si>
  <si>
    <t>pp_oo111</t>
  </si>
  <si>
    <t xml:space="preserve">#اكبر_اكتتاب_في_التاريخ_ارامكو الوالد الله يطول بعمره ويحفظه لنا اشتري لكل واحد فينا سهم </t>
  </si>
  <si>
    <t>https://twitter.com/pp_oo111/status/1203041846911545344</t>
  </si>
  <si>
    <t>السعوديون يستحوذون على 97.8% من طرح #أرامكو للأفراد http://bit.ly/2rlrlV8 #أرامكو #اكتتاب_أرامكو @Saudi_Aramco #صحيفة_مكة</t>
  </si>
  <si>
    <t>https://twitter.com/makkahnp/status/1203041800698650624</t>
  </si>
  <si>
    <t>BinKhaled021</t>
  </si>
  <si>
    <t xml:space="preserve">اللهم رب الناس أذهب البأس، اشفِ أنت الشافي، لا شفاء إلّا شفاؤك، شفاء لا يغادر سقماً اللهم إنّا ندعوك في ظهر الغيب، أن تمن عليه بالشفاء، وأن ترده إلينا سالماً من كل داء وبلاء يا حنان يا منان يا ذا الجلال والإكرام. يارب اشفي عبدك #اكبر_اكتتاب_في_التاريخ_ارامكو </t>
  </si>
  <si>
    <t>https://twitter.com/BinKhaled021/status/1203041669140090891</t>
  </si>
  <si>
    <t xml:space="preserve">#اكبر_اكتتاب_في_التاريخ_ارامكو اااه وش ذا الفخر </t>
  </si>
  <si>
    <t>https://twitter.com/pp_oo111/status/1203041032264388608</t>
  </si>
  <si>
    <t>msng1416</t>
  </si>
  <si>
    <t xml:space="preserve">#اكبر_اكتتاب_في_التاريخ_ارامكو عندي اكتتاب كل يوم خذلك منه عشرة اسهم بإذن الله محفظتك بتكون هذا السهم هو </t>
  </si>
  <si>
    <t>https://twitter.com/msng1416/status/1203040809030967296</t>
  </si>
  <si>
    <t>خبر لم يأخذ حقه أكد وزير الطاقةالأمير عبدالعزيز بن سلمان أنه على ثقةكبيرو ان تتجاوز القيمةالسوقية ل شركة #ارامكو بعد #اكتتاب_ارامكو أكثر من تريليوني دولار. نجاح كبير وتاريخي بالطرح الأول وبأذن الله نجاح آخر وتاريخي قريبا بالطرح الثاني وسوف تتجاوز القيمة السوقية تريليوني$</t>
  </si>
  <si>
    <t>https://twitter.com/Abualfawarss123/status/1203040791964344322</t>
  </si>
  <si>
    <t>Zozo76032344</t>
  </si>
  <si>
    <t>https://twitter.com/Zozo76032344/status/1203040583805222914</t>
  </si>
  <si>
    <t>https://twitter.com/oROWDuIsK41YR93/status/1203039443973812225</t>
  </si>
  <si>
    <t>يعلن #سامبا عن إتمام إیداع الفائض من اكتتاب #أرامكو_السعودیة في حسابات المكتتبين</t>
  </si>
  <si>
    <t>https://twitter.com/SambaBank/status/1203039338759675906</t>
  </si>
  <si>
    <t>#اكبر_اكتتاب_في_التاريخ_ارامكو سبحان الله عدد ماخلق ، سبحان الله ملئ ماخلق،سبحان الله عدد مافي السموات والأرض سبحان الله ملئ مافي السموات والأرض ، سبحان الله عدد مااحصى كتابه ، سبحان الله ملئ مااحصى كتابه ، سبحان الله عدد كل شي ، سبحان الله ملئ كل شي</t>
  </si>
  <si>
    <t>https://twitter.com/014030/status/1203039016943312903</t>
  </si>
  <si>
    <t>#أرامكو تقود نادي "تريليون بلس" http://bit.ly/33XSx9M #أرامكو #اكتتاب_أرامكو @Saudi_Aramco #صحيفة_مكة</t>
  </si>
  <si>
    <t>https://twitter.com/makkahnp/status/1203038936983130113</t>
  </si>
  <si>
    <t>shouqgha</t>
  </si>
  <si>
    <t>https://twitter.com/shouqgha/status/1203038402700029953</t>
  </si>
  <si>
    <t>Mikrokosmos077</t>
  </si>
  <si>
    <t>خخخخلاااااص #اكبر_اكتتاب_في_التاريخ_ارامكو</t>
  </si>
  <si>
    <t>https://twitter.com/Mikrokosmos077/status/1203037808044249089</t>
  </si>
  <si>
    <t>khawater2020</t>
  </si>
  <si>
    <t>الفترة الماضيه ذكروا ان خبر إكتتاب ارامكو راح يرفع المؤشر الى ١٣٠٠٠ نقطه ( المؤشر الان دون ٨٠٠٠ نقطه ) السوق غير متجاوب تماما اشبه مايكون في حالة غيبوبة</t>
  </si>
  <si>
    <t>https://twitter.com/khawater2020/status/1203037646261497856</t>
  </si>
  <si>
    <t>#اكبر_اكتتاب_في_التاريخ_ارامكو مساءالزيوت الأرمكاوية أولاً ألف ألف مبروك للي اكتتب بأرامكو ثانياً حظ أوفر للي ما اكتتب مثلي وشرواي خامساًوهو الأهم كم تتوقعون يصل سعر أرامكو إلى ماقبل شهر رمضان؟ : بالنسبة لي أتوقع والله أعلم مابين ١٠٠-١٥٠ طبعاً هذا توقع فقط وأنتظر توقعاتكم</t>
  </si>
  <si>
    <t>https://twitter.com/abukhaleel5/status/1203037357974405120</t>
  </si>
  <si>
    <t>queen_ksa_reemy</t>
  </si>
  <si>
    <t xml:space="preserve">#اكتتاب_أرامكو #ارامكو حلو بَ يساعدكم ويخفف الضياع فيكم ولو بنسبة قليلة </t>
  </si>
  <si>
    <t>https://twitter.com/queen_ksa_reemy/status/1203037051031105536</t>
  </si>
  <si>
    <t>بلومبيرج: #أرامكو_السعودية تقود نادي «تريليون بلس» http://bit.ly/33XSx9M #أرامكو #اكتتاب_أرامكو @Saudi_Aramco #صحيفة_مكة</t>
  </si>
  <si>
    <t>https://twitter.com/makkahnp/status/1203036567599751168</t>
  </si>
  <si>
    <t>aldwila</t>
  </si>
  <si>
    <t>عاجل تم البدء، استرداد الفائض / تخصيص من اكتتاب : ارامكو السعودية في: 2019-12-06 22:24:40</t>
  </si>
  <si>
    <t>https://twitter.com/aldwila/status/1203036546124910592</t>
  </si>
  <si>
    <t>SHJJED</t>
  </si>
  <si>
    <t>استرداد الفائض / تخصيص من اكتتاب : ارامكو السعودية مبلغ: SAR 0.00 Yes sir! Got it!</t>
  </si>
  <si>
    <t>https://twitter.com/SHJJED/status/1203036459437056000</t>
  </si>
  <si>
    <t>Ahmad72923</t>
  </si>
  <si>
    <t>*بدء اكتتاب أرامكو أو أورامكو كما يقول عبد الباري.. *بدء إجراءات عزل الرئيس الأمريكي *عرض فيلم الجوكر</t>
  </si>
  <si>
    <t>https://twitter.com/Ahmad72923/status/1203036271418974208</t>
  </si>
  <si>
    <t>nona__911</t>
  </si>
  <si>
    <t xml:space="preserve">احد يفهمني ايش يعني #اكتتاب_ارامكو #ارامكو </t>
  </si>
  <si>
    <t>https://twitter.com/nona__911/status/1203036033593565184</t>
  </si>
  <si>
    <t>aalgumar</t>
  </si>
  <si>
    <t xml:space="preserve">وزير الطاقة الامير عبدالعزيز بن سلمان موجهاً حديثه للمحللين الذين راهنوا على فشل اكتتاب ارامكو: اعتقد انهم سيتمنون لو انهم لم يكتبوا ما كتبوه وان قيمة الشركة ستتخطى حاجز الـ 2 ترليون قريبا </t>
  </si>
  <si>
    <t>https://twitter.com/aalgumar/status/1203035792735645698</t>
  </si>
  <si>
    <t>zeze9010</t>
  </si>
  <si>
    <t xml:space="preserve">#اكبر_اكتتاب_في_التاريخ_ارامكو ما وصلتني رسالة اخواتي كلهم وصلتهم رسائل من أرامكو الا انا </t>
  </si>
  <si>
    <t>https://twitter.com/zeze9010/status/1203035640008499201</t>
  </si>
  <si>
    <t>"الصالح": آلية اكتتاب "أرامكو" تشير إلى احترافية عالية http://bit.ly/36ea13h</t>
  </si>
  <si>
    <t>https://twitter.com/KSANews/status/1203035562388545536</t>
  </si>
  <si>
    <t>20abdulkareem30</t>
  </si>
  <si>
    <t xml:space="preserve">#اكتتاب_أرامكو أو اكتتاب القرن تم جمع اكثر 25 مليار دولار ليصبح أكبر اكتتاب بقيمة سوقية 1.7 تريليون دولار لتحصل "أرامكو" لقب الشركة الأكبر قيمة في العالم وقيمتها أكبر من شركتي أبل وعلي بابا مجتمعه </t>
  </si>
  <si>
    <t>https://twitter.com/20abdulkareem30/status/1203034906324017152</t>
  </si>
  <si>
    <t>Dakhiel_H</t>
  </si>
  <si>
    <t xml:space="preserve">إنجازات يا وطن العطاء #اكبر_اكتتاب_في_التاريخ_ارامكو </t>
  </si>
  <si>
    <t>https://twitter.com/Dakhiel_H/status/1203034905363582980</t>
  </si>
  <si>
    <t>قيمة #أرامكو السوقية تساوي «أبل» و«علي بابا» مجتمعتين http://bit.ly/2YlEtFS #أرامكو #اكتتاب_أرامكو @Saudi_Aramco #صحيفة_مكة</t>
  </si>
  <si>
    <t>https://twitter.com/makkahnp/status/1203034034043047944</t>
  </si>
  <si>
    <t>Hhh6886</t>
  </si>
  <si>
    <t>#اكبر_اكتتاب_في_التاريخ_ارامكو طيب واللي ماعنده فلوس ويش يسوي؟</t>
  </si>
  <si>
    <t>https://twitter.com/Hhh6886/status/1203033998500515841</t>
  </si>
  <si>
    <t>ksa2030zs</t>
  </si>
  <si>
    <t>على تبن ..و سيدك محمد بن سلمان داعسكم و اكتتاب أرامكو من اكبر اكتتاب في العالم</t>
  </si>
  <si>
    <t>https://twitter.com/ksa2030zs/status/1203033797501112323</t>
  </si>
  <si>
    <t>m2012911</t>
  </si>
  <si>
    <t xml:space="preserve">#اكتتاب #ارامكو جاتني الرسالة هذي ويش يعني اتمنى تفيدوني </t>
  </si>
  <si>
    <t>https://twitter.com/m2012911/status/1203033612356128770</t>
  </si>
  <si>
    <t>YAlotaby</t>
  </si>
  <si>
    <t>اكتتاب ارامكوا حدث اقتصادي عالمي ومهم جدا لان ارامكوا ستدخل للاسواق العالميه بالمرحله الثانية #ارامكو</t>
  </si>
  <si>
    <t>https://twitter.com/YAlotaby/status/1203033058737348609</t>
  </si>
  <si>
    <t>zozah45</t>
  </si>
  <si>
    <t xml:space="preserve"> ... #اكبر_اكتتاب_في_التاريخ_ارامكو</t>
  </si>
  <si>
    <t>https://twitter.com/zozah45/status/1203033042778021888</t>
  </si>
  <si>
    <t>تم ايداع أسهم #ارامكو في المحافظ في أغلب البنوك، تداول السهم سيكون يوم الاربعاء القادم بالرمز 2222 والنسبة القصوى للارتفاع والنزول10٪ #اكتتاب_أرامكو</t>
  </si>
  <si>
    <t>https://twitter.com/ffff5273/status/1203032588560076800</t>
  </si>
  <si>
    <t>إقتصادياً إكتتاب ارامكو قمه G20 سياسياً مافيه شي رياضياً بطوله كأس اسيا للهلال</t>
  </si>
  <si>
    <t>https://twitter.com/almothan/status/1203032372096180227</t>
  </si>
  <si>
    <t>https://twitter.com/poAUJpVzKVPpWuV/status/1203032127853473795</t>
  </si>
  <si>
    <t>وزير الطاقة الامير عبدالعزيز بن سلمان موجهاً حديثه لأشباه المحللين الذين راهنوا على فشل اكتتاب ارامكو:"اعتقد انهم سيتمنون لو انهم لم يكتبوا ما كتبوه" وتعقيبا على قيمة الشركة الحالي 1.7 ترليون اكد الامير انه يراهن ان قيمة الشركة ستتخطى الـ 2 ترليون قريبا. https://www.bloomberg.com/news/articles/2019-12-06/aramco-will-likely-be-more-than-2-trillion-soon-minister-says</t>
  </si>
  <si>
    <t>https://twitter.com/5a1di/status/1203032022639349760</t>
  </si>
  <si>
    <t>Aenalhagegah</t>
  </si>
  <si>
    <t xml:space="preserve"> تاريخ إعادة فائض مبالغ الاكتتاب في شركة أرامكو (إن وجدت) للمكتتبين الأفراد سيكون في موعد أقصاه يوم الخميس : 15 / 4 / 1441هـ (الموافق 12 ديسمبر 2019م). #اكتتاب_ارامكو </t>
  </si>
  <si>
    <t>https://twitter.com/Aenalhagegah/status/1203031685564121089</t>
  </si>
  <si>
    <t>nomasbrother</t>
  </si>
  <si>
    <t>#اكبر_اكتتاب_في_التاريخ_ارامكو انا الي يقهرني اشتريت ٧٠ سهم من أرامكو وهم إلى الآن ماوفرولي لا غرفة خاصة ولا حراس ولا سواقين مارسيدس</t>
  </si>
  <si>
    <t>https://twitter.com/nomasbrother/status/1203031657227464705</t>
  </si>
  <si>
    <t>كاس اسيا. اكتتاب ارامكو. مصالحه</t>
  </si>
  <si>
    <t>https://twitter.com/wadde7/status/1203031485550383104</t>
  </si>
  <si>
    <t>onli2030</t>
  </si>
  <si>
    <t xml:space="preserve">#اكبر_اكتتاب_في_التاريخ_ارامكو تبي تعرف احنا مين !؟ </t>
  </si>
  <si>
    <t>https://twitter.com/onli2030/status/1203031123518996486</t>
  </si>
  <si>
    <t>HamadAlhothali</t>
  </si>
  <si>
    <t>فوز الهلال بدوري أبطال آسيا إكتتاب أرامكو الثالث قريبا بعد ٣ أيام</t>
  </si>
  <si>
    <t>https://twitter.com/HamadAlhothali/status/1203031102186827778</t>
  </si>
  <si>
    <t>151Nader</t>
  </si>
  <si>
    <t xml:space="preserve">#اكبر_اكتتاب_في_التاريخ_ارامكو . كنت ناوي أكتتب وأنزل بكامل قوتي .. بس شفت هالتغريده هونت </t>
  </si>
  <si>
    <t>https://twitter.com/151Nader/status/1203030691086262273</t>
  </si>
  <si>
    <t>X7b9P7bgZE23RPz</t>
  </si>
  <si>
    <t xml:space="preserve">"اكتتاب أرامكو: إدراج الأسهم الأربعاء المقبل" </t>
  </si>
  <si>
    <t>https://twitter.com/X7b9P7bgZE23RPz/status/1203030375322341381</t>
  </si>
  <si>
    <t>MahaAbod1</t>
  </si>
  <si>
    <t>#اكتتاب_ارامكو https://twitter.com/mahaabod1/status/1203029284538982406?s=21</t>
  </si>
  <si>
    <t>https://twitter.com/MahaAbod1/status/1203030138012741635</t>
  </si>
  <si>
    <t>AaB654321</t>
  </si>
  <si>
    <t xml:space="preserve">#اكبر_اكتتاب_في_التاريخ_ارامكو الله يسعدك رتويت فاتوره .. ١٩٣٧٠٤٢٨٤٥ تكفوون من يعينني بعد الله بابا عليه ايقاف خدمات اتمنى ابشره اليوم بالسداد ولا اقدر ع شي غير انشرها الله يرزقكم من حيث تحتسبون ومن حيث لا تحتسبون باقي من المبلغ .. ١٢٦ </t>
  </si>
  <si>
    <t>https://twitter.com/AaB654321/status/1203029500902203398</t>
  </si>
  <si>
    <t>Juaithen</t>
  </si>
  <si>
    <t>فوز الزعيم ببطولة آسيا ترأس المملكة قمة ال20 اكتتاب ارامكو</t>
  </si>
  <si>
    <t>https://twitter.com/Juaithen/status/1203029283771486209</t>
  </si>
  <si>
    <t>Soso_zh25</t>
  </si>
  <si>
    <t>رد اكتتاب ارامكو الليله</t>
  </si>
  <si>
    <t>https://twitter.com/Soso_zh25/status/1203028958096318475</t>
  </si>
  <si>
    <t xml:space="preserve">#اكتتاب_أرامكو: -تم ايداع الاسهم في محافظ المكتتبين. الف مبروك للجميع </t>
  </si>
  <si>
    <t>https://twitter.com/Ibra__9/status/1203028853830098944</t>
  </si>
  <si>
    <t>_z21_</t>
  </si>
  <si>
    <t>اخيراً صرت موظف و شريك ل اكبر شركه فالعالم #اكبر_اكتتاب_في_التاريخ_ارامكو</t>
  </si>
  <si>
    <t>https://twitter.com/_z21_/status/1203028125170442240</t>
  </si>
  <si>
    <t>tmsh60669</t>
  </si>
  <si>
    <t>اللهُم إني أشهِدُك بأني قد رضيتُ بكل ما أردتَه من عطاء وحِرمان ومن جبرٍ ومن كسرٍ ومن فرح ومن ألم ومن نجاح ومن فشل فأرضِنى بفرح وجبر من حيث لا احتسِب يا الله ..#اكبر_اكتتاب_في_التاريخ_ارامكو</t>
  </si>
  <si>
    <t>https://twitter.com/tmsh60669/status/1203028090605252609</t>
  </si>
  <si>
    <t>v2_999</t>
  </si>
  <si>
    <t>اكتتاب أرامكو الأضخم في العالم متفوقاً على فيسبوك و علي بابا https://alwafd.news/article/2677291 via @alwafd " Agencies: Aramco recorded the largest IPO in the history of the global economy " #اكبر_اكتتاب_في_التاريخ_ارامكو #wef20 @wef</t>
  </si>
  <si>
    <t>#wef20</t>
  </si>
  <si>
    <t>https://twitter.com/v2_999/status/1203027312356339714</t>
  </si>
  <si>
    <t>sarah_zahir7</t>
  </si>
  <si>
    <t>#اكبر_اكتتاب_في_التاريخ_ارامكو باذن الله ان يكون ناجح على مستوى عالي</t>
  </si>
  <si>
    <t>https://twitter.com/sarah_zahir7/status/1203027091450683392</t>
  </si>
  <si>
    <t>__i66</t>
  </si>
  <si>
    <t xml:space="preserve"> حاله خاصه اللهم افتح لمن ساهم في السداد باب رزقٍ لايُسد وبارك له في ماله وولده ومد في عمره وافتح له باب السعاده وراحة البال وارزقه من حيث لايعلم مبلغه بسيط جدا 2000 ريال 1913331254 #اكبر_اكتتاب_في_التاريخ_ارامكو </t>
  </si>
  <si>
    <t>https://twitter.com/__i66/status/1203026915944210432</t>
  </si>
  <si>
    <t>#النصر_البكيريه #سمرات_موسم_الرياض #اكبر_اكتتاب_في_التاريخ_ارامكو #شخبار_الضغط٧ #ابو_بجاد</t>
  </si>
  <si>
    <t>https://twitter.com/rand_vids/status/1203026780396937216</t>
  </si>
  <si>
    <t>إتمام عملية إيداع الأسهم للمكتتبين خلال 18 ساعة من إعلان التخصيص http://bit.ly/2DVa6fS #أرامكو #اكتتاب_أرامكو @Saudi_Aramco #صحيفة_مكة</t>
  </si>
  <si>
    <t>https://twitter.com/makkahnp/status/1203026506324336640</t>
  </si>
  <si>
    <t>ShahidahMT</t>
  </si>
  <si>
    <t>تأهل الهلال ، إكتتاب ارامكو ، القتل اللي صار بالمدارس</t>
  </si>
  <si>
    <t>https://twitter.com/ShahidahMT/status/1203026436975661059</t>
  </si>
  <si>
    <t>mo666on</t>
  </si>
  <si>
    <t>بس طبعا الجديد في اكتتاب ارامكو بتكون فترة المزاد ساعة كاملة من ٩:٣٠ حتى ١٠:٣٠ بعدها يبداء تداولها بعد افتتاح السوق بنص ساعة</t>
  </si>
  <si>
    <t>https://twitter.com/Ali_Altwilae/status/1203026429832773638</t>
  </si>
  <si>
    <t>Abdulellah_Bash</t>
  </si>
  <si>
    <t>فوز الهلال بالاسيويه اكتتاب ارامكو استهداف ارامكو</t>
  </si>
  <si>
    <t>https://twitter.com/Abdulellah_Bash/status/1203026378385510400</t>
  </si>
  <si>
    <t>ALQADE7</t>
  </si>
  <si>
    <t>https://twitter.com/BankAlbilad/status/1203026339978207233</t>
  </si>
  <si>
    <t xml:space="preserve">مجلة national interest الامريكية تكشف أسباب فشل رؤية 2030 واكتتاب أرامكو. #اكبر_اكتتاب_في_التاريخ_ارامكو </t>
  </si>
  <si>
    <t>https://twitter.com/dareiainfo/status/1203026269270622209</t>
  </si>
  <si>
    <t>rashidsalam1985</t>
  </si>
  <si>
    <t>تبي مقوي تواصل خاص #اكبر_اكتتاب_في_التاريخ_ارامكو</t>
  </si>
  <si>
    <t>https://twitter.com/rashidsalam1985/status/1203026132200828931</t>
  </si>
  <si>
    <t>يسرنا الإعلان عن إتمام عملية تخصيص الأسهم وإعادة فائض مبالغ اكتتاب #أرامكو_السعودية لحسابات المكتتبين الأفراد.</t>
  </si>
  <si>
    <t>https://twitter.com/SAIBLIVE/status/1203025632814391302</t>
  </si>
  <si>
    <t xml:space="preserve">#اكبر_اكتتاب_في_التاريخ_ارامكو 1937042845 مَّن ذَا الَّذِي يُقْرِضُ اللَّهَ قَرْضًا حَسَنًا فَيُضَاعِفَهُ لَهُ أَضْعَافًا كَثِيرَة.. تكفووون وقفتكم مع بابا ودي اسعده والله مابيدي شي ياليت تساعدوووني كلن بالي يقدر عليه لو رتويت والله كاسرني عجزي وانا اشوف بابا مهموم </t>
  </si>
  <si>
    <t>https://twitter.com/AaX6543210/status/1203025411535446016</t>
  </si>
  <si>
    <t>math9_</t>
  </si>
  <si>
    <t>مستوى صعوبة السؤال ٢٠÷٥(٢) ؟ سهل متوسط صعب #اكبر_اكتتاب_في_التاريخ_ارامكو #سمرات_موسم_الرياض</t>
  </si>
  <si>
    <t>https://twitter.com/math9_/status/1203025074133098503</t>
  </si>
  <si>
    <t>aboouullii</t>
  </si>
  <si>
    <t>#اكبر_اكتتاب_في_التاريخ_ارامكو السؤال: كم تتوقعون قيمة السهم بعد التداول؟؟</t>
  </si>
  <si>
    <t>https://twitter.com/aboouullii/status/1203024841038868480</t>
  </si>
  <si>
    <t xml:space="preserve">#سجل الان فى ⁧#البرنامج⁩ التدريبي •دورة #المضاربة بالسوق #السعودي بتحليل السلوك السعري مع أحجام ⁧#التداول⁩ »⁧#تحليل⁩ وقراءة #السلوك_السعري »⁧#نماذج⁩ فنيه دقيقة وفعالة احجز مقعدك الان https://academy.mec.biz/landing-pages/Price_Action/course.php?id=495 #خبراء_المال #اكبر_اكتتاب_في_التاريخ_ارامكو </t>
  </si>
  <si>
    <t>https://twitter.com/MoneyExpertClub/status/1203024760030015488</t>
  </si>
  <si>
    <t>alswsoah700</t>
  </si>
  <si>
    <t>عادل الجبير جا يكحلهاااااا........أعماها وهذا جاء لتحسين المشوه وغطاء لقبح افعالهم والمتزامن مع نزول اكتتاب شركة ارامكو والتلويح بأيقاف الحرب ومن ارض اليمن ياجبووووره انتم من بدئها ونحن من يختمها</t>
  </si>
  <si>
    <t>https://twitter.com/alswsoah700/status/1203024735602393089</t>
  </si>
  <si>
    <t>n23m99</t>
  </si>
  <si>
    <t xml:space="preserve">#اكتتاب_ارامكو مكتتبه ب ١٠٠ سهم وجاتني رساله ، وبعدين وش اسوي ؟؟ </t>
  </si>
  <si>
    <t>https://twitter.com/n23m99/status/1203024618619056134</t>
  </si>
  <si>
    <t>21_eng_ab</t>
  </si>
  <si>
    <t xml:space="preserve">تقسيط جوالات بدون دفعة أولى #اكبر_اكتتاب_في_التاريخ_ارامكو </t>
  </si>
  <si>
    <t>https://twitter.com/21_eng_ab/status/1203024335780360195</t>
  </si>
  <si>
    <t>sma_22</t>
  </si>
  <si>
    <t xml:space="preserve">#اكبر_اكتتاب_في_التاريخ_ارامكو الله يجعلها بداية خير ع الجميع </t>
  </si>
  <si>
    <t>https://twitter.com/sma_22/status/1203024254297681920</t>
  </si>
  <si>
    <t>esteghfarksa</t>
  </si>
  <si>
    <t>﴿ فَقُلتُ استَغفِروا رَبَّكُم إِنَّهُ كانَ غَفّارًا ﴾ #اكبر_اكتتاب_في_التاريخ_ارامكو</t>
  </si>
  <si>
    <t>https://twitter.com/esteghfarksa/status/1203024167605592066</t>
  </si>
  <si>
    <t>OthmanabdullahA</t>
  </si>
  <si>
    <t>#اكتتاب_أرامكو #سهم_ارامكو #2222 من 32-35 غير قابل للتنازل قبل 50-60 من ثلاث الي اربع اشهر</t>
  </si>
  <si>
    <t>https://twitter.com/OthmanabdullahA/status/1203024047963037701</t>
  </si>
  <si>
    <t>hadi_2020</t>
  </si>
  <si>
    <t xml:space="preserve">#اكبر_اكتتاب_في_التاريخ_ارامكو وش حاصل كل الهاشتاق إعلانات ...! تويتر عاد معنا غير هالاعلانات الخايسه </t>
  </si>
  <si>
    <t>https://twitter.com/hadi_2020/status/1203023784074240001</t>
  </si>
  <si>
    <t>3awa6ef80</t>
  </si>
  <si>
    <t xml:space="preserve">#اكبر_اكتتاب_في_التاريخ_ارامكو ابو علي للعسل .. يقدم لكم افضل انواع العسل عسل طبيعي 100% ولدينا خدمة التوصيل للباب المنزل للطلب عبر الاتصال </t>
  </si>
  <si>
    <t>https://twitter.com/3awa6ef80/status/1203023772640587777</t>
  </si>
  <si>
    <t>gjfjgg75</t>
  </si>
  <si>
    <t xml:space="preserve">#اكبر_اكتتاب_في_التاريخ_ارامكو الان مساج وتدليك للجسم رجال او سيدات من افضل الاخصائيين والاخصائيات في مجال المساج السوريةأو مغربية بالأضافة لسهرات رائعة عروض خاصة للزبون الدائم معنا </t>
  </si>
  <si>
    <t>https://twitter.com/gjfjgg75/status/1203023680042938368</t>
  </si>
  <si>
    <t>Naya43176177</t>
  </si>
  <si>
    <t>هل يعتبر ربا مثل السندات ولالا #اكبر_اكتتاب_في_التاريخ_ارامكو</t>
  </si>
  <si>
    <t>https://twitter.com/Naya43176177/status/1203023618139213825</t>
  </si>
  <si>
    <t>MemoMore6</t>
  </si>
  <si>
    <t>لا عز يبقى سوى عز السعودية ,افضل شيله وطنيه ممكن تسمعها . ⁦http://youtu.be/L_1eVjTE8eY⁩ للمنشــد|⁦@m_asi8⁩ حساب دعمه|⁦@d3m_breek⁩ سند محمد #اكبر_اكتتاب_في_التاريخ_ارامكو</t>
  </si>
  <si>
    <t>https://twitter.com/MemoMore6/status/1203023562535251968</t>
  </si>
  <si>
    <t>4j00ji</t>
  </si>
  <si>
    <t>ابي احد يفهمني اللي اكتتتب ب ١٠ اسهم شنو يصير فيه !!! #اكتتاب_أرامكو</t>
  </si>
  <si>
    <t>https://twitter.com/4j00ji/status/1203023201300811780</t>
  </si>
  <si>
    <t>يوزر ثلاثي مميز للبيع قديم ٢٠٠٩ للببع ٢٧k لتواصل خاص #البحرين_السعوديه #اكبر_اكتتاب_في_التاريخ_ارامكو</t>
  </si>
  <si>
    <t>https://twitter.com/u2n__/status/1203023150193266688</t>
  </si>
  <si>
    <t>kkkkkali123</t>
  </si>
  <si>
    <t>#اكبر_اكتتاب_في_التاريخ_ارامكو هل أول يوم للتداول النسبة مفتوحه او 100/10</t>
  </si>
  <si>
    <t>https://twitter.com/kkkkkali123/status/1203022892428120066</t>
  </si>
  <si>
    <t>KhalidSaad888</t>
  </si>
  <si>
    <t xml:space="preserve">#اكتتاب_ارمكو سيتم إدراج سهم #شركة_أرامكو في السوق السعودي يوم الأربعاء القادم ،،، وستكون نسبة تذبذبه في من أول يوم %10 </t>
  </si>
  <si>
    <t>https://twitter.com/KhalidSaad888/status/1203022813432557568</t>
  </si>
  <si>
    <t>Ahmedalhaid</t>
  </si>
  <si>
    <t>#اكبر_اكتتاب_في_التاريخ_ارامكو @alhiwarchannel @AzzamTamimi @m3takl @MENA_Rights @almass3ari @abo1fares @i5beearmy @salabdali1976 @oamaz7 @MadawiDr @SAEED_NASSER @zalmoayyad @Abdullah96wa @M_alumri @hamzaalhassan @AbdullahElshrif @UOFsAP @msmq26</t>
  </si>
  <si>
    <t>https://twitter.com/Ahmedalhaid/status/1203022372003037184</t>
  </si>
  <si>
    <t>ebda3x1</t>
  </si>
  <si>
    <t xml:space="preserve">#اكبر_اكتتاب_في_التاريخ_ارامكو فلاتر سناب فلتر </t>
  </si>
  <si>
    <t>https://twitter.com/ebda3x1/status/1203022353787228160</t>
  </si>
  <si>
    <t>bo7el89ed</t>
  </si>
  <si>
    <t xml:space="preserve">#النصر_البكيريه كوبونات خصم السعوديه والخليج احفظ الصوره في الأسفل . . . اكبر اكتتاب في التاريخ ارامكو سمرات موسم الرياض الاهلي النجوم اليوم السبت صباح الخير كرستيانو كريستيانو روما انترميلان الدوري الايطالي رابط Saudi coupon and code save pictures below </t>
  </si>
  <si>
    <t>https://twitter.com/bo7el89ed/status/1203022242805960705</t>
  </si>
  <si>
    <t>AlarkaniAmin</t>
  </si>
  <si>
    <t>https://twitter.com/AlarkaniAmin/status/1203022074232619008</t>
  </si>
  <si>
    <t>nonnna111</t>
  </si>
  <si>
    <t>؟؟؟!! #اكبر_اكتتاب_في_التاريخ_ارامكو</t>
  </si>
  <si>
    <t>https://twitter.com/nonnna111/status/1203021857831759872</t>
  </si>
  <si>
    <t>1keep_1smiling</t>
  </si>
  <si>
    <t xml:space="preserve">#اكبر_اكتتاب_في_التاريخ_ارامكو والله انا اللي عندي اكتتاب </t>
  </si>
  <si>
    <t>https://twitter.com/1keep_1smiling/status/1203021428548931591</t>
  </si>
  <si>
    <t>abodmddh</t>
  </si>
  <si>
    <t>#النصر_البكيريه https://www.facebook.com/return.to.quran/posts/431593130849293 #النصر_البكيريه #سمرات_موسم_الرياض #اكبر_اكتتاب_في_التاريخ_ارامكو #شخبار_الضغط٧ #القران_الكريم #مكة</t>
  </si>
  <si>
    <t>https://twitter.com/abodmddh/status/1203021151393456129</t>
  </si>
  <si>
    <t>QueenofGirls7</t>
  </si>
  <si>
    <t>اخير صار لي نسبة في اكبر شركة بالعاالم #اكبر_اكتتاب_في_التاريخ_ارامكو</t>
  </si>
  <si>
    <t>https://twitter.com/QueenofGirls7/status/1203020987115196416</t>
  </si>
  <si>
    <t xml:space="preserve">#اكبر_اكتتاب_في_التاريخ_ارامكو من الخاص { ليس باستطاعتك أن تأخذ مالك معك للآخره ... لكن باستطاعتك أن تجعله يستقبلك } سجين له ثلاث سنوات لم يتبقى سوى هذه المبلغ ويطلع ساهمو بما تجود به أنفسكم رقم الفاتورة 1928423081 المبلغ المتبقي 13,060 </t>
  </si>
  <si>
    <t>https://twitter.com/Abadi6545/status/1203020872224845824</t>
  </si>
  <si>
    <t>omaseel1412</t>
  </si>
  <si>
    <t xml:space="preserve">#اكبر_اكتتاب_في_التاريخ_ارامكو اللهم إجعٍلني وأياكم من أعظم خلقك نصيبا فَي كل خير تقسِمه وفَي كل نور تنشُرہ ۆفَي كل رزق تبسطُه ۆفَي كل ضر تكشفه وفَي كل بلاء ترفعه يارب سخر لاخوي فاعلين الخير بسداد دينه رقم الفاتورة 196369017 المبلغ : 44,730 </t>
  </si>
  <si>
    <t>https://twitter.com/omaseel1412/status/1203020462617481221</t>
  </si>
  <si>
    <t>khaledvip333</t>
  </si>
  <si>
    <t xml:space="preserve">#اكبر_اكتتاب_في_التاريخ_ارامكو عندك شغل وبحاجة لسواق ثقة عندك مشاوير وبحاجة لسواق خبرة ثقه ، امانه ، التزام في المواعيد للتواصل خاص </t>
  </si>
  <si>
    <t>https://twitter.com/khaledvip333/status/1203020285517221888</t>
  </si>
  <si>
    <t>nawaf2639</t>
  </si>
  <si>
    <t>#اكتتاب_ارامكو تنزل للتداول يوم الأربعاء سيتم إدراج أسهم شركة #أرامكو السعودية يوم الأربعاء القادم 2019/12/11م في #السوق_الرئيسية</t>
  </si>
  <si>
    <t>https://twitter.com/nawaf2639/status/1203019950866227204</t>
  </si>
  <si>
    <t>Nsight_Center</t>
  </si>
  <si>
    <t xml:space="preserve">#معاناه_طفل_ذو_العظم_الزجاجي #مركز_البصيرة #مكة_المكرمة #اليوم_العالمي_للاعاقه #التعاون #جامعه_ام_القرى #ابو_بجاد #اكبر_اكتتاب_في_التاريخ_ارامكو #أرامكو </t>
  </si>
  <si>
    <t>https://twitter.com/Nsight_Center/status/1203019327865344000</t>
  </si>
  <si>
    <t>المكتتبون الأفراد يتجاوزون حاجز الـ5 ملايين وحصة السعوديين 97.8% http://bit.ly/2rlrlV8 #اكتتاب_أرامكو #أرامكو @Saudi_Aramco #صحيفة_مكة</t>
  </si>
  <si>
    <t>https://twitter.com/makkahnp/status/1203018926818516992</t>
  </si>
  <si>
    <t>qqwl5</t>
  </si>
  <si>
    <t>بدأت رسائل التخصيص #إكتتاب_أرامكو</t>
  </si>
  <si>
    <t>https://twitter.com/qqwl5/status/1203018743426760704</t>
  </si>
  <si>
    <t>m2cumG5Pk7eg8zU</t>
  </si>
  <si>
    <t xml:space="preserve">#اكبر_اكتتاب_في_التاريخ_ارامكو مساء الخير </t>
  </si>
  <si>
    <t>https://twitter.com/m2cumG5Pk7eg8zU/status/1203018490069815298</t>
  </si>
  <si>
    <t>Fato67784118</t>
  </si>
  <si>
    <t xml:space="preserve">#الروقي_يسقط_علي_كاس_الملك #اكبر_اكتتاب_في_التاريخ_ارامكو الي يبغى إعلان بحساب كبير يراسلني مصدر رزقي الله يسعدكم </t>
  </si>
  <si>
    <t>https://twitter.com/Fato67784118/status/1203018426119311360</t>
  </si>
  <si>
    <t xml:space="preserve">#ساعه_استجابه #اكبر_اكتتاب_في_التاريخ_ارامكو الي يبغى إعلان بحساب كبير يراسلني مصدر رزقي الله يسعدكم </t>
  </si>
  <si>
    <t>https://twitter.com/Fato67784118/status/1203018311753228288</t>
  </si>
  <si>
    <t>Tro7La</t>
  </si>
  <si>
    <t>عسى الطرح يكون عند حسن الظن ما يكون مدحدر #اكبر_اكتتاب_في_التاريخ_ارامكو</t>
  </si>
  <si>
    <t>https://twitter.com/Tro7La/status/1203018269239783424</t>
  </si>
  <si>
    <t xml:space="preserve">#الدخان_الجديد_مغشوش12 #اكبر_اكتتاب_في_التاريخ_ارامكو الي يبغى إعلان بحساب كبير يراسلني مصدر رزقي الله يسعدكم </t>
  </si>
  <si>
    <t>https://twitter.com/Fato67784118/status/1203018237128171520</t>
  </si>
  <si>
    <t xml:space="preserve">#سمرات_موسم_الرياض #اكبر_اكتتاب_في_التاريخ_ارامكو الي يبغى إعلان بحساب كبير يراسلني مصدر رزقي الله يسعدكم </t>
  </si>
  <si>
    <t>https://twitter.com/Fato67784118/status/1203018157381820416</t>
  </si>
  <si>
    <t xml:space="preserve">#اكبر_اكتتاب_في_التاريخ_ارامكو الي يبغى إعلان بحساب كبير يراسلني مصدر رزقي الله يسعدكم </t>
  </si>
  <si>
    <t>https://twitter.com/Fato67784118/status/1203018099362091009</t>
  </si>
  <si>
    <t>Araak_group</t>
  </si>
  <si>
    <t xml:space="preserve">#اكبر_اكتتاب_في_التاريخ_ارامكو بدأت الثلوج بالهطول في الشمال التركي (من الارشيف) هل انتم من عشاق الثلج ... </t>
  </si>
  <si>
    <t>https://twitter.com/Araak_group/status/1203017950757818369</t>
  </si>
  <si>
    <t>SAYYAD_2020</t>
  </si>
  <si>
    <t>https://twitter.com/SAYYAD_2020/status/1203017753701076992</t>
  </si>
  <si>
    <t>_writerAhmad</t>
  </si>
  <si>
    <t>#اكبر_اكتتاب_في_التاريخ_ارامكو الحمدلله الله يزيد ويبارك</t>
  </si>
  <si>
    <t>https://twitter.com/_writerAhmad/status/1203017252070662145</t>
  </si>
  <si>
    <t>AwdkRjy2k93fe5n</t>
  </si>
  <si>
    <t>#اكبر_اكتتاب_في_التاريخ_ارامكو/الفقراء والطبقه الكادحه يستثمرون في اسهم ارامكو هل تعتقد انهم سوف يصبحون اغنياء لو التجاره كذا ماكان في فقراء / انت يامكتتب مجرد سمك سردين صغير امام حيتان كبيره</t>
  </si>
  <si>
    <t>https://twitter.com/AwdkRjy2k93fe5n/status/1203017126380032000</t>
  </si>
  <si>
    <t>BaderAL_Balawi</t>
  </si>
  <si>
    <t>#اكبر_اكتتاب_في_التاريخ_ارامكو الله ينفع به العباد والبلاد</t>
  </si>
  <si>
    <t>https://twitter.com/BaderAL_Balawi/status/1203016353608880129</t>
  </si>
  <si>
    <t xml:space="preserve">#اكبر_اكتتاب_في_التاريخ_ارامكو من عجائب الحوقله بتفريج الهم والحزن والعجز </t>
  </si>
  <si>
    <t>https://twitter.com/fa__yu4/status/1203016260721754112</t>
  </si>
  <si>
    <t>moon1_97</t>
  </si>
  <si>
    <t>https://twitter.com/BankAlbilad/status/1203016048334782465</t>
  </si>
  <si>
    <t xml:space="preserve"> جمعت شركة أرامكو النفطية السعودية 25.6 مليار دولار من عملية الطرح الأولي للأسهم في بورصة المملكة مما يجعلها أكبر شركة في التاريخ من حيث قيمة الطرح الأولى. حمداً لك يا رب اللهم اجعلها خيرا على بلادنا وشعبنا ودعم لطموح قيادتنا #اكبر_اكتتاب_في_التاريخ_ارامكو </t>
  </si>
  <si>
    <t>https://twitter.com/Dakhiel_H/status/1203015911025860608</t>
  </si>
  <si>
    <t>RSouqcom</t>
  </si>
  <si>
    <t>#اكبر_اكتتاب_في_التاريخ_ارامكو مرطب QV يستخدم للجفاف من كيو في يلائم البشرة جميع انواع البشرة على هيئة لوشن - 500 جم بسعر 99 ريال بدلا عن 108 ريال https://souq.link/38copKV</t>
  </si>
  <si>
    <t>https://twitter.com/RSouqcom/status/1203015892189233153</t>
  </si>
  <si>
    <t>iamrealayman</t>
  </si>
  <si>
    <t>حتى تويتر حذف حلقة اكتتاب ارامكو ، مستقعدين لك الجماعة ي عمر شكلها الحلقة مره أوجعتهم</t>
  </si>
  <si>
    <t>https://twitter.com/iamrealayman/status/1203015667752034304</t>
  </si>
  <si>
    <t>https://twitter.com/AS5SA50/status/1203015490286829568</t>
  </si>
  <si>
    <t>Naif4KSA</t>
  </si>
  <si>
    <t>كان اكبر اكتتاب في التاريخ لموقع علي بابا .. والان ارامكو اصبحت المركز الاول تاريخياً كأكبر إكتتاب على مر العصور #اكبر_اكتتاب_في_التاريخ_ارامكو</t>
  </si>
  <si>
    <t>https://twitter.com/Naif4KSA/status/1203015487799603200</t>
  </si>
  <si>
    <t xml:space="preserve">#اكبر_اكتتاب_في_التاريخ_ارامكو تصدق فالصدقة تحسن الخاتمه ,قال صلى الله عليه وسلم "صنائع المعروف تقي مصارع السوء", قال صلى الله عليه وسلم "ان الصدقة لتطفئ غضب الرب وتدفع ميتة السوء" ساهم بما تجود به نفسه فالريال يفرق مع من اوقفت خدماته المتبقي 20224 رقم الفاتوره_ 1812804049 </t>
  </si>
  <si>
    <t>https://twitter.com/M_MMSS__/status/1203015403888349186</t>
  </si>
  <si>
    <t>KhalidAgok</t>
  </si>
  <si>
    <t>#اكبر_اكتتاب_في_التاريخ_ارامكو الهاشتاق في جهة والتغريدات تفشل ؟؟</t>
  </si>
  <si>
    <t>https://twitter.com/KhalidAgok/status/1203014892858564608</t>
  </si>
  <si>
    <t xml:space="preserve">هل تعلم أن نشرة #اكتتاب_ارامكو المكونة من 800 صفحة والتي لم يقرأها كل المكتتبين؛ لم تتضمن أي ضمان بأن الربح أكيد؟! ولم تتضمن أي حق للمكتتب بمطالبة الشركة بشيء في حال الخسارة..!! #اكبر_اكتتاب_في_التاريخ_ارامكو </t>
  </si>
  <si>
    <t>https://twitter.com/alawain2030/status/1203014873552015360</t>
  </si>
  <si>
    <t>faahhaad_rashed</t>
  </si>
  <si>
    <t>#كود&amp;#13; كوبون خصم قولدن سنت&amp;#13; &amp;#13; &amp;#13; &amp;#13; WA54U&amp;#13; &amp;#13; #اكبر_اكتتاب_في_التاريخ_ارامكو</t>
  </si>
  <si>
    <t>https://twitter.com/faahhaad_rashed/status/1203014754144530434</t>
  </si>
  <si>
    <t>albiljikuk99fa1</t>
  </si>
  <si>
    <t xml:space="preserve">#اكبر_اكتتاب_في_التاريخ_ارامكو الله يغفر لها ويسكنها الفردوس الاعلى من الجنه ووالدينا والمسلمين اجمعين </t>
  </si>
  <si>
    <t>https://twitter.com/albiljikuk99fa1/status/1203014562750115841</t>
  </si>
  <si>
    <t>Bf_qv</t>
  </si>
  <si>
    <t>#اكبر_اكتتاب_في_التاريخ_ارامكو يالله لا تخسرنا</t>
  </si>
  <si>
    <t>https://twitter.com/Bf_qv/status/1203014476850716673</t>
  </si>
  <si>
    <t xml:space="preserve">#اكبر_اكتتاب_في_التاريخ_ارامكو مَن ذَا الَّذي يُقرِضُ اللَّهَ قَرضًا حَسَنًا فَيُضاعِفَهُ له أَضعافًا كَثيرَةً نقدر نساعد سجين ونتكاتف أن الصدقة تطفيء غضب الله وتمنع ميتة السوءوقد تفتح رزقاًكان معلقاًأوتشفي مريضاً أو تزيح هماً أو تمسح إثماً 197420151 </t>
  </si>
  <si>
    <t>https://twitter.com/_ksa_2030__MBS/status/1203014429383770113</t>
  </si>
  <si>
    <t>siigh10</t>
  </si>
  <si>
    <t>https://twitter.com/siigh10/status/1203014425847967744</t>
  </si>
  <si>
    <t>ekramy20</t>
  </si>
  <si>
    <t>ملخص #اكتتاب_أرامكو : 11 ديسمبر بدء تداول وادراج السهم في #تداول بسعر 32ريال في قطاع الطاقة بنسبة تذبدب 10% 7 ايام فقط بين نهاية الاكتتاب وادراج الشركة في السوق.. سرعة قياسية</t>
  </si>
  <si>
    <t>https://twitter.com/ekramy20/status/1203014337998336003</t>
  </si>
  <si>
    <t xml:space="preserve">#اكبر_اكتتاب_في_التاريخ_ارامكو و من مفاتيح الرزق، الصدقة، ولو بالقليل لأن الله وعد أن يضاعفها أضعافاً مضاعفة وهل أصدق من الله قيلا ؟ ( الدال على الخير كفاعلة ) نقدر نتكاتف ونساعديتيم عائل لإخواته ونحتسب الاجر 1915258009 </t>
  </si>
  <si>
    <t>https://twitter.com/_ksa_2030__MBS/status/1203014147031613442</t>
  </si>
  <si>
    <t xml:space="preserve">#اكبر_اكتتاب_في_التاريخ_ارامكو الصدقة تحسن الخاتمه ,قال صلى الله عليه وسلم "صنائع المعروف تقي مصارع السوء", قال صلى الله عليه وسلم "ان الصدقة لتطفئ غضب الرب وتدفع ميتة السوء" ساهم بما تجود به نفسه فالريال يفرق مع من اوقفت خدماته المتبقي 20224 رقم الفاتوره_ 1812804049 </t>
  </si>
  <si>
    <t>https://twitter.com/M_MMSS___/status/1203014001581608960</t>
  </si>
  <si>
    <t>salhah780</t>
  </si>
  <si>
    <t>#اكبر_اكتتاب_في_التاريخ_ارامكو ماشاء الله الله يطرح فيه البركه للجميع</t>
  </si>
  <si>
    <t>https://twitter.com/salhah780/status/1203013761226948611</t>
  </si>
  <si>
    <t xml:space="preserve">#اكبر_اكتتاب_في_التاريخ_ارامكو "" مواطن كبير بالسن"" تقاعد وتعثر عن السداد عليه إيقاف خدمات اللهم من سدد منها اًو ساهم بنشرها فاجعل له من كل همٍ فرجاً وارزقه من حيث لايحتسب "نقدر نفرج هم اسره كامله ولو بالقليل او رتويت " الدال على الخير كفاعله" </t>
  </si>
  <si>
    <t>https://twitter.com/_ksa_2030__MBS/status/1203013734190456832</t>
  </si>
  <si>
    <t>ReallNasseR</t>
  </si>
  <si>
    <t xml:space="preserve">#اكبر_اكتتاب_في_التاريخ_ارامكو Saudi Aramco is the best company in the world </t>
  </si>
  <si>
    <t>https://twitter.com/ReallNasseR/status/1203013581144576001</t>
  </si>
  <si>
    <t>abokald09812505</t>
  </si>
  <si>
    <t>*( وكان أبوهما صالحاً ) * صدق الله العظيم إن أردت الحياة الطيبة لذريتك فكن صالحاً في نفسك عندها سيتولى الله رعايتهم حتى لو لم تكن معهم فاستقامتك رزق لهم *مساء الخير * #اكتتاب_أرامكو #الاهلي_النجوم #النصر_البكيريه</t>
  </si>
  <si>
    <t>https://twitter.com/abokald09812505/status/1203013517143621634</t>
  </si>
  <si>
    <t>5jaaal3</t>
  </si>
  <si>
    <t xml:space="preserve">#اكبر_اكتتاب_في_التاريخ_ارامكو ربي دُلني </t>
  </si>
  <si>
    <t>https://twitter.com/5jaaal3/status/1203013316454563841</t>
  </si>
  <si>
    <t xml:space="preserve">#اكتتاب_أرامكو منورررررة المحفظة شركة #ارامكو المجد و الرمز مميز 2222 </t>
  </si>
  <si>
    <t>https://twitter.com/MohaStock/status/1203013111214686208</t>
  </si>
  <si>
    <t>i_dfcn</t>
  </si>
  <si>
    <t>التسجيل في #حافز تحديث حافز حل المهام 100% تواصلو ع الخاص ْ #اكبر_اكتتاب_في_التاريخ_ارامكو</t>
  </si>
  <si>
    <t>https://twitter.com/i_dfcn/status/1203013081414197248</t>
  </si>
  <si>
    <t>ملخص #اكتتاب_أرامكو : طرحت 3مليار سهم (1.5% من أسهمها) بسعر32ريال بحصيلة 96مليارريال(25.6ملياردولار) الأضخم في العالم مزيحا #علي_بابا جمع446مليارريال (119مليار دولار) بتغطية 465% وأضخم شركة ب1.7تريليون دولار متفوقة على #أبل تخصيص 1500سهم للمكتتب والأعلى 10% من المطلوب</t>
  </si>
  <si>
    <t>https://twitter.com/ekramy20/status/1203012959955509254</t>
  </si>
  <si>
    <t xml:space="preserve">#السعودية و #روسيا تقودان أكبر تخفيضات إنتاج للخام في العالم #اكبر_اكتتاب_في_التاريخ_ارامكو </t>
  </si>
  <si>
    <t>https://twitter.com/AB_Arabic/status/1203012739712598020</t>
  </si>
  <si>
    <t>المكتتبون الأفراد يحصلون على كامل الأسهم حتى 1500 سهم وما زاد على أساس تناسبي #اكتتاب_أرامكو #أرامكو @Saudi_Aramco http://bit.ly/2DV6Jpe #صحيفة_مكة</t>
  </si>
  <si>
    <t>https://twitter.com/makkahnp/status/1203012636243300357</t>
  </si>
  <si>
    <t>bandaralabdulka</t>
  </si>
  <si>
    <t>#اكبر_اكتتاب_في_التاريخ_ارامكو هي أحد تباشير المستقبل الإقتصادي الأكثر إشراقاً</t>
  </si>
  <si>
    <t>https://twitter.com/bandaralabdulka/status/1203012283221200897</t>
  </si>
  <si>
    <t>nw199475</t>
  </si>
  <si>
    <t>كتاب الاكتتاب في رأس مال الشركة المساهمة للكاتب : عباس العبيدي خصم على الكتاب 20% #اكبر_اكتتاب_في_التاريخ_ارامكو #اكتتاب_أرامكو http://jamalon.cake.aclz.net/?a=3975&amp;amp;c=3277…</t>
  </si>
  <si>
    <t>https://twitter.com/nw199475/status/1203012112605491200</t>
  </si>
  <si>
    <t>#اكبر_اكتتاب_في_التاريخ_ارامكو سماعات ابل اير بودز اللاسلكية، ابيض بسعر 572 بدلا عن 749 https://souq.link/2DP8O6i</t>
  </si>
  <si>
    <t>https://twitter.com/RSouqcom/status/1203012094070796288</t>
  </si>
  <si>
    <t>البورصات العربية : بين التطوير والتحديات المستقبلية للكاتب : محمد إسماعيل #اكتتاب_بورصة_الكويت #اكبر_اكتتاب_في_التاريخ_ارامكو https://jamalon.cake.aclz.net/?a=3975&amp;amp;c=32773&amp;amp;p=r&amp;amp;s1=Book40t</t>
  </si>
  <si>
    <t>https://twitter.com/nw199475/status/1203011920678264834</t>
  </si>
  <si>
    <t>#النصر_البكيريه #سمرات_موسم_الرياض #اكبر_اكتتاب_في_التاريخ_ارامكو #الاهلي_النجوم #شخبار_الضغط٧</t>
  </si>
  <si>
    <t>https://twitter.com/rand_vids/status/1203011738611978240</t>
  </si>
  <si>
    <t>hyukjeasy</t>
  </si>
  <si>
    <t>#اكبر_اكتتاب_في_التاريخ_ارامكو #三四郎ANN #سمرات_موسم_الرياض #TarihFloryadaYazılır #BroadwayinHawaii #FelizViernesATodos #bananamoon #linnanjuhlat</t>
  </si>
  <si>
    <t>#TarihFloryadaYaz #BroadwayinHawaii #FelizViernesATodos #bananamoon #linnanjuhlat</t>
  </si>
  <si>
    <t>https://twitter.com/hyukjeasy/status/1203011553601163265</t>
  </si>
  <si>
    <t>fyafy1234</t>
  </si>
  <si>
    <t>اكتتاب أرامكو: إدراج الأسهم الأربعاء المقبل https://twitter.com/i/events/1202988027296931841 *9/9</t>
  </si>
  <si>
    <t>https://twitter.com/fyafy1234/status/1203011552649076737</t>
  </si>
  <si>
    <t>7QnvhyU1FxYTqHO</t>
  </si>
  <si>
    <t xml:space="preserve">#اكبر_اكتتاب_في_التاريخ_ارامكو اللهم إن ابي رافعاً يداه مضطر، وسبحانك مجيب الدعاء، اللهم ضاقت به ولا من أحد سواك يفرجها، اللهم إن عبدك تقطعت به السبل، وغُلقت فى وجهه الأبواب ولم يجد سوى بابك ليلجأ إليه ويحتمى به، ويطلب منه ليجيب فأنت القادر على كل شئ، رقم الفاتوره:184814815 </t>
  </si>
  <si>
    <t>https://twitter.com/7QnvhyU1FxYTqHO/status/1203011473301233666</t>
  </si>
  <si>
    <t>khaldini</t>
  </si>
  <si>
    <t>https://twitter.com/khaldini/status/1203011391554277376</t>
  </si>
  <si>
    <t>حجم الطرح بلغ أكثر من 3 مليارات سهم.. #أرامكو السعودية تعلن حجم الطرح وسعر الطرح النهائي لأسهمها #اكتتاب_ارامكو #السعودية</t>
  </si>
  <si>
    <t>https://twitter.com/ArrajolM/status/1203011330900402178</t>
  </si>
  <si>
    <t>OOO82222973</t>
  </si>
  <si>
    <t xml:space="preserve">#اكبر_اكتتاب_في_التاريخ_ارامكو اللهم من أعــــاد هـذه التغريده أو ساهم فيها ترزقه يارب ويرحم ووالديه ويجزاه كل خير ويفتح له ولنا أبواب الخير رقم الفاتوره 1929802195 </t>
  </si>
  <si>
    <t>https://twitter.com/OOO82222973/status/1203010854603632640</t>
  </si>
  <si>
    <t>G7M0CztCMTX8QcC</t>
  </si>
  <si>
    <t xml:space="preserve">#اكبر_اكتتاب_في_التاريخ_ارامكو متى اقدر أبيع اسهمي وأصير منيولليره </t>
  </si>
  <si>
    <t>https://twitter.com/G7M0CztCMTX8QcC/status/1203010854419087360</t>
  </si>
  <si>
    <t xml:space="preserve">#اكبر_اكتتاب_في_التاريخ_ارامكو حياكم الله في اوزنجول ... </t>
  </si>
  <si>
    <t>https://twitter.com/Araak_group/status/1203010731123367941</t>
  </si>
  <si>
    <t>saleandcobone</t>
  </si>
  <si>
    <t>خصم ايهيرب دخلوا الكود AVE8514 وبتحصلوا خصم ع طلبكم #اكبر_اكتتاب_في_التاريخ_ارامكو</t>
  </si>
  <si>
    <t>https://twitter.com/saleandcobone/status/1203010722277576705</t>
  </si>
  <si>
    <t>adhara__4040</t>
  </si>
  <si>
    <t xml:space="preserve">#اكبر_اكتتاب_في_التاريخ_ارامكو بدخل بريالين يارب تصير مليونين </t>
  </si>
  <si>
    <t>https://twitter.com/adhara__4040/status/1203010721921093632</t>
  </si>
  <si>
    <t xml:space="preserve">اكبر اكتتاب في تاريخ الكرة الأرضيه ... #ارامكو </t>
  </si>
  <si>
    <t>https://twitter.com/abo__rudina/status/1203010718641074177</t>
  </si>
  <si>
    <t>كود خصم علي اكسبرس IN5CRQ9U للمستخدمين الجدد #اكبر_اكتتاب_في_التاريخ_ارامكو</t>
  </si>
  <si>
    <t>https://twitter.com/saleandcobone/status/1203010682557521929</t>
  </si>
  <si>
    <t>toty201000</t>
  </si>
  <si>
    <t xml:space="preserve"> تكبيـــر القضيـــب - ستجعلك ملكا مع زوجتك الان_جدد_لكم_العروض اشتري_علبتين_منتج_التكبير_واحصل على_التالثة_مجانا التواصل _ واتس_اب - في-التعليق-الاول #الاهلي_النجوم #اكبر_اكتتاب_في_التاريخ_ارامكو </t>
  </si>
  <si>
    <t>https://twitter.com/toty201000/status/1203010514692919296</t>
  </si>
  <si>
    <t>NANA__NA2001</t>
  </si>
  <si>
    <t>#النصر_البكيريه #اكبر_اكتتاب_في_التاريخ_ارامكو https://twitter.com/amo___aj890/status/1203005462330822656/video/1</t>
  </si>
  <si>
    <t>https://twitter.com/NANA__NA2001/status/1203009799513952257</t>
  </si>
  <si>
    <t xml:space="preserve">#اكتتاب_ارامكو توزيع أعمار المكتتبين أين تركزت . الواضح أن صغار السن " من مواليد الي 16 سنة " لم تصل 1% مما يبين أن الاكتتاب سيطر عليها اصحاب السن " من 31 الي 65 سنة " بمجموع وصل 79.5% </t>
  </si>
  <si>
    <t>https://twitter.com/r_alfowzan/status/1203009254795464704</t>
  </si>
  <si>
    <t>Dalil_Turkey</t>
  </si>
  <si>
    <t xml:space="preserve">#اكبر_اكتتاب_في_التاريخ_ارامكو صيد سمك الهمسي من البحر الاسود </t>
  </si>
  <si>
    <t>https://twitter.com/Dalil_Turkey/status/1203008989082071041</t>
  </si>
  <si>
    <t>qTp_88</t>
  </si>
  <si>
    <t>ترتيب متقدم رفع هاشتاقات في جميع الدول اعلانات شخصية وتجارية نشر في جميع الهشتاقات صناعة محتوى دعم التغريدات خصومات مميزة وحصرية للتواصل واتساب ف أول تعليق #اكٍٍِبرًًُ_اكًٌَُتتاٌٍُب_فٌٌُُي_الٍٍٍتارٌٌٌيخُُُ_ارََََامكًًًََُُو</t>
  </si>
  <si>
    <t>https://twitter.com/qTp_88/status/1203008631731568642</t>
  </si>
  <si>
    <t>the_and2030</t>
  </si>
  <si>
    <t>#اكبر_اكتتاب_في_التاريخ_ارامكو سيذكر التاريخ انها #اكبر_نصبه_في_التاريخ</t>
  </si>
  <si>
    <t>https://twitter.com/the_and2030/status/1203008477141987328</t>
  </si>
  <si>
    <t>#اكبر_اكتتاب_في_التاريخ_ارامكو #عبدالاله_المالكي موسم الثلج في الشمال التركي</t>
  </si>
  <si>
    <t>https://twitter.com/Dalil_Turkey/status/1203008446855032833</t>
  </si>
  <si>
    <t>banat_riyadh1</t>
  </si>
  <si>
    <t>. . من الخاص . . السلام عليكم اقدر اطلب من #اي_هيرب ببطاقة مدى العادية؟ . #اكبر_اكتتاب_في_التاريخ_ارامكو</t>
  </si>
  <si>
    <t>https://twitter.com/banat_riyadh1/status/1203008411341905920</t>
  </si>
  <si>
    <t>o00_ex</t>
  </si>
  <si>
    <t>كن خائفًا عندما يكون الآخرون جشعين وجشعاً عندما يكون الآخرون خائفين. وران بافت #اكبر_اكتتاب_في_التاريخ_ارامكو</t>
  </si>
  <si>
    <t>https://twitter.com/o00_ex/status/1203008368924860416</t>
  </si>
  <si>
    <t>marwanabuassi2</t>
  </si>
  <si>
    <t xml:space="preserve">#اكبر_اكتتاب_في_التاريخ_ارامكو السلام عليكم اقدم لكم عرضي بالتصاميم الرائعة والمميزة و المبتكرة واصمم ايضا هوايه بصرية كاملة الاصحاب الشركات والمؤسسات وانا جاهز للعمل في اي وقت </t>
  </si>
  <si>
    <t>https://twitter.com/marwanabuassi2/status/1203007950115217410</t>
  </si>
  <si>
    <t>من الاخر النجاح العظيم الذي تحقق في طرح #اكتتاب_أرامكو الأول وتسجيل ارامكو رقم تاريخي ك أكبر اكتتاب بالعالم هو نتيجة طبيعيةلقوة ومكانة ارامكو بالعالم والتي حققت العام أكبر شركة ربحية بلعالم. هنانقدم الشكر لسيدي ولي العهد بهذا النجاح وأيضا لوزير الطاقةالأمير عبدالعزيز بن سلمان</t>
  </si>
  <si>
    <t>https://twitter.com/Abualfawarss123/status/1203007662939656192</t>
  </si>
  <si>
    <t xml:space="preserve">طرحت أرامكو السعودية أسهمها للاكتتاب في 3 نوفمبر الماضي. بعض التفاصيل غابت عن الإعلان انتظارًا لما سيسفر عنه رد الفعل المحلي والدولي. جمعنا أهم المعلومات عبر س/ج في دقائق https://bit.ly/2s00rSE #اكبر_اكتتاب_في_التاريخ_ارامكو </t>
  </si>
  <si>
    <t>https://twitter.com/daqaeqnet/status/1203007547499843585</t>
  </si>
  <si>
    <t>اللهم اجعله خير #اكبر_اكتتاب_في_التاريخ_ارامكو</t>
  </si>
  <si>
    <t>https://twitter.com/Esnxz/status/1203007281559986177</t>
  </si>
  <si>
    <t>alhayatp</t>
  </si>
  <si>
    <t>عاجل | مطلق النار في القاعدة البحرية الأمريكية في فلوريدا هو طالب سعودي #السعودية #النصر_البكيريه #اكبر_اكتتاب_في_التاريخ_ارامكو</t>
  </si>
  <si>
    <t>https://twitter.com/alhayatp/status/1203007258868760576</t>
  </si>
  <si>
    <t>designer_walid</t>
  </si>
  <si>
    <t xml:space="preserve">#اكبر_اكتتاب_في_التاريخ_ارامكو شعارك الآن بجودة عالية و علامة مميزة و فكرة فريدة، و سعر صغير! </t>
  </si>
  <si>
    <t>https://twitter.com/designer_walid/status/1203006993709096960</t>
  </si>
  <si>
    <t>Chadi12446213</t>
  </si>
  <si>
    <t>https://twitter.com/Chadi12446213/status/1203006487997636616</t>
  </si>
  <si>
    <t>5Q4ERMMo8IZAtnB</t>
  </si>
  <si>
    <t xml:space="preserve">حياكم الله ع السناب #اكبر_اكتتاب_في_التاريخ_ارامكو </t>
  </si>
  <si>
    <t>https://twitter.com/5Q4ERMMo8IZAtnB/status/1203006383869906945</t>
  </si>
  <si>
    <t>talalalhwer</t>
  </si>
  <si>
    <t>الهاشتاق اغلبه صور جنسيه واعضاء تناسليه الله يستر لايكون الي ببالي #اكبر_اكتتاب_في_التاريخ_ارامكو</t>
  </si>
  <si>
    <t>https://twitter.com/talalalhwer/status/1203006240651173899</t>
  </si>
  <si>
    <t>Afhg_4</t>
  </si>
  <si>
    <t xml:space="preserve">انا ابي افتح حساب عشان اكتتاب ارامكو ولا عارفه ايش اعبي هنا </t>
  </si>
  <si>
    <t>https://twitter.com/Afhg_4/status/1203006191598747654</t>
  </si>
  <si>
    <t>عاجل . . تاريخ إعادة فائض مبالغ الاكتتاب في شركة أرامكو (إن وجدت) للمكتتبين الأفراد سيكون في موعد أقصاه يوم الخميس : 15 / 4 / 1441هـ (الموافق 12 ديسمبر 2019م). . #اكتتاب_ارامكو #ساحات_القويعية</t>
  </si>
  <si>
    <t>https://twitter.com/sahat2012/status/1203006003652022273</t>
  </si>
  <si>
    <t>Ranz1214</t>
  </si>
  <si>
    <t>#اكبر_اكتتاب_في_التاريخ_ارامكو اتمنى يالاعلانات الي بالهشتاااق تفكووونا من محنتكمممم ممممكن</t>
  </si>
  <si>
    <t>https://twitter.com/Ranz1214/status/1203005787548860416</t>
  </si>
  <si>
    <t>malysia180s</t>
  </si>
  <si>
    <t xml:space="preserve">brood #اكبر_اكتتاب_في_التاريخ_ارامكو </t>
  </si>
  <si>
    <t>https://twitter.com/malysia180s/status/1203005533235679232</t>
  </si>
  <si>
    <t>الطرح القادم لأرامكو السعودية سيكون خارج الوطن وسيجعل لها بُعد استراتيجي كبير .. والمتوقّع أن يكون الطرح بأكبر بورصة في العالم... بورصة نيويورك... #اكتتاب_أرامكو #تداول</t>
  </si>
  <si>
    <t>https://twitter.com/NAWAFMSZ/status/1203005500192940032</t>
  </si>
  <si>
    <t>_salman200</t>
  </si>
  <si>
    <t xml:space="preserve">#اكبر_اكتتاب_في_التاريخ_ارامكو من الخاص.... صدقةُ السرِّ تطفئُ غضبَ الربِّ رقم الفاتورة :189662988 </t>
  </si>
  <si>
    <t>https://twitter.com/_salman200/status/1203005297566142470</t>
  </si>
  <si>
    <t>Advertising9KSA</t>
  </si>
  <si>
    <t xml:space="preserve">#اكبر_اكتتاب_في_التاريخ_ارامكو السعودي فووووووووووق فووووووووووووق </t>
  </si>
  <si>
    <t>https://twitter.com/Advertising9KSA/status/1203005054430720001</t>
  </si>
  <si>
    <t xml:space="preserve">#اكتتاب_ارامكوا أعلنت شركة السوق المالية السعودية "تداول" أنه سيتم إدراج وبدء تداول أسهم شركة الزيت العربية السعودية (أرامكو السعودية) اعتباراً من يوم الأربعاء الموافق 2019/12/11م بالرمز 2222، على أن تكون نسبة التذبذب اليومي لسعر السهم ±10%. </t>
  </si>
  <si>
    <t>https://twitter.com/BOOAOOB/status/1203004760053272577</t>
  </si>
  <si>
    <t>DELL3USB</t>
  </si>
  <si>
    <t xml:space="preserve">#اكبر_اكتتاب_في_التاريخ_ارامكو تم الشراء </t>
  </si>
  <si>
    <t>https://twitter.com/DELL3USB/status/1203004692403490816</t>
  </si>
  <si>
    <t>hussamalamodi91</t>
  </si>
  <si>
    <t>https://twitter.com/hussamalamodi91/status/1203004491034976258</t>
  </si>
  <si>
    <t>لاحد يبيع اسهمه وبكذا راح يرتفع السهم وكل يوم ينسب #اكبر_اكتتاب_في_التاريخ_ارامكو</t>
  </si>
  <si>
    <t>https://twitter.com/ibadeer12/status/1203004376190791685</t>
  </si>
  <si>
    <t>s_zahrh_g</t>
  </si>
  <si>
    <t>https://twitter.com/s_zahrh_g/status/1203004083235368963</t>
  </si>
  <si>
    <t>s_dianiskool</t>
  </si>
  <si>
    <t>#اكواد_خصم&amp;#13; #كود&amp;#13; كوبون خصم قولدن سنت&amp;#13; &amp;#13; WA54U&amp;#13; &amp;#13; كوبون نون &amp;#13; &amp;#13; MAX308&amp;#13; &amp;#13; كوبون فوجا كلوست بك&amp;#13; &amp;#13; ac5KQ&amp;#13; &amp;#13; كوبون سنتر بوينت&amp;#13; FC70&amp;#13; &amp;#13; كوبون نسناس &amp;#13; &amp;#13; AC258&amp;#13; &amp;#13; كوبون سيتي ماكس&amp;#13; AC772 #اكبر_اكتتاب_في_التاريخ_ارامكو</t>
  </si>
  <si>
    <t>https://twitter.com/s_dianiskool/status/1203004060795854856</t>
  </si>
  <si>
    <t>salman2g</t>
  </si>
  <si>
    <t>#اكبر_اكتتاب_في_التاريخ_ارامكو حتى حزني لم يكن حزنًا بالطريقة المعتادة، لم أبحث عن كتف لأبكي عليه، ولا أذن لتسمعني، كنت أتوسل للعالم أن يتركني وشأني فحسب.</t>
  </si>
  <si>
    <t>https://twitter.com/salman2g/status/1203004046367449088</t>
  </si>
  <si>
    <t>amatf201211</t>
  </si>
  <si>
    <t xml:space="preserve">اليوم انتهى #اكتتاب_أرامكو الأضخم في التاريخ: 4.9 مليون مكتتب من الأفراد 5.9 مليار سهم من الشركات الاكتتاب المتوقع: 96 مليار ﷼ الاكتتاب المتحقق: 446 مليار﷼ نسبة التغطية: 465٪ أكبر دليل على أن #رؤية_السعودية_2030 تمضي كما خُطط لها وسط ثقة ودعم شعبي. السعوديون إذا قالوا فعلوا </t>
  </si>
  <si>
    <t>https://twitter.com/amatf201211/status/1203004013270196225</t>
  </si>
  <si>
    <t>ماشاءالله وش هالسرعه .. وصلتني رساله من البنك بعدد الاسهم الي تم تخصيصها !! #تخصيص_اسهم_ارامكو #اكتتاب_أرامكو</t>
  </si>
  <si>
    <t>https://twitter.com/albasm44/status/1203003994442027009</t>
  </si>
  <si>
    <t>dot_net_service</t>
  </si>
  <si>
    <t>https://twitter.com/dot_net_service/status/1203003456069484544</t>
  </si>
  <si>
    <t>naderfree7</t>
  </si>
  <si>
    <t>https://twitter.com/naderfree7/status/1203003396254339072</t>
  </si>
  <si>
    <t xml:space="preserve">خسر الملياردير جورج سورس أكثر من مليار دولار لإصراره على أن السوق الأمريكي سينهار بعد انتخاب #ترامب لكن ماحدث هو العكس .. للعلم فهو يحتل الترتيب السابع بين أغنياء الولايات المتحدة الأمريكية.. #اكبر_اكتتاب_في_التاريخ_ارامكو </t>
  </si>
  <si>
    <t>https://twitter.com/zaidalkdidi/status/1203003276733468672</t>
  </si>
  <si>
    <t>fahadalhamzi</t>
  </si>
  <si>
    <t>قبل 60 سنة كان الانتاج السنوي من النفط مليون برميل ! اليوم متوسط الانتاج السنوي تقريبا 3.6 مليار برميل بمعدل 10 ملايين برميل يوميا ! تضاعف الانتاج السنوي بأكثر من 3650 مرة يعني كل برميل نفط كان يُنتج قبل 60 سنة يقابله 3650 برميل اليوم ! ما شاء الله #اكتتاب_أرامكو</t>
  </si>
  <si>
    <t>https://twitter.com/fahadalhamzi/status/1203003243162472449</t>
  </si>
  <si>
    <t>Anas0536661236T</t>
  </si>
  <si>
    <t>https://twitter.com/Anas0536661236T/status/1203003083866988544</t>
  </si>
  <si>
    <t>GODF16</t>
  </si>
  <si>
    <t xml:space="preserve">#اكبر_اكتتاب_في_التاريخ_ارامكو يفوت مين با حبيبي من اول يوم اكتتاب شريت </t>
  </si>
  <si>
    <t>https://twitter.com/GODF16/status/1203002978787119105</t>
  </si>
  <si>
    <t>عملاء بنك الراجحي موقع التداول والتطبيق باقي معلق ؛؛ فتره ويفك التعليق وتقدر تسجل فيه ؛؛ الزبده : الله يعين اللي حسابه او راتبه او اكتتب في الراجحي ؛؛ هالبنك التعامل فيه يجيب المرض #اكتتاب_أرامكو</t>
  </si>
  <si>
    <t>https://twitter.com/hhdd855/status/1203002952644014081</t>
  </si>
  <si>
    <t>atheer_n15</t>
  </si>
  <si>
    <t>كن بسيطا فإن البساطة بذاتها جمالا #اكبر_اكتتاب_فففي_التاريخ_ارامكو</t>
  </si>
  <si>
    <t>https://twitter.com/atheer_n15/status/1203002817126051840</t>
  </si>
  <si>
    <t>MA_47_M</t>
  </si>
  <si>
    <t>و إذا اُغلقت في وجهك الأبواب ، فـ باب الله لا يُغلق #اكبر_اكتتاب_فففي_التاريخ_ارامكو</t>
  </si>
  <si>
    <t>https://twitter.com/MA_47_M/status/1203002806359212032</t>
  </si>
  <si>
    <t>EhsasOntha07</t>
  </si>
  <si>
    <t>قد لايرخصك غريب. قد يرخصك اقرب قريب #اكبر_اكتتاب_فففي_التاريخ_ارامكو</t>
  </si>
  <si>
    <t>https://twitter.com/EhsasOntha07/status/1203002798994083842</t>
  </si>
  <si>
    <t>w3d_1122</t>
  </si>
  <si>
    <t>#اكبر_اكتتاب_فففي_التاريخ_ارامكو</t>
  </si>
  <si>
    <t>https://twitter.com/w3d_1122/status/1203002797450506241</t>
  </si>
  <si>
    <t>ddr0432341</t>
  </si>
  <si>
    <t>عساكم على القوه #اكبر_اكتتاب_فففي_التاريخ_ارامكو</t>
  </si>
  <si>
    <t>https://twitter.com/ddr0432341/status/1203002795638566912</t>
  </si>
  <si>
    <t>iiilll3311</t>
  </si>
  <si>
    <t>سيُعطيك ربكّ أكثر مما تتوقع ، فقط قُل ياربّ #اكبر_اكتتاب_فففي_التاريخ_ارامكو</t>
  </si>
  <si>
    <t>https://twitter.com/iiilll3311/status/1203002791456911362</t>
  </si>
  <si>
    <t>nourfayez_vip</t>
  </si>
  <si>
    <t>ربي إني تعلقت بدعوة فأجعلها واقع لي #اكبر_اكتتاب_فففي_التاريخ_ارامكو</t>
  </si>
  <si>
    <t>https://twitter.com/nourfayez_vip/status/1203002790634807296</t>
  </si>
  <si>
    <t>htiuoi</t>
  </si>
  <si>
    <t>https://twitter.com/htiuoi/status/1203002785836478464</t>
  </si>
  <si>
    <t>aswerty12325164</t>
  </si>
  <si>
    <t>ويكون الصمت احيانا ابلغ من متاهات الكلام #اكبر_اكتتاب_فففي_التاريخ_ارامكو</t>
  </si>
  <si>
    <t>https://twitter.com/aswerty12325164/status/1203002784158814209</t>
  </si>
  <si>
    <t>Sense25a1</t>
  </si>
  <si>
    <t>تخذلُنا الحياة ، و يُساندنا لُطف الله .. #اكبر_اكتتاب_فففي_التاريخ_ارامكو</t>
  </si>
  <si>
    <t>https://twitter.com/Sense25a1/status/1203002780769607680</t>
  </si>
  <si>
    <t>ox005x</t>
  </si>
  <si>
    <t>https://twitter.com/ox005x/status/1203002778811023361</t>
  </si>
  <si>
    <t>mishary200912</t>
  </si>
  <si>
    <t>كُن اعمى.. عندما ترى مالا يروق لك #اكبر_اكتتاب_فففي_التاريخ_ارامكو</t>
  </si>
  <si>
    <t>https://twitter.com/mishary200912/status/1203002777116594176</t>
  </si>
  <si>
    <t>gucci_cut</t>
  </si>
  <si>
    <t>https://twitter.com/gucci_cut/status/1203002776537706497</t>
  </si>
  <si>
    <t>shoQq_15</t>
  </si>
  <si>
    <t>عن ابن عمر رضي الله عنهما أن رسول الله صلى الله عليه وسلم قال : [ لاينظر الله إلى من جر ثوبه خيلاء ] #اكبر_اكتتاب_فففي_التاريخ_ارامكو</t>
  </si>
  <si>
    <t>https://twitter.com/shoQq_15/status/1203002776021864449</t>
  </si>
  <si>
    <t>arreyffdsffgdg</t>
  </si>
  <si>
    <t>تمسك بالدُّعاء كأنك لا تعرف علاجاً غيره #اكبر_اكتتاب_فففي_التاريخ_ارامكو</t>
  </si>
  <si>
    <t>https://twitter.com/arreyffdsffgdg/status/1203002772859305984</t>
  </si>
  <si>
    <t>Sultanhassanalm</t>
  </si>
  <si>
    <t>https://twitter.com/Sultanhassanalm/status/1203002771814924290</t>
  </si>
  <si>
    <t>zozo51120</t>
  </si>
  <si>
    <t>و يُعطينا الله ما نُحب ولو بعد حين #اكبر_اكتتاب_فففي_التاريخ_ارامكو</t>
  </si>
  <si>
    <t>https://twitter.com/zozo51120/status/1203002770086940672</t>
  </si>
  <si>
    <t>zozh1110</t>
  </si>
  <si>
    <t>ربي أعوذ بك من الكسل وسوء الكبر #اكبر_اكتتاب_فففي_التاريخ_ارامكو</t>
  </si>
  <si>
    <t>https://twitter.com/zozh1110/status/1203002769248018432</t>
  </si>
  <si>
    <t>nezal20yt</t>
  </si>
  <si>
    <t>يا علاجي و يا كييييفي #اكبر_اكتتاب_فففي_التاريخ_ارامكو</t>
  </si>
  <si>
    <t>https://twitter.com/nezal20yt/status/1203002769008930817</t>
  </si>
  <si>
    <t>shhdnaj</t>
  </si>
  <si>
    <t>https://twitter.com/shhdnaj/status/1203002766039408641</t>
  </si>
  <si>
    <t>sooooge87</t>
  </si>
  <si>
    <t>https://twitter.com/sooooge87/status/1203002764986589190</t>
  </si>
  <si>
    <t>TuPutoFollow</t>
  </si>
  <si>
    <t>اللهم أنت السلام ومنك السلام تباركت يا ذا الجلال والإكرام #اكبر_اكتتاب_فففي_التاريخ_ارامكو</t>
  </si>
  <si>
    <t>https://twitter.com/TuPutoFollow/status/1203002762059034624</t>
  </si>
  <si>
    <t>zinah46</t>
  </si>
  <si>
    <t>الحياة لا تقف أبداً ولكن إن أردتها تستمر بجمالِها فقط تجاهل #اكبر_اكتتاب_فففي_التاريخ_ارامكو</t>
  </si>
  <si>
    <t>https://twitter.com/zinah46/status/1203002761211731968</t>
  </si>
  <si>
    <t>mhaoy11ky</t>
  </si>
  <si>
    <t>- حتماً ستزهر يوماً مادمت بربك مستعيناً" #اكبر_اكتتاب_فففي_التاريخ_ارامكو</t>
  </si>
  <si>
    <t>https://twitter.com/mhaoy11ky/status/1203002760012189701</t>
  </si>
  <si>
    <t>salisun_3</t>
  </si>
  <si>
    <t>https://twitter.com/salisun_3/status/1203002759450103814</t>
  </si>
  <si>
    <t>addddloa</t>
  </si>
  <si>
    <t>دعاء السجود:سبحان ربي الأعلى ثلاث مرات #اكبر_اكتتاب_فففي_التاريخ_ارامكو</t>
  </si>
  <si>
    <t>https://twitter.com/addddloa/status/1203002754802827265</t>
  </si>
  <si>
    <t>mhha1985</t>
  </si>
  <si>
    <t>https://twitter.com/mhha1985/status/1203002754274385920</t>
  </si>
  <si>
    <t>ssoso1234567</t>
  </si>
  <si>
    <t>الحمدلله دائمًا يالله على جميع الأمور التي لم نرغب بها وكانت لنا أخير مما تمنينا #اكبر_اكتتاب_فففي_التاريخ_ارامكو</t>
  </si>
  <si>
    <t>https://twitter.com/ssoso1234567/status/1203002754165334019</t>
  </si>
  <si>
    <t>MaryamLisha</t>
  </si>
  <si>
    <t>تخذلُنا الحياة ويُساندنا لُطف الله" #اكبر_اكتتاب_فففي_التاريخ_ارامكو</t>
  </si>
  <si>
    <t>https://twitter.com/MaryamLisha/status/1203002752743464960</t>
  </si>
  <si>
    <t>sharouk22</t>
  </si>
  <si>
    <t>https://twitter.com/sharouk22/status/1203002752592465920</t>
  </si>
  <si>
    <t>wldhnoon15</t>
  </si>
  <si>
    <t>اللهم صل وسلم على سيدنا محمد وعلى آله وصحبه أجمعين #اكبر_اكتتاب_فففي_التاريخ_ارامكو</t>
  </si>
  <si>
    <t>https://twitter.com/wldhnoon15/status/1203002746812674048</t>
  </si>
  <si>
    <t>iiiangliii</t>
  </si>
  <si>
    <t>https://twitter.com/iiiangliii/status/1203002746770722816</t>
  </si>
  <si>
    <t>jouuuuuri</t>
  </si>
  <si>
    <t>السَعادة هي أن يمنحك القدر روحاً تغنيك عن كُل الأرواح #اكبر_اكتتاب_فففي_التاريخ_ارامكو</t>
  </si>
  <si>
    <t>https://twitter.com/jouuuuuri/status/1203002746347098113</t>
  </si>
  <si>
    <t>afnanalshehrii</t>
  </si>
  <si>
    <t>https://twitter.com/afnanalshehrii/status/1203002744753328134</t>
  </si>
  <si>
    <t>hmood19997</t>
  </si>
  <si>
    <t>لا تكن شرارة حماسٍ عابرة كُن ثابتاً مُستمراً صُلباً وحافظ على أثرٍ جميل لأطول مدة ممكنة #اكبر_اكتتاب_فففي_التاريخ_ارامكو</t>
  </si>
  <si>
    <t>https://twitter.com/hmood19997/status/1203002744589692928</t>
  </si>
  <si>
    <t>ReemShehri</t>
  </si>
  <si>
    <t>سبحان الله وبحمده سبحان الله العظيم #اكبر_اكتتاب_فففي_التاريخ_ارامكو</t>
  </si>
  <si>
    <t>https://twitter.com/ReemShehri/status/1203002739615289344</t>
  </si>
  <si>
    <t>Mohand890</t>
  </si>
  <si>
    <t>https://twitter.com/Mohand890/status/1203002739594276865</t>
  </si>
  <si>
    <t>Reeeema77</t>
  </si>
  <si>
    <t>وَلا تدري، لعلهُ إختبار طويل مؤلم وبعدهُ فرج كبير من الله #اكبر_اكتتاب_فففي_التاريخ_ارامكو</t>
  </si>
  <si>
    <t>https://twitter.com/Reeeema77/status/1203002739141283841</t>
  </si>
  <si>
    <t>socorrosala298</t>
  </si>
  <si>
    <t>https://twitter.com/socorrosala298/status/1203002737098706949</t>
  </si>
  <si>
    <t>homebrown6</t>
  </si>
  <si>
    <t>https://twitter.com/homebrown6/status/1203002732413624320</t>
  </si>
  <si>
    <t>cccccsarh</t>
  </si>
  <si>
    <t>اللهم رحمتك أرجو فلا تكلني إلى نفسي طرفة عين ِ وأصلح لي شأني كله لا إله إلا أنت #اكبر_اكتتاب_فففي_التاريخ_ارامكو</t>
  </si>
  <si>
    <t>https://twitter.com/cccccsarh/status/1203002732300447750</t>
  </si>
  <si>
    <t>givench07235857</t>
  </si>
  <si>
    <t>حسبي الله لا إله إلا هو عليه توكلت وهو رب العرش العظيم #اكبر_اكتتاب_فففي_التاريخ_ارامكو</t>
  </si>
  <si>
    <t>https://twitter.com/givench07235857/status/1203002731750985728</t>
  </si>
  <si>
    <t>frhaan2014</t>
  </si>
  <si>
    <t>https://twitter.com/frhaan2014/status/1203002730404622337</t>
  </si>
  <si>
    <t>kkhhlleedd88</t>
  </si>
  <si>
    <t>اللهٌم لا حاجة ولا إحتياج الا لك #اكبر_اكتتاب_فففي_التاريخ_ارامكو</t>
  </si>
  <si>
    <t>https://twitter.com/kkhhlleedd88/status/1203002729297326082</t>
  </si>
  <si>
    <t>omalmalikh</t>
  </si>
  <si>
    <t>https://twitter.com/omalmalikh/status/1203002725572759559</t>
  </si>
  <si>
    <t>so8_s</t>
  </si>
  <si>
    <t>https://twitter.com/so8_s/status/1203002723400060934</t>
  </si>
  <si>
    <t>katado801</t>
  </si>
  <si>
    <t>ما تُخفيه في قلبك يعلمه الله وما صبرت من أجله سيكافئك الله عليه .. #اكبر_اكتتاب_فففي_التاريخ_ارامكو</t>
  </si>
  <si>
    <t>https://twitter.com/katado801/status/1203002722527649797</t>
  </si>
  <si>
    <t>aauyiu</t>
  </si>
  <si>
    <t>اللهم لا سهل إلا ما جعلته سهلاً وأنت تجعل الحزن إذا شئت سهلا #اكبر_اكتتاب_فففي_التاريخ_ارامكو</t>
  </si>
  <si>
    <t>https://twitter.com/aauyiu/status/1203002720073977857</t>
  </si>
  <si>
    <t>skemoo_boy</t>
  </si>
  <si>
    <t>https://twitter.com/skemoo_boy/status/1203002718530539525</t>
  </si>
  <si>
    <t>dalooooaa88</t>
  </si>
  <si>
    <t>لاتحزن وتذكَّر أن ربَّك يغفر لمن يستغفر ، ويتوب على من تاب، ويقبل من عاد #اكبر_اكتتاب_فففي_التاريخ_ارامكو</t>
  </si>
  <si>
    <t>https://twitter.com/dalooooaa88/status/1203002717792358401</t>
  </si>
  <si>
    <t>LadyDlaTorre</t>
  </si>
  <si>
    <t>https://twitter.com/LadyDlaTorre/status/1203002716378861568</t>
  </si>
  <si>
    <t>DTEYRHG</t>
  </si>
  <si>
    <t>التفاؤل صديق جميل يَجعلك تعيش كُل لحظاتك بفرح واطمئنان #اكبر_اكتتاب_فففي_التاريخ_ارامكو</t>
  </si>
  <si>
    <t>https://twitter.com/DTEYRHG/status/1203002715573510145</t>
  </si>
  <si>
    <t>baa59573061</t>
  </si>
  <si>
    <t>اللهم قني عذابك يوم تبعث عبادك #اكبر_اكتتاب_فففي_التاريخ_ارامكو</t>
  </si>
  <si>
    <t>https://twitter.com/baa59573061/status/1203002713220505600</t>
  </si>
  <si>
    <t>asdghkgdsd</t>
  </si>
  <si>
    <t>https://twitter.com/asdghkgdsd/status/1203002711471509506</t>
  </si>
  <si>
    <t>weepl1</t>
  </si>
  <si>
    <t>(إنك إن تذرهم يضلوا عبادك ولا يلدوا إلا فاجرا كفارا) [نوح:27] #اكبر_اكتتاب_فففي_التاريخ_ارامكو</t>
  </si>
  <si>
    <t>https://twitter.com/weepl1/status/1203002710737465344</t>
  </si>
  <si>
    <t>BintMutair</t>
  </si>
  <si>
    <t>https://twitter.com/BintMutair/status/1203002708225150977</t>
  </si>
  <si>
    <t>anoud0111</t>
  </si>
  <si>
    <t>قد تأتيك النعمة لأنك تمنيتها لغيرك . #اكبر_اكتتاب_فففي_التاريخ_ارامكو</t>
  </si>
  <si>
    <t>https://twitter.com/anoud0111/status/1203002708116021248</t>
  </si>
  <si>
    <t>latjafeny0011</t>
  </si>
  <si>
    <t>يا حي يا قيوم برحمتك أستغيث أصلح لي شأني كُله #اكبر_اكتتاب_فففي_التاريخ_ارامكو</t>
  </si>
  <si>
    <t>https://twitter.com/latjafeny0011/status/1203002706065084416</t>
  </si>
  <si>
    <t>Alzaeeeeem502</t>
  </si>
  <si>
    <t>https://twitter.com/Alzaeeeeem502/status/1203002704559251461</t>
  </si>
  <si>
    <t>ahmad0533030</t>
  </si>
  <si>
    <t>عن ابن عمر رضي الله عنهما قال: [ نهى النبي صلى الله عليه وسلم عن النجش ] #اكبر_اكتتاب_فففي_التاريخ_ارامكو</t>
  </si>
  <si>
    <t>https://twitter.com/ahmad0533030/status/1203002703955341312</t>
  </si>
  <si>
    <t>Meso600</t>
  </si>
  <si>
    <t>قدّ يُغير الله كُل شيء بدعاءٍ صادق #اكبر_اكتتاب_فففي_التاريخ_ارامكو</t>
  </si>
  <si>
    <t>https://twitter.com/Meso600/status/1203002701132509196</t>
  </si>
  <si>
    <t>atlive112233</t>
  </si>
  <si>
    <t>لا إله إلا الله وحده لا شريك له له الملك وله الحمد وهو على كل شئ قدير #اكبر_اكتتاب_فففي_التاريخ_ارامكو</t>
  </si>
  <si>
    <t>https://twitter.com/atlive112233/status/1203002698523709440</t>
  </si>
  <si>
    <t>mfdooo</t>
  </si>
  <si>
    <t>https://twitter.com/mfdooo/status/1203002697433178112</t>
  </si>
  <si>
    <t>sahar9911</t>
  </si>
  <si>
    <t>اللهم إني أعوذ بك من الهم والحزن والعجز والكسل والبخل والجبن وغلبة الدين وقهر الرجال #اكبر_اكتتاب_فففي_التاريخ_ارامكو</t>
  </si>
  <si>
    <t>https://twitter.com/sahar9911/status/1203002696816566273</t>
  </si>
  <si>
    <t>olsa0o0oo</t>
  </si>
  <si>
    <t>فـ لُربمّا بعَد الخَيبات فرَح عظِيم .. #اكبر_اكتتاب_فففي_التاريخ_ارامكو</t>
  </si>
  <si>
    <t>https://twitter.com/olsa0o0oo/status/1203002693750530048</t>
  </si>
  <si>
    <t>nb1427</t>
  </si>
  <si>
    <t>https://twitter.com/nb1427/status/1203002690600611840</t>
  </si>
  <si>
    <t>MariaDirectio18</t>
  </si>
  <si>
    <t>اللهم أكرمنا بقرب لك لا نرتد بعده، وعتق يغشانا برحمة منك ويقينا عذابك #اكبر_اكتتاب_فففي_التاريخ_ارامكو</t>
  </si>
  <si>
    <t>https://twitter.com/MariaDirectio18/status/1203002690550272001</t>
  </si>
  <si>
    <t>emamshafei</t>
  </si>
  <si>
    <t>https://twitter.com/emamshafei/status/1203002690462240769</t>
  </si>
  <si>
    <t>meme80000000</t>
  </si>
  <si>
    <t>سورة الأعراف(قال يا موسى إني اصطفيتك على الناس برسالاتي وبكلامي فخذ ما آتيتك وكن من الشاكرين) #اكبر_اكتتاب_فففي_التاريخ_ارامكو</t>
  </si>
  <si>
    <t>https://twitter.com/meme80000000/status/1203002689757548544</t>
  </si>
  <si>
    <t>mmmm99889988</t>
  </si>
  <si>
    <t>يارب الأُمنيات والدعوات المُرسله ، رُدها لنا غيثًا مُفرحًا #اكبر_اكتتاب_فففي_التاريخ_ارامكو</t>
  </si>
  <si>
    <t>https://twitter.com/mmmm99889988/status/1203002686553149440</t>
  </si>
  <si>
    <t>al3nod01_al3nod</t>
  </si>
  <si>
    <t>https://twitter.com/al3nod01_al3nod/status/1203002683315105798</t>
  </si>
  <si>
    <t>_003300</t>
  </si>
  <si>
    <t>لا تتوقع ممن أحضر لك قبيح فعال الآخرين ، أن ينقل لهم جميل ما تفعل #اكبر_اكتتاب_فففي_التاريخ_ارامكو</t>
  </si>
  <si>
    <t>https://twitter.com/_003300/status/1203002682715332608</t>
  </si>
  <si>
    <t>M6l6K1443</t>
  </si>
  <si>
    <t>اللهم أعذنا من عذاب القبر #اكبر_اكتتاب_فففي_التاريخ_ارامكو</t>
  </si>
  <si>
    <t>https://twitter.com/M6l6K1443/status/1203002681419292673</t>
  </si>
  <si>
    <t>hghg_2hli</t>
  </si>
  <si>
    <t>https://twitter.com/hghg_2hli/status/1203002677111721988</t>
  </si>
  <si>
    <t>luisxav91217567</t>
  </si>
  <si>
    <t>https://twitter.com/luisxav91217567/status/1203002675962503168</t>
  </si>
  <si>
    <t>saadail5</t>
  </si>
  <si>
    <t>لست وحدك في همومك ولا الدنيا تستهدفك أنت بالذات وإنما هكذا هي الحياه لوحة لا تتم وأنشودة ولا تكتمل مبهجة احياناً وشجيّة احياناً وناقصة غالباً لكن الأمل في الله وفي رحمته لاينقطع ابداً. #اكبر_اكتتاب_فففي_التاريخ_ارامكو</t>
  </si>
  <si>
    <t>https://twitter.com/saadail5/status/1203002675031429125</t>
  </si>
  <si>
    <t>kotharrr661</t>
  </si>
  <si>
    <t>لن ينسى الله خيرًا قدمته ، ولاهماً فرجته ، ولا عينًا كادت أن تبكي فأسعدتها #اكبر_اكتتاب_فففي_التاريخ_ارامكو</t>
  </si>
  <si>
    <t>https://twitter.com/kotharrr661/status/1203002671176847360</t>
  </si>
  <si>
    <t>ffho0o</t>
  </si>
  <si>
    <t>https://twitter.com/ffho0o/status/1203002669905928193</t>
  </si>
  <si>
    <t>faahaad3322</t>
  </si>
  <si>
    <t>https://twitter.com/faahaad3322/status/1203002668010156033</t>
  </si>
  <si>
    <t>alsheeed5437</t>
  </si>
  <si>
    <t>مجالات الخير بحر لا شاطئ له !! #اكبر_اكتتاب_فففي_التاريخ_ارامكو</t>
  </si>
  <si>
    <t>https://twitter.com/alsheeed5437/status/1203002664117821440</t>
  </si>
  <si>
    <t>naaadd100122</t>
  </si>
  <si>
    <t>إن الله يديمُ نعم الحامدين ؛ فالحمدلله كثيرًا #اكبر_اكتتاب_فففي_التاريخ_ارامكو</t>
  </si>
  <si>
    <t>https://twitter.com/naaadd100122/status/1203002663404756992</t>
  </si>
  <si>
    <t>talab2012</t>
  </si>
  <si>
    <t>https://twitter.com/talab2012/status/1203002662125481984</t>
  </si>
  <si>
    <t>hmsss_22</t>
  </si>
  <si>
    <t>تمنوآ ۈ ادعوآ ۈ ابتسِموآ و توكلوآ فإن ربكم كَريم ... #اكبر_اكتتاب_فففي_التاريخ_ارامكو</t>
  </si>
  <si>
    <t>https://twitter.com/hmsss_22/status/1203002659504041985</t>
  </si>
  <si>
    <t>m66_wheel</t>
  </si>
  <si>
    <t>https://twitter.com/m66_wheel/status/1203002658400944128</t>
  </si>
  <si>
    <t>wm89zz</t>
  </si>
  <si>
    <t>https://twitter.com/wm89zz/status/1203002657230774272</t>
  </si>
  <si>
    <t>bbboooiii2743</t>
  </si>
  <si>
    <t>عساكم علىى القوه #اكبر_اكتتاب_فففي_التاريخ_ارامكو</t>
  </si>
  <si>
    <t>https://twitter.com/bbboooiii2743/status/1203002657155235841</t>
  </si>
  <si>
    <t>azoz21678</t>
  </si>
  <si>
    <t>لنٌ يحدُث سِوى ما كتبه الله لنا ،, فَلنمضِي بِهدُوء .. #اكبر_اكتتاب_فففي_التاريخ_ارامكو</t>
  </si>
  <si>
    <t>https://twitter.com/azoz21678/status/1203002656488402946</t>
  </si>
  <si>
    <t>a11aa1122</t>
  </si>
  <si>
    <t>https://twitter.com/a11aa1122/status/1203002655276249088</t>
  </si>
  <si>
    <t>khan55660333</t>
  </si>
  <si>
    <t>لا تستحقِر احدًا وترىَ نفسَك فِي القِمم فكلّنا مِن طِين والتراب نهاية كل بشر.. #اكبر_اكتتاب_فففي_التاريخ_ارامكو</t>
  </si>
  <si>
    <t>https://twitter.com/khan55660333/status/1203002652554076161</t>
  </si>
  <si>
    <t>fofomonx1</t>
  </si>
  <si>
    <t>https://twitter.com/fofomonx1/status/1203002651316764675</t>
  </si>
  <si>
    <t>iml7ooos</t>
  </si>
  <si>
    <t>من أعظم نعم الله :ان تصبح وتمسي وانت معافى فهي نعمة لا يدركها الا من يفتقدها الحمد لله عدد خلقه ورضى نفسه وزنة عرشه ومداد كلماته #اكبر_اكتتاب_فففي_التاريخ_ارامكو</t>
  </si>
  <si>
    <t>https://twitter.com/iml7ooos/status/1203002650230501379</t>
  </si>
  <si>
    <t>ftoo_20132</t>
  </si>
  <si>
    <t>اللهم لطفك، وعطفك، ورضاك، ورحمتك، وتوفيقك. #اكبر_اكتتاب_فففي_التاريخ_ارامكو</t>
  </si>
  <si>
    <t>https://twitter.com/ftoo_20132/status/1203002649156759552</t>
  </si>
  <si>
    <t>rayyofa100</t>
  </si>
  <si>
    <t>ربنا تقبل منا إنك أنت السميع العليم، وتب علينا إنك أنت التواب الرحيم #اكبر_اكتتاب_فففي_التاريخ_ارامكو</t>
  </si>
  <si>
    <t>https://twitter.com/rayyofa100/status/1203002643670556673</t>
  </si>
  <si>
    <t>_jojo1212</t>
  </si>
  <si>
    <t>كوكب الزهرة هو الكوكب الوحيد الذي يدور مع حركة عقارب الساعة. #اكبر_اكتتاب_فففي_التاريخ_ارامكو</t>
  </si>
  <si>
    <t>https://twitter.com/_jojo1212/status/1203002643116785664</t>
  </si>
  <si>
    <t>wlydalotiby</t>
  </si>
  <si>
    <t>هناك من يجعلك تبتسم رغم كل الاحزان #اكبر_اكتتاب_فففي_التاريخ_ارامكو</t>
  </si>
  <si>
    <t>https://twitter.com/wlydalotiby/status/1203002641388908545</t>
  </si>
  <si>
    <t>w77dh</t>
  </si>
  <si>
    <t>https://twitter.com/w77dh/status/1203002640893980675</t>
  </si>
  <si>
    <t>sthmhm115507</t>
  </si>
  <si>
    <t>https://twitter.com/sthmhm115507/status/1203002636372467714</t>
  </si>
  <si>
    <t>byzaaslnnn</t>
  </si>
  <si>
    <t>سرق مني صوت الذاكرة !! #اكبر_اكتتاب_فففي_التاريخ_ارامكو</t>
  </si>
  <si>
    <t>https://twitter.com/byzaaslnnn/status/1203002636116660225</t>
  </si>
  <si>
    <t>JavierDes</t>
  </si>
  <si>
    <t>https://twitter.com/JavierDes/status/1203002633683902464</t>
  </si>
  <si>
    <t>sameeh_al_kafri</t>
  </si>
  <si>
    <t>كل شي يصير أتحمل وأضم الآه و الشكوى #اكبر_اكتتاب_فففي_التاريخ_ارامكو</t>
  </si>
  <si>
    <t>https://twitter.com/sameeh_al_kafri/status/1203002633583255552</t>
  </si>
  <si>
    <t>adghjkllllllwru</t>
  </si>
  <si>
    <t>اللهم قرب كل ما تراه خيراً لنا #اكبر_اكتتاب_فففي_التاريخ_ارامكو</t>
  </si>
  <si>
    <t>https://twitter.com/adghjkllllllwru/status/1203002632589193216</t>
  </si>
  <si>
    <t>monfrad014</t>
  </si>
  <si>
    <t>https://twitter.com/monfrad014/status/1203002629107924993</t>
  </si>
  <si>
    <t>dlo0o3a19981</t>
  </si>
  <si>
    <t>https://twitter.com/dlo0o3a19981/status/1203002629078626305</t>
  </si>
  <si>
    <t>alsamerr20002</t>
  </si>
  <si>
    <t>كفو فيكم والله #اكبر_اكتتاب_فففي_التاريخ_ارامكو</t>
  </si>
  <si>
    <t>https://twitter.com/alsamerr20002/status/1203002625819643905</t>
  </si>
  <si>
    <t>wodee55</t>
  </si>
  <si>
    <t>أنت أول الحاظرين بـ قلبي وسـلاماً على البقيـة..!! #اكبر_اكتتاب_فففي_التاريخ_ارامكو</t>
  </si>
  <si>
    <t>https://twitter.com/wodee55/status/1203002625614061570</t>
  </si>
  <si>
    <t>DbNidTz2gKt3Gwg</t>
  </si>
  <si>
    <t>رضيت بالله رباً وبالإسلام ديناً وبمحمد صلى الله عليه وسلم نبياً #اكبر_اكتتاب_فففي_التاريخ_ارامكو</t>
  </si>
  <si>
    <t>https://twitter.com/DbNidTz2gKt3Gwg/status/1203002622313148418</t>
  </si>
  <si>
    <t>D6317</t>
  </si>
  <si>
    <t>https://twitter.com/D6317/status/1203002622241845248</t>
  </si>
  <si>
    <t>hanoooooom</t>
  </si>
  <si>
    <t>اوك طييب #اكبر_اكتتاب_فففي_التاريخ_ارامكو</t>
  </si>
  <si>
    <t>https://twitter.com/hanoooooom/status/1203002618789945347</t>
  </si>
  <si>
    <t>Fatimh_suliman</t>
  </si>
  <si>
    <t>حينــما تصــاب بالبـــلاء انـظـر لـغـــيرڪ .. ســـترى ٲنــڪ فـﻱ نعمــة لا تعلمــها ... #اكبر_اكتتاب_فففي_التاريخ_ارامكو</t>
  </si>
  <si>
    <t>https://twitter.com/Fatimh_suliman/status/1203002618613764098</t>
  </si>
  <si>
    <t>kkiiz21</t>
  </si>
  <si>
    <t>صباح الذكريات صباح الطيبين #اكبر_اكتتاب_فففي_التاريخ_ارامكو</t>
  </si>
  <si>
    <t>https://twitter.com/kkiiz21/status/1203002615078014976</t>
  </si>
  <si>
    <t>sdfeey</t>
  </si>
  <si>
    <t>https://twitter.com/sdfeey/status/1203002613941309440</t>
  </si>
  <si>
    <t>OmarMhna1988</t>
  </si>
  <si>
    <t>أتعب والتعب راحه ما دام القلب يهواه #اكبر_اكتتاب_فففي_التاريخ_ارامكو</t>
  </si>
  <si>
    <t>https://twitter.com/OmarMhna1988/status/1203002613786132481</t>
  </si>
  <si>
    <t>iImtiazKsa</t>
  </si>
  <si>
    <t>استغفرك ياارب #اكبر_اكتتاب_فففي_التاريخ_ارامكو</t>
  </si>
  <si>
    <t>https://twitter.com/iImtiazKsa/status/1203002611311534080</t>
  </si>
  <si>
    <t>muaathalshehhi4</t>
  </si>
  <si>
    <t>لا إله إلا الله وحده لا شريك له، له الملك وله الحمد وهو على كل شيء قدير #اكبر_اكتتاب_فففي_التاريخ_ارامكو</t>
  </si>
  <si>
    <t>https://twitter.com/muaathalshehhi4/status/1203002608346157056</t>
  </si>
  <si>
    <t>aedd174</t>
  </si>
  <si>
    <t>https://twitter.com/aedd174/status/1203002606118998017</t>
  </si>
  <si>
    <t>remochi123</t>
  </si>
  <si>
    <t>https://twitter.com/remochi123/status/1203002605171093505</t>
  </si>
  <si>
    <t>jojo_abdabd1414</t>
  </si>
  <si>
    <t>الى الله المشتكى #اكبر_اكتتاب_فففي_التاريخ_ارامكو</t>
  </si>
  <si>
    <t>https://twitter.com/jojo_abdabd1414/status/1203002603686256647</t>
  </si>
  <si>
    <t>jakewillme11</t>
  </si>
  <si>
    <t>كل شي بيا جامد وبردانة ضلوعي ... #اكبر_اكتتاب_فففي_التاريخ_ارامكو</t>
  </si>
  <si>
    <t>https://twitter.com/jakewillme11/status/1203002603451363328</t>
  </si>
  <si>
    <t>mayara_123321</t>
  </si>
  <si>
    <t>اللهم الجنّه لكل أولئك الذين ودّعناهم ببكاء مرير .. #اكبر_اكتتاب_فففي_التاريخ_ارامكو</t>
  </si>
  <si>
    <t>https://twitter.com/mayara_123321/status/1203002601329041408</t>
  </si>
  <si>
    <t>ayo1237</t>
  </si>
  <si>
    <t>https://twitter.com/ayo1237/status/1203002598980292617</t>
  </si>
  <si>
    <t>iibelive17</t>
  </si>
  <si>
    <t>https://twitter.com/iibelive17/status/1203002597818408961</t>
  </si>
  <si>
    <t>IIIiwl</t>
  </si>
  <si>
    <t>رتويت 4 لي #اكبر_اكتتاب_فففي_التاريخ_ارامكو</t>
  </si>
  <si>
    <t>https://twitter.com/IIIiwl/status/1203002597008977921</t>
  </si>
  <si>
    <t>noone55551</t>
  </si>
  <si>
    <t>صحيت والوسايد غرقانة بدموعي … #اكبر_اكتتاب_فففي_التاريخ_ارامكو</t>
  </si>
  <si>
    <t>https://twitter.com/noone55551/status/1203002595729723393</t>
  </si>
  <si>
    <t>ksks2008000</t>
  </si>
  <si>
    <t>يؤلمني أن قلبي لم يعد يتحمل , وأن روحي لم تعد تتلهف إلى شيء , وأن ابتسامتي لم تعد تحب الظهور , تؤلمني الكثير من الأشياء من بينها فكرة أن أبدو ثابتاً من الخارج بينما تقام مذبحه بداخلي كل ليلة. #اكبر_اكتتاب_فففي_التاريخ_ارامكو</t>
  </si>
  <si>
    <t>https://twitter.com/ksks2008000/status/1203002594123304961</t>
  </si>
  <si>
    <t>wwsswwjana</t>
  </si>
  <si>
    <t>تم الدعم #اكبر_اكتتاب_فففي_التاريخ_ارامكو</t>
  </si>
  <si>
    <t>https://twitter.com/wwsswwjana/status/1203002590138707969</t>
  </si>
  <si>
    <t>mohammad_aed</t>
  </si>
  <si>
    <t>https://twitter.com/mohammad_aed/status/1203002589442433026</t>
  </si>
  <si>
    <t>madlulu222</t>
  </si>
  <si>
    <t>https://twitter.com/madlulu222/status/1203002586321866752</t>
  </si>
  <si>
    <t>nnsdhd</t>
  </si>
  <si>
    <t>رايتكم بيضاء #اكبر_اكتتاب_فففي_التاريخ_ارامكو</t>
  </si>
  <si>
    <t>https://twitter.com/nnsdhd/status/1203002582676979713</t>
  </si>
  <si>
    <t>lahmah86</t>
  </si>
  <si>
    <t>باختصار لست مجبراً أن تسعدني ، ولكن عليك أن لا تؤذيني #اكبر_اكتتاب_فففي_التاريخ_ارامكو</t>
  </si>
  <si>
    <t>https://twitter.com/lahmah86/status/1203002582110810114</t>
  </si>
  <si>
    <t>la77n22</t>
  </si>
  <si>
    <t>هذا الشبل من ذاك الأسد #اكبر_اكتتاب_فففي_التاريخ_ارامكو</t>
  </si>
  <si>
    <t>https://twitter.com/la77n22/status/1203002581708095488</t>
  </si>
  <si>
    <t>alhorire1</t>
  </si>
  <si>
    <t>اللهم صل وسلم وبارك على محمد وعلى آل محمد #اكبر_اكتتاب_فففي_التاريخ_ارامكو</t>
  </si>
  <si>
    <t>https://twitter.com/alhorire1/status/1203002581095723008</t>
  </si>
  <si>
    <t>soooosoooo113</t>
  </si>
  <si>
    <t>دمتو بخير يارب #اكبر_اكتتاب_فففي_التاريخ_ارامكو</t>
  </si>
  <si>
    <t>https://twitter.com/soooosoooo113/status/1203002574988812291</t>
  </si>
  <si>
    <t>ma7bobck</t>
  </si>
  <si>
    <t>https://twitter.com/ma7bobck/status/1203002574498082819</t>
  </si>
  <si>
    <t>Sha3r2014M</t>
  </si>
  <si>
    <t>نعم حاجب الشهوات غض البصر #اكبر_اكتتاب_فففي_التاريخ_ارامكو</t>
  </si>
  <si>
    <t>https://twitter.com/Sha3r2014M/status/1203002573055234049</t>
  </si>
  <si>
    <t>bvg1426</t>
  </si>
  <si>
    <t>أعوذ بالله من الشيطان الرجيم #اكبر_اكتتاب_فففي_التاريخ_ارامكو</t>
  </si>
  <si>
    <t>https://twitter.com/bvg1426/status/1203002571989893120</t>
  </si>
  <si>
    <t>trook0505603787</t>
  </si>
  <si>
    <t>سورة السجدة(إن ربك هو يفصل بينهم يوم القيامة فيما كانوا فيه يختلفون) #اكبر_اكتتاب_فففي_التاريخ_ارامكو</t>
  </si>
  <si>
    <t>https://twitter.com/trook0505603787/status/1203002571377516550</t>
  </si>
  <si>
    <t>Arwa_Yusuf</t>
  </si>
  <si>
    <t>شالسالفه ؟؟ #اكبر_اكتتاب_فففي_التاريخ_ارامكو</t>
  </si>
  <si>
    <t>https://twitter.com/Arwa_Yusuf/status/1203002568160485376</t>
  </si>
  <si>
    <t>maha90o8</t>
  </si>
  <si>
    <t>نعم المؤَدِّبُ الدهر #اكبر_اكتتاب_فففي_التاريخ_ارامكو</t>
  </si>
  <si>
    <t>https://twitter.com/maha90o8/status/1203002566067535878</t>
  </si>
  <si>
    <t>anodaL_</t>
  </si>
  <si>
    <t>https://twitter.com/anodaL_/status/1203002565367083008</t>
  </si>
  <si>
    <t>khaled_alrojh</t>
  </si>
  <si>
    <t>ماهي بسيطه يوصفك كل مخلـوق، وصفك كثير وكل شيئ فيك حالـي، إنسان متواضع وطيب ومحبــوب، أفرح إذا سمعت صوته ويرتاح بالـي #اكبر_اكتتاب_فففي_التاريخ_ارامكو</t>
  </si>
  <si>
    <t>https://twitter.com/khaled_alrojh/status/1203002565069361152</t>
  </si>
  <si>
    <t>i_asia_i</t>
  </si>
  <si>
    <t>الله يعلَم من أنت .. فلا تُبالي #اكبر_اكتتاب_فففي_التاريخ_ارامكو</t>
  </si>
  <si>
    <t>https://twitter.com/i_asia_i/status/1203002564456976384</t>
  </si>
  <si>
    <t>aroOga_99</t>
  </si>
  <si>
    <t>للاعلى ارب #اكبر_اكتتاب_فففي_التاريخ_ارامكو</t>
  </si>
  <si>
    <t>https://twitter.com/aroOga_99/status/1203002561374101504</t>
  </si>
  <si>
    <t>skkks77</t>
  </si>
  <si>
    <t>من عرف نفسه عرف ربه #اكبر_اكتتاب_فففي_التاريخ_ارامكو</t>
  </si>
  <si>
    <t>https://twitter.com/skkks77/status/1203002559079895040</t>
  </si>
  <si>
    <t>hhfjodyohyiift</t>
  </si>
  <si>
    <t>https://twitter.com/hhfjodyohyiift/status/1203002557624463361</t>
  </si>
  <si>
    <t>Heartofdxb</t>
  </si>
  <si>
    <t>" استغفرالله العظيم وأتوبُ إليه " #اكبر_اكتتاب_فففي_التاريخ_ارامكو</t>
  </si>
  <si>
    <t>https://twitter.com/Heartofdxb/status/1203002557423144961</t>
  </si>
  <si>
    <t>ssaannmm1111</t>
  </si>
  <si>
    <t>الإنسان الأنيق في تعامله ، وحديثـه : يقتحـم أعماق كل من يقابله . ويحظى بإحترام الجميع بطريقته #اكبر_اكتتاب_فففي_التاريخ_ارامكو</t>
  </si>
  <si>
    <t>https://twitter.com/ssaannmm1111/status/1203002556861079552</t>
  </si>
  <si>
    <t>mnnxf11</t>
  </si>
  <si>
    <t>مشاء الله بتوفيق #اكبر_اكتتاب_فففي_التاريخ_ارامكو</t>
  </si>
  <si>
    <t>https://twitter.com/mnnxf11/status/1203002554495488002</t>
  </si>
  <si>
    <t>ab_azain</t>
  </si>
  <si>
    <t>من شابه أباه فما ظلم #اكبر_اكتتاب_فففي_التاريخ_ارامكو</t>
  </si>
  <si>
    <t>https://twitter.com/ab_azain/status/1203002552519925761</t>
  </si>
  <si>
    <t>asdffdsa1119</t>
  </si>
  <si>
    <t>يُحكى أن همًا زال بّ الإستغفار : #اكبر_اكتتاب_فففي_التاريخ_ارامكو</t>
  </si>
  <si>
    <t>https://twitter.com/asdffdsa1119/status/1203002550632488960</t>
  </si>
  <si>
    <t>hissah1440</t>
  </si>
  <si>
    <t>اللهم ارحم من غاب جسده وبقيت ذكراه محفوره في القلب .. #اكبر_اكتتاب_فففي_التاريخ_ارامكو</t>
  </si>
  <si>
    <t>https://twitter.com/hissah1440/status/1203002549755887616</t>
  </si>
  <si>
    <t>Loo0oo_2013</t>
  </si>
  <si>
    <t>اكتب تغريده ع حسب مزاجك لان!؟ #اكبر_اكتتاب_فففي_التاريخ_ارامكو</t>
  </si>
  <si>
    <t>https://twitter.com/Loo0oo_2013/status/1203002548426346498</t>
  </si>
  <si>
    <t>Moony13161</t>
  </si>
  <si>
    <t>من شَبَّ على شيء شاب عليه #اكبر_اكتتاب_فففي_التاريخ_ارامكو</t>
  </si>
  <si>
    <t>https://twitter.com/Moony13161/status/1203002545511313409</t>
  </si>
  <si>
    <t>Jango_1983</t>
  </si>
  <si>
    <t>موفققين #اكبر_اكتتاب_فففي_التاريخ_ارامكو</t>
  </si>
  <si>
    <t>https://twitter.com/Jango_1983/status/1203002545381236738</t>
  </si>
  <si>
    <t>sahilcool1761</t>
  </si>
  <si>
    <t>من رضي بقضاء ربه ، أرضاه الله بجمال قدره.. #اكبر_اكتتاب_فففي_التاريخ_ارامكو</t>
  </si>
  <si>
    <t>https://twitter.com/sahilcool1761/status/1203002543594524673</t>
  </si>
  <si>
    <t>theeb890</t>
  </si>
  <si>
    <t>عامل الناس بأخلاقك وليس بظروفك ، فالكل لديهم ظروفَ قد تكون أقسى من ظروفك . #اكبر_اكتتاب_فففي_التاريخ_ارامكو</t>
  </si>
  <si>
    <t>https://twitter.com/theeb890/status/1203002542382288896</t>
  </si>
  <si>
    <t>s3o_oo</t>
  </si>
  <si>
    <t>https://twitter.com/s3o_oo/status/1203002540499099648</t>
  </si>
  <si>
    <t>hgm1442</t>
  </si>
  <si>
    <t>رتويت لطفا منكم #اكبر_اكتتاب_فففي_التاريخ_ارامكو</t>
  </si>
  <si>
    <t>https://twitter.com/hgm1442/status/1203002537638539266</t>
  </si>
  <si>
    <t>anms464</t>
  </si>
  <si>
    <t>ياربي اليوم فيني ضرابه #اكبر_اكتتاب_فففي_التاريخ_ارامكو</t>
  </si>
  <si>
    <t>https://twitter.com/anms464/status/1203002535730188291</t>
  </si>
  <si>
    <t>osmanKhan1996</t>
  </si>
  <si>
    <t>من حسن خُلقُه وجب حقُّه #اكبر_اكتتاب_فففي_التاريخ_ارامكو</t>
  </si>
  <si>
    <t>https://twitter.com/osmanKhan1996/status/1203002533880442880</t>
  </si>
  <si>
    <t>k391k</t>
  </si>
  <si>
    <t>https://twitter.com/k391k/status/1203002532446031872</t>
  </si>
  <si>
    <t>tadf_tam</t>
  </si>
  <si>
    <t>تمام #اكبر_اكتتاب_فففي_التاريخ_ارامكو</t>
  </si>
  <si>
    <t>https://twitter.com/tadf_tam/status/1203002530839638018</t>
  </si>
  <si>
    <t>manarr_r</t>
  </si>
  <si>
    <t>الخيّانه جازّو الحُب والحَنين.. #اكبر_اكتتاب_فففي_التاريخ_ارامكو</t>
  </si>
  <si>
    <t>https://twitter.com/manarr_r/status/1203002527354163201</t>
  </si>
  <si>
    <t>ttnnoonntt</t>
  </si>
  <si>
    <t>من حسن خُلُقُه استراح وأراح #اكبر_اكتتاب_فففي_التاريخ_ارامكو</t>
  </si>
  <si>
    <t>https://twitter.com/ttnnoonntt/status/1203002525999403010</t>
  </si>
  <si>
    <t>Galb_Wa7id</t>
  </si>
  <si>
    <t>https://twitter.com/Galb_Wa7id/status/1203002525319864320</t>
  </si>
  <si>
    <t>ammmol_00</t>
  </si>
  <si>
    <t>ربي يوفقك #اكبر_اكتتاب_فففي_التاريخ_ارامكو</t>
  </si>
  <si>
    <t>https://twitter.com/ammmol_00/status/1203002523570835461</t>
  </si>
  <si>
    <t>1_1mem</t>
  </si>
  <si>
    <t>الحب خدعه ...!' #اكبر_اكتتاب_فففي_التاريخ_ارامكو</t>
  </si>
  <si>
    <t>https://twitter.com/1_1mem/status/1203002522916577280</t>
  </si>
  <si>
    <t>mjjk11416</t>
  </si>
  <si>
    <t>قد لا نختار الأقدار ولكن قد نقع فيها مرغمين ! #اكبر_اكتتاب_فففي_التاريخ_ارامكو</t>
  </si>
  <si>
    <t>https://twitter.com/mjjk11416/status/1203002519938588679</t>
  </si>
  <si>
    <t>jojo234j</t>
  </si>
  <si>
    <t>من تواضع لله رفعه #اكبر_اكتتاب_فففي_التاريخ_ارامكو</t>
  </si>
  <si>
    <t>https://twitter.com/jojo234j/status/1203002518697074688</t>
  </si>
  <si>
    <t>moony4455</t>
  </si>
  <si>
    <t>https://twitter.com/moony4455/status/1203002518571307014</t>
  </si>
  <si>
    <t>xoxo552</t>
  </si>
  <si>
    <t>متميزين وربي #اكبر_اكتتاب_فففي_التاريخ_ارامكو</t>
  </si>
  <si>
    <t>https://twitter.com/xoxo552/status/1203002516755099651</t>
  </si>
  <si>
    <t>mosa33322</t>
  </si>
  <si>
    <t>جميل التاق #اكبر_اكتتاب_فففي_التاريخ_ارامكو</t>
  </si>
  <si>
    <t>https://twitter.com/mosa33322/status/1203002516323127304</t>
  </si>
  <si>
    <t>eooosf</t>
  </si>
  <si>
    <t>أعوذ بكلمات الله التَّامَّة من غضبه وعقابه وشر عباده ومن همزات الشياطين وأنْ يحضرون #اكبر_اكتتاب_فففي_التاريخ_ارامكو</t>
  </si>
  <si>
    <t>https://twitter.com/eooosf/status/1203002513768755200</t>
  </si>
  <si>
    <t>alhly1203</t>
  </si>
  <si>
    <t>بعض الكلمات عطر فرحٍ وبلسم أحزان !! #اكبر_اكتتاب_فففي_التاريخ_ارامكو</t>
  </si>
  <si>
    <t>https://twitter.com/alhly1203/status/1203002513009459200</t>
  </si>
  <si>
    <t>tatouche74</t>
  </si>
  <si>
    <t>https://twitter.com/tatouche74/status/1203002511554220032</t>
  </si>
  <si>
    <t>abbb521</t>
  </si>
  <si>
    <t>ما كل من قال قولا وفى ما هو إلا بستان #اكبر_اكتتاب_فففي_التاريخ_ارامكو</t>
  </si>
  <si>
    <t>https://twitter.com/abbb521/status/1203002510786596864</t>
  </si>
  <si>
    <t>nonsgyjkfc3</t>
  </si>
  <si>
    <t>شكرا شكرا لجهودكم #اكبر_اكتتاب_فففي_التاريخ_ارامكو</t>
  </si>
  <si>
    <t>https://twitter.com/nonsgyjkfc3/status/1203002509650014208</t>
  </si>
  <si>
    <t>tthh768</t>
  </si>
  <si>
    <t>قد لا نختار الأقدار ولكن قد نقع فيها مرغمين !! #اكبر_اكتتاب_فففي_التاريخ_ارامكو</t>
  </si>
  <si>
    <t>https://twitter.com/tthh768/status/1203002506235858949</t>
  </si>
  <si>
    <t>3bady10_10</t>
  </si>
  <si>
    <t>تريث أيها المطرخطوات النظر تحجبها النوافذ !! #اكبر_اكتتاب_فففي_التاريخ_ارامكو</t>
  </si>
  <si>
    <t>https://twitter.com/3bady10_10/status/1203002505984172032</t>
  </si>
  <si>
    <t>mm77ohammed</t>
  </si>
  <si>
    <t>https://twitter.com/mm77ohammed/status/1203002504759394306</t>
  </si>
  <si>
    <t>Alaseeer507</t>
  </si>
  <si>
    <t>للشدائد تُدَّخَرُ الرجال #اكبر_اكتتاب_فففي_التاريخ_ارامكو</t>
  </si>
  <si>
    <t>https://twitter.com/Alaseeer507/status/1203002504042160128</t>
  </si>
  <si>
    <t>3ber_Almalki</t>
  </si>
  <si>
    <t>ممتع فعلا #اكبر_اكتتاب_فففي_التاريخ_ارامكو</t>
  </si>
  <si>
    <t>https://twitter.com/3ber_Almalki/status/1203002502737747968</t>
  </si>
  <si>
    <t>aldanakoko0989</t>
  </si>
  <si>
    <t>لا تبك على وسادتك فلن تغير من الأمر شيئا #اكبر_اكتتاب_فففي_التاريخ_ارامكو</t>
  </si>
  <si>
    <t>https://twitter.com/aldanakoko0989/status/1203002498459611137</t>
  </si>
  <si>
    <t>klou22446688</t>
  </si>
  <si>
    <t>https://twitter.com/klou22446688/status/1203002497461297152</t>
  </si>
  <si>
    <t>salooom469</t>
  </si>
  <si>
    <t>قلب المؤمن دليله كل امرئ بما يحسنه #اكبر_اكتتاب_فففي_التاريخ_ارامكو</t>
  </si>
  <si>
    <t>https://twitter.com/salooom469/status/1203002496475705344</t>
  </si>
  <si>
    <t>AfrahSaud</t>
  </si>
  <si>
    <t>https://twitter.com/AfrahSaud/status/1203002496358199296</t>
  </si>
  <si>
    <t>shosoh112_sh</t>
  </si>
  <si>
    <t>بدعمكم نصل #اكبر_اكتتاب_فففي_التاريخ_ارامكو</t>
  </si>
  <si>
    <t>https://twitter.com/shosoh112_sh/status/1203002495095713794</t>
  </si>
  <si>
    <t>Hajr_Alyousef</t>
  </si>
  <si>
    <t>أي جُهد إضافي ستبذله اليوم ستلمِس ننائجه غداً، لا شيء يذهب سُدى، المهم أن تختر طريقك المُناسب. #اكبر_اكتتاب_فففي_التاريخ_ارامكو</t>
  </si>
  <si>
    <t>https://twitter.com/Hajr_Alyousef/status/1203002490930761730</t>
  </si>
  <si>
    <t>wald_alhmmadi</t>
  </si>
  <si>
    <t>https://twitter.com/wald_alhmmadi/status/1203002489735397378</t>
  </si>
  <si>
    <t>retag2612</t>
  </si>
  <si>
    <t>هذا اليوم أخرس #اكبر_اكتتاب_فففي_التاريخ_ارامكو</t>
  </si>
  <si>
    <t>https://twitter.com/retag2612/status/1203002489295048704</t>
  </si>
  <si>
    <t>mshkay1</t>
  </si>
  <si>
    <t>سما سما بتوفيق #اكبر_اكتتاب_فففي_التاريخ_ارامكو</t>
  </si>
  <si>
    <t>https://twitter.com/mshkay1/status/1203002487587983361</t>
  </si>
  <si>
    <t>Aboodtchi18</t>
  </si>
  <si>
    <t>جميييل التاق روعه #اكبر_اكتتاب_فففي_التاريخ_ارامكو</t>
  </si>
  <si>
    <t>https://twitter.com/Aboodtchi18/status/1203002485985751041</t>
  </si>
  <si>
    <t>derass_aq</t>
  </si>
  <si>
    <t>إن الله حينَ يتولاك ، ولايته تهد الجبال ، تلين الحديد ، تسوق إلى قدميك ما كان مستحيلاً #اكبر_اكتتاب_فففي_التاريخ_ارامكو</t>
  </si>
  <si>
    <t>https://twitter.com/derass_aq/status/1203002484106629120</t>
  </si>
  <si>
    <t>Ahmad_Geologist</t>
  </si>
  <si>
    <t>لما تكونُ شوفتكِ راحه من حقيْ أحبك #اكبر_اكتتاب_فففي_التاريخ_ارامكو</t>
  </si>
  <si>
    <t>https://twitter.com/Ahmad_Geologist/status/1203002481938182144</t>
  </si>
  <si>
    <t>d102012d</t>
  </si>
  <si>
    <t>اسعدكم الباري #اكبر_اكتتاب_فففي_التاريخ_ارامكو</t>
  </si>
  <si>
    <t>https://twitter.com/d102012d/status/1203002479627186176</t>
  </si>
  <si>
    <t>loulwalolo21</t>
  </si>
  <si>
    <t>ددعم اسياد لعيون اسياد #اكبر_اكتتاب_فففي_التاريخ_ارامكو</t>
  </si>
  <si>
    <t>https://twitter.com/loulwalolo21/status/1203002477995548673</t>
  </si>
  <si>
    <t>ha179189</t>
  </si>
  <si>
    <t>مراسِيلك تروي ضمّا قلبي #اكبر_اكتتاب_فففي_التاريخ_ارامكو</t>
  </si>
  <si>
    <t>https://twitter.com/ha179189/status/1203002473465683973</t>
  </si>
  <si>
    <t>amoon2147</t>
  </si>
  <si>
    <t>https://twitter.com/amoon2147/status/1203002468260622337</t>
  </si>
  <si>
    <t>Jomhor_Almajd</t>
  </si>
  <si>
    <t>يا ليت من تشتاق له العين تلقاه #اكبر_اكتتاب_فففي_التاريخ_ارامكو</t>
  </si>
  <si>
    <t>https://twitter.com/Jomhor_Almajd/status/1203002466100535297</t>
  </si>
  <si>
    <t>a3neeer</t>
  </si>
  <si>
    <t>امركم مريب ؟ #اكبر_اكتتاب_فففي_التاريخ_ارامكو</t>
  </si>
  <si>
    <t>https://twitter.com/a3neeer/status/1203002465232273408</t>
  </si>
  <si>
    <t>a7sas192211</t>
  </si>
  <si>
    <t>https://twitter.com/a7sas192211/status/1203002461637824515</t>
  </si>
  <si>
    <t>alan00d201</t>
  </si>
  <si>
    <t>الجهل في بعض الأمور نعمة .. #اكبر_اكتتاب_فففي_التاريخ_ارامكو</t>
  </si>
  <si>
    <t>https://twitter.com/alan00d201/status/1203002458903068672</t>
  </si>
  <si>
    <t>a_m7shsh</t>
  </si>
  <si>
    <t>صلوا على محمد ياعابرين #اكبر_اكتتاب_فففي_التاريخ_ارامكو</t>
  </si>
  <si>
    <t>https://twitter.com/a_m7shsh/status/1203002456927559683</t>
  </si>
  <si>
    <t>jIZk86q0FheAmk5</t>
  </si>
  <si>
    <t>https://twitter.com/jIZk86q0FheAmk5/status/1203002454377455617</t>
  </si>
  <si>
    <t>HamsaHasa098</t>
  </si>
  <si>
    <t>يعرفون كل شيء إلا عيوبهم .. #اكبر_اكتتاب_فففي_التاريخ_ارامكو</t>
  </si>
  <si>
    <t>https://twitter.com/HamsaHasa098/status/1203002451512696834</t>
  </si>
  <si>
    <t>abdallaziz60666</t>
  </si>
  <si>
    <t>لا إله إلا أنت سبحانك إني كنت من الظالمين #اكبر_اكتتاب_فففي_التاريخ_ارامكو</t>
  </si>
  <si>
    <t>https://twitter.com/abdallaziz60666/status/1203002449059090432</t>
  </si>
  <si>
    <t>knuzo2013</t>
  </si>
  <si>
    <t>اذكرو الله يا متابعين #اكبر_اكتتاب_فففي_التاريخ_ارامكو</t>
  </si>
  <si>
    <t>https://twitter.com/knuzo2013/status/1203002448748666883</t>
  </si>
  <si>
    <t>Awthalzoom</t>
  </si>
  <si>
    <t>https://twitter.com/Awthalzoom/status/1203002446185926663</t>
  </si>
  <si>
    <t>JojpJojo</t>
  </si>
  <si>
    <t>عقل المرأة في جمالها، وجمال الرّجل في عقله. #اكبر_اكتتاب_فففي_التاريخ_ارامكو</t>
  </si>
  <si>
    <t>https://twitter.com/JojpJojo/status/1203002443644252161</t>
  </si>
  <si>
    <t>SomosRN</t>
  </si>
  <si>
    <t>مساءكم فله #اكبر_اكتتاب_فففي_التاريخ_ارامكو</t>
  </si>
  <si>
    <t>https://twitter.com/SomosRN/status/1203002441995816960</t>
  </si>
  <si>
    <t>hamos_3bdaih</t>
  </si>
  <si>
    <t>استغفرك ربي #اكبر_اكتتاب_فففي_التاريخ_ارامكو</t>
  </si>
  <si>
    <t>https://twitter.com/hamos_3bdaih/status/1203002439626084352</t>
  </si>
  <si>
    <t>aboooda112013</t>
  </si>
  <si>
    <t>ما يوجعك غير العزيز الي تدّور له عذر .. #اكبر_اكتتاب_فففي_التاريخ_ارامكو</t>
  </si>
  <si>
    <t>https://twitter.com/aboooda112013/status/1203002435993788416</t>
  </si>
  <si>
    <t>Itsthequeenbabe</t>
  </si>
  <si>
    <t>اللهم إني أعوذ بك من الهم والحزن والعجز والكسل والبخل والجبن وضلع الدين وغلبة الرجال #اكبر_اكتتاب_فففي_التاريخ_ارامكو</t>
  </si>
  <si>
    <t>https://twitter.com/Itsthequeenbabe/status/1203002434240569344</t>
  </si>
  <si>
    <t>toth2015_01066</t>
  </si>
  <si>
    <t>الله اكبر صلوا على النبي #اكبر_اكتتاب_فففي_التاريخ_ارامكو</t>
  </si>
  <si>
    <t>https://twitter.com/toth2015_01066/status/1203002431308783616</t>
  </si>
  <si>
    <t>hayamadni</t>
  </si>
  <si>
    <t>"لك مني ما أراه منك." #اكبر_اكتتاب_فففي_التاريخ_ارامكو</t>
  </si>
  <si>
    <t>https://twitter.com/hayamadni/status/1203002429048053761</t>
  </si>
  <si>
    <t>s0555013955</t>
  </si>
  <si>
    <t>https://twitter.com/s0555013955/status/1203002427219333120</t>
  </si>
  <si>
    <t>wwrufd</t>
  </si>
  <si>
    <t>النجاح يحققه فقط الذين يواصلون المحاولة بنظرة ايجابية للأشياء. #اكبر_اكتتاب_فففي_التاريخ_ارامكو</t>
  </si>
  <si>
    <t>https://twitter.com/wwrufd/status/1203002427114430464</t>
  </si>
  <si>
    <t>zaitona2020</t>
  </si>
  <si>
    <t>تبادل والعدد منشن #اكبر_اكتتاب_فففي_التاريخ_ارامكو</t>
  </si>
  <si>
    <t>https://twitter.com/zaitona2020/status/1203002423188561920</t>
  </si>
  <si>
    <t>saoad123123</t>
  </si>
  <si>
    <t>لا تُبالغ في حب الأشيـاء ، ستؤذيك . #اكبر_اكتتاب_فففي_التاريخ_ارامكو</t>
  </si>
  <si>
    <t>https://twitter.com/saoad123123/status/1203002421330546689</t>
  </si>
  <si>
    <t>sqm202065</t>
  </si>
  <si>
    <t>https://twitter.com/sqm202065/status/1203002420114153472</t>
  </si>
  <si>
    <t>xbi907</t>
  </si>
  <si>
    <t>اللهم إني أسألك علماً نافعاً ورزقاً طيباً وعملاً متقبل #اكبر_اكتتاب_فففي_التاريخ_ارامكو</t>
  </si>
  <si>
    <t>https://twitter.com/xbi907/status/1203002419732463616</t>
  </si>
  <si>
    <t>تكرر سؤال 4 هل سيطرح اكتتاب خارج المملكة ل #ارامكو وان تم متى يكون ذلك؟ نعم سيطرح اكتتاب الطرح الثاني ل ارامكو خارج الوطن عن نفسي اتوقع يكون في بورصة نيويورك لأنها أكبر بورصة بالعالم. متى الطرح؟ متوقع لن يكون قبل ستة أشهر بمعنى بعد ستة أشهر فما بعدها</t>
  </si>
  <si>
    <t>https://twitter.com/Abualfawarss123/status/1203002416431538177</t>
  </si>
  <si>
    <t>mo0onh2010</t>
  </si>
  <si>
    <t>شاركونا بالتاق الجميل #اكبر_اكتتاب_فففي_التاريخ_ارامكو</t>
  </si>
  <si>
    <t>https://twitter.com/mo0onh2010/status/1203002416280543233</t>
  </si>
  <si>
    <t>ba7h_1212</t>
  </si>
  <si>
    <t>الله يبعد عنا الاشخاص اللي نفرح فيهم أيام ونندم عليهم عُمر. #اكبر_اكتتاب_فففي_التاريخ_ارامكو</t>
  </si>
  <si>
    <t>https://twitter.com/ba7h_1212/status/1203002414284115968</t>
  </si>
  <si>
    <t>meemo0o0o02000</t>
  </si>
  <si>
    <t>https://twitter.com/meemo0o0o02000/status/1203002412811862026</t>
  </si>
  <si>
    <t>Yany112233</t>
  </si>
  <si>
    <t>تذكر دائمًا لو أن الحياة ظروفها كانت سهله ماكان للصابرين منزلة عالية في الجنة...!! #اكبر_اكتتاب_فففي_التاريخ_ارامكو</t>
  </si>
  <si>
    <t>https://twitter.com/Yany112233/status/1203002412606349313</t>
  </si>
  <si>
    <t>miish_2</t>
  </si>
  <si>
    <t>بسم الله الحمد لله #اكبر_اكتتاب_فففي_التاريخ_ارامكو</t>
  </si>
  <si>
    <t>https://twitter.com/miish_2/status/1203002409313873920</t>
  </si>
  <si>
    <t>amaa0207</t>
  </si>
  <si>
    <t>من يشتري خاطرك.. اشتريه بعمرك.. #اكبر_اكتتاب_فففي_التاريخ_ارامكو</t>
  </si>
  <si>
    <t>https://twitter.com/amaa0207/status/1203002406440783872</t>
  </si>
  <si>
    <t>roonee212</t>
  </si>
  <si>
    <t>اسال الله ان يفرجها عليا وعليكم يارب الي ما يقدر يساعدني اتمنى يسوي لي رتويت وممكن يكون سبب في تفريج همي . #اكبر_اكتتاب_فففي_التاريخ_ارامكو</t>
  </si>
  <si>
    <t>https://twitter.com/roonee212/status/1203002405773889536</t>
  </si>
  <si>
    <t>mohri33</t>
  </si>
  <si>
    <t>https://twitter.com/mohri33/status/1203002405488615424</t>
  </si>
  <si>
    <t>h6h679089</t>
  </si>
  <si>
    <t>سيد القوم خادمهم #اكبر_اكتتاب_فففي_التاريخ_ارامكو</t>
  </si>
  <si>
    <t>https://twitter.com/h6h679089/status/1203002401961238538</t>
  </si>
  <si>
    <t>abomshariss</t>
  </si>
  <si>
    <t>https://twitter.com/abomshariss/status/1203002399142678529</t>
  </si>
  <si>
    <t>Ffofoqw</t>
  </si>
  <si>
    <t>https://twitter.com/Ffofoqw/status/1203002397808832512</t>
  </si>
  <si>
    <t>th_k_r_a</t>
  </si>
  <si>
    <t>جبر الله قلبًا حنّ ، فدعى #اكبر_اكتتاب_فففي_التاريخ_ارامكو</t>
  </si>
  <si>
    <t>https://twitter.com/th_k_r_a/status/1203002397305561090</t>
  </si>
  <si>
    <t>w3d_3333</t>
  </si>
  <si>
    <t>ساقي القوم آخرهم شراباً #اكبر_اكتتاب_فففي_التاريخ_ارامكو</t>
  </si>
  <si>
    <t>https://twitter.com/w3d_3333/status/1203002394860240897</t>
  </si>
  <si>
    <t>laz_omer</t>
  </si>
  <si>
    <t>https://twitter.com/laz_omer/status/1203002392670883840</t>
  </si>
  <si>
    <t>nsr_9_</t>
  </si>
  <si>
    <t>https://twitter.com/nsr_9_/status/1203002390410072067</t>
  </si>
  <si>
    <t>Saadd123456</t>
  </si>
  <si>
    <t>ي الخصام، ينهزم الأكثر حُباً . #اكبر_اكتتاب_فففي_التاريخ_ارامكو</t>
  </si>
  <si>
    <t>https://twitter.com/Saadd123456/status/1203002390397497344</t>
  </si>
  <si>
    <t>jnan_alfrdoss</t>
  </si>
  <si>
    <t>كر الفتى عمره الثاني #اكبر_اكتتاب_فففي_التاريخ_ارامكو</t>
  </si>
  <si>
    <t>https://twitter.com/jnan_alfrdoss/status/1203002388153544710</t>
  </si>
  <si>
    <t>nawaf12305</t>
  </si>
  <si>
    <t>الإفراط في تناول البرتقال قد يؤدي إلى الإصابة بقرحة المعدة. #اكبر_اكتتاب_فففي_التاريخ_ارامكو</t>
  </si>
  <si>
    <t>https://twitter.com/nawaf12305/status/1203002385666387969</t>
  </si>
  <si>
    <t>hembetul</t>
  </si>
  <si>
    <t>https://twitter.com/hembetul/status/1203002383728558082</t>
  </si>
  <si>
    <t>Wwwt1211</t>
  </si>
  <si>
    <t>"أنا وقلبي" محتاجين أيام حلوه .. #اكبر_اكتتاب_فففي_التاريخ_ارامكو</t>
  </si>
  <si>
    <t>https://twitter.com/Wwwt1211/status/1203002382755471360</t>
  </si>
  <si>
    <t>aglfflvss</t>
  </si>
  <si>
    <t>خير صِلاتِ الكريم أَعْوَدُها #اكبر_اكتتاب_فففي_التاريخ_ارامكو</t>
  </si>
  <si>
    <t>https://twitter.com/aglfflvss/status/1203002380981276674</t>
  </si>
  <si>
    <t>al_MTA_</t>
  </si>
  <si>
    <t>فالكم ع القمه #اكبر_اكتتاب_فففي_التاريخ_ارامكو</t>
  </si>
  <si>
    <t>https://twitter.com/al_MTA_/status/1203002380784156673</t>
  </si>
  <si>
    <t>hoooae32</t>
  </si>
  <si>
    <t>خاطرك غالي بس انا خاطري طاب .. #اكبر_اكتتاب_فففي_التاريخ_ارامكو</t>
  </si>
  <si>
    <t>https://twitter.com/hoooae32/status/1203002377869168641</t>
  </si>
  <si>
    <t>n_oof22</t>
  </si>
  <si>
    <t>https://twitter.com/n_oof22/status/1203002376862478336</t>
  </si>
  <si>
    <t>mjoody090</t>
  </si>
  <si>
    <t>مجتمعنا يراقب ، ثم يذم ، ثم يقلد ..! #اكبر_اكتتاب_فففي_التاريخ_ارامكو</t>
  </si>
  <si>
    <t>https://twitter.com/mjoody090/status/1203002375348400129</t>
  </si>
  <si>
    <t>t6awel</t>
  </si>
  <si>
    <t>تاج المروءة التواض #اكبر_اكتتاب_فففي_التاريخ_ارامكو</t>
  </si>
  <si>
    <t>https://twitter.com/t6awel/status/1203002373934919688</t>
  </si>
  <si>
    <t>abuturkiabu1</t>
  </si>
  <si>
    <t>تمام اوك #اكبر_اكتتاب_فففي_التاريخ_ارامكو</t>
  </si>
  <si>
    <t>https://twitter.com/abuturkiabu1/status/1203002371967799296</t>
  </si>
  <si>
    <t>neswa037250031</t>
  </si>
  <si>
    <t>https://twitter.com/neswa037250031/status/1203002369358860289</t>
  </si>
  <si>
    <t>fbngbjh</t>
  </si>
  <si>
    <t>"الفضفضه أحياناً غلطة" #اكبر_اكتتاب_فففي_التاريخ_ارامكو</t>
  </si>
  <si>
    <t>https://twitter.com/fbngbjh/status/1203002368394223617</t>
  </si>
  <si>
    <t>magoody_otb</t>
  </si>
  <si>
    <t>بيت المحسن عمار #اكبر_اكتتاب_فففي_التاريخ_ارامكو</t>
  </si>
  <si>
    <t>https://twitter.com/magoody_otb/status/1203002365890252806</t>
  </si>
  <si>
    <t>ireemnames</t>
  </si>
  <si>
    <t>باقه ورد لجهودكم #اكبر_اكتتاب_فففي_التاريخ_ارامكو</t>
  </si>
  <si>
    <t>https://twitter.com/ireemnames/status/1203002365101649920</t>
  </si>
  <si>
    <t>AldahiKhaled</t>
  </si>
  <si>
    <t>أمي مكان في العالم وليست مجرد شخص #اكبر_اكتتاب_فففي_التاريخ_ارامكو</t>
  </si>
  <si>
    <t>https://twitter.com/AldahiKhaled/status/1203002361075109888</t>
  </si>
  <si>
    <t>mahi333685</t>
  </si>
  <si>
    <t>https://twitter.com/mahi333685/status/1203002360555016192</t>
  </si>
  <si>
    <t>nsns14281</t>
  </si>
  <si>
    <t>إذا كنتي تعانين من شعر دهني امزجي ٤ ملاعق من عصير الليمون مع كوب من الماء وضعيه على شعرك لمدة ربع ساعة ثم إغسليه #اكبر_اكتتاب_فففي_التاريخ_ارامكو</t>
  </si>
  <si>
    <t>https://twitter.com/nsns14281/status/1203002360290856961</t>
  </si>
  <si>
    <t>msaj_99</t>
  </si>
  <si>
    <t>الله يحفظكم #اكبر_اكتتاب_فففي_التاريخ_ارامكو</t>
  </si>
  <si>
    <t>https://twitter.com/msaj_99/status/1203002356998299659</t>
  </si>
  <si>
    <t>Badr222Abo</t>
  </si>
  <si>
    <t>إذا حضر الماء بطل التيمم #اكبر_اكتتاب_فففي_التاريخ_ارامكو</t>
  </si>
  <si>
    <t>https://twitter.com/Badr222Abo/status/1203002351784747008</t>
  </si>
  <si>
    <t>rayfyh</t>
  </si>
  <si>
    <t>صلوا علي من عرضت عليه الدنيا فقال ''اللهم الرفيق الأعلي #اكبر_اكتتاب_فففي_التاريخ_ارامكو</t>
  </si>
  <si>
    <t>https://twitter.com/rayfyh/status/1203002351700860934</t>
  </si>
  <si>
    <t>GooglKsa</t>
  </si>
  <si>
    <t>المعامله بالمثل تغنيك عن ألف عتاب. #اكبر_اكتتاب_فففي_التاريخ_ارامكو</t>
  </si>
  <si>
    <t>https://twitter.com/GooglKsa/status/1203002351591870464</t>
  </si>
  <si>
    <t>h05_mazen</t>
  </si>
  <si>
    <t>https://twitter.com/h05_mazen/status/1203002350983663628</t>
  </si>
  <si>
    <t>mahawi098</t>
  </si>
  <si>
    <t>بِشْرُ الكريم في وجهه يلوح #اكبر_اكتتاب_فففي_التاريخ_ارامكو</t>
  </si>
  <si>
    <t>https://twitter.com/mahawi098/status/1203002350937559040</t>
  </si>
  <si>
    <t>haamsm444</t>
  </si>
  <si>
    <t>كفيتو ووفيتم يارب #اكبر_اكتتاب_فففي_التاريخ_ارامكو</t>
  </si>
  <si>
    <t>https://twitter.com/haamsm444/status/1203002348974608384</t>
  </si>
  <si>
    <t>RnoshT</t>
  </si>
  <si>
    <t>سيستجيب ، سيجبرك ، سيكرمك ، لأنه الله #اكبر_اكتتاب_فففي_التاريخ_ارامكو</t>
  </si>
  <si>
    <t>https://twitter.com/RnoshT/status/1203002343559778304</t>
  </si>
  <si>
    <t>XMOBSNF73hygs9U</t>
  </si>
  <si>
    <t>https://twitter.com/XMOBSNF73hygs9U/status/1203002343270297600</t>
  </si>
  <si>
    <t>boomar7111</t>
  </si>
  <si>
    <t>اوك موفقين #اكبر_اكتتاب_فففي_التاريخ_ارامكو</t>
  </si>
  <si>
    <t>https://twitter.com/boomar7111/status/1203002341580038145</t>
  </si>
  <si>
    <t>formama333</t>
  </si>
  <si>
    <t>أملك الناس لنفسه من كتم سره #اكبر_اكتتاب_فففي_التاريخ_ارامكو</t>
  </si>
  <si>
    <t>https://twitter.com/formama333/status/1203002340963426304</t>
  </si>
  <si>
    <t>sjeen_Ana</t>
  </si>
  <si>
    <t>(إن هذه تذكرة فمن شاء اتخذ إلى ربه سبيلا) [المزمل:19] #اكبر_اكتتاب_فففي_التاريخ_ارامكو</t>
  </si>
  <si>
    <t>https://twitter.com/sjeen_Ana/status/1203002337561890819</t>
  </si>
  <si>
    <t>hajjerr_h</t>
  </si>
  <si>
    <t>ظّم الله أجر المشاعِر اللي ماتقدّرت #اكبر_اكتتاب_فففي_التاريخ_ارامكو</t>
  </si>
  <si>
    <t>https://twitter.com/hajjerr_h/status/1203002336425189376</t>
  </si>
  <si>
    <t>saooody666</t>
  </si>
  <si>
    <t>https://twitter.com/saooody666/status/1203002335808643072</t>
  </si>
  <si>
    <t>as112119</t>
  </si>
  <si>
    <t>صحيح ام لا. #اكبر_اكتتاب_فففي_التاريخ_ارامكو</t>
  </si>
  <si>
    <t>https://twitter.com/as112119/status/1203002334873296896</t>
  </si>
  <si>
    <t>A__m6eer</t>
  </si>
  <si>
    <t>أفضل الجود العطاء قبل الموعد #اكبر_اكتتاب_فففي_التاريخ_ارامكو</t>
  </si>
  <si>
    <t>https://twitter.com/A__m6eer/status/1203002333631787014</t>
  </si>
  <si>
    <t>1aDq1xBJaIWpXLL</t>
  </si>
  <si>
    <t>https://twitter.com/1aDq1xBJaIWpXLL/status/1203002330121199618</t>
  </si>
  <si>
    <t>no43219043</t>
  </si>
  <si>
    <t>النظافة من الإيمان #اكبر_اكتتاب_فففي_التاريخ_ارامكو</t>
  </si>
  <si>
    <t>https://twitter.com/no43219043/status/1203002329705984000</t>
  </si>
  <si>
    <t>mram11224</t>
  </si>
  <si>
    <t>https://twitter.com/mram11224/status/1203002328313450496</t>
  </si>
  <si>
    <t>sarh_44_</t>
  </si>
  <si>
    <t>شكرا للمشاركين #اكبر_اكتتاب_فففي_التاريخ_ارامكو</t>
  </si>
  <si>
    <t>https://twitter.com/sarh_44_/status/1203002326782500864</t>
  </si>
  <si>
    <t>sosoo159_123</t>
  </si>
  <si>
    <t>إنما سُمِّيتَ هانئاً لتهنأ #اكبر_اكتتاب_فففي_التاريخ_ارامكو</t>
  </si>
  <si>
    <t>https://twitter.com/sosoo159_123/status/1203002325880725504</t>
  </si>
  <si>
    <t>abomthae11i</t>
  </si>
  <si>
    <t>اللهم ارحم من غاب جسده #اكبر_اكتتاب_فففي_التاريخ_ارامكو</t>
  </si>
  <si>
    <t>https://twitter.com/abomthae11i/status/1203002323846479872</t>
  </si>
  <si>
    <t>motymh71</t>
  </si>
  <si>
    <t>https://twitter.com/motymh71/status/1203002321292189697</t>
  </si>
  <si>
    <t>hiam11230</t>
  </si>
  <si>
    <t>إن المقْدِرة تُذْهِبَ الحفيظة #اكبر_اكتتاب_فففي_التاريخ_ارامكو</t>
  </si>
  <si>
    <t>https://twitter.com/hiam11230/status/1203002318729469953</t>
  </si>
  <si>
    <t>fkckcicickckc</t>
  </si>
  <si>
    <t>عفيه عليكم #اكبر_اكتتاب_فففي_التاريخ_ارامكو</t>
  </si>
  <si>
    <t>https://twitter.com/fkckcicickckc/status/1203002317106233352</t>
  </si>
  <si>
    <t>Alwafe11111Com</t>
  </si>
  <si>
    <t>أحياناً لا ذنب لكَ سوى أنك صادق ." #اكبر_اكتتاب_فففي_التاريخ_ارامكو</t>
  </si>
  <si>
    <t>https://twitter.com/Alwafe11111Com/status/1203002316498120709</t>
  </si>
  <si>
    <t>A_A_3652</t>
  </si>
  <si>
    <t>https://twitter.com/A_A_3652/status/1203002314551943168</t>
  </si>
  <si>
    <t>Badoosh2B</t>
  </si>
  <si>
    <t>https://twitter.com/Badoosh2B/status/1203002311225827329</t>
  </si>
  <si>
    <t>AQQA25</t>
  </si>
  <si>
    <t>https://twitter.com/AQQA25/status/1203002310747676672</t>
  </si>
  <si>
    <t>_44iQ</t>
  </si>
  <si>
    <t>يب يب بتوفيق #اكبر_اكتتاب_فففي_التاريخ_ارامكو</t>
  </si>
  <si>
    <t>https://twitter.com/_44iQ/status/1203002309539762180</t>
  </si>
  <si>
    <t>rasellllll78131</t>
  </si>
  <si>
    <t>خاطرك غالي .. #اكبر_اكتتاب_فففي_التاريخ_ارامكو</t>
  </si>
  <si>
    <t>https://twitter.com/rasellllll78131/status/1203002308130430982</t>
  </si>
  <si>
    <t>alambra6orh2</t>
  </si>
  <si>
    <t>https://twitter.com/alambra6orh2/status/1203002306251427840</t>
  </si>
  <si>
    <t>Wawa1387</t>
  </si>
  <si>
    <t>دمتو فخرا للكل #اكبر_اكتتاب_فففي_التاريخ_ارامكو</t>
  </si>
  <si>
    <t>https://twitter.com/Wawa1387/status/1203002302644260865</t>
  </si>
  <si>
    <t>alnad1fans</t>
  </si>
  <si>
    <t>عزّة هجر ، ولامنةّ وصال.. #اكبر_اكتتاب_فففي_التاريخ_ارامكو</t>
  </si>
  <si>
    <t>https://twitter.com/alnad1fans/status/1203002299397877762</t>
  </si>
  <si>
    <t>alrsh1</t>
  </si>
  <si>
    <t>تعثرنا ونهضنا .. بكينا وضحكنا .. شعرنا بالحزن والفرح .. هذه هي سنة الحياة وكل مايحدث في حياتنا لحكمة يعلمها الله ليجعلنا أقوى مما كنا عليه. #اكبر_اكتتاب_فففي_التاريخ_ارامكو</t>
  </si>
  <si>
    <t>https://twitter.com/alrsh1/status/1203002298923921409</t>
  </si>
  <si>
    <t>Slomfans</t>
  </si>
  <si>
    <t>النعمة عروس مهرها الشكر #اكبر_اكتتاب_فففي_التاريخ_ارامكو</t>
  </si>
  <si>
    <t>https://twitter.com/Slomfans/status/1203002296961028098</t>
  </si>
  <si>
    <t>nosh2551</t>
  </si>
  <si>
    <t>شكرا من القلب #اكبر_اكتتاب_فففي_التاريخ_ارامكو</t>
  </si>
  <si>
    <t>https://twitter.com/nosh2551/status/1203002293827887104</t>
  </si>
  <si>
    <t>Nourh751</t>
  </si>
  <si>
    <t>المِثالية معايير عالية خيالية وُضعت لنحاول جاهدين أن نصل لحدود قريبة منها، ولكنها ليست مطلب حقيقي فبالنهاية نحن بشر ونقع ما بين الخطأ والصواب. #اكبر_اكتتاب_فففي_التاريخ_ارامكو</t>
  </si>
  <si>
    <t>https://twitter.com/Nourh751/status/1203002292087205888</t>
  </si>
  <si>
    <t>xps500</t>
  </si>
  <si>
    <t>المعاملة بالأصل ، وليس بالمثل .. #اكبر_اكتتاب_فففي_التاريخ_ارامكو</t>
  </si>
  <si>
    <t>https://twitter.com/xps500/status/1203002292041064450</t>
  </si>
  <si>
    <t>Hs6Hs25</t>
  </si>
  <si>
    <t>https://twitter.com/Hs6Hs25/status/1203002290011082752</t>
  </si>
  <si>
    <t>azoozy122233</t>
  </si>
  <si>
    <t>https://twitter.com/azoozy122233/status/1203002289830735874</t>
  </si>
  <si>
    <t>Alhanof_552</t>
  </si>
  <si>
    <t>عساكم على القوه والله #اكبر_اكتتاب_فففي_التاريخ_ارامكو</t>
  </si>
  <si>
    <t>https://twitter.com/Alhanof_552/status/1203002286680788992</t>
  </si>
  <si>
    <t>jfkakvjs9872ih</t>
  </si>
  <si>
    <t>الشباب مثل الورد فقد يحتاج الى العنايه اعتنو فيهم لا يسافرون #اكبر_اكتتاب_فففي_التاريخ_ارامكو</t>
  </si>
  <si>
    <t>https://twitter.com/jfkakvjs9872ih/status/1203002284910764034</t>
  </si>
  <si>
    <t>Fahad2012511</t>
  </si>
  <si>
    <t>نحن راحلون #اكبر_اكتتاب_فففي_التاريخ_ارامكو</t>
  </si>
  <si>
    <t>https://twitter.com/Fahad2012511/status/1203002284415889411</t>
  </si>
  <si>
    <t>Qwerrmr</t>
  </si>
  <si>
    <t>https://twitter.com/Qwerrmr/status/1203002282171871233</t>
  </si>
  <si>
    <t>hnnnonnnh</t>
  </si>
  <si>
    <t>المرء بأصغريه : قلبه ولسانه #اكبر_اكتتاب_فففي_التاريخ_ارامكو</t>
  </si>
  <si>
    <t>https://twitter.com/hnnnonnnh/status/1203002278980009984</t>
  </si>
  <si>
    <t>mohtmh1984</t>
  </si>
  <si>
    <t>خير وشو في #اكبر_اكتتاب_فففي_التاريخ_ارامكو</t>
  </si>
  <si>
    <t>https://twitter.com/mohtmh1984/status/1203002277704941569</t>
  </si>
  <si>
    <t>hmaadooh1</t>
  </si>
  <si>
    <t>كعابر سبيل #اكبر_اكتتاب_فففي_التاريخ_ارامكو</t>
  </si>
  <si>
    <t>https://twitter.com/hmaadooh1/status/1203002277654671360</t>
  </si>
  <si>
    <t>thker_545</t>
  </si>
  <si>
    <t>أول من عرف المصارعة هم المصريون القدماء, حوالي سنة 3000 قبل الميلاد. #اكبر_اكتتاب_فففي_التاريخ_ارامكو</t>
  </si>
  <si>
    <t>https://twitter.com/thker_545/status/1203002277193232385</t>
  </si>
  <si>
    <t>wftt654321</t>
  </si>
  <si>
    <t>الفضل ما شهدت به الأعداء #اكبر_اكتتاب_فففي_التاريخ_ارامكو</t>
  </si>
  <si>
    <t>https://twitter.com/wftt654321/status/1203002275943370754</t>
  </si>
  <si>
    <t>rmmrmm_6801</t>
  </si>
  <si>
    <t>https://twitter.com/rmmrmm_6801/status/1203002275200933888</t>
  </si>
  <si>
    <t>lo0ove2008</t>
  </si>
  <si>
    <t>المرء بالأخلاق يسمو ذكره #اكبر_اكتتاب_فففي_التاريخ_ارامكو</t>
  </si>
  <si>
    <t>https://twitter.com/lo0ove2008/status/1203002272302731264</t>
  </si>
  <si>
    <t>hsi9911</t>
  </si>
  <si>
    <t>اترك وراءك كل اثر جميل #اكبر_اكتتاب_فففي_التاريخ_ارامكو</t>
  </si>
  <si>
    <t>https://twitter.com/hsi9911/status/1203002270545334273</t>
  </si>
  <si>
    <t>AOM__AR</t>
  </si>
  <si>
    <t>فالكم الاعلى يارب #اكبر_اكتتاب_فففي_التاريخ_ارامكو</t>
  </si>
  <si>
    <t>https://twitter.com/AOM__AR/status/1203002269245100033</t>
  </si>
  <si>
    <t>tareq_m_d</t>
  </si>
  <si>
    <t>(إنما نطعمكم لوجه الله لا نريد منكم جزاء ولا شكورا) [الانسان:9] #اكبر_اكتتاب_فففي_التاريخ_ارامكو</t>
  </si>
  <si>
    <t>https://twitter.com/tareq_m_d/status/1203002268053909504</t>
  </si>
  <si>
    <t>asad101101</t>
  </si>
  <si>
    <t>https://twitter.com/asad101101/status/1203002267990925313</t>
  </si>
  <si>
    <t>aaaabbbb201081</t>
  </si>
  <si>
    <t>الكريم من أكرم الأحرار #اكبر_اكتتاب_فففي_التاريخ_ارامكو</t>
  </si>
  <si>
    <t>https://twitter.com/aaaabbbb201081/status/1203002265344315392</t>
  </si>
  <si>
    <t>28fde39b</t>
  </si>
  <si>
    <t>عيش في الدنيا كالغريب #اكبر_اكتتاب_فففي_التاريخ_ارامكو</t>
  </si>
  <si>
    <t>https://twitter.com/28fde39b/status/1203002263566004224</t>
  </si>
  <si>
    <t>wooorldd</t>
  </si>
  <si>
    <t>كل الشكر لكم #اكبر_اكتتاب_فففي_التاريخ_ارامكو</t>
  </si>
  <si>
    <t>https://twitter.com/wooorldd/status/1203002261858914309</t>
  </si>
  <si>
    <t>abkanyrhylk22</t>
  </si>
  <si>
    <t>أيخـافُ قلّبِـي، واللهُ مأمَّـنه؟ #اكبر_اكتتاب_فففي_التاريخ_ارامكو</t>
  </si>
  <si>
    <t>https://twitter.com/abkanyrhylk22/status/1203002260680261632</t>
  </si>
  <si>
    <t>mmmmmm1407</t>
  </si>
  <si>
    <t>الكذب داء والصدق دواء #اكبر_اكتتاب_فففي_التاريخ_ارامكو</t>
  </si>
  <si>
    <t>https://twitter.com/mmmmmm1407/status/1203002258377629697</t>
  </si>
  <si>
    <t>khaalieed</t>
  </si>
  <si>
    <t>https://twitter.com/khaalieed/status/1203002258348220417</t>
  </si>
  <si>
    <t>m502mf</t>
  </si>
  <si>
    <t>غاليةٍ تحت الثرى #اكبر_اكتتاب_فففي_التاريخ_ارامكو</t>
  </si>
  <si>
    <t>https://twitter.com/m502mf/status/1203002255349342208</t>
  </si>
  <si>
    <t>AsadOmarGly</t>
  </si>
  <si>
    <t>شنو صاير هينا #اكبر_اكتتاب_فففي_التاريخ_ارامكو</t>
  </si>
  <si>
    <t>https://twitter.com/AsadOmarGly/status/1203002254153932802</t>
  </si>
  <si>
    <t>nonohobi688</t>
  </si>
  <si>
    <t>ليس الظلام ما يجعل هذا الليل موحشًا وفظيع، بل غيابكِ هو من يجعل الظلام موحشًا #اكبر_اكتتاب_فففي_التاريخ_ارامكو</t>
  </si>
  <si>
    <t>https://twitter.com/nonohobi688/status/1203002253495427073</t>
  </si>
  <si>
    <t>shoomooh</t>
  </si>
  <si>
    <t>القناعة كنز لا يفنى #اكبر_اكتتاب_فففي_التاريخ_ارامكو</t>
  </si>
  <si>
    <t>https://twitter.com/shoomooh/status/1203002248365821953</t>
  </si>
  <si>
    <t>rano1452</t>
  </si>
  <si>
    <t>وهم نفسي ب النسيان #اكبر_اكتتاب_فففي_التاريخ_ارامكو</t>
  </si>
  <si>
    <t>https://twitter.com/rano1452/status/1203002248256770052</t>
  </si>
  <si>
    <t>noo20124</t>
  </si>
  <si>
    <t>اوك اوك #اكبر_اكتتاب_فففي_التاريخ_ارامكو</t>
  </si>
  <si>
    <t>https://twitter.com/noo20124/status/1203002247552090112</t>
  </si>
  <si>
    <t>satamm5050</t>
  </si>
  <si>
    <t>https://twitter.com/satamm5050/status/1203002246658772996</t>
  </si>
  <si>
    <t>Roohy511Leen</t>
  </si>
  <si>
    <t>اللهم اكفني بحلالك عن حرامك وأغنني بفضلك عن سواك #اكبر_اكتتاب_فففي_التاريخ_ارامكو</t>
  </si>
  <si>
    <t>https://twitter.com/Roohy511Leen/status/1203002246654504960</t>
  </si>
  <si>
    <t>turki123097</t>
  </si>
  <si>
    <t>القدوة الحسنة خير من الوصية #اكبر_اكتتاب_فففي_التاريخ_ارامكو</t>
  </si>
  <si>
    <t>https://twitter.com/turki123097/status/1203002241386471424</t>
  </si>
  <si>
    <t>whd7c</t>
  </si>
  <si>
    <t>الله يبارك لكم يارب #اكبر_اكتتاب_فففي_التاريخ_ارامكو</t>
  </si>
  <si>
    <t>https://twitter.com/whd7c/status/1203002239805210624</t>
  </si>
  <si>
    <t>adl_1978_</t>
  </si>
  <si>
    <t>رحمَ الله كل روحٍ #اكبر_اكتتاب_فففي_التاريخ_ارامكو</t>
  </si>
  <si>
    <t>https://twitter.com/adl_1978_/status/1203002239725588480</t>
  </si>
  <si>
    <t>riivri_</t>
  </si>
  <si>
    <t>https://twitter.com/riivri_/status/1203002239721316353</t>
  </si>
  <si>
    <t>mooneGaid</t>
  </si>
  <si>
    <t>https://twitter.com/mooneGaid/status/1203002238546989063</t>
  </si>
  <si>
    <t>Z8rtyq81M</t>
  </si>
  <si>
    <t>https://twitter.com/Z8rtyq81M/status/1203002234340085761</t>
  </si>
  <si>
    <t>mostafafrj</t>
  </si>
  <si>
    <t>https://twitter.com/mostafafrj/status/1203002232821764097</t>
  </si>
  <si>
    <t>aml11203</t>
  </si>
  <si>
    <t>يستحقون الدعم فعلا #اكبر_اكتتاب_فففي_التاريخ_ارامكو</t>
  </si>
  <si>
    <t>https://twitter.com/aml11203/status/1203002232368697345</t>
  </si>
  <si>
    <t>KAZMEN_96</t>
  </si>
  <si>
    <t>ملامح لا تغيب عن البال #اكبر_اكتتاب_فففي_التاريخ_ارامكو</t>
  </si>
  <si>
    <t>https://twitter.com/KAZMEN_96/status/1203002231735369728</t>
  </si>
  <si>
    <t>7amanieo</t>
  </si>
  <si>
    <t>https://twitter.com/7amanieo/status/1203002230460289026</t>
  </si>
  <si>
    <t>vbcgcgv</t>
  </si>
  <si>
    <t>نفس طيبه #اكبر_اكتتاب_فففي_التاريخ_ارامكو</t>
  </si>
  <si>
    <t>https://twitter.com/vbcgcgv/status/1203002230435196929</t>
  </si>
  <si>
    <t>GainingFollowz</t>
  </si>
  <si>
    <t>تقدير وتسامح #اكبر_اكتتاب_فففي_التاريخ_ارامكو</t>
  </si>
  <si>
    <t>https://twitter.com/GainingFollowz/status/1203002226869968897</t>
  </si>
  <si>
    <t>aa0555180</t>
  </si>
  <si>
    <t>رحمَ الله ضحكةً لاتنسى #اكبر_اكتتاب_فففي_التاريخ_ارامكو</t>
  </si>
  <si>
    <t>https://twitter.com/aa0555180/status/1203002223288102912</t>
  </si>
  <si>
    <t>sami11188</t>
  </si>
  <si>
    <t>كل مايدخل شخص جديد بحياتي اقول شكله مسكين وبالنهايه والله محد يطلع مسكين غيري . #اكبر_اكتتاب_فففي_التاريخ_ارامكو</t>
  </si>
  <si>
    <t>https://twitter.com/sami11188/status/1203002222805733376</t>
  </si>
  <si>
    <t>Yasoor__1122</t>
  </si>
  <si>
    <t>فالهم كل خير #اكبر_اكتتاب_فففي_التاريخ_ارامكو</t>
  </si>
  <si>
    <t>https://twitter.com/Yasoor__1122/status/1203002222788915201</t>
  </si>
  <si>
    <t>s7up1</t>
  </si>
  <si>
    <t>https://twitter.com/s7up1/status/1203002221916495872</t>
  </si>
  <si>
    <t>zzxxzz7981</t>
  </si>
  <si>
    <t>وعي وادراك #اكبر_اكتتاب_فففي_التاريخ_ارامكو</t>
  </si>
  <si>
    <t>https://twitter.com/zzxxzz7981/status/1203002216753369088</t>
  </si>
  <si>
    <t>Aziaz820</t>
  </si>
  <si>
    <t>هي الكُلُّ #اكبر_اكتتاب_فففي_التاريخ_ارامكو</t>
  </si>
  <si>
    <t>https://twitter.com/Aziaz820/status/1203002214803001346</t>
  </si>
  <si>
    <t>toom_52h</t>
  </si>
  <si>
    <t>https://twitter.com/toom_52h/status/1203002214631067649</t>
  </si>
  <si>
    <t>saeeed23meesfr</t>
  </si>
  <si>
    <t>https://twitter.com/saeeed23meesfr/status/1203002214500962304</t>
  </si>
  <si>
    <t>bbt344</t>
  </si>
  <si>
    <t>شكرا لجهودكم #اكبر_اكتتاب_فففي_التاريخ_ارامكو</t>
  </si>
  <si>
    <t>https://twitter.com/bbt344/status/1203002214408708096</t>
  </si>
  <si>
    <t>adhdndnj</t>
  </si>
  <si>
    <t>https://twitter.com/adhdndnj/status/1203002209216147457</t>
  </si>
  <si>
    <t>EAlhefzi</t>
  </si>
  <si>
    <t>https://twitter.com/EAlhefzi/status/1203002207907590144</t>
  </si>
  <si>
    <t>vip_DeW</t>
  </si>
  <si>
    <t>https://twitter.com/vip_DeW/status/1203002207630757889</t>
  </si>
  <si>
    <t>a_seer1111</t>
  </si>
  <si>
    <t>عجيب والله #اكبر_اكتتاب_فففي_التاريخ_ارامكو</t>
  </si>
  <si>
    <t>https://twitter.com/a_seer1111/status/1203002206808690688</t>
  </si>
  <si>
    <t>نفوس طيبه روح متسامحه #اكبر_اكتتاب_فففي_التاريخ_ارامكو</t>
  </si>
  <si>
    <t>https://twitter.com/05954746545/status/1203002202249404416</t>
  </si>
  <si>
    <t>azooz_deabe</t>
  </si>
  <si>
    <t>https://twitter.com/azooz_deabe/status/1203002200739504134</t>
  </si>
  <si>
    <t>froos420</t>
  </si>
  <si>
    <t>هـنـاك شـئ اسـمـه الـثـقـه بـالـنـفـس .. فـكـلام الـنـآس آرآء ولـيـسـت حـقـيـقـةُ .. #اكبر_اكتتاب_فففي_التاريخ_ارامكو</t>
  </si>
  <si>
    <t>https://twitter.com/froos420/status/1203002199858651137</t>
  </si>
  <si>
    <t>muaatz7070</t>
  </si>
  <si>
    <t>موبدعين #اكبر_اكتتاب_فففي_التاريخ_ارامكو</t>
  </si>
  <si>
    <t>https://twitter.com/muaatz7070/status/1203002199468625921</t>
  </si>
  <si>
    <t>zag20012</t>
  </si>
  <si>
    <t>لاكلمات تكفي للحديث عنه #اكبر_اكتتاب_فففي_التاريخ_ارامكو</t>
  </si>
  <si>
    <t>https://twitter.com/zag20012/status/1203002196129914882</t>
  </si>
  <si>
    <t>sss_55_ss</t>
  </si>
  <si>
    <t>https://twitter.com/sss_55_ss/status/1203002193743433728</t>
  </si>
  <si>
    <t>dsfxxf</t>
  </si>
  <si>
    <t>https://twitter.com/dsfxxf/status/1203002192954843136</t>
  </si>
  <si>
    <t>tooth12234</t>
  </si>
  <si>
    <t>وصلوني 100 الف #اكبر_اكتتاب_فففي_التاريخ_ارامكو</t>
  </si>
  <si>
    <t>https://twitter.com/tooth12234/status/1203002190815801349</t>
  </si>
  <si>
    <t>salmanooh1</t>
  </si>
  <si>
    <t>تخسر الشخص اللي يتحمّلك ؟ #اكبر_اكتتاب_فففي_التاريخ_ارامكو</t>
  </si>
  <si>
    <t>https://twitter.com/salmanooh1/status/1203002189310054400</t>
  </si>
  <si>
    <t>admantk5545</t>
  </si>
  <si>
    <t>https://twitter.com/admantk5545/status/1203002186042630144</t>
  </si>
  <si>
    <t>l77n_almsha3r</t>
  </si>
  <si>
    <t>كلما أعطيت بلا مقابل، كلما رزقت بلا توقع، اعمل الخير بصوت هادئ، فغداً يتحدث عملك بصوت مرتفع ! #اكبر_اكتتاب_فففي_التاريخ_ارامكو</t>
  </si>
  <si>
    <t>https://twitter.com/l77n_almsha3r/status/1203002184796983299</t>
  </si>
  <si>
    <t>kse_220</t>
  </si>
  <si>
    <t>ارحم عجزي يارب #اكبر_اكتتاب_فففي_التاريخ_ارامكو</t>
  </si>
  <si>
    <t>https://twitter.com/kse_220/status/1203002182238380032</t>
  </si>
  <si>
    <t>Mm1Hhh</t>
  </si>
  <si>
    <t>افضل وربي #اكبر_اكتتاب_فففي_التاريخ_ارامكو</t>
  </si>
  <si>
    <t>https://twitter.com/Mm1Hhh/status/1203002180690759687</t>
  </si>
  <si>
    <t>D7OMY__55__</t>
  </si>
  <si>
    <t>اخلاق عاليه خلق رفيع #اكبر_اكتتاب_فففي_التاريخ_ارامكو</t>
  </si>
  <si>
    <t>https://twitter.com/D7OMY__55__/status/1203002180468400135</t>
  </si>
  <si>
    <t>frfsd245</t>
  </si>
  <si>
    <t>https://twitter.com/frfsd245/status/1203002177524027393</t>
  </si>
  <si>
    <t>sosoo661134</t>
  </si>
  <si>
    <t>ربي لاتحجب دعوتي #اكبر_اكتتاب_فففي_التاريخ_ارامكو</t>
  </si>
  <si>
    <t>https://twitter.com/sosoo661134/status/1203002174923530240</t>
  </si>
  <si>
    <t>Defalh__2012_3</t>
  </si>
  <si>
    <t>رقي في الأخلاق جمال الروح #اكبر_اكتتاب_فففي_التاريخ_ارامكو</t>
  </si>
  <si>
    <t>https://twitter.com/Defalh__2012_3/status/1203002173514227712</t>
  </si>
  <si>
    <t>hamdnfc</t>
  </si>
  <si>
    <t>فالكم القمه #اكبر_اكتتاب_فففي_التاريخ_ارامكو</t>
  </si>
  <si>
    <t>https://twitter.com/hamdnfc/status/1203002171161219073</t>
  </si>
  <si>
    <t>mh_ad11</t>
  </si>
  <si>
    <t>https://twitter.com/mh_ad11/status/1203002170121043975</t>
  </si>
  <si>
    <t>soso141464</t>
  </si>
  <si>
    <t>ربي يعين #اكبر_اكتتاب_فففي_التاريخ_ارامكو</t>
  </si>
  <si>
    <t>https://twitter.com/soso141464/status/1203002167822553088</t>
  </si>
  <si>
    <t>abode05001488</t>
  </si>
  <si>
    <t>https://twitter.com/abode05001488/status/1203002166698487808</t>
  </si>
  <si>
    <t>am_al5la8en</t>
  </si>
  <si>
    <t>تفائل حكم #اكبر_اكتتاب_فففي_التاريخ_ارامكو</t>
  </si>
  <si>
    <t>https://twitter.com/am_al5la8en/status/1203002166526578689</t>
  </si>
  <si>
    <t>neery2231</t>
  </si>
  <si>
    <t>https://twitter.com/neery2231/status/1203002161774432257</t>
  </si>
  <si>
    <t>n5c0vm1gIlfwWYd</t>
  </si>
  <si>
    <t>اساس المجتمع #اكبر_اكتتاب_فففي_التاريخ_ارامكو</t>
  </si>
  <si>
    <t>https://twitter.com/n5c0vm1gIlfwWYd/status/1203002160608350209</t>
  </si>
  <si>
    <t>mnnnnol33</t>
  </si>
  <si>
    <t>هناك خلوه مع الله لا تقدر بثمن .. وما أجملها حين يقطعها صوت الآذان .. #اكبر_اكتتاب_فففي_التاريخ_ارامكو</t>
  </si>
  <si>
    <t>https://twitter.com/mnnnnol33/status/1203002159681413121</t>
  </si>
  <si>
    <t>yazeedalsowat</t>
  </si>
  <si>
    <t>انيق كلمات معبره #اكبر_اكتتاب_فففي_التاريخ_ارامكو</t>
  </si>
  <si>
    <t>https://twitter.com/yazeedalsowat/status/1203002159182295041</t>
  </si>
  <si>
    <t>bandariassafmo</t>
  </si>
  <si>
    <t>اوك بتوفيق #اكبر_اكتتاب_فففي_التاريخ_ارامكو</t>
  </si>
  <si>
    <t>https://twitter.com/bandariassafmo/status/1203002155914944512</t>
  </si>
  <si>
    <t>RWNA8</t>
  </si>
  <si>
    <t>https://twitter.com/RWNA8/status/1203002152605626373</t>
  </si>
  <si>
    <t>A7med12212</t>
  </si>
  <si>
    <t>هي الفضلُ، هي الخيرُ #اكبر_اكتتاب_فففي_التاريخ_ارامكو</t>
  </si>
  <si>
    <t>https://twitter.com/A7med12212/status/1203002152362369024</t>
  </si>
  <si>
    <t>abedmuiz100</t>
  </si>
  <si>
    <t>ربي اغفر لي #اكبر_اكتتاب_فففي_التاريخ_ارامكو</t>
  </si>
  <si>
    <t>https://twitter.com/abedmuiz100/status/1203002151016058884</t>
  </si>
  <si>
    <t>yyy60000000000</t>
  </si>
  <si>
    <t>كلام من ذهب #اكبر_اكتتاب_فففي_التاريخ_ارامكو</t>
  </si>
  <si>
    <t>https://twitter.com/yyy60000000000/status/1203002148642021378</t>
  </si>
  <si>
    <t>abullah1122334</t>
  </si>
  <si>
    <t>ربي يعين الكل #اكبر_اكتتاب_فففي_التاريخ_ارامكو</t>
  </si>
  <si>
    <t>https://twitter.com/abullah1122334/status/1203002147505352709</t>
  </si>
  <si>
    <t>nnaooosh_07</t>
  </si>
  <si>
    <t>https://twitter.com/nnaooosh_07/status/1203002143852158982</t>
  </si>
  <si>
    <t>mjnoonarasmi1</t>
  </si>
  <si>
    <t>https://twitter.com/mjnoonarasmi1/status/1203002140706430976</t>
  </si>
  <si>
    <t>mesh__mb</t>
  </si>
  <si>
    <t>الطايف #اكبر_اكتتاب_فففي_التاريخ_ارامكو</t>
  </si>
  <si>
    <t>https://twitter.com/mesh__mb/status/1203002140614115329</t>
  </si>
  <si>
    <t>rr666311</t>
  </si>
  <si>
    <t>https://twitter.com/rr666311/status/1203002138189844481</t>
  </si>
  <si>
    <t>dy53nod</t>
  </si>
  <si>
    <t>https://twitter.com/dy53nod/status/1203002135811633156</t>
  </si>
  <si>
    <t>Me__78</t>
  </si>
  <si>
    <t>عسير #اكبر_اكتتاب_فففي_التاريخ_ارامكو</t>
  </si>
  <si>
    <t>https://twitter.com/Me__78/status/1203002132565069825</t>
  </si>
  <si>
    <t>Fhood_tb</t>
  </si>
  <si>
    <t>ثُلث القرآن اجر لي ولوالدتي ولجميع المسلمين https://twitter.com/Ryoof76/status/1167583943723540482/photo/1 #اكبر_اكتتاب_فففي_التاريخ_ارامكو</t>
  </si>
  <si>
    <t>https://twitter.com/Fhood_tb/status/1203002132452007936</t>
  </si>
  <si>
    <t>theekra_4</t>
  </si>
  <si>
    <t>جواهر ودررقمه في الإبداع #اكبر_اكتتاب_فففي_التاريخ_ارامكو</t>
  </si>
  <si>
    <t>https://twitter.com/theekra_4/status/1203002131902615564</t>
  </si>
  <si>
    <t>knooozalsna</t>
  </si>
  <si>
    <t>لافض فوك والله #اكبر_اكتتاب_فففي_التاريخ_ارامكو</t>
  </si>
  <si>
    <t>https://twitter.com/knooozalsna/status/1203002130598117376</t>
  </si>
  <si>
    <t>hnpnp8881</t>
  </si>
  <si>
    <t>جازان #اكبر_اكتتاب_فففي_التاريخ_ارامكو</t>
  </si>
  <si>
    <t>https://twitter.com/hnpnp8881/status/1203002125153947648</t>
  </si>
  <si>
    <t>staaf1212</t>
  </si>
  <si>
    <t>(وقيل من راق) [القيامة:27] #اكبر_اكتتاب_فففي_التاريخ_ارامكو</t>
  </si>
  <si>
    <t>https://twitter.com/staaf1212/status/1203002124633657344</t>
  </si>
  <si>
    <t>Lovemahajae</t>
  </si>
  <si>
    <t>أدب وحشمه #اكبر_اكتتاب_فففي_التاريخ_ارامكو</t>
  </si>
  <si>
    <t>https://twitter.com/Lovemahajae/status/1203002124336029698</t>
  </si>
  <si>
    <t>alase05</t>
  </si>
  <si>
    <t>ايوه طيب . #اكبر_اكتتاب_فففي_التاريخ_ارامكو</t>
  </si>
  <si>
    <t>https://twitter.com/alase05/status/1203002123312603136</t>
  </si>
  <si>
    <t>q8o007</t>
  </si>
  <si>
    <t>https://twitter.com/q8o007/status/1203002119932043265</t>
  </si>
  <si>
    <t>meeme662</t>
  </si>
  <si>
    <t>يارب انت ترى مابداخلي وهم يرون خارجي اللهم قوني بك وزدني صبراًيارب أنت تعلم مافي قلبي ارحني ياالله ازح عني مااثقلني واجبرني جبراًيليق بجبرك #اكبر_اكتتاب_فففي_التاريخ_ارامكو</t>
  </si>
  <si>
    <t>https://twitter.com/meeme662/status/1203002115800666118</t>
  </si>
  <si>
    <t>shhoo999</t>
  </si>
  <si>
    <t>عفيف النقيه #اكبر_اكتتاب_فففي_التاريخ_ارامكو</t>
  </si>
  <si>
    <t>https://twitter.com/shhoo999/status/1203002115792211970</t>
  </si>
  <si>
    <t>Al7o00ob2011</t>
  </si>
  <si>
    <t>رقي عبارات ذوق واحترام ابداع بلا حدود #اكبر_اكتتاب_فففي_التاريخ_ارامكو</t>
  </si>
  <si>
    <t>https://twitter.com/Al7o00ob2011/status/1203002115704184837</t>
  </si>
  <si>
    <t>rem55665</t>
  </si>
  <si>
    <t>فالهم كل خير يارب #اكبر_اكتتاب_فففي_التاريخ_ارامكو</t>
  </si>
  <si>
    <t>https://twitter.com/rem55665/status/1203002115171508224</t>
  </si>
  <si>
    <t>mursalat171</t>
  </si>
  <si>
    <t>https://twitter.com/mursalat171/status/1203002111585398785</t>
  </si>
  <si>
    <t>nawaf1almuheza</t>
  </si>
  <si>
    <t>ابها البهيه #اكبر_اكتتاب_فففي_التاريخ_ارامكو</t>
  </si>
  <si>
    <t>https://twitter.com/nawaf1almuheza/status/1203002108963889153</t>
  </si>
  <si>
    <t>alman112_s</t>
  </si>
  <si>
    <t>جمال كلمات #اكبر_اكتتاب_فففي_التاريخ_ارامكو</t>
  </si>
  <si>
    <t>https://twitter.com/alman112_s/status/1203002108091478016</t>
  </si>
  <si>
    <t>lemeta85</t>
  </si>
  <si>
    <t>الهمه معاهم #اكبر_اكتتاب_فففي_التاريخ_ارامكو</t>
  </si>
  <si>
    <t>https://twitter.com/lemeta85/status/1203002107844018181</t>
  </si>
  <si>
    <t>adelalmahry1</t>
  </si>
  <si>
    <t>في الغالب، عليك أن تتوقّف قليلاً لتُقيّم وتُخطّط وتُراجع الوضع الراهن لتقفز عالياً من جديد وتصل لما هو أبعد. #اكبر_اكتتاب_فففي_التاريخ_ارامكو</t>
  </si>
  <si>
    <t>https://twitter.com/adelalmahry1/status/1203002105956634624</t>
  </si>
  <si>
    <t>JUHAYNAALSAYEED</t>
  </si>
  <si>
    <t>https://twitter.com/JUHAYNAALSAYEED/status/1203002104404758529</t>
  </si>
  <si>
    <t>nrnn25</t>
  </si>
  <si>
    <t>فخامه احترام تألق #اكبر_اكتتاب_فففي_التاريخ_ارامكو</t>
  </si>
  <si>
    <t>https://twitter.com/nrnn25/status/1203002100751519744</t>
  </si>
  <si>
    <t>JihanRadi</t>
  </si>
  <si>
    <t>https://twitter.com/JihanRadi/status/1203002098935304198</t>
  </si>
  <si>
    <t>vh79k</t>
  </si>
  <si>
    <t>https://twitter.com/vh79k/status/1203002097173778433</t>
  </si>
  <si>
    <t>eassr2014</t>
  </si>
  <si>
    <t>جده غير #اكبر_اكتتاب_فففي_التاريخ_ارامكو</t>
  </si>
  <si>
    <t>https://twitter.com/eassr2014/status/1203002097169514496</t>
  </si>
  <si>
    <t>aann555444</t>
  </si>
  <si>
    <t>موفقين يارب #اكبر_اكتتاب_فففي_التاريخ_ارامكو</t>
  </si>
  <si>
    <t>https://twitter.com/aann555444/status/1203002092501262341</t>
  </si>
  <si>
    <t>R_aroro123</t>
  </si>
  <si>
    <t>اخلاق #اكبر_اكتتاب_فففي_التاريخ_ارامكو</t>
  </si>
  <si>
    <t>https://twitter.com/R_aroro123/status/1203002092488724482</t>
  </si>
  <si>
    <t>ftnh23</t>
  </si>
  <si>
    <t>سورة الأحزاب(قل لن ينفعكم الفرار إن فررتم من الموت أو القتل وإذا لا تمتعون إلا قليلا) #اكبر_اكتتاب_فففي_التاريخ_ارامكو</t>
  </si>
  <si>
    <t>https://twitter.com/ftnh23/status/1203002090924257280</t>
  </si>
  <si>
    <t>RT24_24</t>
  </si>
  <si>
    <t>الرياض احلى #اكبر_اكتتاب_فففي_التاريخ_ارامكو</t>
  </si>
  <si>
    <t>https://twitter.com/RT24_24/status/1203002089217110019</t>
  </si>
  <si>
    <t>dy1543</t>
  </si>
  <si>
    <t>https://twitter.com/dy1543/status/1203002088965509121</t>
  </si>
  <si>
    <t>faid_32</t>
  </si>
  <si>
    <t>صحيح ام لا ؟؟ #اكبر_اكتتاب_فففي_التاريخ_ارامكو</t>
  </si>
  <si>
    <t>https://twitter.com/faid_32/status/1203002084561444875</t>
  </si>
  <si>
    <t>fghh55777hh</t>
  </si>
  <si>
    <t>راقي #اكبر_اكتتاب_فففي_التاريخ_ارامكو</t>
  </si>
  <si>
    <t>https://twitter.com/fghh55777hh/status/1203002084523757574</t>
  </si>
  <si>
    <t>ahlawhda20</t>
  </si>
  <si>
    <t>https://twitter.com/ahlawhda20/status/1203002082502025217</t>
  </si>
  <si>
    <t>x23x9</t>
  </si>
  <si>
    <t>مين يخاوي #اكبر_اكتتاب_فففي_التاريخ_ارامكو</t>
  </si>
  <si>
    <t>https://twitter.com/x23x9/status/1203002082346835973</t>
  </si>
  <si>
    <t>hoodooe2</t>
  </si>
  <si>
    <t>https://twitter.com/hoodooe2/status/1203002081797390336</t>
  </si>
  <si>
    <t>Njwanabosolb</t>
  </si>
  <si>
    <t>تميز #اكبر_اكتتاب_فففي_التاريخ_ارامكو</t>
  </si>
  <si>
    <t>https://twitter.com/Njwanabosolb/status/1203002078123241473</t>
  </si>
  <si>
    <t>rfdhkrfdhk</t>
  </si>
  <si>
    <t>https://twitter.com/rfdhkrfdhk/status/1203002076160241666</t>
  </si>
  <si>
    <t>ytyt543</t>
  </si>
  <si>
    <t>https://twitter.com/ytyt543/status/1203002075489148930</t>
  </si>
  <si>
    <t>rakancn</t>
  </si>
  <si>
    <t>الافضل على الاطلاق #اكبر_اكتتاب_فففي_التاريخ_ارامكو</t>
  </si>
  <si>
    <t>https://twitter.com/rakancn/status/1203002074256072711</t>
  </si>
  <si>
    <t>fofs17</t>
  </si>
  <si>
    <t>بركب معكم #اكبر_اكتتاب_فففي_التاريخ_ارامكو</t>
  </si>
  <si>
    <t>https://twitter.com/fofs17/status/1203002074205687809</t>
  </si>
  <si>
    <t>ma__377</t>
  </si>
  <si>
    <t>https://twitter.com/ma__377/status/1203002073438142477</t>
  </si>
  <si>
    <t>Xaxadat</t>
  </si>
  <si>
    <t>الناجحون يبحثون دائما عن الفرص لمساعدة الآخرين ، بينما الفاشلون يسألون دائما ماذا نستفيد نحن من ذلك. #اكبر_اكتتاب_فففي_التاريخ_ارامكو</t>
  </si>
  <si>
    <t>https://twitter.com/Xaxadat/status/1203002067717107712</t>
  </si>
  <si>
    <t>hodatalaal</t>
  </si>
  <si>
    <t>ليه كذا #اكبر_اكتتاب_فففي_التاريخ_ارامكو</t>
  </si>
  <si>
    <t>https://twitter.com/hodatalaal/status/1203002067188629504</t>
  </si>
  <si>
    <t>Nn1234B</t>
  </si>
  <si>
    <t>بوركتم وربي #اكبر_اكتتاب_فففي_التاريخ_ارامكو</t>
  </si>
  <si>
    <t>https://twitter.com/Nn1234B/status/1203002066861473793</t>
  </si>
  <si>
    <t>a_ahmdoof</t>
  </si>
  <si>
    <t>https://twitter.com/a_ahmdoof/status/1203002066609807360</t>
  </si>
  <si>
    <t>frh272711</t>
  </si>
  <si>
    <t>اناقه فكر #اكبر_اكتتاب_فففي_التاريخ_ارامكو</t>
  </si>
  <si>
    <t>https://twitter.com/frh272711/status/1203002060930764800</t>
  </si>
  <si>
    <t>nawfnawf909</t>
  </si>
  <si>
    <t>لا تؤذي قلبك وتتسبب في شيخوخته المُبكره ، الحياه لا تحتاج منك شيئًا غير أن تبتسم #اكبر_اكتتاب_فففي_التاريخ_ارامكو</t>
  </si>
  <si>
    <t>https://twitter.com/nawfnawf909/status/1203002060502896643</t>
  </si>
  <si>
    <t>cody21221</t>
  </si>
  <si>
    <t>امر محزن #اكبر_اكتتاب_فففي_التاريخ_ارامكو</t>
  </si>
  <si>
    <t>https://twitter.com/cody21221/status/1203002059928342529</t>
  </si>
  <si>
    <t>al59abah</t>
  </si>
  <si>
    <t>حيدل ع وشو ؟ #اكبر_اكتتاب_فففي_التاريخ_ارامكو</t>
  </si>
  <si>
    <t>https://twitter.com/al59abah/status/1203002059311779840</t>
  </si>
  <si>
    <t>hsoos881</t>
  </si>
  <si>
    <t>https://twitter.com/hsoos881/status/1203002057243934723</t>
  </si>
  <si>
    <t>tmnak661</t>
  </si>
  <si>
    <t>سبحان الله والحمد لله والله أكبر #اكبر_اكتتاب_فففي_التاريخ_ارامكو</t>
  </si>
  <si>
    <t>https://twitter.com/tmnak661/status/1203002050952515585</t>
  </si>
  <si>
    <t>77_alshreef</t>
  </si>
  <si>
    <t>https://twitter.com/77_alshreef/status/1203002050424033281</t>
  </si>
  <si>
    <t>amooriyadh</t>
  </si>
  <si>
    <t>https://twitter.com/amooriyadh/status/1203002048016457728</t>
  </si>
  <si>
    <t>ggmmrrr2</t>
  </si>
  <si>
    <t>كُل القسوة في هذا العالم، لن تمنعك بإذن الله بالوصول لما أردت، العُظماء بنو أمجادهم بالكثير من الألم والرّكض. #اكبر_اكتتاب_فففي_التاريخ_ارامكو</t>
  </si>
  <si>
    <t>https://twitter.com/ggmmrrr2/status/1203002043243356161</t>
  </si>
  <si>
    <t>yaseerb52</t>
  </si>
  <si>
    <t>فالكم كل خير يارب #اكبر_اكتتاب_فففي_التاريخ_ارامكو</t>
  </si>
  <si>
    <t>https://twitter.com/yaseerb52/status/1203002042924617732</t>
  </si>
  <si>
    <t>Hl000m3</t>
  </si>
  <si>
    <t>https://twitter.com/Hl000m3/status/1203002041129488385</t>
  </si>
  <si>
    <t>ablazozo89</t>
  </si>
  <si>
    <t>جمله مقيده #اكبر_اكتتاب_فففي_التاريخ_ارامكو</t>
  </si>
  <si>
    <t>https://twitter.com/ablazozo89/status/1203002041037197317</t>
  </si>
  <si>
    <t>vsgsf2008</t>
  </si>
  <si>
    <t>المرأة الصالحة هي اللي تصرف على البيت #اكبر_اكتتاب_فففي_التاريخ_ارامكو</t>
  </si>
  <si>
    <t>https://twitter.com/vsgsf2008/status/1203002035861381120</t>
  </si>
  <si>
    <t>bse2223</t>
  </si>
  <si>
    <t>حروف ذهبيه #اكبر_اكتتاب_فففي_التاريخ_ارامكو</t>
  </si>
  <si>
    <t>https://twitter.com/bse2223/status/1203002035567779840</t>
  </si>
  <si>
    <t>aslh33</t>
  </si>
  <si>
    <t>كان الله في العون ف #اكبر_اكتتاب_فففي_التاريخ_ارامكو</t>
  </si>
  <si>
    <t>https://twitter.com/aslh33/status/1203002035433545729</t>
  </si>
  <si>
    <t>Almooj999</t>
  </si>
  <si>
    <t>https://twitter.com/Almooj999/status/1203002033042841600</t>
  </si>
  <si>
    <t>msferalmutiri</t>
  </si>
  <si>
    <t>https://twitter.com/msferalmutiri/status/1203002033026031619</t>
  </si>
  <si>
    <t>bashayrr17</t>
  </si>
  <si>
    <t>بتوفيق للابطال #اكبر_اكتتاب_فففي_التاريخ_ارامكو</t>
  </si>
  <si>
    <t>https://twitter.com/bashayrr17/status/1203002033013440512</t>
  </si>
  <si>
    <t>asd2005002001</t>
  </si>
  <si>
    <t>عندما ينام المرء وهو يُردِّد: "اللهم دبر أمري فإني لا أُحسن التدبير" أيظن أن أمرَهُ متروكًا؟" #اكبر_اكتتاب_فففي_التاريخ_ارامكو</t>
  </si>
  <si>
    <t>https://twitter.com/asd2005002001/status/1203002027468611591</t>
  </si>
  <si>
    <t>memem889</t>
  </si>
  <si>
    <t>على القوه جميعا #اكبر_اكتتاب_فففي_التاريخ_ارامكو</t>
  </si>
  <si>
    <t>https://twitter.com/memem889/status/1203002026369703937</t>
  </si>
  <si>
    <t>shshi45678</t>
  </si>
  <si>
    <t>صحيح #اكبر_اكتتاب_فففي_التاريخ_ارامكو</t>
  </si>
  <si>
    <t>https://twitter.com/shshi45678/status/1203002026109612038</t>
  </si>
  <si>
    <t>hebah20401</t>
  </si>
  <si>
    <t>عذوبه معاني #اكبر_اكتتاب_فففي_التاريخ_ارامكو</t>
  </si>
  <si>
    <t>https://twitter.com/hebah20401/status/1203002025656700929</t>
  </si>
  <si>
    <t>OneLinerWorld</t>
  </si>
  <si>
    <t>https://twitter.com/OneLinerWorld/status/1203002025547632641</t>
  </si>
  <si>
    <t>nouf_nonoan</t>
  </si>
  <si>
    <t>أجمل ما قيل عن الأمل ، هو أن أعمى ذهبَ لشراء نظارة لعلهُ يرى يومًا. #اكبر_اكتتاب_فففي_التاريخ_ارامكو</t>
  </si>
  <si>
    <t>https://twitter.com/nouf_nonoan/status/1203002020556398592</t>
  </si>
  <si>
    <t>Qlb_62521</t>
  </si>
  <si>
    <t>كلنا معكم اوكيه #اكبر_اكتتاب_فففي_التاريخ_ارامكو</t>
  </si>
  <si>
    <t>https://twitter.com/Qlb_62521/status/1203002019214168067</t>
  </si>
  <si>
    <t>ysefnatto</t>
  </si>
  <si>
    <t>سبحانك ربي #اكبر_اكتتاب_فففي_التاريخ_ارامكو</t>
  </si>
  <si>
    <t>https://twitter.com/ysefnatto/status/1203002019201638400</t>
  </si>
  <si>
    <t>swasra2324</t>
  </si>
  <si>
    <t>ابداع حرف #اكبر_اكتتاب_فففي_التاريخ_ارامكو</t>
  </si>
  <si>
    <t>https://twitter.com/swasra2324/status/1203002018748620800</t>
  </si>
  <si>
    <t>abo_abdallah118</t>
  </si>
  <si>
    <t>https://twitter.com/abo_abdallah118/status/1203002018622836738</t>
  </si>
  <si>
    <t>Topjhonatan</t>
  </si>
  <si>
    <t>https://twitter.com/Topjhonatan/status/1203002018618642433</t>
  </si>
  <si>
    <t>aaaap22</t>
  </si>
  <si>
    <t>موضوع غبي #اكبر_اكتتاب_فففي_التاريخ_ارامكو</t>
  </si>
  <si>
    <t>https://twitter.com/aaaap22/status/1203002012411019264</t>
  </si>
  <si>
    <t>mmamxhs</t>
  </si>
  <si>
    <t>سما سما بتوفيقق #اكبر_اكتتاب_فففي_التاريخ_ارامكو</t>
  </si>
  <si>
    <t>https://twitter.com/mmamxhs/status/1203002012184522754</t>
  </si>
  <si>
    <t>Nor87036238</t>
  </si>
  <si>
    <t>قال النبي ﷺ(آية الإيمان حب الأنصار وآية النفاق بغض الأنصار) صحيح البخاري #اكبر_اكتتاب_فففي_التاريخ_ارامكو</t>
  </si>
  <si>
    <t>https://twitter.com/Nor87036238/status/1203002011907764226</t>
  </si>
  <si>
    <t>Mjnontk__</t>
  </si>
  <si>
    <t>https://twitter.com/Mjnontk__/status/1203002011324764163</t>
  </si>
  <si>
    <t>hnus_21</t>
  </si>
  <si>
    <t>اي اي بكل تاكيد #اكبر_اكتتاب_فففي_التاريخ_ارامكو</t>
  </si>
  <si>
    <t>https://twitter.com/hnus_21/status/1203002002109800449</t>
  </si>
  <si>
    <t>3washBintali</t>
  </si>
  <si>
    <t>الله المستعان #اكبر_اكتتاب_فففي_التاريخ_ارامكو</t>
  </si>
  <si>
    <t>https://twitter.com/3washBintali/status/1203002001497448450</t>
  </si>
  <si>
    <t>zwerddr</t>
  </si>
  <si>
    <t>https://twitter.com/zwerddr/status/1203002001094848512</t>
  </si>
  <si>
    <t>rooz12316</t>
  </si>
  <si>
    <t>1+1=2 #اكبر_اكتتاب_فففي_التاريخ_ارامكو</t>
  </si>
  <si>
    <t>https://twitter.com/rooz12316/status/1203002000641802241</t>
  </si>
  <si>
    <t>FoofooshB</t>
  </si>
  <si>
    <t>على القوه يارب #اكبر_اكتتاب_فففي_التاريخ_ارامكو</t>
  </si>
  <si>
    <t>https://twitter.com/FoofooshB/status/1203001992983003136</t>
  </si>
  <si>
    <t>saodzake123</t>
  </si>
  <si>
    <t>حسبي الله ونعم الوكيل #اكبر_اكتتاب_فففي_التاريخ_ارامكو</t>
  </si>
  <si>
    <t>https://twitter.com/saodzake123/status/1203001991796002816</t>
  </si>
  <si>
    <t>mahdee1988</t>
  </si>
  <si>
    <t>و جمال #اكبر_اكتتاب_فففي_التاريخ_ارامكو</t>
  </si>
  <si>
    <t>https://twitter.com/mahdee1988/status/1203001991779246081</t>
  </si>
  <si>
    <t>qquubbjj</t>
  </si>
  <si>
    <t>للروح أسفار لا يعلمها جسد .. ولا يدركها عقل #اكبر_اكتتاب_فففي_التاريخ_ارامكو</t>
  </si>
  <si>
    <t>https://twitter.com/qquubbjj/status/1203001991049482240</t>
  </si>
  <si>
    <t>ComicalMachine</t>
  </si>
  <si>
    <t>الله يوفقك #اكبر_اكتتاب_فففي_التاريخ_ارامكو</t>
  </si>
  <si>
    <t>https://twitter.com/ComicalMachine/status/1203001988767723520</t>
  </si>
  <si>
    <t>moteeb5031</t>
  </si>
  <si>
    <t>اوكي موفقينن #اكبر_اكتتاب_فففي_التاريخ_ارامكو</t>
  </si>
  <si>
    <t>https://twitter.com/moteeb5031/status/1203001985525567488</t>
  </si>
  <si>
    <t>abu_alhbab</t>
  </si>
  <si>
    <t>https://twitter.com/abu_alhbab/status/1203001984938319872</t>
  </si>
  <si>
    <t>beutyface2013</t>
  </si>
  <si>
    <t>رقي #اكبر_اكتتاب_فففي_التاريخ_ارامكو</t>
  </si>
  <si>
    <t>https://twitter.com/beutyface2013/status/1203001984346992640</t>
  </si>
  <si>
    <t>sensitive_q2</t>
  </si>
  <si>
    <t>من اساسيات السعادة ان تؤمن بقضاء الله وقدره ، وتردد دائمًا ربي اختر لي ما تراه خيرًا لي #اكبر_اكتتاب_فففي_التاريخ_ارامكو</t>
  </si>
  <si>
    <t>https://twitter.com/sensitive_q2/status/1203001983797485569</t>
  </si>
  <si>
    <t>alnonj</t>
  </si>
  <si>
    <t>عجيب صح ؟ #اكبر_اكتتاب_فففي_التاريخ_ارامكو</t>
  </si>
  <si>
    <t>https://twitter.com/alnonj/status/1203001981733867522</t>
  </si>
  <si>
    <t>khlo09d</t>
  </si>
  <si>
    <t>نتمنى ايصال الصوت #اكبر_اكتتاب_فففي_التاريخ_ارامكو</t>
  </si>
  <si>
    <t>https://twitter.com/khlo09d/status/1203001976314847232</t>
  </si>
  <si>
    <t>Reeemaa305</t>
  </si>
  <si>
    <t>https://twitter.com/Reeemaa305/status/1203001976054784001</t>
  </si>
  <si>
    <t>leenkhsa2</t>
  </si>
  <si>
    <t>روح حلوه #اكبر_اكتتاب_فففي_التاريخ_ارامكو</t>
  </si>
  <si>
    <t>https://twitter.com/leenkhsa2/status/1203001975392129025</t>
  </si>
  <si>
    <t>gokev6</t>
  </si>
  <si>
    <t>لـ نصنع من الأحلام مفتاح لكل مأزق !!اللهم اجعل منزلته في الفردوس الأعلى من الجنه ياذا العطاء والفضل والمنه. #اكبر_اكتتاب_فففي_التاريخ_ارامكو</t>
  </si>
  <si>
    <t>https://twitter.com/gokev6/status/1203001973110452228</t>
  </si>
  <si>
    <t>b90009000</t>
  </si>
  <si>
    <t>https://twitter.com/b90009000/status/1203001964767825921</t>
  </si>
  <si>
    <t>jamoolbibi</t>
  </si>
  <si>
    <t>ادارة حوار #اكبر_اكتتاب_فففي_التاريخ_ارامكو</t>
  </si>
  <si>
    <t>https://twitter.com/jamoolbibi/status/1203001964621180929</t>
  </si>
  <si>
    <t>umjoury</t>
  </si>
  <si>
    <t>فخم جدا #اكبر_اكتتاب_فففي_التاريخ_ارامكو</t>
  </si>
  <si>
    <t>https://twitter.com/umjoury/status/1203001964604338176</t>
  </si>
  <si>
    <t>Whm44975883</t>
  </si>
  <si>
    <t>ذكاء #اكبر_اكتتاب_فففي_التاريخ_ارامكو</t>
  </si>
  <si>
    <t>https://twitter.com/Whm44975883/status/1203001955439824902</t>
  </si>
  <si>
    <t>khkh09876</t>
  </si>
  <si>
    <t>محترف #اكبر_اكتتاب_فففي_التاريخ_ارامكو</t>
  </si>
  <si>
    <t>https://twitter.com/khkh09876/status/1203001954412220416</t>
  </si>
  <si>
    <t>sarongh08</t>
  </si>
  <si>
    <t>https://twitter.com/sarongh08/status/1203001953241972739</t>
  </si>
  <si>
    <t>grooralbedwih97</t>
  </si>
  <si>
    <t>فخورين جدا بكم #اكبر_اكتتاب_فففي_التاريخ_ارامكو</t>
  </si>
  <si>
    <t>https://twitter.com/grooralbedwih97/status/1203001952969338880</t>
  </si>
  <si>
    <t>falmzrooy</t>
  </si>
  <si>
    <t>لا حول ولا قوة إلا بالله لا إله إلا الله ولا نعبد إلا إياه له النعمة وله الفضل وله الثناء الحسن #اكبر_اكتتاب_فففي_التاريخ_ارامكو</t>
  </si>
  <si>
    <t>https://twitter.com/falmzrooy/status/1203001950175936513</t>
  </si>
  <si>
    <t>A091_</t>
  </si>
  <si>
    <t>احترافيه #اكبر_اكتتاب_فففي_التاريخ_ارامكو</t>
  </si>
  <si>
    <t>https://twitter.com/A091_/status/1203001947621642240</t>
  </si>
  <si>
    <t>ajaaaaaab2014</t>
  </si>
  <si>
    <t>بطل #اكبر_اكتتاب_فففي_التاريخ_ارامكو</t>
  </si>
  <si>
    <t>https://twitter.com/ajaaaaaab2014/status/1203001946908565506</t>
  </si>
  <si>
    <t>rexmmaa</t>
  </si>
  <si>
    <t>نتمنى المشاركه #اكبر_اكتتاب_فففي_التاريخ_ارامكو</t>
  </si>
  <si>
    <t>https://twitter.com/rexmmaa/status/1203001945998462976</t>
  </si>
  <si>
    <t>sh_h93</t>
  </si>
  <si>
    <t>https://twitter.com/sh_h93/status/1203001944287125507</t>
  </si>
  <si>
    <t>g___g200</t>
  </si>
  <si>
    <t>اليوم من اجمل ايام حياتي احس اني مبسوطه بشكل مو طبيعي #اكبر_اكتتاب_فففي_التاريخ_ارامكو</t>
  </si>
  <si>
    <t>https://twitter.com/g___g200/status/1203001942785626114</t>
  </si>
  <si>
    <t xml:space="preserve">#اكبر_اكتتاب_في_التاريخ_ارامكو شريت مثل الناس مافاتني شي </t>
  </si>
  <si>
    <t>https://twitter.com/ARBFC5TOP/status/1203001940499677184</t>
  </si>
  <si>
    <t>lololjlo</t>
  </si>
  <si>
    <t>ربي يبارك بكم #اكبر_اكتتاب_فففي_التاريخ_ارامكو</t>
  </si>
  <si>
    <t>https://twitter.com/lololjlo/status/1203001938381594624</t>
  </si>
  <si>
    <t>acmilan2009988</t>
  </si>
  <si>
    <t>حضور #اكبر_اكتتاب_فففي_التاريخ_ارامكو</t>
  </si>
  <si>
    <t>https://twitter.com/acmilan2009988/status/1203001938368966656</t>
  </si>
  <si>
    <t>nofearpedro878</t>
  </si>
  <si>
    <t>https://twitter.com/nofearpedro878/status/1203001937467232258</t>
  </si>
  <si>
    <t>Duaa1Duaaa1</t>
  </si>
  <si>
    <t>اذا خسرت شيئًا لم تتوقع ان تخسره ، فإن الله سيرزقك شيئًا لم تتوقع يومًا ان تملكه . #اكبر_اكتتاب_فففي_التاريخ_ارامكو</t>
  </si>
  <si>
    <t>https://twitter.com/Duaa1Duaaa1/status/1203001935630127104</t>
  </si>
  <si>
    <t>sad73018</t>
  </si>
  <si>
    <t>https://twitter.com/sad73018/status/1203001935537868802</t>
  </si>
  <si>
    <t>nrjsae</t>
  </si>
  <si>
    <t>الحمدالله #اكبر_اكتتاب_فففي_التاريخ_ارامكو</t>
  </si>
  <si>
    <t>https://twitter.com/nrjsae/status/1203001932903780352</t>
  </si>
  <si>
    <t>tth20t</t>
  </si>
  <si>
    <t>حيدل على ايش #اكبر_اكتتاب_فففي_التاريخ_ارامكو</t>
  </si>
  <si>
    <t>https://twitter.com/tth20t/status/1203001931586772992</t>
  </si>
  <si>
    <t>majdobss</t>
  </si>
  <si>
    <t>ثقافه #اكبر_اكتتاب_فففي_التاريخ_ارامكو</t>
  </si>
  <si>
    <t>https://twitter.com/majdobss/status/1203001931456811010</t>
  </si>
  <si>
    <t>3hboUlp</t>
  </si>
  <si>
    <t>https://twitter.com/3hboUlp/status/1203001930542399489</t>
  </si>
  <si>
    <t>aa_22_9</t>
  </si>
  <si>
    <t>https://twitter.com/aa_22_9/status/1203001928810143744</t>
  </si>
  <si>
    <t>QtriVip117</t>
  </si>
  <si>
    <t>اوه. #اكبر_اكتتاب_فففي_التاريخ_ارامكو</t>
  </si>
  <si>
    <t>https://twitter.com/QtriVip117/status/1203001924527775744</t>
  </si>
  <si>
    <t>Aboodi9941</t>
  </si>
  <si>
    <t>https://twitter.com/Aboodi9941/status/1203001922531348481</t>
  </si>
  <si>
    <t>noroo_h</t>
  </si>
  <si>
    <t>https://twitter.com/noroo_h/status/1203001920769740800</t>
  </si>
  <si>
    <t>mohmadajmi</t>
  </si>
  <si>
    <t>استغفرالله #اكبر_اكتتاب_فففي_التاريخ_ارامكو</t>
  </si>
  <si>
    <t>https://twitter.com/mohmadajmi/status/1203001920597696512</t>
  </si>
  <si>
    <t>alooolooo2</t>
  </si>
  <si>
    <t>https://twitter.com/alooolooo2/status/1203001915501694976</t>
  </si>
  <si>
    <t>rayan2013e</t>
  </si>
  <si>
    <t>https://twitter.com/rayan2013e/status/1203001912364322816</t>
  </si>
  <si>
    <t>sadaalssamt</t>
  </si>
  <si>
    <t>سـأظـل دائمـا أتقـبـل رأي الناقـد والحاسـد، الأول يصـحـح مسـاري والثـانـي يـزيـد مـن اصـراري #اكبر_اكتتاب_فففي_التاريخ_ارامكو</t>
  </si>
  <si>
    <t>https://twitter.com/sadaalssamt/status/1203001910611107840</t>
  </si>
  <si>
    <t>5airAlrahbi</t>
  </si>
  <si>
    <t>على القوه #اكبر_اكتتاب_فففي_التاريخ_ارامكو</t>
  </si>
  <si>
    <t>https://twitter.com/5airAlrahbi/status/1203001910518853632</t>
  </si>
  <si>
    <t>seeam8885</t>
  </si>
  <si>
    <t>صح او لا #اكبر_اكتتاب_فففي_التاريخ_ارامكو</t>
  </si>
  <si>
    <t>https://twitter.com/seeam8885/status/1203001906802630656</t>
  </si>
  <si>
    <t>ipod7399</t>
  </si>
  <si>
    <t>https://twitter.com/ipod7399/status/1203001905074581505</t>
  </si>
  <si>
    <t>fgfg209999</t>
  </si>
  <si>
    <t>لا شيء، غير لا بأس . #اكبر_اكتتاب_فففي_التاريخ_ارامكو</t>
  </si>
  <si>
    <t>https://twitter.com/fgfg209999/status/1203001903308791809</t>
  </si>
  <si>
    <t>dd18dd2012</t>
  </si>
  <si>
    <t>طيب تمام #اكبر_اكتتاب_فففي_التاريخ_ارامكو</t>
  </si>
  <si>
    <t>https://twitter.com/dd18dd2012/status/1203001903178760192</t>
  </si>
  <si>
    <t>meeeeee123244</t>
  </si>
  <si>
    <t>https://twitter.com/meeeeee123244/status/1203001899286482944</t>
  </si>
  <si>
    <t>mskath13</t>
  </si>
  <si>
    <t>الصدق دليل التقوى #اكبر_اكتتاب_فففي_التاريخ_ارامكو</t>
  </si>
  <si>
    <t>https://twitter.com/mskath13/status/1203001899177385984</t>
  </si>
  <si>
    <t>yara14001</t>
  </si>
  <si>
    <t>الله اكبر #اكبر_اكتتاب_فففي_التاريخ_ارامكو</t>
  </si>
  <si>
    <t>https://twitter.com/yara14001/status/1203001898078474246</t>
  </si>
  <si>
    <t>asi18726220</t>
  </si>
  <si>
    <t>ايوه #اكبر_اكتتاب_فففي_التاريخ_ارامكو</t>
  </si>
  <si>
    <t>https://twitter.com/asi18726220/status/1203001894714642432</t>
  </si>
  <si>
    <t>sammmt31</t>
  </si>
  <si>
    <t>): #اكبر_اكتتاب_فففي_التاريخ_ارامكو</t>
  </si>
  <si>
    <t>https://twitter.com/sammmt31/status/1203001891757666304</t>
  </si>
  <si>
    <t>haaaaagh</t>
  </si>
  <si>
    <t>السر أمانة #اكبر_اكتتاب_فففي_التاريخ_ارامكو</t>
  </si>
  <si>
    <t>https://twitter.com/haaaaagh/status/1203001890872713218</t>
  </si>
  <si>
    <t>d0d002010</t>
  </si>
  <si>
    <t>https://twitter.com/d0d002010/status/1203001890516148224</t>
  </si>
  <si>
    <t>N_SH333</t>
  </si>
  <si>
    <t>رت لطفا #اكبر_اكتتاب_فففي_التاريخ_ارامكو</t>
  </si>
  <si>
    <t>https://twitter.com/N_SH333/status/1203001885172604929</t>
  </si>
  <si>
    <t>abdullah4561905</t>
  </si>
  <si>
    <t>https://twitter.com/abdullah4561905/status/1203001883562037248</t>
  </si>
  <si>
    <t>Clara_Furtado28</t>
  </si>
  <si>
    <t>الرفق بالجاني عتاب #اكبر_اكتتاب_فففي_التاريخ_ارامكو</t>
  </si>
  <si>
    <t>https://twitter.com/Clara_Furtado28/status/1203001883499094016</t>
  </si>
  <si>
    <t>Rawaasn</t>
  </si>
  <si>
    <t>شكرا لكم #اكبر_اكتتاب_فففي_التاريخ_ارامكو</t>
  </si>
  <si>
    <t>https://twitter.com/Rawaasn/status/1203001878520516608</t>
  </si>
  <si>
    <t>waadsaeedfares</t>
  </si>
  <si>
    <t>https://twitter.com/waadsaeedfares/status/1203001875550875648</t>
  </si>
  <si>
    <t>mahasultan0</t>
  </si>
  <si>
    <t>الحر تكفيه الإشارة #اكبر_اكتتاب_فففي_التاريخ_ارامكو</t>
  </si>
  <si>
    <t>https://twitter.com/mahasultan0/status/1203001868802117632</t>
  </si>
  <si>
    <t>at3bnygl3ak70</t>
  </si>
  <si>
    <t>https://twitter.com/at3bnygl3ak70/status/1203001867611131905</t>
  </si>
  <si>
    <t>magalysmith87</t>
  </si>
  <si>
    <t>https://twitter.com/magalysmith87/status/1203001860694654976</t>
  </si>
  <si>
    <t>jhjjhg</t>
  </si>
  <si>
    <t>الحِلْمُ سيد الأخلاق #اكبر_اكتتاب_فففي_التاريخ_ارامكو</t>
  </si>
  <si>
    <t>https://twitter.com/jhjjhg/status/1203001860539461633</t>
  </si>
  <si>
    <t>a1ksandra</t>
  </si>
  <si>
    <t>اللهم انت ربي لا اله الا الله #اكبر_اكتتاب_فففي_التاريخ_ارامكو</t>
  </si>
  <si>
    <t>https://twitter.com/a1ksandra/status/1203001843552587777</t>
  </si>
  <si>
    <t>Ad3iia_</t>
  </si>
  <si>
    <t>بسم الله #اكبر_اكتتاب_فففي_التاريخ_ارامكو</t>
  </si>
  <si>
    <t>https://twitter.com/Ad3iia_/status/1203001836346716160</t>
  </si>
  <si>
    <t xml:space="preserve">#اكبر_اكتتاب_في_التاريخ_ارامكو فيلا للبيع في الرياض الحمراء الغربيه منطقه قصور VIP فخمه مساحة 1273م الجيران فيهم وزراء ودكاترة السوم 7 مليون و 200الف البيع فرق السوم . . ...... ... . .. . ..... التفاصيل والصور هنا </t>
  </si>
  <si>
    <t>https://twitter.com/sabqagaar/status/1203000698323030016</t>
  </si>
  <si>
    <t xml:space="preserve">@salem9s #اكبر_اكتتاب_في_التاريخ_ارامكو ماشاء الله تبارك الله بفضل الله شركة أرامكو تفوز بأكبر اكتتاب في العالم تخطت العملاق الصيني الكبير شركة علي بابا كأكبر اكتتاب في تاريخ البشرية ولله الحمد </t>
  </si>
  <si>
    <t>https://twitter.com/salem9s/status/1203000045492158464</t>
  </si>
  <si>
    <t xml:space="preserve">#اكبر_اكتتاب_في_التاريخ_ارامكو ماشاء الله تبارك الله بفضل الله شركة أرامكو تفوز كأكبر اكتتاب في العالم تخطت بذلك العملاق الصيني الكبير شركة علي بابا كأكبر اكتتاب في تاريخ البشرية ولله الحمد </t>
  </si>
  <si>
    <t>https://twitter.com/salem9s/status/1203000041914458113</t>
  </si>
  <si>
    <t>altwalah1406</t>
  </si>
  <si>
    <t>https://twitter.com/altwalah1406/status/1202999455773085696</t>
  </si>
  <si>
    <t>AlmadayNews</t>
  </si>
  <si>
    <t>تخصيص 1500 سهم للمكتتب الفرد الواحد في شركة أرامكو. . #اكتتاب_أرامكو #السعودية .</t>
  </si>
  <si>
    <t>https://twitter.com/AlmadayNews/status/1202999246070439936</t>
  </si>
  <si>
    <t>derrbas</t>
  </si>
  <si>
    <t xml:space="preserve">ما اتفقنا كذا #أكتتاب_ارمكوا #ارامكو </t>
  </si>
  <si>
    <t>https://twitter.com/derrbas/status/1202998614647287816</t>
  </si>
  <si>
    <t>m_alwalem</t>
  </si>
  <si>
    <t xml:space="preserve">#اكتتاب_أرامكو ماني فاهم شي بصراحة عن التخصيص اللي فاهم يجيني دايركت بأستفسر عن حلالي </t>
  </si>
  <si>
    <t>https://twitter.com/m_alwalem/status/1202998165819011073</t>
  </si>
  <si>
    <t>moh55t1</t>
  </si>
  <si>
    <t>اتوقع يصل السهم ٤٠ ريال لانه سهم استثماري وفرصة للصناديق والمحافظ الاستثمارية للشراء #اكتتاب_أرامكو</t>
  </si>
  <si>
    <t>https://twitter.com/moh55t1/status/1202997685952925698</t>
  </si>
  <si>
    <t>Riyadh_Alsaeed</t>
  </si>
  <si>
    <t>وزير الطاقة : لدي قناعة بأن قيمة أرامكو ستتجاوز الترليوني دولار خلال الأشهر القليلة القادمة . تصريح مهم جدا جدا .. وتلميح ايجابي للمستثمرين وانا مقتنع تماما بأن ارامكو ستصنع طفره في سوق الأسهم #اكتتاب_أرامكو #ارامكو #سوق_الأسهم_السعودي</t>
  </si>
  <si>
    <t>https://twitter.com/Riyadh_Alsaeed/status/1202996288679284736</t>
  </si>
  <si>
    <t>imadeddin3</t>
  </si>
  <si>
    <t>saadalielghobar</t>
  </si>
  <si>
    <t>سعد سؤال لو سمحت. ما هو تاثير اكتتاب ارامكو على السيولة في الاقتصاد السعودي</t>
  </si>
  <si>
    <t>https://twitter.com/imadeddin3/status/1202995988153192455</t>
  </si>
  <si>
    <t>#اكتتاب_أرامكو كان حلمي اني اشارگ بالاكتتاب لكن لاحول ولا قوة الا بالله وحسبي الله ونعم الوكيل على من كان السبب</t>
  </si>
  <si>
    <t>https://twitter.com/msharealhamah/status/1202995263348072449</t>
  </si>
  <si>
    <t>AlghobariS</t>
  </si>
  <si>
    <t>DrAlkhodairy</t>
  </si>
  <si>
    <t>نعم صحيح يادكتور وزد على ذلك الآن حملة اتصال على الجوال للنصب والاحتيال يتذرع انه مستشار استثمار واكتتاب ؟! ومرجعه هو الصندوق السيادي للاستثمار للتظليل على الناس والنصب عليهم واستغل موجه ( اكتتاب ارامكو ) ويتم استخدام ارقام جوالات سعودية !! يرجى إرسال الرقم برسالة الى 330330</t>
  </si>
  <si>
    <t>https://twitter.com/AlghobariS/status/1202994344287973376</t>
  </si>
  <si>
    <t>#اكتتاب_ارامكو المبالغة في تقديرات سعر السهم لايخدم تداوله وضرره اكبر من نفعه ، لهذا عمد سمو وزير الطاقة الى هذا التصريح في وقته المناسب .</t>
  </si>
  <si>
    <t>https://twitter.com/Sabr_Ali/status/1202994096299753473</t>
  </si>
  <si>
    <t xml:space="preserve">#ارامكو_اكبر_اكتتاب_في_التاريخ #اكبر_اكتتاب_في_التاربخ_ارامكو الآن تبين لبعض الناس قوة شركة أرامكو وإمكانية ربح المزيد من المال عن طريق شراء أسهم هذه الشركة العملاقة </t>
  </si>
  <si>
    <t>https://twitter.com/salem9s/status/1202993748931760128</t>
  </si>
  <si>
    <t>Raydiation_</t>
  </si>
  <si>
    <t>ما وصلتني رسالة تخصيص الأسهم.. سرقني ما دريت انه سرقني #اكتتاب_أرامكو</t>
  </si>
  <si>
    <t>https://twitter.com/Raydiation_/status/1202993413697818624</t>
  </si>
  <si>
    <t>#اكتتاب_أرامكو معادوة سعر نقل النفط للارتفاع ليسجل75.6 الف دولار بعد ان سجل بالامس73.9</t>
  </si>
  <si>
    <t>https://twitter.com/tasi19781978/status/1202993386275381255</t>
  </si>
  <si>
    <t>taifon49</t>
  </si>
  <si>
    <t>m_bukairy</t>
  </si>
  <si>
    <t xml:space="preserve">وش علينا من اكتتاب أرامكو نقلك الدخان مغشوش وانته تقول أرامكو </t>
  </si>
  <si>
    <t>https://twitter.com/taifon49/status/1202993106397941760</t>
  </si>
  <si>
    <t>إدراج وبدء تداول أسهم #شركة_أرامكو بعد 4 أيام من انتهاء مرحلة الاكتتاب يعد وقت قياسياً مقارنة بما هو معمول به في الأسواق العالمية. #اكتتاب_أرامكو #أرامكو_السعودية @Saudi_Aramco http://Makkahnp.com #صحيفة_مكة</t>
  </si>
  <si>
    <t>https://twitter.com/makkahnp/status/1202992823492120578</t>
  </si>
  <si>
    <t>"بلومبرج": "#أرامكو #السعودية تجمع 25.6 مليار دولار في أكبر اكتتاب عام أولي في العالم" #اكتتاب_أرامكو #اقتصاد</t>
  </si>
  <si>
    <t>https://twitter.com/alain_4u/status/1202992345228005376</t>
  </si>
  <si>
    <t>إللي ما فهم اكتتاب ارامكو ضف سنابه #النصر_البكيريه</t>
  </si>
  <si>
    <t>https://twitter.com/20mon20/status/1202992256241803266</t>
  </si>
  <si>
    <t xml:space="preserve">#اكتتاب_أرامكو : المطلوب 96 مليار ريال ... 5 مليون سعودي ضخوا وحدهم 400 مليار ريال ..ماهذه الثقة في الشركة واقتصاد المملكة لله دركم من مواطنين ولله دره من وطن </t>
  </si>
  <si>
    <t>https://twitter.com/albishi/status/1202992171302957056</t>
  </si>
  <si>
    <t xml:space="preserve">#اكتتاب_ارامكو حسب التصريح المرفق ، وبلغة السوق فان سعر السهم سيتجاوز 37.5 ريال خلال اشهر قليلة. </t>
  </si>
  <si>
    <t>https://twitter.com/Sabr_Ali/status/1202992026083614722</t>
  </si>
  <si>
    <t>تـخصيص حتى 1,500 سهم للفرد الواحد في اكتتاب " ارامكو "</t>
  </si>
  <si>
    <t>https://twitter.com/sahmyonline1/status/1202991527104012289</t>
  </si>
  <si>
    <t>الأربعاء القادم .. بدء تداول أسهم شركة أرامكو. . #اكتتاب_أرامكو</t>
  </si>
  <si>
    <t>https://twitter.com/Khutuh_/status/1202991162660921344</t>
  </si>
  <si>
    <t>momentsmena</t>
  </si>
  <si>
    <t xml:space="preserve">أعلنت شركة السوق المالية #السعودية #تداول، عن بدء تداول أسهم شركة #أرامكو الأربعاء المقبل. حقق اكتتاب أرامكو أرقاما قياسية، تعرفوا معنا عليها @Saudi_Aramco @tadawul #اكتتاب_أرامكو </t>
  </si>
  <si>
    <t>https://twitter.com/momentsmena/status/1202990637978734593</t>
  </si>
  <si>
    <t>ali_dhaher</t>
  </si>
  <si>
    <t>اسهم اكتتاب #ارامكو بدأت تضاف لمحافظ الأفراد المكتتبين.</t>
  </si>
  <si>
    <t>https://twitter.com/ali_dhaher/status/1202990478892896258</t>
  </si>
  <si>
    <t>MNALDH</t>
  </si>
  <si>
    <t>متى نقدر نبيع ؟ #اكتتاب_ارامكو</t>
  </si>
  <si>
    <t>https://twitter.com/MNALDH/status/1202990433309204481</t>
  </si>
  <si>
    <t>EnglishTeach36</t>
  </si>
  <si>
    <t>#اكتتاب_ارامكو سعر تداول سهم ارامكو والله اعلم ٧٢ ريال للسهم</t>
  </si>
  <si>
    <t>https://twitter.com/EnglishTeach36/status/1202990235346522112</t>
  </si>
  <si>
    <t>amalki83</t>
  </si>
  <si>
    <t>عمل احترافي في ادارة #اكتتاب_أرامكو ، مبروك لأرامكو ومدراء الطرح وايداع وتداول هذا المجهود الرائع. وماذا بعد طرح ارامكو ؟ اعتقد ان بناء خطة واضحة بعائد مطلوب للتخارج في اي وقت خلال ال ٥ سنوات او البقاء لفترة اطول بقصد الاستفادة من العوائد ترجع لظروف المكتتب والهدف من الاكتتاب.</t>
  </si>
  <si>
    <t>https://twitter.com/amalki83/status/1202990164886347777</t>
  </si>
  <si>
    <t>Ff4214733</t>
  </si>
  <si>
    <t>ماراح يستفيد من #اكتتاب_أرامكو إلا الشركات الأخرى وذلك بعد يوم او يومين بعد هروب مساهمي ارامكو الجهله (حديثي العهد بالمضاربة) من سهم ارامكو والبحث عن سهم آخر يعوضهم بربح سريع ، لأنهم عندما اكتتبو في ارامكو ظنوا أن سهم ارامكو سيذهب بهم الى النسب ولن يقف .....</t>
  </si>
  <si>
    <t>https://twitter.com/Ff4214733/status/1202990031494950912</t>
  </si>
  <si>
    <t>هل سيحتفل قطاع البتروكيميكال الأسبوع القادم بقدوم الأم الحنون... #اكتتاب_أرامكو</t>
  </si>
  <si>
    <t>https://twitter.com/NAWAFMSZ/status/1202988424438910978</t>
  </si>
  <si>
    <t>نسب تخصيص المؤسسات #اكتتاب_ارامكو كما يلي حكومات 60% صناديق 14.19% محافظ خاصة 14.76% شركات 14.19% #ارامكو</t>
  </si>
  <si>
    <t>https://twitter.com/r_alfowzan/status/1202988382999207936</t>
  </si>
  <si>
    <t>FaisalEs1es</t>
  </si>
  <si>
    <t xml:space="preserve"> سعر السهم المتوقع بلوغه فوق 10 دولارات ( 37.5 ريال) هذا نظرة الدولة لسعره . سوف يتم طرح السهم في الأسواق العالمية بسعر أغلى من هذا الاكتتاب . المكتتبين الأفراد 1000 فأقل الأفضل الاحتفاظ بالسهم حتى أخذ الأسهم المجانية يصبح تكلفة السهم 29 ريال + توزيعات نقدية . #اكتتاب_ارامكو</t>
  </si>
  <si>
    <t>https://twitter.com/FaisalEs1es/status/1202988137066180608</t>
  </si>
  <si>
    <t>aooos1434</t>
  </si>
  <si>
    <t>الموسسات والشركات ستزيد حصتها بشراء اسهم ارامكو سيكون الطلب عالي ونسبة التذبذب ال١٠٪ فرصة كبيره لهم لكن واجب من الافراد المكتتبين الحفاظ على اسهمهم لمدة ١٠ ايام على الاقل وقلب الطاوله عليهم وسيتجاوز السهم الى ال٦٠ ومافوق #اكتتاب_أرامكو</t>
  </si>
  <si>
    <t>https://twitter.com/aooos1434/status/1202987786489516032</t>
  </si>
  <si>
    <t>hmdan1393</t>
  </si>
  <si>
    <t>mAlowein</t>
  </si>
  <si>
    <t>من قبل أن يبدأ إكتتاب أرامكو وهناك حملات منظمة ضد هذا الكيان العظيم وهذه الشركة العملاقة جميعها يهدف للنيل منها والتقليل من شأنها بشتى الوسائل ولعل المتتبع لمواقع التواصل لاحظ ذلك .</t>
  </si>
  <si>
    <t>https://twitter.com/hmdan1393/status/1202987508818161665</t>
  </si>
  <si>
    <t>wibm17077</t>
  </si>
  <si>
    <t>#اكتتاب_شركة_ارامكو الأربعاء القادم بدء تداول أسهم شركة أرامكو</t>
  </si>
  <si>
    <t>https://twitter.com/wibm17077/status/1202987002523721731</t>
  </si>
  <si>
    <t>fatatalmamlaka</t>
  </si>
  <si>
    <t>b_otyf</t>
  </si>
  <si>
    <t>إنها أكبر شركات الكون إنها فخر الوطن إنها ارامكو نجاح تاريخي تاريخي تاريخي يسجله اكتتاب ارامكو #اكتتاب_ارامكو</t>
  </si>
  <si>
    <t>https://twitter.com/fatatalmamlaka/status/1202986969019670529</t>
  </si>
  <si>
    <t>ooo2030ooo</t>
  </si>
  <si>
    <t>#اكتتاب_أرامكو #تسديد_القروض_البنكيه المتابع لإكتتاب #شركة_ارمكوا يجد ان قيمته من الأفراد بلغت 138٪ بفائض 38٪ من القيمة . السؤال !؟ هل تؤيد عمل حملة على مستوى المملكة لتسديد كافة القروض البنكية فقط والتي تبلغ قيمتها حسب اخر احصائية 23 مليار ريال سعودي .</t>
  </si>
  <si>
    <t>https://twitter.com/ooo2030ooo/status/1202986890896592897</t>
  </si>
  <si>
    <t>sUW62SBFvV2FDsK</t>
  </si>
  <si>
    <t>كيف استطيع عمل محفظة علماً وصلتني رساله برقم طلب وعدد الاسهم اكتتاب ارامكو علماً انه تم اكتتاب في اسهم سابقه فهل يعني هذا ان المحفظه نفسه ام لا</t>
  </si>
  <si>
    <t>https://twitter.com/sUW62SBFvV2FDsK/status/1202986007257325568</t>
  </si>
  <si>
    <t xml:space="preserve">بدء التداول على سهم #أرامكو في 11 ديسمبر/كانون الأول الجاري في أكبر اكتتاب في العالم </t>
  </si>
  <si>
    <t>https://twitter.com/TRTArabi/status/1202985864743141377</t>
  </si>
  <si>
    <t>tmst30</t>
  </si>
  <si>
    <t>المستثمرين ما يفوتون السهم بهذا السعر اذا افترضنا ان شخص لديه مليون ريال وشراء 32 = 31250 سهم * 1.4 ريال في السنه = 43.750 ريال ارباح سنويه ضف لها 25 الف ريال الزكاه ( لان الشركات تزكي عنك ) انت كذا استفدت 68750 ريال معدل 7٪ عائد لك #اكتتاب_ارامكو</t>
  </si>
  <si>
    <t>https://twitter.com/tmst30/status/1202985446923554817</t>
  </si>
  <si>
    <t>3aber0710</t>
  </si>
  <si>
    <t>ماشاء الله تباركك الرحمن يقال انها ابنة المحلل الإقتصادي المعروف #عصام_الزامل ( المستضاف ) منذو مده طويله فهو ليس مجرم حتى يقال عنه معتقل او سجين لكن ربما كان الأمر بسبب (وجهة نظره) في موضوع #اكتتاب_أرامكو .</t>
  </si>
  <si>
    <t>https://twitter.com/3aber0710/status/1202983908570271746</t>
  </si>
  <si>
    <t xml:space="preserve"> تخصيص اسهم اكتتاب ارامكو </t>
  </si>
  <si>
    <t>https://twitter.com/abmsdyab5136/status/1202983147849338881</t>
  </si>
  <si>
    <t>alom3ri</t>
  </si>
  <si>
    <t>Farah61A</t>
  </si>
  <si>
    <t>اكتتاب ارامكو بيحدوون سعر السهم وكذا ويبدأ البيع</t>
  </si>
  <si>
    <t>https://twitter.com/alom3ri/status/1202983127511117825</t>
  </si>
  <si>
    <t>Zz6lDd</t>
  </si>
  <si>
    <t>عاجل إدراج وبدء تداول أسهم شركة #أرامكو الأربعاء القادم 11 ديسمبر. #اكتتاب_ارمكو #الاربعاء_القادم</t>
  </si>
  <si>
    <t>https://twitter.com/Zz6lDd/status/1202982961341227008</t>
  </si>
  <si>
    <t>KhalidBinM7mmad</t>
  </si>
  <si>
    <t>السلام عليكم لم أجد أسهمي المخصصة من اكتتاب ارامكو في محفظتي !؟</t>
  </si>
  <si>
    <t>https://twitter.com/KhalidBinM7mmad/status/1202982368308596736</t>
  </si>
  <si>
    <t>WAFASAUDI</t>
  </si>
  <si>
    <t>تغطية اكتتاب &amp;amp;quot;أرامكو السعودية&amp;amp;quot; بنسبة 465 بالمائةhttp://www.wafamagazine.com/news/article/20396</t>
  </si>
  <si>
    <t>https://twitter.com/WAFASAUDI/status/1202981033345536003</t>
  </si>
  <si>
    <t>ali_alhassni_A</t>
  </si>
  <si>
    <t>France24_ar</t>
  </si>
  <si>
    <t>أمس خلصنا من #اكتتاب_ارامكو باقي حتى ما عديناها .. كم تطلع فكونا شركم كنا نبيع النفط ونعطيكم، اليوم بعنا رأس المال، بعنا #ارامكو بنشوف أنفسنا ونرتب حالنا ..</t>
  </si>
  <si>
    <t>https://twitter.com/ali_alhassni_A/status/1202980718961446913</t>
  </si>
  <si>
    <t xml:space="preserve">وزير الطاقة السعودي الأمير عبدالعزيز بن سلمان يقول إنه مقتنع بأن قيمة #أرامكو ستتجاوز تريليوني دولار خلال أشهر قليلة #اكتتاب_أرامكو </t>
  </si>
  <si>
    <t>https://twitter.com/alain_4u/status/1202979994571608066</t>
  </si>
  <si>
    <t>Askm1399</t>
  </si>
  <si>
    <t>السلام عليكم عند تداول السهم هل يمكن بيع اسهم اكتتاب أرامكو عبر تطبيق البلاد؟؟</t>
  </si>
  <si>
    <t>https://twitter.com/Askm1399/status/1202979558766592001</t>
  </si>
  <si>
    <t>سعر سهم ارامكو 32 ريال. وتم جمع 25.6مليار$من طرح 1.5%من أسهم ارامكو. وهذا الأكبر بالتاريخ. قبل ارامكو كان اكتتاب على بابا فى 2014م قد جمع 25مليار$. يعنى 1.5% من أسهم ارامكو أكثر من على بابا ب600مليون$. يعنى 5% من أسهم ارامكو قيمتها 85مليار$. سيبقى رقما يصعب تحطيمه.</t>
  </si>
  <si>
    <t>https://twitter.com/Skhattaf/status/1202979411752079361</t>
  </si>
  <si>
    <t>متى سوف يتم ايداع الاسهم في المحفظة اذا كان التداول سوف يبدأ الاربعاء القادم #اكتتاب_ارامكوا #ارامكو</t>
  </si>
  <si>
    <t>https://twitter.com/qqwl5/status/1202979217006350336</t>
  </si>
  <si>
    <t>foryp</t>
  </si>
  <si>
    <t>shoja_m</t>
  </si>
  <si>
    <t>ليس المشكلة في الربع فقط المصيبه ان 90% المكتتبين السعوديين اكتتب ب 200 سهم و اقل و ذي القراءة متحفظه ممكن الوضع اسوء #اكتتاب_أرامكو</t>
  </si>
  <si>
    <t>https://twitter.com/foryp/status/1202978924839522306</t>
  </si>
  <si>
    <t>Mjaed0</t>
  </si>
  <si>
    <t>يا مجيد كثير حذر من طرح اسهم أرامكو كل من زاويته وبنقد حاد وقوي وليس عليهم اي مآخذ او ملاحظات ولم يتم مسائلتهم وهذا امر طبيعي لذلك لا تخلط معها قضايا أمن الدولة وتزعم بأن هناك اعتقالات بسبب آراء حول اكتتاب أرامكو</t>
  </si>
  <si>
    <t>https://twitter.com/yazeidsmd/status/1202978859236446209</t>
  </si>
  <si>
    <t>zain_ma_zain</t>
  </si>
  <si>
    <t>فخامة #ارامكو يبدو انها بترجعني للسوق و المضاربه والشات اشتقت لأيام أول مع السوق و "زين" #اكتتاب_أرامكو #حروف_وقهوة</t>
  </si>
  <si>
    <t>https://twitter.com/zain_ma_zain/status/1202978627215908864</t>
  </si>
  <si>
    <t xml:space="preserve">الآن نتلقى أسئلتكم واستفساراتكم فيما يخص #اكتتاب_ارامكو سوف ارد على من تكرر نفس السؤال تفضلوا المايك لكم </t>
  </si>
  <si>
    <t>https://twitter.com/Abualfawarss123/status/1202978589253222400</t>
  </si>
  <si>
    <t>subhimms</t>
  </si>
  <si>
    <t>رسالة صحيحة من الإنماء للاستثمار اذا كنت اشتركت في اكتتاب شركة أرامكو، استكمل إجراءات فتح محفظة للتداول.</t>
  </si>
  <si>
    <t>https://twitter.com/subhimms/status/1202978438245756928</t>
  </si>
  <si>
    <t>saed_alrogi</t>
  </si>
  <si>
    <t>أُغلق الستار على اكتتاب #أرامكو. نسبة التغطية (٤٦٥٪) بمبلغ إجمالي (٤٤٦ مليار)؛ كأعلى اكتتاب في التأريخ. الحمد لله ولا عزاء للكارهين، ملؤوا الفضاء تشكيكًا رغم أنّه شأن سعودي محلي! تجد صراخهم في كل الموضوعات السياسية والاقتصادية والاجتماعية التي تخصنا، لنا المنجز ولهم العويل!</t>
  </si>
  <si>
    <t>https://twitter.com/saed_alrogi/status/1202978103733174272</t>
  </si>
  <si>
    <t>اكتتاب #أرامكو يجمع 25.6 مليار دولار من المستثمرين أي أقل بكثير من القيمة التي كان يطمح إليها #بن_سلمان.. متى موعد تداول أسهمها؟</t>
  </si>
  <si>
    <t>https://twitter.com/NewKhalij/status/1202977264171921410</t>
  </si>
  <si>
    <t>hatm1n</t>
  </si>
  <si>
    <t xml:space="preserve">#اكتتاب_ارامكو #اكتتاب ولله الحمد والفضل انجاز للتاريخ ارامكو اعلى اكتتاب في التااريخ انجاز كبير لنا يالسعودية </t>
  </si>
  <si>
    <t>https://twitter.com/hatm1n/status/1202976336161255430</t>
  </si>
  <si>
    <t xml:space="preserve">اجود انواع العسل يتوفر لدينا#اكتتاب_أرامكو </t>
  </si>
  <si>
    <t>https://twitter.com/xLXtSEmMv1Kv1Jt/status/1202975644747010048</t>
  </si>
  <si>
    <t>نشكركم لاختياركم قنوات #بنك_البلاد الرقمية خلال اكتتاب #أرامكو فتح الحساب الجاري وتنفيذ الاكتتاب وتمويل الاكتتاب رقميًا دون الحاجة لزيارة الفرع أو تقديم أي مستندات #مصرفية_يرتاح_لها_البال</t>
  </si>
  <si>
    <t>https://twitter.com/BankAlbilad/status/1202975090775904257</t>
  </si>
  <si>
    <t>fff95ff</t>
  </si>
  <si>
    <t>FA16TA</t>
  </si>
  <si>
    <t xml:space="preserve">يقولون اكتتاب ارامكو اهجدي ماحنا بماخذينك </t>
  </si>
  <si>
    <t>https://twitter.com/fff95ff/status/1202974910089482244</t>
  </si>
  <si>
    <t xml:space="preserve">الحبيب ابن جلدون دعهم ينقهرون دعهم يشككون ،دعهم ينضغطون الله اللي عزنا مالحد منه ،،، الحمدلله الذي مّن على بلادنا بالخيرات #اكتتاب_ارامكو حطم الأرقام القياسية ورفع من شأن الحالة الاقتصادية وزاد الثقة في الأسهم السعودية اللهم لك الحمد والشكر ودوما يابلادي للمعالي </t>
  </si>
  <si>
    <t>https://twitter.com/abm_29/status/1202973904907702272</t>
  </si>
  <si>
    <t xml:space="preserve"> يا جماعه اللي جاته هذي الرساله معناته اول مره يمتلك اسهم من خلال اكتتاب ارامكو فاذا جاتك الوضع طبيعي واذا تبغى تبيع وتشتري اسهم من خلال المحفظه ذي فعل خدمات الاستثمار بالتواصل مع بنكك وهي مجانيه بس في رسوم اذا تبغى اسعار المباشر حق السوق وفي عمولة البيع والشراء بسيطه جدا </t>
  </si>
  <si>
    <t>https://twitter.com/HasanAbulkeer/status/1202973647541088258</t>
  </si>
  <si>
    <t>vip00060</t>
  </si>
  <si>
    <t>وكم تتوقعون يصير سعر السهم وقت التداول ؟! اتوقع 65 SAR #اكتتاب_ارامكو #الاربعاء_القادم</t>
  </si>
  <si>
    <t>https://twitter.com/vip00060/status/1202972722973855746</t>
  </si>
  <si>
    <t>tdawll70</t>
  </si>
  <si>
    <t xml:space="preserve">كاعلى طرح في العالم .. رسميا #تداول .. اكتتاب #ارامكو" يجمع 446 مليار بنسبة تغطية 465% وسعر السهم 32 ريال </t>
  </si>
  <si>
    <t>https://twitter.com/tdawll70/status/1202972715415719937</t>
  </si>
  <si>
    <t>_King411</t>
  </si>
  <si>
    <t>يارجال وش الفايدة بس من اكتتاب ارامكو علي المواطن</t>
  </si>
  <si>
    <t>https://twitter.com/_King411/status/1202971084779331584</t>
  </si>
  <si>
    <t>د. خالد #باطرفي: نتائج اكتتاب #أرامكو صفعة قوية للمشككين من بنوك ومستشارين وصحافة عالمية .. والطامعين في بخس سعرها، وصوت ثقة في قوتها، وقدرة السوق #السعودية على استيعابها. https://youtu.be/Cq2jCn5XyoA</t>
  </si>
  <si>
    <t>https://twitter.com/kbatarfi/status/1202970676577153030</t>
  </si>
  <si>
    <t>SaadQah68191160</t>
  </si>
  <si>
    <t>عملت كل ذلك متى تودع الاسهم المخصصه لي في اكتتاب ارامكو في محفظتي الاستثماريه</t>
  </si>
  <si>
    <t>https://twitter.com/SaadQah68191160/status/1202968905066696704</t>
  </si>
  <si>
    <t>Sharqnews__</t>
  </si>
  <si>
    <t xml:space="preserve">إدراج أسهم "#أرامكو" بالسوق السعودي يوم الأربعاء 11 ديسمبر #اكتتاب_أرامكو </t>
  </si>
  <si>
    <t>https://twitter.com/Sharqnews__/status/1202968685465526272</t>
  </si>
  <si>
    <t xml:space="preserve">#اقتصاد | 465 % نسبة تغطية اكتتاب شريحتي الأفراد والمؤسسات بانتهاء طرح «أرامكو» </t>
  </si>
  <si>
    <t>https://twitter.com/aawsat_News/status/1202968437678657537</t>
  </si>
  <si>
    <t>saudalharbi30</t>
  </si>
  <si>
    <t>انصح بذلك يا سعد #ارامكو اكبر شركه في العالم وانشطتها مختلفه وتستخوذ على شركات نفط عالميه و#اكتتاب_ارامكو فرصة عمر لن تكرر سوف تذكرها اجيال لاجيال</t>
  </si>
  <si>
    <t>https://twitter.com/st2010ar/status/1202968368137068549</t>
  </si>
  <si>
    <t>saleh_iz</t>
  </si>
  <si>
    <t xml:space="preserve">الإدراج الأربعاء القادم #اكتتاب_أرامكو </t>
  </si>
  <si>
    <t>https://twitter.com/saleh_iz/status/1202967192167428098</t>
  </si>
  <si>
    <t>أُغلق الستار على اكتتاب أرامكو. نسبة التغطية (٤٦٥٪) بمبلغ إجمالي (٤٤٦ مليار)؛ كأعلى اكتتاب في التأريخ. الحمد لله ولا عزاء للكارهين، ملؤوا الفضاء تشكيكًا رغم أنّه شأن سعودي محلي! تجد صراخهم في كل الموضوعات السياسية والاقتصادية والاجتماعية التي تخصنا، لنا المنجز ولهم العويل!</t>
  </si>
  <si>
    <t>https://twitter.com/JLdoon/status/1202966315985723395</t>
  </si>
  <si>
    <t xml:space="preserve">في موجز هذا المساء من عربي بوست: - السودان يعتزم سحب قواته من اليمن بعد خسارته 4 آلاف جندي - اليونان تطرد سفير ليبيا - اكتتاب أرامكو يحطم رقماً قياسياً </t>
  </si>
  <si>
    <t>https://twitter.com/arabic_post/status/1202965946786308097</t>
  </si>
  <si>
    <t>الحقيقه ماحصل في #اكتتاب_أرامكو من الأمس واليوم دلالة على قوة ومتانة النظام المالي لدينا فبعد إنتهاء فترة اكتتاب الشركات مباشرة تم الاعلان عن السعر النهائي والية التخصيص وبعد أقل من يوم تم ايداع الاسهم بالمحافظ والأن سوف يدرج في #تاسي بعد 5 أيام فقط من أنتهاء الأكتتاب #تداول</t>
  </si>
  <si>
    <t>https://twitter.com/Ali_Altwilae/status/1202965702107373568</t>
  </si>
  <si>
    <t>sdaa2091</t>
  </si>
  <si>
    <t>كل الشعب يطالب بفتح النسبه لليوم الاول من اجل ضرب كل حاسد ومرجف ونعتبرها منحه واستثاء من الدوله مافيه مشكله دام القرار موجود ويستطاع اصداره بسهوله بالتوفيق للوطن وشركاته ومواطنيه ويخسئ من ارجف في اكتتاب ارامكو وينصح بالاستثمار بشقه للدعاره في تركيا نقول لهم خبتم وخاب مسعاكم</t>
  </si>
  <si>
    <t>https://twitter.com/sdaa2091/status/1202965639608045569</t>
  </si>
  <si>
    <t>111_raed</t>
  </si>
  <si>
    <t>اكتتاب #أرامكو_السعودية في عيون المغرضين بيفشل الإكتتاب وبتكون فضيحة أثناء الإكتتاب : محمد بن سلمان بيجبر المواطنين والشركات على الإكتتاب بعد الإكتتاب : التغطية ضعيفة جدا ولم تحقق المطلوب الواقع : نجح اضخم اكتتاب في العالم و ستبقى #السعودية بقيادتها وشعبها شامخة بإذن الله</t>
  </si>
  <si>
    <t>https://twitter.com/111_raed/status/1202964515882704896</t>
  </si>
  <si>
    <t>hso0o0nym</t>
  </si>
  <si>
    <t>https://twitter.com/hso0o0nym/status/1202964495469088768</t>
  </si>
  <si>
    <t>https://twitter.com/SaadQah68191160/status/1202964324005883905</t>
  </si>
  <si>
    <t>SalmanHedayah</t>
  </si>
  <si>
    <t xml:space="preserve">اكتتاب “أرامكو” الأولي يعود على الخزينة السعودية بأكثر من 25 مليار دولار </t>
  </si>
  <si>
    <t>https://twitter.com/SalmanHedayah/status/1202964186604736512</t>
  </si>
  <si>
    <t>يعدّ وقت قياسي مقارنة بالأسواق المتقدمة .. إدراج أرامكو وتداول الأسهم المطروحة بعد 4 أيام من الاكتتاب http://www.maaal.com/archives/20191206/132146 #صحيفة_مال #السعودية #تاسي #تداول #أكتتاب_أرامكو</t>
  </si>
  <si>
    <t>https://twitter.com/Maaalnews/status/1202962887238660097</t>
  </si>
  <si>
    <t>#اكتتاب_أرامكو: -رسمياً، بدء تداول سهم ارامكو يوم الاربعاء القادم في سوق الاسهم الرئيسية. -حجم الطرح: مليار سهم. -القطاع الرئيسي: الطاقة -توزيع الأسهم على المحافظ المفترض ان يكون اليوم. -نسبة التذبذب للسهم ١٠٪ وليس كما يشاع انها مفتوحه اول يوم تداول.</t>
  </si>
  <si>
    <t>https://twitter.com/Ibra__9/status/1202962167563268097</t>
  </si>
  <si>
    <t>salem_ktaib</t>
  </si>
  <si>
    <t>بحسب المعلن: من أكتتب بأرامكو بعدد أسهم حتى ١٥٠٠ سهم سيحصل عليها كاملة لكل شخص مكتتب، وما زاد عن ١٥٠٠ سيتم تخصيص حوالي ١١٪ من الكمية الزائدة. #اكتتاب_ارامكو</t>
  </si>
  <si>
    <t>https://twitter.com/salem_ktaib/status/1202961115682091008</t>
  </si>
  <si>
    <t>الأسهم المخصصه نزلت في المحافظ حقت العملاء ( خاصه اللي بالأهلي ) طبعا رح تشوف ارقام الاسعار بالسالب وبالأحمر طبيعي جدا تكون كذا لان باقي ماصار عليها تداول اول ماتنزل التداول نشوفها بالأخضر الباهي فووووووووق فوووووق يارب #اكتتاب_أرامكو</t>
  </si>
  <si>
    <t>https://twitter.com/hhdd855/status/1202960646033354753</t>
  </si>
  <si>
    <t>#أرامكو . . - معنى IPO شاهدناها كثيرًا في اكتتاب ارامكو ، فماذا تعني • اختصار لجملة ( initial public offering ) - وتعني ( الطرح العام الأولي ).</t>
  </si>
  <si>
    <t>https://twitter.com/nmtmimi/status/1202959786976911361</t>
  </si>
  <si>
    <t>https://twitter.com/Abualfawarss123/status/1202959751140855808</t>
  </si>
  <si>
    <t>ralsrouji</t>
  </si>
  <si>
    <t>PFWHjIgKswYG3AL</t>
  </si>
  <si>
    <t xml:space="preserve">كلامك صحيح ضربة ايران وجعتنا جدا والضرر كان جامد عشان كده اكتتاب ارامكو فشل ولا افراد ولا جهات دوليه اكتتبو فبها لان سمعتها خربت </t>
  </si>
  <si>
    <t>https://twitter.com/ralsrouji/status/1202959472831926277</t>
  </si>
  <si>
    <t>fanf88f</t>
  </si>
  <si>
    <t>اكتتاب ارامكو ما تعرض لاموال المضاربين في السوق او المستثمرين كلها اموال خارج السوق</t>
  </si>
  <si>
    <t>https://twitter.com/fanf88f/status/1202959281148039168</t>
  </si>
  <si>
    <t>mahmoud891980</t>
  </si>
  <si>
    <t xml:space="preserve">اكتتاب #ارامكو الأكبر قيمة عالمياً بتجميع 25.6 مليار دولار </t>
  </si>
  <si>
    <t>https://twitter.com/mahmoud891980/status/1202957806896340992</t>
  </si>
  <si>
    <t>Aramco shares will start trading on Wednesday. . #اكتتاب_أرامكو#السعودية</t>
  </si>
  <si>
    <t>https://twitter.com/fehedgemalwdmam/status/1202957660015996928</t>
  </si>
  <si>
    <t xml:space="preserve">#ابو_بجاد #النصر_البكيريه إللي ما فهم اكتتاب ارامكو ضف سنابه </t>
  </si>
  <si>
    <t>https://twitter.com/20mon20/status/1202956654540730368</t>
  </si>
  <si>
    <t>#اكتتاب_أرامكو ليس بالضرورة أن يفكر الجميع بعقلية استثمارية متشابهة. هناك من طلب 10 أسهم للفرد وهناك من طلب 1,000,000 سهم وكل منهما له هدف. السؤال الأبرز هو لو كانت ظروف السيولة في السوق أفضل مما هي عليه الآن هل سيخصص 1500 سهم للفرد؟</t>
  </si>
  <si>
    <t>https://twitter.com/Khalid_F17/status/1202956306052767745</t>
  </si>
  <si>
    <t xml:space="preserve">#ابوظبي #الشعب_القطري إللي ما فهم اكتتاب ارامكو ضف سنابه </t>
  </si>
  <si>
    <t>https://twitter.com/20mon20/status/1202956263207907329</t>
  </si>
  <si>
    <t>SouteAlarab</t>
  </si>
  <si>
    <t xml:space="preserve">برنامج ملفات اقتصادية 6-12-2019 اكتتاب أرامكو يجذب الأموال الساخنة للسوق السعودية </t>
  </si>
  <si>
    <t>https://twitter.com/SouteAlarab/status/1202956135529164800</t>
  </si>
  <si>
    <t>صحيفة أنحاء/ بالأرقام | كل ما تريد معرفته عن اكتتاب شركة #أرامكو.. بعد تحديد السعر النهائي وتخصيص الأسهم #اكتتاب_أرامكو - عبر تطبيق نبض @NabdApp</t>
  </si>
  <si>
    <t>https://twitter.com/SUUFp3/status/1202956064846700544</t>
  </si>
  <si>
    <t>صحيفة الإقتصادية/ "إيداع" تعلن إضافة الأوراق المالية ل "أرامكو" اليوم #اكتتاب_أرامكو - عبر تطبيق نبض @NabdApp</t>
  </si>
  <si>
    <t>https://twitter.com/SUUFp3/status/1202955903198216193</t>
  </si>
  <si>
    <t>صحيفة عاجل/ «وثيقة رسمية»: طرح #أرامكو الأعلى في التاريخ دوليًّا وخليجيًّا ومحليًّا #اكتتاب_أرامكو - عبر تطبيق نبض @NabdApp</t>
  </si>
  <si>
    <t>https://twitter.com/SUUFp3/status/1202955445025099777</t>
  </si>
  <si>
    <t>صحيفة عاجل/ ماذا يعني إقبال «الأفراد» و«المؤسسات» على الاكتتاب في شركة #أرامكو؟ #اكتتاب_أرامكو - - عبر تطبيق نبض @NabdApp</t>
  </si>
  <si>
    <t>https://twitter.com/SUUFp3/status/1202954850654412800</t>
  </si>
  <si>
    <t>صحيفة عاجل/ تتميز بالتنوع.. 7 فرصة استثمارية مهمة يحققها الاكتتاب في #أرامكو #اكتتاب_أرامكو - عبر تطبيق نبض @NabdApp</t>
  </si>
  <si>
    <t>https://twitter.com/SUUFp3/status/1202954740310654976</t>
  </si>
  <si>
    <t>منذ أشهر وهم لا يعرفون طعم عطلة نهاية الأسبوع .. عمل متواصل ليلاً ونهاراً، دافعهم رفعة وطن وسمعة السوق المالية السعودية .. والنتيجة: نجاح أضخم اكتتاب في التاريخ فخورين بفريق العمل في #تداول و #إيداع والشكر موصول لكل فرق العمل في مختلف الجهات .. #اكتتاب_أرامكو</t>
  </si>
  <si>
    <t>https://twitter.com/Alassafi85/status/1202954006642995200</t>
  </si>
  <si>
    <t>moayedalsaloom</t>
  </si>
  <si>
    <t xml:space="preserve">سيبدأ التداول يوم الاربعاء القادم في 11 من ديسمبر #اكتتاب_ارامكو على جميع المكتتبين الدخول على منصات التداول الخاصه بالبنوك التابعه لهم والتحقق من المحفظة الاستثمارية والرصيد وعدد الاسهم </t>
  </si>
  <si>
    <t>https://twitter.com/moayedalsaloom/status/1202953782600110081</t>
  </si>
  <si>
    <t xml:space="preserve">رسميا.. إدراج أرامكو يوم الأربعاء القادم كأسرع اكتتاب يتم ادراجه نسبة التذبذب ١٠٪ ورد الفائض يبدأ من اليوم حتى ١٢-ديسمبر-٢٠١٩ https://maaal.com/archives/20191206/132145 وهنا توضيح لتخصيص الاسهم حسب الكمية #اكتتاب_أرامكو </t>
  </si>
  <si>
    <t>https://twitter.com/Al_Yahya_/status/1202953686001082368</t>
  </si>
  <si>
    <t>https://twitter.com/hazem202000/status/1202953580812091392</t>
  </si>
  <si>
    <t xml:space="preserve">تتميز بالتنوع.. 7 فرصة استثمارية مهمة يحققها الاكتتاب في #أرامكو https://ajel.sa/VXSrps/ #اكتتاب_أرامكو </t>
  </si>
  <si>
    <t>https://twitter.com/ajlnews/status/1202953338150539264</t>
  </si>
  <si>
    <t xml:space="preserve">ملخص إكتتاب #أرامكو : • 32 ريال سعر الطرح النهائي • 446 مليار ريال إجمالي الطلبات • 465% نسبة التغطية • 96 مليار ريال قيمة الطرح • 33.3% أسهم الأفراد • 66.7% أسهم المؤسسات • الإدراج في تداول يوم الأربعاء القادم الموافق 11/12/2019 #اكتتاب_أرامكو </t>
  </si>
  <si>
    <t>https://twitter.com/3zizSz/status/1202952378040946689</t>
  </si>
  <si>
    <t>AlharshanA</t>
  </si>
  <si>
    <t>اﻻحظ من بعض اﻻسئله ان نسبة كبيرة عندهم جهل كبير في اكتتاب سهم ارامكو لدرجة ان بعضهم ﻻيعرف معنى التخصيص او نسبة السهم او معنى اعادة الفائض وووو واكاد اجزم ان نسبة 80 بالميه منهم جدد اول مره يدخلون اﻻكتتابات واﻻسهم ولم يلحقوا على انهيار السوق قبل عشر سنوات</t>
  </si>
  <si>
    <t>https://twitter.com/AlharshanA/status/1202951896425795596</t>
  </si>
  <si>
    <t>Hasan20190</t>
  </si>
  <si>
    <t>net_Fis</t>
  </si>
  <si>
    <t>هذي رسالة نصية جاتني حقت اكتتاب ارامكو</t>
  </si>
  <si>
    <t>https://twitter.com/Hasan20190/status/1202950200316309505</t>
  </si>
  <si>
    <t>اتاح #اكتتاب_ارامكو فرصة كبيرة لنشر الوعي الاستثماري وخاصة في مجال الاسهم حيث هي احدى وسائل الاستثمار المتاحة . وهناك مسؤولية على الوسطاء في السوق لنشر هذا الوعي بلغة بسيطة كي تفهم . ولو قدر ان الوسطاء غير مرتبطين بالبنوك لكان اداءهم اكثر وضوحاً وتنافسيا كما يحدث في اسواق اخرى.</t>
  </si>
  <si>
    <t>https://twitter.com/Sabr_Ali/status/1202949622295146497</t>
  </si>
  <si>
    <t xml:space="preserve">ماذا يعني إقبال «الأفراد» و«المؤسسات» على الاكتتاب في شركة #أرامكو؟ https://ajel.sa/FB6CmP/ #اكتتاب_أرامكو - </t>
  </si>
  <si>
    <t>https://twitter.com/ajlnews/status/1202949563335749632</t>
  </si>
  <si>
    <t xml:space="preserve"> من الخاص السلام عليكم كم خصصت ارامكو للشخص من سهم؟؟ #الرياض_اكتتاب_ارامكو</t>
  </si>
  <si>
    <t>https://twitter.com/DalelkoinRiyadh/status/1202948785397219328</t>
  </si>
  <si>
    <t>Ahmed0mar34</t>
  </si>
  <si>
    <t>بافتراض ان السيوله سوف تسحب للشراء في ارامكو فالمنطق يقول: ملاك ارامكو هم افراد و كبار المستثمرين توجه ارامكو من الاساس استثماري بحت الافراد الاغلب وليس الكل مكتتب بمبلغ بسيط وهدفه اكتتب وانساه والحقيقه ان فائض اكتتاب المستثمرين سوف يعود للسوق الي بيفرط الان بيندم بعدين</t>
  </si>
  <si>
    <t>https://twitter.com/Ahmed0mar34/status/1202948410816356352</t>
  </si>
  <si>
    <t>turki5k</t>
  </si>
  <si>
    <t>Ma772030</t>
  </si>
  <si>
    <t>قلنا افهم بشغله اكتتاب ارامكو شوي مو عراف انا بس الله يكتب له الخير</t>
  </si>
  <si>
    <t>https://twitter.com/turki5k/status/1202948044351770624</t>
  </si>
  <si>
    <t>وكل مره اقول اين اكتتاب ارامكو ؟ والى الان مااحد فاهم علي ،، احد امرين :- اما انا محلل مجنون او انتم مجانين !!</t>
  </si>
  <si>
    <t>https://twitter.com/29_shg/status/1202946947356745728</t>
  </si>
  <si>
    <t>Saudia43516255</t>
  </si>
  <si>
    <t>ممكن تردون ولا صعب ؟ #بنك_الإنماء #اكتتاب_أرامكو</t>
  </si>
  <si>
    <t>https://twitter.com/Saudia43516255/status/1202946927991635971</t>
  </si>
  <si>
    <t>سلام عليكَم عند بيع اسهم اكتتاب ارامكو من الصرافه كيف تتحول الى الحساب الجاري بدون حساب في تداول اتوماتيكيا بعد يومين +2 والا يلزم فتح حساب استثماري</t>
  </si>
  <si>
    <t>https://twitter.com/Yusuf94785974/status/1202946789273481216</t>
  </si>
  <si>
    <t>ملخص #اكتتاب_ارامكو العملاق: - 32 ريال سعر الطرح النهائي - 446 مليار ريال إجمالي الطلبات - 465% نسبة التغطية - 96 مليار ريال قيمة الطرح - 33.3% أسهم الأفراد - 66.7% أسهم المؤسسات</t>
  </si>
  <si>
    <t>https://twitter.com/Khalid_AlGhader/status/1202946500436930560</t>
  </si>
  <si>
    <t>Ibrahim084</t>
  </si>
  <si>
    <t>https://twitter.com/Ibrahim084/status/1202945086058840065</t>
  </si>
  <si>
    <t>aladbanii</t>
  </si>
  <si>
    <t>،،، إعادة فائض اكتتاب ارامكو للمكتتبين الأفراد سيكون في موعد أقصاه يوم الخميس ...</t>
  </si>
  <si>
    <t>https://twitter.com/aladbanii/status/1202944398939394048</t>
  </si>
  <si>
    <t>jbraanali1</t>
  </si>
  <si>
    <t>مكتتب بي 50 سهم الله يجعلها خير وبركه لعيالي غفلو البراميل زين الله يعطيكم العافيه #اكتتاب_أرامكو</t>
  </si>
  <si>
    <t>https://twitter.com/jbraanali1/status/1202944345873244160</t>
  </si>
  <si>
    <t>#اكتتاب_ارمكو تورايخ للفتره القادمه من اكتتاب أرامكو 6 ديسمبر. ايداع الاسهم في محافظ المكتتبين 11 ديسمبر. يبدأ تداول أرامكو 12 ديسمبر - ينتهي رد الفائض ان وجد</t>
  </si>
  <si>
    <t>https://twitter.com/Khalid_AlGhader/status/1202944016058335232</t>
  </si>
  <si>
    <t>Roorh1</t>
  </si>
  <si>
    <t xml:space="preserve">كون #اكتتاب_ارامكو تجاوز الشركات الأعلى قيمة في السوق ليصبح الأكبر في تاريخ الاكتتاب لايعني أنك بامتلاكك عدة أسهم فيها ستنهال عليك الأموال وستصبح ثري </t>
  </si>
  <si>
    <t>https://twitter.com/Roorh1/status/1202944011796914177</t>
  </si>
  <si>
    <t>maged5007</t>
  </si>
  <si>
    <t xml:space="preserve">#تداول_ارامكو يوم الأربعاء الموافق 11-12-2019 #اكتتاب_ارمكو ..... </t>
  </si>
  <si>
    <t>https://twitter.com/maged5007/status/1202943944528744448</t>
  </si>
  <si>
    <t>1121afr</t>
  </si>
  <si>
    <t xml:space="preserve">#إكتتاب_أرامكو وش وضع المكتتب ب ٢٠ سهم </t>
  </si>
  <si>
    <t>https://twitter.com/1121afr/status/1202942819687686144</t>
  </si>
  <si>
    <t>#إيداع وإدراج أسهم #أرامكو في وقت قياسي.. وتمديد فترة افتتاح المزاد لتحديد السعر بطريقة أفضل فاعلية http://argaam.me/RonI50xtx4d #أرامكو #إكتتاب_أرامكو #طرح_أرامكو #السوق_السعودي</t>
  </si>
  <si>
    <t>https://twitter.com/argaam/status/1202942256271044608</t>
  </si>
  <si>
    <t>#اكتتاب_ارمكو مع انتهاء اكتتاب أرامكو ظهر توزيع استخدام الافراد للقنوات المتاحه للاكتتاب كالتالي: أجهزة الصرف الآلي بنسبة 36.1% الإنترنت بنسبة 28.4% الهاتف المصرفية بنسبة 1.4% الفروع بنسبة 34.1% اي ان استخدام الوسائل الإلكترونية بنسبة 65.9%</t>
  </si>
  <si>
    <t>https://twitter.com/Khalid_AlGhader/status/1202942207692607488</t>
  </si>
  <si>
    <t>imjed94</t>
  </si>
  <si>
    <t>اللي كان يقول مستحيل تاخذ اكثر من 200 سهم لا اصيدك والنعمة #اكتتاب_ارامكو</t>
  </si>
  <si>
    <t>https://twitter.com/imjed94/status/1202940447632609282</t>
  </si>
  <si>
    <t>raed1525m</t>
  </si>
  <si>
    <t>رسميًّا.. إدراج وتداول أسهم أرامكو الأربعاء القادم Via @sabqorg https://sabq.org/nXwFgH #أرامكو #اكتتاب_ارامكو</t>
  </si>
  <si>
    <t>https://twitter.com/raed1525m/status/1202939786283167749</t>
  </si>
  <si>
    <t>alwajh_news1</t>
  </si>
  <si>
    <t>إدراج وبدء تداول أسهم شركة #أرامكو الأربعاء القادم 11 ديسمبر. #اكتتاب_ارمكو</t>
  </si>
  <si>
    <t>https://twitter.com/alwajh_news1/status/1202939763537403905</t>
  </si>
  <si>
    <t>لا يقبل الحوثيين التهدئة بدون مقابل . التهدئة مرتبطه ب اكتتاب أرامكو ! الحوثيون يعلمون ذلك الثمن سيكون غاليا !</t>
  </si>
  <si>
    <t>https://twitter.com/Medok40004/status/1202938982587351040</t>
  </si>
  <si>
    <t>X1_rkh</t>
  </si>
  <si>
    <t xml:space="preserve">#اكتتاب_ارامكو وانا ليه ماجاني شي </t>
  </si>
  <si>
    <t>https://twitter.com/X1_rkh/status/1202938289566687237</t>
  </si>
  <si>
    <t>#فيديو #صحيفة_اليوم طلبات بنصف تريليون ريال.. #اكتتاب_أرامكو يسجل أرقامًا قياسية http://bit.ly/2LqXSjk</t>
  </si>
  <si>
    <t>https://twitter.com/alyaum/status/1202938281551450114</t>
  </si>
  <si>
    <t>«وثيقة رسمية»: طرح #أرامكو الأعلى في التاريخ دوليًّا وخليجيًّا ومحليًّا https://ajel.sa/hDJGZ4/ #اكتتاب_أرامكو</t>
  </si>
  <si>
    <t>https://twitter.com/ajlnews/status/1202938238584991746</t>
  </si>
  <si>
    <t xml:space="preserve">#اكتتاب_أرامكو للمكتتبين لا احد يبيييييع ... خلوا البيع فوق ال 60 على الاقل .. اذا كل واحد مسك اسهمه يصير الطلب اعلى من العرض فيرتفع السعر </t>
  </si>
  <si>
    <t>https://twitter.com/OssAmH2030/status/1202937919234859009</t>
  </si>
  <si>
    <t xml:space="preserve">غير كذا مايهمني شي ابدا حتى لو حطو اكتتاب ارامكوً من جديد </t>
  </si>
  <si>
    <t>https://twitter.com/saud3030_/status/1202937917544521728</t>
  </si>
  <si>
    <t>turkialwjaan</t>
  </si>
  <si>
    <t>أعلنت السوق المالية السعودية تداول بأنه سيتم إدراج وبدء تداول أسهم شركة أرامكو السعودية اعتباراً من يوم الاربعاء الموافق 2019/12/11م بالرمز 2222 على أن تكون نسبة التذبذب اليومي لسعر السهم 10% #اكتتاب_ارامكو</t>
  </si>
  <si>
    <t>https://twitter.com/turkialwjaan/status/1202937577436844032</t>
  </si>
  <si>
    <t>#اكتتاب_ارامكو عدد جنسيات المكتتبين في أكبر اكتتاب في التاريخ عدد المكتتبين السعوديين 4,947,275 عدد المكتتبين الخليجين 2,467 عدد المكتتبين المقيمين 106,258</t>
  </si>
  <si>
    <t>https://twitter.com/Khalid_AlGhader/status/1202937537968398344</t>
  </si>
  <si>
    <t xml:space="preserve">#اكتتاب_أرامكو التداول باذن الله الاربعاء القادم .. تولمووا </t>
  </si>
  <si>
    <t>https://twitter.com/OssAmH2030/status/1202937367490940928</t>
  </si>
  <si>
    <t>Ibrahi1369m</t>
  </si>
  <si>
    <t>mouton_najran</t>
  </si>
  <si>
    <t>https://www.pscp.tv/w/cLpEWzFQWEVkQnBaYkJ5S2V8MW1uR2V6T29iZ3ZKWDhNDtkkt0jfcoId_7oUqTVPmcuEGSdTI6IRWsgXWf1L https://twitter.com/mouton_najran/status/1202932476085231617?s=20 #اكتتاب_أرامكو</t>
  </si>
  <si>
    <t>https://twitter.com/Ibrahi1369m/status/1202937018105389056</t>
  </si>
  <si>
    <t>kh6673</t>
  </si>
  <si>
    <t>Abdulkarem_zaml</t>
  </si>
  <si>
    <t>بما ان نسبة التذبذب لاول يوم تداول لارامكو ستكون بحدود الـ 10% فهذا ايجابي للسوق ايضا المحافظ الجديده التي دخلت السوق في اكتتاب ارامكو وتحرك المحافظ القديمه التي كانت خارجه من السوق لسنوات طويله ستعود للانتعاش بعد اكتتاب ارامكو مما يؤثر ايجابا على تدفق السيوله على السوق باذن الله</t>
  </si>
  <si>
    <t>https://twitter.com/kh6673/status/1202936769974542338</t>
  </si>
  <si>
    <t xml:space="preserve">اكتمال عملية تخصيص أسهم #أرامكو_السعودية ويوضح الجدول التالي أمثلة تخصيص عند مستويات اكتتاب مختلفة. </t>
  </si>
  <si>
    <t>https://twitter.com/0504605850/status/1202936662017421312</t>
  </si>
  <si>
    <t>MaroufMe</t>
  </si>
  <si>
    <t>رسميا: #اكتتاب_ارمكو #اكتتاب_ارامكوا #أرامكو ارامكو تتداول بالسوق يوم الاربعاء 11 ديسمبر . (رمز الشركة 2222) فترة المزاد (فقط لارامكو) ستكون لمدة ساعة تبدا من الساعة 9.30 حتى الساعة 10.30 (( وتداول السهم سيبدا الساعة 10.30 صباحا ))</t>
  </si>
  <si>
    <t>https://twitter.com/MaroufMe/status/1202936645206577153</t>
  </si>
  <si>
    <t xml:space="preserve">ونسبة التذبذب اليومي لسعر سهم شركة أرامكو ±10% . اسرع تداول واسرع اكتتاب و التوفيق للجميع ... </t>
  </si>
  <si>
    <t>https://twitter.com/atif13932/status/1202936525085908992</t>
  </si>
  <si>
    <t>investmtadvisor</t>
  </si>
  <si>
    <t>للأمانة بالطريقة الاحترافية بخصوص اكتتاب #أرامكو ، سوقنا باذن الله راح يأخذ الثقه من جديد ويستعد لارتفاعات تليق بالسوق السعودي .. السيولة الفائضه راح تدخل بقوه</t>
  </si>
  <si>
    <t>https://twitter.com/investmtadvisor/status/1202936285897404417</t>
  </si>
  <si>
    <t>https://twitter.com/AlAhliNCB/status/1202936223540613120</t>
  </si>
  <si>
    <t>UnrestrictedQ8</t>
  </si>
  <si>
    <t xml:space="preserve">اكتتاب "أرامكو" الأولي يعود على الخزينة السعودية بأكثر من 25 مليار دولار </t>
  </si>
  <si>
    <t>https://twitter.com/UnrestrictedQ8/status/1202935720769396736</t>
  </si>
  <si>
    <t>meshal55921</t>
  </si>
  <si>
    <t xml:space="preserve">#اكتتاب_أرامكو ارامكو ليست للبيع </t>
  </si>
  <si>
    <t>https://twitter.com/meshal55921/status/1202935713282572289</t>
  </si>
  <si>
    <t>dr_souq</t>
  </si>
  <si>
    <t>jaafari_</t>
  </si>
  <si>
    <t xml:space="preserve">اكتتاب البنك الاهلي تم جمع اكثر من ٣٠٠ مليار ريال بينما في اكتتاب ارامكو لم يجمع من الافراد ولا ربع هذا الرقم </t>
  </si>
  <si>
    <t>https://twitter.com/dr_souq/status/1202935633876062209</t>
  </si>
  <si>
    <t>#اكتتاب_ارامكو إكتتاب أرامكو يحطم الأرقام القياسية في حجم التغطية وسرعة التخصيص والإدراج.</t>
  </si>
  <si>
    <t>https://twitter.com/bofahad_999/status/1202935580146982913</t>
  </si>
  <si>
    <t xml:space="preserve">إدراج أسهم #أرامكو بالسوق السعودي يوم الأربعاء 11 ديسمبر #اكتتاب_ارامكو </t>
  </si>
  <si>
    <t>https://twitter.com/alyaum/status/1202935527726632961</t>
  </si>
  <si>
    <t xml:space="preserve">عاجل إدراج أسهم شركة #أرامكو السعودية بدءً من الأربعاء القادم 2019/12/11م في السوق الرئيسية. #اكتتاب_ارامكو #ادراج_أسهم_ارامكو #اسهم_ارامكو </t>
  </si>
  <si>
    <t>https://twitter.com/b_otyf/status/1202935081045766144</t>
  </si>
  <si>
    <t>najran9996</t>
  </si>
  <si>
    <t>عاجل إدراج وبدء تداول أسهم شركة #أرامكو الأربعاء القادم 11 ديسمبر. #اكتتاب_ارمكو</t>
  </si>
  <si>
    <t>https://twitter.com/najran9996/status/1202934822051684352</t>
  </si>
  <si>
    <t>رسميًّا.. إدراج وتداول أسهم أرامكو الأربعاء القادم .. ونسبة التذبذب 10٪ #اكتتاب_ارمكو #رفحاء #عرعر #طريف #العويقيلة https://rafha-news.com/news-action-show-id-50071.htm</t>
  </si>
  <si>
    <t>https://twitter.com/rafhanewss/status/1202934777743060996</t>
  </si>
  <si>
    <t>AlghuinemLawyer</t>
  </si>
  <si>
    <t xml:space="preserve">▪︎هل سيكون لتداول #اكتتاب_ارمكو أثر على #سوق_الاسهم_السعودي ؟ أتوقع أن بعض المحافظ ستستغل الحدث لمصلحتها، ▪︎ماهو السعر المتوقع؟ برأيي قد لايجاوز 40 في الأسبوعين الأوليين. ▪︎هل يتوقع تدبيل السعر لسهم أرامكو؟ في المدى القريب لا أتوقع. </t>
  </si>
  <si>
    <t>https://twitter.com/AlghuinemLawyer/status/1202934613162831872</t>
  </si>
  <si>
    <t xml:space="preserve">#اكتتاب_ارمكو سرعة الادراج ومواكبة صعود النفط العالمي فكره بطله ... بنتابع ارامكو يومي ومعها النفط برنت </t>
  </si>
  <si>
    <t>https://twitter.com/ik313ik/status/1202933862634074112</t>
  </si>
  <si>
    <t>#الحصان: ادراج "أرامكو" انجاز للوطن.. ونبارك للجميع نجاح مرحلة الاكتتاب الذي يعد الأكبر في تاريخ الأسواق المالية العالمية http://argaam.me/gFXL50xtvD9 #أرامكو #إكتتاب_أرامكو #طرح_أرامكو #السوق_السعودي</t>
  </si>
  <si>
    <t>https://twitter.com/argaam/status/1202933844946673671</t>
  </si>
  <si>
    <t>Milanoooooo</t>
  </si>
  <si>
    <t xml:space="preserve">باختصار اللي اكتتب ب 48 الف ريال واقل بتجيه كاملة الاسهم اكتتاب اللي اكثر من 48 الف بتجيه 10% من المبلغ اللي يزيد عن 48 . #تخصيص_اسهم_ارامكو . </t>
  </si>
  <si>
    <t>https://twitter.com/Milanoooooo/status/1202933708765958144</t>
  </si>
  <si>
    <t>#اكتتاب_ارمكو عاجل || سيكون موعد إدراج أسهم "أرامكو" بالسوق السعودي يوم الأربعاء 11 ديسمبر</t>
  </si>
  <si>
    <t>https://twitter.com/Khalid_AlGhader/status/1202933622703038467</t>
  </si>
  <si>
    <t>الأربعاء القادم .. بدء تداول أسهم شركة أرامكو. . #اكتتاب_أرامكو #السعودية</t>
  </si>
  <si>
    <t>https://twitter.com/lahibe1234/status/1202933331039522816</t>
  </si>
  <si>
    <t>#عاجل الإعلان عن موعد إدراج سهم "أرامكو" في "تداول" https://www.fajr.sa/277705/ #اكتتاب_ارامكو #صحيفة_فجر</t>
  </si>
  <si>
    <t>https://twitter.com/FajrNews/status/1202932435614339072</t>
  </si>
  <si>
    <t>#اكتتاب_ارامكو إذا كنت ممكن اكتتب باكثر من 1500 سهم ، فإن اي كمية مابعد 1500 تضربها بنسبة 10.941% وستعرف ما خصص لك للفرد الواحد . مثال اكتتبت ب 3000 سهم يخصص لك 1500 باقي 1500 تضرب ب 10.941% وهي تساوي 164 سهم إذا إجمالي المخصص لك هو 1664 سهم .</t>
  </si>
  <si>
    <t>https://twitter.com/r_alfowzan/status/1202931879529369600</t>
  </si>
  <si>
    <t>#اكتتاب_أرامكو قريباً سوف يكون #تداول_اسهم_ارامكو بالتوفيق للجميع</t>
  </si>
  <si>
    <t>https://twitter.com/alsubhi122/status/1202931780468314113</t>
  </si>
  <si>
    <t>MAlhaqbani</t>
  </si>
  <si>
    <t>https://twitter.com/MAlhaqbani/status/1202931767520436224</t>
  </si>
  <si>
    <t>رسميا .. إدراج أرامكو يوم الأربعاء 11 ديسمبر .. ونسبة التذبذب اليومي لسعر السهم 10% https://www.maaal.com/archives/20191206/132145 #اكتتاب_ارامكو #ارامكو @Saudi_Aramco #ادراج_ارامكو #تاسي #تداول #سوق_الاسهم_السعودي #سوق_الاسهم</t>
  </si>
  <si>
    <t>https://twitter.com/Maaalnews/status/1202931678504722433</t>
  </si>
  <si>
    <t>#اكتتاب_أرامكو بعد اكتمال تخصيص الطلبات والبدء برد الفائض المتبقي من المبالغ المجموعة ابتداءاً من اليوم، سيبدأ #تداول سهم أرامكو برمز 2222 يوم الأربعاء القادم 11 ديسمبر في السوق السعودي #تاسي الله يبارك للجميع</t>
  </si>
  <si>
    <t>https://twitter.com/Khalid_F17/status/1202931635664117761</t>
  </si>
  <si>
    <t>"إيداع" تعلن إضافة الأوراق المالية لـ "أرامكو" اليوم http://www.aleqt.com/2019/12/06/article_1725446.html #اكتتاب_أرامكو</t>
  </si>
  <si>
    <t>https://twitter.com/aleqtisadiah/status/1202930960288878592</t>
  </si>
  <si>
    <t>"إيداع" تعلن إضافة الأوراق المالية لـ " #أرامكو " اليوم، وإدراج أسهم "#أرامكو" بالسوق السعودي يوم الأربعاء 11 "ديسمبر". (الرياض) #اكتتاب_أرامكو</t>
  </si>
  <si>
    <t>https://twitter.com/HashKSA/status/1202930764800761856</t>
  </si>
  <si>
    <t>MOHDALSAMARI</t>
  </si>
  <si>
    <t xml:space="preserve">#اكتتاب_أرامكو (( الأضخم في التاريخ )) أكبر دليل على أن #رؤية_السعودية_2030 تمضي كما خُطط لها وسط ثقة ودعم شعبي. </t>
  </si>
  <si>
    <t>https://twitter.com/MOHDALSAMARI/status/1202930621426937856</t>
  </si>
  <si>
    <t>falahot2</t>
  </si>
  <si>
    <t xml:space="preserve">#اكتتاب_ارامكو سيتم تداول سهم أرامكو يوم الأربعاء القادم </t>
  </si>
  <si>
    <t>https://twitter.com/falahot2/status/1202930612396593152</t>
  </si>
  <si>
    <t>#عاجل| البورصة السعودية: بدء التداول على أسهم #أرامكو في 11 ديسمبر الجاري #إرم_نيوز #اكتتاب_أرامكو</t>
  </si>
  <si>
    <t>https://twitter.com/EremNews/status/1202930606423838721</t>
  </si>
  <si>
    <t>Msq11000</t>
  </si>
  <si>
    <t>عاجل إدراج وبدء تداول أسهم شركة #أرامكو الأربعاء القادم 11 ديسمبر نسبة التذبذب - + 10 % #اكتتاب_ارمكو</t>
  </si>
  <si>
    <t>https://twitter.com/Msq11000/status/1202930594361024517</t>
  </si>
  <si>
    <t>#اكتتاب_ارامكو تصنيف المكتتبين عدد المكتتبين السعوديين 4,947,275 عدد المكتتبين الخليجين 2,467 عدد المكتتبين المقيمين 106,258 الفئات العمرية للمكتتبين الى 16 سنة 19,314 من 17 الى 30 سنة 743,727 من 31 الى 45 سنة 2,323,607 من 46 الى 65 سنة 1,700,184 اكثر من 65 سنة 269,168</t>
  </si>
  <si>
    <t>https://twitter.com/r_alfowzan/status/1202930274851528704</t>
  </si>
  <si>
    <t xml:space="preserve">إدراج وبدء تداول أسهم "أرامكو" الأربعاء القادم http://www.aleqt.com/2019/12/06/article_1725441.html #اكتتاب_أرامكو </t>
  </si>
  <si>
    <t>https://twitter.com/aleqtisadiah/status/1202930216177410048</t>
  </si>
  <si>
    <t>o_arifi</t>
  </si>
  <si>
    <t>https://twitter.com/o_arifi/status/1202930178508427266</t>
  </si>
  <si>
    <t>https://twitter.com/SaudiNews50/status/1202929899352330240</t>
  </si>
  <si>
    <t>إدراج سهم أرامكو للتداول سيكون الأربعاء القادم #اكتتاب_ارمكو</t>
  </si>
  <si>
    <t>https://twitter.com/N_f7_u/status/1202929836219654144</t>
  </si>
  <si>
    <t>شريكنا العزيز تم تحديد سعر سهم #اكتتاب_أرامكو بمبلغ 32 ريال، وسيتم تخصيص كامل الأسهم المكتتب بها حتى 1,500 سهم لكل مكتتب، ولمعرفة مقدار وآلية تخصيص الأسهم نرجو زيارة: http://alinma.com/wps/portal/alinma/Alinma/GlobalNavigationPages/Aramco</t>
  </si>
  <si>
    <t>https://twitter.com/AlinmaBankSA/status/1202929629725675520</t>
  </si>
  <si>
    <t>عاجل إدراج وبدء تداول أسهم شركة #أرامكو الأربعاء القادم 11 ديسمبر. #صهيلنا #اكتتاب_ارمكو</t>
  </si>
  <si>
    <t>https://twitter.com/SaheelKSA/status/1202929612080209927</t>
  </si>
  <si>
    <t>EdaaKSA</t>
  </si>
  <si>
    <t xml:space="preserve">أسهم #أرامكو في محافظ المكتتبين وبدء التداول يوم الأربعاء ،، اكتتاب أرامكو يحطم الارقام القياسية في حجم التغطية وسرعة التخصيص والإدراج. </t>
  </si>
  <si>
    <t>https://twitter.com/Alregaib/status/1202929346421366786</t>
  </si>
  <si>
    <t>shadiazzouz</t>
  </si>
  <si>
    <t xml:space="preserve">خلاص رسمياً عضو في مجلس الادارة وشريك في #ارامكو #اكتتاب. </t>
  </si>
  <si>
    <t>https://twitter.com/shadiazzouz/status/1202929101633466368</t>
  </si>
  <si>
    <t>Twaiq966</t>
  </si>
  <si>
    <t xml:space="preserve"> عاجل .. ادراج أسهم "أرامكو" بالسوق السعودي يوم الأربعاء 11 ديسمبر #اكتتاب_ارمكو #اكتتاب_ارامكو</t>
  </si>
  <si>
    <t>https://twitter.com/Twaiq966/status/1202929026391777281</t>
  </si>
  <si>
    <t>S_____A_____D</t>
  </si>
  <si>
    <t>#عاجل نسبة التذبذب اليومي لسعر سهم #ارامكو ±10%. بدء التداول يوم الاربعاء القادم #اكتتاب_أرامكو</t>
  </si>
  <si>
    <t>https://twitter.com/S_____A_____D/status/1202928652985552896</t>
  </si>
  <si>
    <t>ادراج أسهم #أرامكو بالسوق السعودي يوم الأربعاء 11 ديسمبر.. وتمديد فترة مزاد الافتتاح 30 دقيقة http://argaam.me/Fvn350xtutJ #أرامكو #إكتتاب_أرامكو #طرح_أرامكو #السوق_السعودي</t>
  </si>
  <si>
    <t>https://twitter.com/argaam/status/1202928095474470913</t>
  </si>
  <si>
    <t>Amrpoco</t>
  </si>
  <si>
    <t xml:space="preserve">اكتتاب أرامكو كشف قيمة الشركة بعد غموض لسنوات.. كيف فعلتها السعودية؟ </t>
  </si>
  <si>
    <t>https://twitter.com/Amrpoco/status/1202927474398711810</t>
  </si>
  <si>
    <t>i_shanb3</t>
  </si>
  <si>
    <t xml:space="preserve">الحصيلة = ٩٦ مليار ريال سعودي رسمياً : اكتتاب أرامكو الأكبر بالتاريخ </t>
  </si>
  <si>
    <t>https://twitter.com/i_shanb3/status/1202926060314284032</t>
  </si>
  <si>
    <t>#إيداع تعلن إضافة أسهم الاكتتاب في شركة #أرامكو_السعودية http://argaam.me/qJLc50xtu7R #أرامكو #إكتتاب_أرامكو #طرح_أرامكو #السوق_السعودي</t>
  </si>
  <si>
    <t>https://twitter.com/argaam/status/1202926041926373377</t>
  </si>
  <si>
    <t>بالأرقام.. اكتتاب شركة أرامكو من "الألف إلى الياء" https://is.gd/1c2ghm</t>
  </si>
  <si>
    <t>https://twitter.com/mzmznet/status/1202925555118682114</t>
  </si>
  <si>
    <t>#أرامكو رسميا اكبر اكتتاب بالعالم #AramcoIPO</t>
  </si>
  <si>
    <t>https://twitter.com/Khalid_aleid_/status/1202925172220669952</t>
  </si>
  <si>
    <t>وصلتني قبل قليل رساله من البنك #الاهلي تفيد بأيداع أسهم اكتتاب #أرامكو #تاسي</t>
  </si>
  <si>
    <t>https://twitter.com/Mohanndnfc/status/1202924021752483841</t>
  </si>
  <si>
    <t>aalbadr</t>
  </si>
  <si>
    <t>#اكتتاب_أرامكو حافز الافراد المشاركين في الاكتتاب: بعد التخصيص سيكون كل مكتتب فرد مكتتب بـ ١٠٠٠ سهم واقل ومحتفظ بها لمدة ٦ شهور مستحق لاسهم مجانية (سهم لكل ١٠ سهم). تكلفة الاسهم ستنخفض لـ٢٩ ريال بدل ٣٢ ريال. معادلة عدد الأسهم مجانية: الاسهم المخصصه \ ١٠ = الاسهم المجانية</t>
  </si>
  <si>
    <t>https://twitter.com/aalbadr/status/1202923263606902786</t>
  </si>
  <si>
    <t xml:space="preserve">اكتتاب أرامكو يجمع 446 مليار ريال بتغطية 465% و32 ريالاً تسعير نهائي، وللتفاصيل </t>
  </si>
  <si>
    <t>https://twitter.com/Aljoman_Center/status/1202923191905202180</t>
  </si>
  <si>
    <t>لم تكتفي #ارامكو بإنجاز أكبر اكتتاب في العالم فوعدت برد الفائض للمكتتبين بدءاً من 6 ديسمبر وفي موعد أقصاه 12 ديسمبر، ما يجعل هذا أحد أسرع الاكتتابات في تاريخ السوق السعودي. #اكتتاب_أرامكو</t>
  </si>
  <si>
    <t>https://twitter.com/albishi/status/1202923152931725317</t>
  </si>
  <si>
    <t>s_s_Al999</t>
  </si>
  <si>
    <t>@AlinmaInvest هل لابد من فتح حساب في الانماء الاستثماري عشان اكتتاب ارامكو ؟؟</t>
  </si>
  <si>
    <t>https://twitter.com/s_s_Al999/status/1202920870802546688</t>
  </si>
  <si>
    <t>ciu3_s</t>
  </si>
  <si>
    <t>1_omsaad</t>
  </si>
  <si>
    <t>ام سعد الله يرضى عليك نبغى شيء ارامكو بصراحه واتمنى يتسع صدرك النفط الصخري للمتابعين غير مهم المتابعين يهمهم اكتتاب ارامكو اكثر هل من مبشرات عن السهم لارامكو</t>
  </si>
  <si>
    <t>https://twitter.com/ciu3_s/status/1202920663763292160</t>
  </si>
  <si>
    <t>تعرّف على «آلية التخصيص» لأسهم المكتتبين في #أرامكو https://ajel.sa/K2zBCV/ #اكتتاب_أرامكو</t>
  </si>
  <si>
    <t>https://twitter.com/ajlnews/status/1202920625335091200</t>
  </si>
  <si>
    <t xml:space="preserve">اكتتاب أرامكو.. المواطنون يلقون بثقلهم خلف عملاق النفط </t>
  </si>
  <si>
    <t>https://twitter.com/almowatennet/status/1202920102993240064</t>
  </si>
  <si>
    <t>بالأرقام.. اكتتاب شركة أرامكو من «الألف إلى الياء» | https://ham-24.com/220188/ #صحيفة_هام</t>
  </si>
  <si>
    <t>https://twitter.com/ham241/status/1202919863980822530</t>
  </si>
  <si>
    <t>ghadiralmot</t>
  </si>
  <si>
    <t xml:space="preserve">#أرامكو معادلة متغيرة وليست ثابتة هناك فقراء اصبحوا اغنياء والعكس ولكن اعتب على تقييم سعر السهم لايناسب اكتتاب الاسرة لان التكلفة عاليا جدا بالنسبة اعتب على #البنوك_السعودية التي لم تقدم قروض اكتتاب الا لمن قام باكتتاب مبلغ ٥٠ الف ريال واكثر ولم تقدم الفرصة للطبقة الكادحة </t>
  </si>
  <si>
    <t>https://twitter.com/ghadiralmot/status/1202918703635017729</t>
  </si>
  <si>
    <t>Aramco: The value of the company is equal to the market value of Apple and Alibaba combined. . #اكتتاب_ارامكو#المملكة#أرامكو .</t>
  </si>
  <si>
    <t>https://twitter.com/fehedgemalwdmam/status/1202918685939240960</t>
  </si>
  <si>
    <t xml:space="preserve">بالأرقام.. اكتتاب شركة #أرامكو من «الألف إلى الياء» https://ajel.sa/TcZG8S/ #اكتتاب_أرامكو - </t>
  </si>
  <si>
    <t>https://twitter.com/ajlnews/status/1202918105808134145</t>
  </si>
  <si>
    <t>Aramco sets the offer price at 32 riyals. . #اكتتاب_أرامكو#السعودية</t>
  </si>
  <si>
    <t>https://twitter.com/fehedgemalwdmam/status/1202917671161024512</t>
  </si>
  <si>
    <t>MrEhabRashad</t>
  </si>
  <si>
    <t>تسعير اكتتاب أرامكو عند ٣٢ ريال سوف يرفع من تقييم قطاع البتروكيماويات في المنطقة بالكامل.</t>
  </si>
  <si>
    <t>https://twitter.com/MrEhabRashad/status/1202917568698363904</t>
  </si>
  <si>
    <t>The allocation of 1500 shares to the individual subscriber in Aramco. . #اكتتاب_أرامكو#السعودية .</t>
  </si>
  <si>
    <t>https://twitter.com/fehedgemalwdmam/status/1202917532870553600</t>
  </si>
  <si>
    <t>من لم يكن لديه محفظة استثمارية ( #اكتتاب_ارامكو ) سيكون له محفظة أسهم " استثمارية " من خلال البنك الذي اكتتب به " شركة الاستثمارية التابعة له " . وستضاف الأسهم لها ... عليك سؤال بنكك الذي اكتتبت من خلاله , وسيوضح لك تفصيلا كافيا ... والبنوك ستزودك بالتفصيل</t>
  </si>
  <si>
    <t>https://twitter.com/r_alfowzan/status/1202917527816458242</t>
  </si>
  <si>
    <t>Aramco's subscriptions amounted to SR 446 billion. . #المملكة#اكتتاب_أرامكو</t>
  </si>
  <si>
    <t>https://twitter.com/fehedgemalwdmam/status/1202917457775607808</t>
  </si>
  <si>
    <t>The total number of applications for subscription in Aramco by the subscribed companies is 397 billion riyals. . #السعودية#اكتتاب_أرامكو</t>
  </si>
  <si>
    <t>https://twitter.com/fehedgemalwdmam/status/1202917117017935872</t>
  </si>
  <si>
    <t>Allocate up to 1500 shares to the individual subscribed in #إكتتاب_أرامكو This represents a full allocation of 97.5% of the total number of subscribers</t>
  </si>
  <si>
    <t>https://twitter.com/fehedgemalwdmam/status/1202917027587002368</t>
  </si>
  <si>
    <t>بالـ #إنفوجرافيك | بـ25.6 مليار دولار.. أسطورة أرامكو تٌغير خارطة الاكتتاب في العالم @Saudi_Aramco @Aramco #السعودية #اكتتاب_أرامكو</t>
  </si>
  <si>
    <t>https://twitter.com/alain_Infograph/status/1202916847575846912</t>
  </si>
  <si>
    <t>#اكتتاب_ارامكو متوقع اليوم رد الفائض , وإضافة الأسهم للمحافظ ...</t>
  </si>
  <si>
    <t>https://twitter.com/r_alfowzan/status/1202915953174106112</t>
  </si>
  <si>
    <t>shood630</t>
  </si>
  <si>
    <t xml:space="preserve">لحد يكلمني #ارامكو_السعودية #اكتتاب_ارامكو </t>
  </si>
  <si>
    <t>https://twitter.com/shood630/status/1202915030456516608</t>
  </si>
  <si>
    <t>NewstagArabic</t>
  </si>
  <si>
    <t xml:space="preserve">شاهد أكثر الأخبار متابعة اليوم: اكتتاب أرامكو كشف قيمتها بعد الغموض.. كيف فعلتها السعودية؟ #أرامكو </t>
  </si>
  <si>
    <t>https://twitter.com/NewstagArabic/status/1202914062390251521</t>
  </si>
  <si>
    <t>sadaanine1</t>
  </si>
  <si>
    <t xml:space="preserve">طرح الواثق بالله نجاح واجتياح في اكتتاب ارامكو </t>
  </si>
  <si>
    <t>https://twitter.com/sadaanine1/status/1202913589104906242</t>
  </si>
  <si>
    <t>faisalsmz</t>
  </si>
  <si>
    <t>#اكتتاب_ارامكو تجاوز كلام المشككين ومختلقين القصص والروايات أسأل الله أن يكون خير على هذا البلد وشعبه الطيب ⁦ ⁩⁦ ⁩⁦ ⁩ #السعودية</t>
  </si>
  <si>
    <t>https://twitter.com/faisalsmz/status/1202913374482423809</t>
  </si>
  <si>
    <t xml:space="preserve">اكتتاب أرامكو.. نجاح فاق التوقعات.. وآمال بالتخصيص الكامل </t>
  </si>
  <si>
    <t>https://twitter.com/sadaanine1/status/1202913328726708229</t>
  </si>
  <si>
    <t>9Riiii</t>
  </si>
  <si>
    <t>https://twitter.com/9Riiii/status/1202912900140208129</t>
  </si>
  <si>
    <t>Moh_alshakh</t>
  </si>
  <si>
    <t>اكتتاب ارامكو مايطلع لي فالمحفظة لا عدد اسهم ولا المبلغ المدفوع</t>
  </si>
  <si>
    <t>https://twitter.com/Moh_alshakh/status/1202912422446747648</t>
  </si>
  <si>
    <t>MMejammi</t>
  </si>
  <si>
    <t>كل ما اتمناه من #اكتتاب_أرامكو ان ارى #أرامكو_السعودية قد فتحت استثمارات في إنشاء مستشفيات وخدمات طبية متميزه ..ان تنشىء مدارس نموذجية ان تستحوذ على الخدمات البلدية و ان تنفذ مشاريع الطرق والمواصلات ...#أرامكو تستحق ان تأخذ كل شي لانها تجيد الادارة و تخطط لما تريد</t>
  </si>
  <si>
    <t>https://twitter.com/MMejammi/status/1202911615374561280</t>
  </si>
  <si>
    <t>Tdawll_</t>
  </si>
  <si>
    <t xml:space="preserve">كاعلى طرح في العالم .. رسميا .. اكتتاب #ارامكو" يجمع 446 مليار بنسبة تغطية 465% وسعر السهم 32 ريال </t>
  </si>
  <si>
    <t>https://twitter.com/Tdawll_/status/1202911538656563200</t>
  </si>
  <si>
    <t>تخصيص 1500 سهم للمكتتب الفرد الواحد في شركة أرامكو. #اكتتاب_أرامكو #السعودية</t>
  </si>
  <si>
    <t>https://twitter.com/lahibe1234/status/1202910080859082752</t>
  </si>
  <si>
    <t>الحين فاتح الاكتتاب ؟؟؟ #اكتتاب_أرامكو</t>
  </si>
  <si>
    <t>https://twitter.com/wa_1412fof/status/1202910051087847424</t>
  </si>
  <si>
    <t>تم تحديد سعر الطرح النهائي لأسهم اكتتاب شركة أرامكو بـ 32 ريال سعودي وللاطلاع على آلية تخصيص الأسهم نأمل زيارة الرابط: https://bilad.sa/8443b #اكتتاب #أرامكو #بنك_البلاد</t>
  </si>
  <si>
    <t>https://twitter.com/BankAlbilad/status/1202909321467777025</t>
  </si>
  <si>
    <t>SAAD_ALTHAGFAN</t>
  </si>
  <si>
    <t xml:space="preserve">متحصلات اكتتاب #أرامكو و آلية تخصيص الأسهم و بذلك يصبح أكبر أكتتاب في العالم و أعلى شركة من حيث القيمة السوقية عالمياً. </t>
  </si>
  <si>
    <t>https://twitter.com/SAAD_ALTHAGFAN/status/1202909134896664577</t>
  </si>
  <si>
    <t>1mrMA46f3ER16iS</t>
  </si>
  <si>
    <t>#اكتتاب_أرامكو إجمالي قيمة الإكتتاب بلغ 446 مليار ريال سعودي بنسبة تغطية 465٪ السعر : ٣٢</t>
  </si>
  <si>
    <t>https://twitter.com/1mrMA46f3ER16iS/status/1202907988861870080</t>
  </si>
  <si>
    <t>AlaliQasem</t>
  </si>
  <si>
    <t>اكتتاب أرامكو الان يغير المعادلة ، ثبات الحد الادنى من التوزيعات النقديه لم تقدمه شركه اخرى مماثلة مع وجود إمكانية النمو في سعر السهم على المدى المتوسط والطويل . اعتقد مستقبلا سياتي من يطالب بشراء حصه استراتيجيه في الشركة كالصين والهند لضمان استقرار إمدادات النفط .</t>
  </si>
  <si>
    <t>https://twitter.com/HussamAAlsaleh1/status/1202906786178772998</t>
  </si>
  <si>
    <t>SinaaIktisad</t>
  </si>
  <si>
    <t>اكتتاب “أرامكو” الأولي يعود على الخزينة السعودية بأكثر من 25 مليار دولار https://lebanoneconomy.net/%d8%a7%d9%83%d8%aa%d8%aa%d8%a7%d8%a8-%d8%a3%d8%b1%d8%a7%d9%85%d9%83%d9%88-%d8%a7%d9%84%d8%a3%d9%88%d9%84%d9%8a-%d9%8a%d8%b9%d9%88%d8%af-%d8%b9%d9%84%d9%89-%d8%a7%d9%84%d8%ae%d8%b2%d9%8a%d9%86/</t>
  </si>
  <si>
    <t>https://twitter.com/SinaaIktisad/status/1202906758991273984</t>
  </si>
  <si>
    <t>Holaqi</t>
  </si>
  <si>
    <t>الإقتصادية/ اكتتاب "أرامكو" مرشح للارتفاع إلى 29.4 مليار دولار.. تعادل 1.73% من أسهمها - عبر تطبيق نبض @NabdApp</t>
  </si>
  <si>
    <t>https://twitter.com/Holaqi/status/1202906635229913089</t>
  </si>
  <si>
    <t>AkeFyDmydAjDeK1</t>
  </si>
  <si>
    <t>#فزعتكم_ياقبايل_المملكه #قطر_السعوديه #اكتتاب_أرامكو #علّم_قطر #البحرين_السعوديه #تجمع_المدخنين_السعوديين57 #صلى_الله_عليه_وسلم</t>
  </si>
  <si>
    <t>https://twitter.com/AkeFyDmydAjDeK1/status/1202906255989387264</t>
  </si>
  <si>
    <t xml:space="preserve">أرامكو تجمع 25,6 مليار دولار في أول عملية اكتتاب، وللتفاصيل </t>
  </si>
  <si>
    <t>https://twitter.com/Aljoman_Center/status/1202905732049522688</t>
  </si>
  <si>
    <t>Malki711__</t>
  </si>
  <si>
    <t>أرامكو : قيمة الشركة تعادل القيمة السوقية لشركتي آبل وعلي بابا مجتمعتين. #اكتتاب_ارامكو #المملكة #أرامكو</t>
  </si>
  <si>
    <t>https://twitter.com/Malki711__/status/1202905425945022465</t>
  </si>
  <si>
    <t>runway2002</t>
  </si>
  <si>
    <t>لماذا التخصيص مرتفع مع أن عدد المكتتبين كبير ؟ السبب أن غالبية المكتتبين يكتتب بالحد الأدنى أو يكون اكتتابه بعدد أسهم قليل لذلك كان التخصيص مرتفع . فمثلاً لو أن جميع المكتتبين الخمسة مليون أكتتب 1000 سهم لكان التخصيص فقط 200 سهم #اكتتاب_ارامكو</t>
  </si>
  <si>
    <t>https://twitter.com/runway2002/status/1202905392688353280</t>
  </si>
  <si>
    <t>أرامكو : قيمة الشركة تعادل القيمة السوقية لشركتي آبل وعلي بابا مجتمعتين. . #اكتتاب_ارامكو #المملكة #أرامكو .</t>
  </si>
  <si>
    <t>https://twitter.com/almoustahlek/status/1202905286731796481</t>
  </si>
  <si>
    <t>تؤكد النسبة العالية التي وصل إليها اكتتاب أرامكو الثقة الكبيرة في رؤية المملكة للمستقبل الزاهر بإذن الله ممثلة في 2030م . أهنئ خادم الحرمين الشريفين الملك سلمان وصاحب السمو الملكي ولي العهد الأمير محمد بن سلمان على تغطية الاكتتاب بأكثر من ٤,٦ ضِعفا. وخسئ الأعداء. #اكتتاب_أرامكو</t>
  </si>
  <si>
    <t>https://twitter.com/mAlowein/status/1202905264854388736</t>
  </si>
  <si>
    <t>reem_abdullah00</t>
  </si>
  <si>
    <t>#السعوديه_قطر_خليجي24 كثيرين من السعوديين يتمنون فوز منتخبنا الناس في السعودية يوجهون غضبهم ضد الحكومة . الوضع متأزم جداً كل المؤشرات تقول ان هناك غضب شعبي عارم اكتتاب ارامكو سوى صدمة ...</t>
  </si>
  <si>
    <t>https://twitter.com/reem_abdullah00/status/1202905056741412869</t>
  </si>
  <si>
    <t xml:space="preserve">قبل 3 سنوات قال #ولي_العهد الأمير #محمد_بن_سلمان ان #اكتتاب_ارامكو سيكون الأكبر في التاريخ وقدحدث ما يؤكد قدرة #السعودية على تحقيق أهدافها ولاعزاءللمرجفين جمعت #ارامكو 25.6 مليار دولار متقدمة على علي بابا 21,8 مليار (25 مع حق الشراء)وعلى بنك الصين الزراعي والبنك الصناعي الصيني </t>
  </si>
  <si>
    <t>https://twitter.com/Albuainain_f/status/1202904711550115840</t>
  </si>
  <si>
    <t xml:space="preserve">أرامكو : قيمة الشركة تعادل القيمة السوقية لشركتي آبل وعلي بابا مجتمعتين. . #اكتتاب_ارامكو #المملكة #أرامكو . </t>
  </si>
  <si>
    <t>https://twitter.com/SaudiNews50/status/1202904645338841088</t>
  </si>
  <si>
    <t xml:space="preserve">#أرامكو : قيمة الشركة تساوي القيمة السوقية لشركتي #آبل و #علي_بابا مجتمعتين #اكتتاب_ارامكو </t>
  </si>
  <si>
    <t>https://twitter.com/alyaum/status/1202903896349380609</t>
  </si>
  <si>
    <t xml:space="preserve">#ارامكو : عملية الاكتتاب هي الأسرع في تاريخ السوق السعودي #اكتتاب_ارامكو </t>
  </si>
  <si>
    <t>https://twitter.com/alyaum/status/1202903626907357184</t>
  </si>
  <si>
    <t>NAJRAN_NOW</t>
  </si>
  <si>
    <t xml:space="preserve">#أرامكو : رد الفائض للمكتتبين بدءاً من اليوم وفي موعد أقصاه 12 ديسمبر #اكتتاب_ارامكو </t>
  </si>
  <si>
    <t>https://twitter.com/NAJRAN_NOW/status/1202903451740577793</t>
  </si>
  <si>
    <t>https://twitter.com/alyaum/status/1202903156025376768</t>
  </si>
  <si>
    <t xml:space="preserve">#أرامكو : تخصيص كامل الأسهم لكل فرد من المكتتبين الذين اكتتبوا بـ 1500 سهم أو أقل #اكتتاب_ارامكو </t>
  </si>
  <si>
    <t>https://twitter.com/alyaum/status/1202902941109301249</t>
  </si>
  <si>
    <t xml:space="preserve">#أرامكو : أكثر من 5 مليون شخص قاموا بالاكتتاب في طرح ارامكو #اكتتاب_أرامكو </t>
  </si>
  <si>
    <t>https://twitter.com/alyaum/status/1202902777304899584</t>
  </si>
  <si>
    <t>#أرامكو : نصف تريليون ريال مجموع طلبات الاكتتاب #اكتتاب_أرامكو http://bit.ly/2LqXSjk</t>
  </si>
  <si>
    <t>https://twitter.com/alyaum/status/1202902527215357952</t>
  </si>
  <si>
    <t xml:space="preserve">#اكتتاب_ارامكو اللي جاهم رسالة من البنك الحل بهل الفيديو اتبع الخطوات </t>
  </si>
  <si>
    <t>https://twitter.com/ze1_ze1/status/1202902039283601408</t>
  </si>
  <si>
    <t xml:space="preserve">نعم أرامكو أكبر اكتتاب في التاريخ وأكبر قيمة سوقية لأي شركة في العالم! مبروك للوطن. </t>
  </si>
  <si>
    <t>https://twitter.com/FahadAlHoymany/status/1202901913550934016</t>
  </si>
  <si>
    <t>زواج مـبتعـث http://mmbt3th.com موقع زواج مخصص للطلبة المبتعثون عدد كبير جداً الاعضاء #ونتروندرلاند #اكتتاب_ارامكو #جامعه_الامام</t>
  </si>
  <si>
    <t>https://twitter.com/mmbtu3th/status/1202901138384834560</t>
  </si>
  <si>
    <t xml:space="preserve">تخصيص اكتتاب اسهم ارامكو </t>
  </si>
  <si>
    <t>https://twitter.com/i_binhussein/status/1202900783131435008</t>
  </si>
  <si>
    <t>faa_112_</t>
  </si>
  <si>
    <t>أستغفر الله الذي لا إله إلا هو الحيّ القيوم وأتوب إليه #الشعب_القطري #اكتتاب_أرامكو</t>
  </si>
  <si>
    <t>https://twitter.com/faa_112_/status/1202900752898887680</t>
  </si>
  <si>
    <t>h_42224</t>
  </si>
  <si>
    <t>السعودية قوية بشعبها وحوكومتها نتابع مبارة الهلال والمنتخب وقبله اكتتاب ارامكو .كرمت . وزق ابو زق خنفر وضاح ياكل في نفسة وبيموت بحقده هو والي يدعمونه .الكلاب تنبح</t>
  </si>
  <si>
    <t>https://twitter.com/h_42224/status/1202899859474386945</t>
  </si>
  <si>
    <t xml:space="preserve"> بهذا تصبح القيمة السوقية لـ #أرامكو 6,400,000,000,000 ريال سعودي 200,000,000,000 إجمالي أسهم الشركة #اكتتاب_ارامكو </t>
  </si>
  <si>
    <t>https://twitter.com/RHMN_H/status/1202897897416744960</t>
  </si>
  <si>
    <t>ayn0001</t>
  </si>
  <si>
    <t>الحمد لله ثقتنا بالله أولاً وأخيراً ثم بولاة أمرنا سلمهم الله ونفع بهم الإسلام والمسلمين فها هو #اكتتاب_ارامكو يسجل نجاحا هائلاً وما نحن عليه هو من عند الله فالحمد لله...</t>
  </si>
  <si>
    <t>https://twitter.com/ayn0001/status/1202896988167180288</t>
  </si>
  <si>
    <t>waleedh7</t>
  </si>
  <si>
    <t>اكتتاب أرامكو: رسميا تخصيص كامل الأسهم المكتتب بها حتى 1500 سهم والمتبقي تناسبي بما يعادل 10.941 % .. تعرف على توزيع الأسهم المخصصة #اكتتاب_ارامكوا</t>
  </si>
  <si>
    <t>https://twitter.com/waleedh7/status/1202896087348105216</t>
  </si>
  <si>
    <t>reem_alot88</t>
  </si>
  <si>
    <t>عصام إنسان وطني وخلوق ومثقف ومؤدب خبير اقتصادي ،وكان ضد اكتتاب أرامكو ،الله يفرج عليه عاجلا غير آجل</t>
  </si>
  <si>
    <t>https://twitter.com/reem_alot88/status/1202895836721614848</t>
  </si>
  <si>
    <t>https://twitter.com/drAzizAlrehaili/status/1202895792136167424</t>
  </si>
  <si>
    <t>#أرامكو_السعودية سيتم التـخصيص حتى 1,500 سهم للفرد الواحد يوضح الجدول التالي آلية تخصيص الأسهم عند مستويات اكتتاب مختلفة https://twitter.com/AlRajhiBank/status/1202716361987952640</t>
  </si>
  <si>
    <t>https://twitter.com/AlRajhiBank/status/1202895280015847424</t>
  </si>
  <si>
    <t>Afif_realty</t>
  </si>
  <si>
    <t>#يوم_الجمعة #اكتتاب_أرامكو #عفيف_على_تويتر #عقار</t>
  </si>
  <si>
    <t>https://twitter.com/Afif_realty/status/1202895222725849088</t>
  </si>
  <si>
    <t>madh_ad</t>
  </si>
  <si>
    <t xml:space="preserve">اللحين يحتاج افتح حساب استثماري وايش السبب؟ لان واصلتني رساله بخصوص اكتتاب ارامكو </t>
  </si>
  <si>
    <t>https://twitter.com/madh_ad/status/1202894373651931136</t>
  </si>
  <si>
    <t>hamzaalhassan</t>
  </si>
  <si>
    <t>وقد تفشل القرارات لعدم تجاوب الناس معها (مثال اكتتاب ارامكو). لا يعني اتخاذ قرار أنه تم تطبيقه. ولا يعني تطبيقه أنه نجح فيه، سواء تعلق الأمر بشأن داخلي أو خارجي (حرب اليمن مثال، وحصار قطر مثال آخر). لا يعني أيضاً ان النجاح الأولي لصانع القرار قابل للإستمرار اذا ما تغيرت الظروف.</t>
  </si>
  <si>
    <t>https://twitter.com/hamzaalhassan/status/1202894142474469376</t>
  </si>
  <si>
    <t>#اكتتاب_ارامكوا باختصار شديد - اذا اكتتبت في اسهم شركة ارامكو بقصد انه سهم مضاربة , فانت حتماَ سوف تخسر. واذا اكتتبت بقصد أنه سهم استثماري له عوائد مالية - فانت أنسان ذكي تعرف إين تضع الريال .</t>
  </si>
  <si>
    <t>https://twitter.com/ssaleh11/status/1202894104629260288</t>
  </si>
  <si>
    <t>#قطر_السعوديه #اكتتاب_أرامكو #علّم_قطر</t>
  </si>
  <si>
    <t>https://twitter.com/AkeFyDmydAjDeK1/status/1202894004398018560</t>
  </si>
  <si>
    <t>bo______s</t>
  </si>
  <si>
    <t xml:space="preserve">سارة الدندراوي: بلاش حركات يا "بعض" الكويتيين" ! #قطر_السعوديه #اكتتاب_أرامكو </t>
  </si>
  <si>
    <t>https://twitter.com/bo______s/status/1202893836705550336</t>
  </si>
  <si>
    <t>mohamalhussain</t>
  </si>
  <si>
    <t xml:space="preserve">ملخص اكتتاب آرامكو العملاق.. التفاصيل: - الاكتتاب الأكبر في العالم بـ ٩٦ بليون ريال (٢٥,٦ بليون دولار).. - ٣٢ ريال سعر السهم النهائي.. - ٤٤٦ بليون ريال إجمالي الطلبات... - ٤٦٥٪ نسبة التغطية.. </t>
  </si>
  <si>
    <t>https://twitter.com/mohamalhussain/status/1202893535437115392</t>
  </si>
  <si>
    <t>#أرامكو: تقييم الشركة الأكثر قيمة بين الشركات المدرجة عالميا http://argaam.me/HkHh50xtoH1 #اكتتاب_أرامكو #طرح_أرامكو #القيمة_السوقية #السوق_السعودي</t>
  </si>
  <si>
    <t>https://twitter.com/argaam/status/1202893434861883394</t>
  </si>
  <si>
    <t>https://twitter.com/AkeFyDmydAjDeK1/status/1202893093042819072</t>
  </si>
  <si>
    <t>gbJUG7GiDdZEobL</t>
  </si>
  <si>
    <t>#اكتتاب_أرامكو سبحان الله والحمدُلله ولا إله إالا الله والله أكبر . اللهم اغفرلي وارحمني وارزقني من حيث لا أحتسب</t>
  </si>
  <si>
    <t>https://twitter.com/gbJUG7GiDdZEobL/status/1202892755401355266</t>
  </si>
  <si>
    <t>#قطر_السعوديه #علّم_قطر #ساره_تتجرجر_بالمحاكم #اكتتاب_أرامكو #الشعب_القطري #الدخان_الجديد_مغشوش11 #فلاح_القرقاح #وصل_البرد #عبدالاله_المالكي #السعودية_العظمى #موجب_ابها #يوم_الجمعة #وصل_البرد</t>
  </si>
  <si>
    <t>https://twitter.com/jidoyu/status/1202892526279151616</t>
  </si>
  <si>
    <t xml:space="preserve">شرائح المكتتبين في #ارامكو_السعودية : عدد المكتتبين السعوديين 4,947,275 الخليجين 2,467 المقيمين 106,258 الفئات العمرية للمكتتبين الى 16 سنة. 19,314 من 17 - 30 743,727 من 31 - 45 2,323,607 من 46- 65 1,700,184 اكثر من 65 269,168 #اكتتاب_أرامكو </t>
  </si>
  <si>
    <t>https://twitter.com/Albuainain_f/status/1202892483958640646</t>
  </si>
  <si>
    <t>NARCOSCAHBO</t>
  </si>
  <si>
    <t>الزبده اكتتاب ارامكو سواء اكتتبت فيه باي عدد اسهم هي فرصه ماتكرر بالعمر مرتين الي عنده دراهم بالبنك ولا ساهم خلف الله عليك وعلى مخك المصدي الدنيا فرص #أرامكو</t>
  </si>
  <si>
    <t>https://twitter.com/NARCOSCAHBO/status/1202892100251066368</t>
  </si>
  <si>
    <t>rc_mbs</t>
  </si>
  <si>
    <t xml:space="preserve">اكتتاب أرامكو يجمع 446 مليار ريال بتغطية 465% و32 ريالاً تسعير نهائي </t>
  </si>
  <si>
    <t>https://twitter.com/rc_mbs/status/1202891990129664000</t>
  </si>
  <si>
    <t>albirjeddah</t>
  </si>
  <si>
    <t xml:space="preserve">اكفل يتيما يكون لك سببا لمرافقة الحبيب صلى الله عليه وسلم . #بر_جده #الجمعه #اكتتاب_أرامكو </t>
  </si>
  <si>
    <t>https://twitter.com/albirjeddah/status/1202891504190144513</t>
  </si>
  <si>
    <t>coood909</t>
  </si>
  <si>
    <t xml:space="preserve">خل الصبر مبداك لو خاطرك ضاق دام المجامل ماله اضرار ، جآمل .. . #اكتتاب_أرامكو </t>
  </si>
  <si>
    <t>https://twitter.com/coood909/status/1202890984750829568</t>
  </si>
  <si>
    <t>Waleed_alhomayn</t>
  </si>
  <si>
    <t xml:space="preserve">اكتتاب أرامكو هو الأكبر بالتاريخ ، حيث بلغت قيمته ٢٥.٦ مليار دولار متجاوزاً بذلك اكتتاب علي بابا في عام ٢٠١٤ البالغ قيمته ٢٥ ملياراً .. الله يطرح فيه الخير و البركه للبلاد و العباد </t>
  </si>
  <si>
    <t>https://twitter.com/Waleed_alhomayn/status/1202890920049422336</t>
  </si>
  <si>
    <t>alssarai</t>
  </si>
  <si>
    <t>عرب ضبّطوني معكم مكتتب ب1920 ريال 60 سهم ومو فاهم أي حاجة للحين ، أفزعوا لي #اكتتاب_أرامكو</t>
  </si>
  <si>
    <t>https://twitter.com/alssarai/status/1202890544063619078</t>
  </si>
  <si>
    <t>joh7333</t>
  </si>
  <si>
    <t>يومًا ما سيتخلى عنك الجميع إلا رسول الله ﷺ سيأتي ليشفع لك فأكثِر من الصلاة عليه اللهم صل وسلم على حبيبنا محمد وعلى آله وصحبه أجمعين #يوم_الجمعة #اكتتاب_أرامكو</t>
  </si>
  <si>
    <t>https://twitter.com/joh7333/status/1202890437847109632</t>
  </si>
  <si>
    <t xml:space="preserve">كيف نقارن #اكتتاب_أرامكو مع أكبر الاكتتابات العالمية؟ </t>
  </si>
  <si>
    <t>https://twitter.com/AlArabiya/status/1202890424068624384</t>
  </si>
  <si>
    <t>LOVE5507</t>
  </si>
  <si>
    <t>شريكنا العزيز نشكر لك إهتمامك ، ونرجو زيارة : http://www.alinma.com/wps/portal/alinma/Alinma/GlobalNavigationPages/Aramco للتعرف على تفاصيل إكتتاب أرامكو. نسعد بخدمتكم</t>
  </si>
  <si>
    <t>https://twitter.com/AlinmaBankSA/status/1202890345920520192</t>
  </si>
  <si>
    <t>x_t992</t>
  </si>
  <si>
    <t xml:space="preserve">#اللهم_صل_على_محمد_وآل_محمد #الدخان_الجديد_مغشوش11 #الشعب_القطري #اكتتاب_أرامكو </t>
  </si>
  <si>
    <t>https://twitter.com/x_t992/status/1202890335782920192</t>
  </si>
  <si>
    <t>A__ag5</t>
  </si>
  <si>
    <t xml:space="preserve">#قطر_السعوديه #الشعب_القطري #فلاح_القرقاح #اكتتاب_أرامكو </t>
  </si>
  <si>
    <t>https://twitter.com/A__ag5/status/1202890101044449280</t>
  </si>
  <si>
    <t>#قطر_السعوديه #السعوديه_قطر_خليجي24 #اكتتاب_أرامكو #ساره_تتجرجر_بالمحاكم #الدخان_الجديد_مغشوش11 #فلاح_القرقاح #وصل_البرد #يوم_الجمعة #عبدالاله_المالكي #البحرين_السعوديه #اتق_الله_في_تغريداتك #دعواتكم_لنقطه #السعودية_العظمى #انا_لما_اتجوز #موجب_ابها #السعوديه_تجنس_المبدعين</t>
  </si>
  <si>
    <t>https://twitter.com/gkpRJdLt7vS1p8k/status/1202888775736668161</t>
  </si>
  <si>
    <t>abuwafi511</t>
  </si>
  <si>
    <t>https://twitter.com/abuwafi511/status/1202888524250468357</t>
  </si>
  <si>
    <t>Ahmad_AlGhubini</t>
  </si>
  <si>
    <t xml:space="preserve">توقعات محللنا الفلته راشد الفوزان و #اكتتاب_أرامكو ....هذولا خبرائنا للأسف ...متوقع التخصيص ٢٠٠ آلى ٤٥٠ سهم و طلع التخصيص ١٥٠٠ سهم طرشوله لانه مسوي لي بلوك </t>
  </si>
  <si>
    <t>https://twitter.com/Ahmad_AlGhubini/status/1202888234914713600</t>
  </si>
  <si>
    <t>eTn0CRWzQOiDbqo</t>
  </si>
  <si>
    <t>#اكتتاب_ارامكو/سهم عايم يقولك من ٣٢/٣٠امنا با الله قل ٣٢ من أول .. خلصنا من هاذي يقول تفوضني علا باقي المبلغ طيب فوضتك من يضمن حقي بكره تقول خسرت وراحت فلوسك فيه جهه اشتكيها لين راحت فلوسي فيه جهه بتوقف معي ولا مثل الصناديق تشوف فلوسك تروح قدام عينك ويقولك البنك مافيه بيع إلان..</t>
  </si>
  <si>
    <t>https://twitter.com/eTn0CRWzQOiDbqo/status/1202887769695170562</t>
  </si>
  <si>
    <t>FKZETG8KppIZkUE</t>
  </si>
  <si>
    <t xml:space="preserve">#اكتتاب_ارامكو احد يفهمني الرساله هذي؟؟ </t>
  </si>
  <si>
    <t>https://twitter.com/FKZETG8KppIZkUE/status/1202887743732375552</t>
  </si>
  <si>
    <t>متى سيحصل المكتتبون على الأسهم المجانية في أرامكو ؟ https://www.almowaten.net/?p=2531536 #اكتتاب_أرامكو #أرامكو</t>
  </si>
  <si>
    <t>https://twitter.com/almowatennet/status/1202887348159205376</t>
  </si>
  <si>
    <t>r3fu51</t>
  </si>
  <si>
    <t>مندوب توصيل الطلبات #اكتتاب_أرامكو #قطر_السعوديه #الشعب_القطري</t>
  </si>
  <si>
    <t>https://twitter.com/r3fu51/status/1202886738592616449</t>
  </si>
  <si>
    <t>inforqm</t>
  </si>
  <si>
    <t>أرقام نهائية عن إكتتاب #أرامكو العملاق: 96 مليار ريال سعودي قيمة الطرح 32 ريال سعر الطرح النهائي %33.3 أسهم الأفراد %66.7 أسهم المؤسسات 446 مليار ريال اجمالي قيمة الطلبات 49.1 مليار ريال أسهم الأفراد 397 مليار ريال أسهم المؤسسات %465 نسبة تغطية الأسهم المصدر : ارمكو</t>
  </si>
  <si>
    <t>https://twitter.com/inforqm/status/1202886637136613376</t>
  </si>
  <si>
    <t>alasasya1</t>
  </si>
  <si>
    <t xml:space="preserve">#الدمام_الان #اكتتاب_أرامكو </t>
  </si>
  <si>
    <t>https://twitter.com/alasasya1/status/1202886528130846720</t>
  </si>
  <si>
    <t>تخصيص كامل الأسهم المكتتب بها في "أرامكو" حتى 1500 سهم للفرد.. ورد الفائض اعتباراً من الغد #اكتتاب_أرامكو #رفحاء #عرعر #طريف #العويقيلة https://rafha-news.com/news-action-show-id-50069.htm</t>
  </si>
  <si>
    <t>https://twitter.com/rafhanewss/status/1202886494958034945</t>
  </si>
  <si>
    <t>girl_cuot</t>
  </si>
  <si>
    <t xml:space="preserve">#اكتتاب_ارامكو فهموني بليييييييز </t>
  </si>
  <si>
    <t>https://twitter.com/girl_cuot/status/1202886261209518080</t>
  </si>
  <si>
    <t xml:space="preserve">تغطية اكتتاب «أرامكو» 4.7 مرة .. والمؤسسات تطلب أكثر من 6 أضعاف المطروح </t>
  </si>
  <si>
    <t>https://twitter.com/aleqtisadiah/status/1202885868668751873</t>
  </si>
  <si>
    <t xml:space="preserve">بالأرقام .. اكتتاب «أرامكو» الأضخم في العالم </t>
  </si>
  <si>
    <t>https://twitter.com/aleqtisadiah/status/1202885847672139776</t>
  </si>
  <si>
    <t>Ali48314954</t>
  </si>
  <si>
    <t>#اللهم_سلط_عذابك_علي #اكتتاب_أرامكو اللهمّ افتح لنا خزائن رحمتك، اللهمّ رحمة لا تعذّبنا بعدها في الدنيا والآخرة، وارزقنا من فضلك الواسع رزقاً حلالاً طيباً، ولا تحوجنا ولا تفقرنا إلى أحد سواك، وزدنا لك شكراً، وإليك فقراً وفاقة، وبك عمّن سواك غنىً وتعفّفاً.</t>
  </si>
  <si>
    <t>https://twitter.com/Ali48314954/status/1202885736611155968</t>
  </si>
  <si>
    <t>#اكتتاب_أرامكو تحت هذه التغريده سوف اجيب عن جميع استفساراتكم حول ارامكو الاجابه فقط لمن يعمل رتويت ويتابع الحساب</t>
  </si>
  <si>
    <t>https://twitter.com/tasi19781978/status/1202885718512668672</t>
  </si>
  <si>
    <t>se314063143</t>
  </si>
  <si>
    <t>@RTwit_1#اكتتاب_أرامكو اللهم اني اسالك زيادةً في الدين وبركةً في العمر وصحةً في الجسد وسعةً في الرزق وتوبة قبل الموت وشهادة عند الموت وعفواً ومغفرةً عند الحساب</t>
  </si>
  <si>
    <t>https://twitter.com/se314063143/status/1202885595133087745</t>
  </si>
  <si>
    <t>أرامكو... نحو أكبر إكتتاب في العالم http://riyadhpost.live/16937 #الرياض_بوست</t>
  </si>
  <si>
    <t>https://twitter.com/RiyadhPost/status/1202885235035246592</t>
  </si>
  <si>
    <t>Yousif25922620</t>
  </si>
  <si>
    <t>GentlHh50221227</t>
  </si>
  <si>
    <t>اكبر اكتتاب في تاريخ البشرية يجمع ٤٤٦ مليار ريال. تم تخصيص ١٥٠٠ سهم لكل مكتتب. الحمدلله على نعمه التي لا تُحصى. وهناك خبر عاجل، شركة النفط العُمانية تدرس طرح اسهم الشركة للإكتتاب العام. #اكتتاب_أرامكو #ارامكو #النفط</t>
  </si>
  <si>
    <t>https://twitter.com/Yousif25922620/status/1202884639930699777</t>
  </si>
  <si>
    <t>amkaleed100</t>
  </si>
  <si>
    <t>سعودية الجنس:انثى القبيله:امطيريه العمر :٣٥ السكن:القصيم الطول:١٧٠ الوزن٧٠ لون البشره حنطيه الدراسة:جامعيه الوظيفه:موظفه بالصحه الحالة الاجتماعية مطلقه مواصفات الشريك / من الرياض او الشرقيه قبيلي #علّم_قطر #فلاح_القرقاح #اكتتاب_أرامكو</t>
  </si>
  <si>
    <t>https://twitter.com/amkaleed100/status/1202884279929319424</t>
  </si>
  <si>
    <t>HtVID</t>
  </si>
  <si>
    <t>اقنعني الصدق #اكتتاب_أرامكو #الشعب_القطري</t>
  </si>
  <si>
    <t>https://twitter.com/HtVID/status/1202882937055789056</t>
  </si>
  <si>
    <t>thediamond2030</t>
  </si>
  <si>
    <t>ويظل الإنسان في هذه الحياة مثل قلم الرصاص .. تبريه العثرات ليكتب بخط أجمل ويكون هكذا حتى يفنى القلم !! وﻻ يبقى له إلا جميل ما كتب . #اكتتاب_أرامكو</t>
  </si>
  <si>
    <t>https://twitter.com/thediamond2030/status/1202881734121009152</t>
  </si>
  <si>
    <t>Dggdd37113311</t>
  </si>
  <si>
    <t>ابشر. نزلته. تفضل عزيزي: د. خالد #باطرفي: نتائج اكتتاب #أرامكو صفعة قوية للمشككين من بنوك ومستشارين وصحافة عالمية .. والطامعين في بخس سعرها، وصوت ثقة في قوتها، وقدرة السوق #السعودية على استيعابها.</t>
  </si>
  <si>
    <t>https://twitter.com/kbatarfi/status/1202881700851802112</t>
  </si>
  <si>
    <t xml:space="preserve">#أرامكو تنهي أكبر طرح في العالم وتجمع 25.6 مليار دولار #اكتتاب_أرامكو </t>
  </si>
  <si>
    <t>https://twitter.com/AlArabiya/status/1202881174789640195</t>
  </si>
  <si>
    <t>eeakng</t>
  </si>
  <si>
    <t xml:space="preserve">#يوم_الجمعة #السعودية_العظمى #اكتتاب_أرامكو </t>
  </si>
  <si>
    <t>https://twitter.com/eeakng/status/1202880355738497025</t>
  </si>
  <si>
    <t>nasser05908</t>
  </si>
  <si>
    <t xml:space="preserve">قوة المحركات النفاثه للطائرة #اكتتاب_أرامكو </t>
  </si>
  <si>
    <t>https://twitter.com/nasser05908/status/1202880178822828033</t>
  </si>
  <si>
    <t>Reda_Alidarous</t>
  </si>
  <si>
    <t>مبروك للوطن نجاح #اكتتاب_أرامكو أكبر طرح في العالم حتى تاريخة</t>
  </si>
  <si>
    <t>https://twitter.com/Reda_Alidarous/status/1202879922743758848</t>
  </si>
  <si>
    <t xml:space="preserve">ارقام مخيفة من اعلان الطرح النهائي لشركة ارامكو جمعت 119 مليار دولار بنسبة تفوق 465% وتم تحديد قيمة السهم النهائي 32 ريال يعني ارامكو حاليا هي اكبر اكتتاب IPO بتاريخ بطرح 1.5% فقط من قيمة الشركة #أرامكو_السعودية #ارامكو </t>
  </si>
  <si>
    <t>https://twitter.com/omarfouad66/status/1202878751056498688</t>
  </si>
  <si>
    <t>mahmoudelzayyat</t>
  </si>
  <si>
    <t>اكتتاب "أرامكو" الأولي يعود على الخزينة السعودية بأكثر من 25 مليار دولار</t>
  </si>
  <si>
    <t>https://twitter.com/mahmoudelzayyat/status/1202878490598658048</t>
  </si>
  <si>
    <t xml:space="preserve">Los Angeles Times: (من المتوقع أن يكون معظم المساهمين المحليين في اكتتاب آرامكو السعودية من العائلات الثرية التي اعتقل أفراد منها ضمن ما سمي حملة الفساد في نوفمبر 2017، وهو مؤشر على إرغامهم من قبل ولي العهد على تلك المساهمة تحت التهديد). </t>
  </si>
  <si>
    <t>https://twitter.com/keymiftah79/status/1202877840779177984</t>
  </si>
  <si>
    <t>30001an</t>
  </si>
  <si>
    <t xml:space="preserve">#اكتتاب_ارامكو ما اكتتبت كيف يعني فاتني الخير ... يلا اكتتب بنيوم ... </t>
  </si>
  <si>
    <t>https://twitter.com/30001an/status/1202876156757843971</t>
  </si>
  <si>
    <t>r_nura95</t>
  </si>
  <si>
    <t>كيف اطلع رقم المحفظه #اكتتاب_ارامكو</t>
  </si>
  <si>
    <t>https://twitter.com/r_nura95/status/1202875851815174144</t>
  </si>
  <si>
    <t>slaheddinerejeb</t>
  </si>
  <si>
    <t>https://twitter.com/slaheddinerejeb/status/1202875346292531202</t>
  </si>
  <si>
    <t>sultanhakami3</t>
  </si>
  <si>
    <t>#اكتتاب_ارامكو اكتتبت لدعم ارامكو لانها اقتصادنا اذا طاحت طحنا وان اقتدوا وزادت قمنا بصدارة الامم</t>
  </si>
  <si>
    <t>https://twitter.com/sultanhakami3/status/1202874863305854977</t>
  </si>
  <si>
    <t>AmalNadhreen</t>
  </si>
  <si>
    <t>اكتتاب أرامكو.. تـخصيص حتى 1500 سهم للفرد https://ara.tv/be27p ارتفاع عدد المكتتبين الأفراد في أرامكو لأكثر من 5 ملايين</t>
  </si>
  <si>
    <t>https://twitter.com/AmalNadhreen/status/1202873905532280834</t>
  </si>
  <si>
    <t xml:space="preserve">الشباب يستحوذون على معظم أسهم أرامكو في اكتتاب الأفراد </t>
  </si>
  <si>
    <t>https://twitter.com/almowatennet/status/1202871423116730368</t>
  </si>
  <si>
    <t>maram_eljaber</t>
  </si>
  <si>
    <t>اكتتاب المؤسسات في أرامكو يجمع 189 مليار ريال بنهاية اليوم الـ17 للطرح</t>
  </si>
  <si>
    <t>https://twitter.com/maram_eljaber/status/1202871309002321921</t>
  </si>
  <si>
    <t>NagwaFhed</t>
  </si>
  <si>
    <t>https://twitter.com/NagwaFhed/status/1202870377535483904</t>
  </si>
  <si>
    <t>الجارديان: #أرامكو تطيح بـ«أبل» و«علي بابا» وتصبح الأعلى قيمة في العالم https://ajel.sa/Xxm4DM/ #اكتتاب_أرامكو -</t>
  </si>
  <si>
    <t>https://twitter.com/ajlnews/status/1202869740286488576</t>
  </si>
  <si>
    <t>#اكتتاب_أرامكو ادراج ارامكو سيكون يوم الثلاثاء او الاربعاء القادم اسرع رد فائض واسرع طرح بالتوفيق للجميع</t>
  </si>
  <si>
    <t>https://twitter.com/tasi19781978/status/1202869464565456896</t>
  </si>
  <si>
    <t>anahathana</t>
  </si>
  <si>
    <t>#صلو_على_النبي #اكتتاب_أرامكو #صار_الوقت #اش_ودك_تقول_للناس #علمنا_اش_تحتاج #صباح_الخالد</t>
  </si>
  <si>
    <t>https://twitter.com/anahathana/status/1202869386031316992</t>
  </si>
  <si>
    <t>[الاقتصادية] تغطية اكتتاب &amp;lt;&amp;lt;أرامكو&amp;gt;&amp;gt; 4.7 مرة .. والمؤسسات تطلب أكثر من 6 أضعاف المطروح: http://bitly.com/2Lsgsrr</t>
  </si>
  <si>
    <t>https://twitter.com/eco_news_sa/status/1202868819145957376</t>
  </si>
  <si>
    <t>https://twitter.com/metrekmeshal/status/1202868211961794560</t>
  </si>
  <si>
    <t>Queen_q20</t>
  </si>
  <si>
    <t>بعض البشر من طيب قلبه تحبه و تعامله .. يسوى كنوز التجارة ً و بعض البشر ودك ( تحطة فعلبة ) وتكتب عليه الصنف هذا خسارة .. #اكتتاب_أرامكو #فلاح_القرقاح</t>
  </si>
  <si>
    <t>https://twitter.com/Queen_q20/status/1202868000191369216</t>
  </si>
  <si>
    <t>Salemfs2</t>
  </si>
  <si>
    <t>#اكتتاب_أرامكو #جمعة_مباركة قال تعالى(وعسى أن تكرهوا شيئا وهو خير لكم،وعسى أن تحبوا شيئا وهو شر لكم،والله يعلم وأنتم لا تعلمون) ربما نحب أشياء ظاهرها خير ونفني فيها أعمارنا وهي شر لنا. والعكس قد نكره أشياء ظاهرها شر وهي خير لنا. والله سبحانه يعلم أين الخير لنا. لنتعود الإستخارة</t>
  </si>
  <si>
    <t>https://twitter.com/Salemfs2/status/1202867762479140865</t>
  </si>
  <si>
    <t>binrahmah1</t>
  </si>
  <si>
    <t>تم تعيينك رئيس تنفيذي لشركة ما فماهي أول عشر خطوات أو إجراءات في التسعين يوما الأولى ستتخذها؟#اكتتاب_أرامكو #قطر_السعوديه #حفلات_موسم_الرياض</t>
  </si>
  <si>
    <t>https://twitter.com/binrahmah1/status/1202867334957936640</t>
  </si>
  <si>
    <t>KNufaiey</t>
  </si>
  <si>
    <t>راح يكون قبل ١٢ ديسمبر عشان يلحق الادراج في MSCI وفوتسي ،، اليوم رد الفائض ،، #اكتتاب_أرامكو حقق أرقام قياسية في التغطية وعملية التخصيص وسرعة رد الفائض والرقم الأهم هو سرعة الإدراج.</t>
  </si>
  <si>
    <t>https://twitter.com/Alregaib/status/1202867104627744768</t>
  </si>
  <si>
    <t>I_AshwagM</t>
  </si>
  <si>
    <t>https://twitter.com/I_AshwagM/status/1202867016715112448</t>
  </si>
  <si>
    <t>tFVapjv60mEfGwG</t>
  </si>
  <si>
    <t xml:space="preserve">سامبا كابيتال: اليوم الجمعة .. رد فائض اكتتاب أرامكو </t>
  </si>
  <si>
    <t>https://twitter.com/tFVapjv60mEfGwG/status/1202866957239947265</t>
  </si>
  <si>
    <t>toha2012</t>
  </si>
  <si>
    <t>ٰ أكثِروا من كاشِفة الضّر "لاَ حَول ولا قُوّة إلّا بالله" #اكتتاب_ارامكو</t>
  </si>
  <si>
    <t>https://twitter.com/toha2012/status/1202866761139466241</t>
  </si>
  <si>
    <t>_G_H_66</t>
  </si>
  <si>
    <t xml:space="preserve">#الشعب_القطري #اكتتاب_أرامكو *تبين بشره فاتحه كبشره الأطفال* *ومن مواد طبيعيه وامنه %* *على بشرتك عنا الحل الاكيد* *مجموعه تفتيح البشره* *الك من فوريفر لبشره بيضاء* *صافيه وخاليه من البقع* *اطلبيها الآن واستمتعى ببشره* *فاتحه كالاطفال* *للطلب على الخاص* </t>
  </si>
  <si>
    <t>https://twitter.com/_G_H_66/status/1202866599193133056</t>
  </si>
  <si>
    <t>Nnaa5573</t>
  </si>
  <si>
    <t xml:space="preserve">#اكتتاب_ارامكو يالبيه </t>
  </si>
  <si>
    <t>https://twitter.com/Nnaa5573/status/1202865832314970113</t>
  </si>
  <si>
    <t>waskerchris</t>
  </si>
  <si>
    <t xml:space="preserve">#اكتتاب_أرامكو مقطع جميل </t>
  </si>
  <si>
    <t>https://twitter.com/waskerchris/status/1202865497227907072</t>
  </si>
  <si>
    <t>#اكتتاب_أرامكو : - اي شخص اكتتب بمبلغ 48 الف ريال او اقل سيحصل على تخصيص كامل. -اي طلب اكبر من 1,500 سهم سيكون بالتساوي ( 10.94%). -الاسهم المجانية: 10% وبحد اقصى 100 سهم( فقط اسهم الاكتتاب)</t>
  </si>
  <si>
    <t>https://twitter.com/Ibra__9/status/1202865373760118784</t>
  </si>
  <si>
    <t xml:space="preserve">صباح الخير من ا رض الخير .. اكثر من 25 مليار دولار دفعها نحو 5 ملايين مكتتب فرد وعشرات المؤسسات #السعودية والخليجية لتملك 1.5 ٪ من أضخم شركة في العالم محققين بذلك أيضا أكبر طرح عام في التاريخ. سعر السهم اليوم 8.5 دولار والإدراج قبل نهاية العام #اكتتاب_أرامكو #إدراج_أرامكو </t>
  </si>
  <si>
    <t>https://twitter.com/albishi/status/1202864621981446145</t>
  </si>
  <si>
    <t>naharkw</t>
  </si>
  <si>
    <t>اكتتاب "أرامكو" الأولي يعود على الخزينة السعودية بأكثر من 25 مليار دولار https://bit.ly/2qs22QT</t>
  </si>
  <si>
    <t>https://twitter.com/naharkw/status/1202864544940511232</t>
  </si>
  <si>
    <t xml:space="preserve">#اكتتاب_ارامكو الأكبر في العالم بـ 25.6 بليون دولار.. عدد المكتتبين الأفراد 5,056,000 مكتتب في 1,537,107,430 سهم بقيمة 49,187,437,760 ريال سعودي وبنسبة تغطية بلغت 153.7% من إجمالي الأسهم المخصصة للأفراد.. سيخصص للمكتتب حتى 1500 سهم ومن زاد طلبه عن ذلك يتم التخصيص بنسبة وتناسب.. </t>
  </si>
  <si>
    <t>https://twitter.com/mohamalhussain/status/1202864236810166277</t>
  </si>
  <si>
    <t>#اكتتاب_ارامكو : -الاستقرار السعري يمثل 450 مليون سهم جاهزة للشراء مباشرة من المالك ولمدة ٣٠ يوم. -اي بمعنى انه اذا قرر التدخل مسؤل التذبذب السعري للسهم (Goldman Sachs Saudi) سيطلب الى 450 مليون سهم من المالك. -قد تصل نسبة الطرح الكل 3.4 مليار سهم بدلا من 3 مليار.</t>
  </si>
  <si>
    <t>https://twitter.com/Ibra__9/status/1202864013207490561</t>
  </si>
  <si>
    <t>7ZReZ8sgxi58LPo</t>
  </si>
  <si>
    <t>a_dodi2010</t>
  </si>
  <si>
    <t>#قطر_السعوديه #اكتتاب_أرامكو #فلاح_القرقاح</t>
  </si>
  <si>
    <t>https://twitter.com/7ZReZ8sgxi58LPo/status/1202863942785273856</t>
  </si>
  <si>
    <t>mioc44</t>
  </si>
  <si>
    <t xml:space="preserve">#اكتتاب_ارامكو ممكن أحد يفهمني هذي أيش أختار منها ؟ </t>
  </si>
  <si>
    <t>https://twitter.com/mioc44/status/1202863931783630848</t>
  </si>
  <si>
    <t>#اكتتاب_أرامكو: - التخصيص 100% لكل من طلب 1,500 سهم أو أقل. - للمكتتب بأكثر من 1,500 سهم سيكون التخصيص كالتالي: عدد الأسهم الزائد عن ال 1,500 * 10.94% ثم يضاف على ال 1,500 بمعنى: شخص اككتب ب 2,000 سهم، التخصيص سيكون 500 *10.94% =54 + 1,500</t>
  </si>
  <si>
    <t>https://twitter.com/Ibra__9/status/1202863372720578560</t>
  </si>
  <si>
    <t>GayidAlnajashi</t>
  </si>
  <si>
    <t>اكتتاب “أرامكو” الأولي يعود على الخزينة السعودية بأكثر من 25 مليار دولار https://ift.tt/2rWTuls</t>
  </si>
  <si>
    <t>https://twitter.com/GayidAlnajashi/status/1202863311802511360</t>
  </si>
  <si>
    <t>abrhfr</t>
  </si>
  <si>
    <t>#نجران_الان #اكتتاب_أرامكو الاعلان عن تخصيص اسهم ارامكو: كل من اكتتب بكمية 1500 سهم او اقل سيحصل على كامل الكمية .. ومن اكتتب بأكثر من ذلك ستكون حصته (نسبة وتناسب) (يعني: اضرب الكمية المتبقية لك في 10.941% وستجد الكمية المخصصة لك +1500 سهم)</t>
  </si>
  <si>
    <t>https://twitter.com/abrhfr/status/1202863041051791360</t>
  </si>
  <si>
    <t>إزالة خلفيات الصور أو المنتجات أو إزالة أي جزء من الصورة لي 20 صوره مقابل 5$فقط #اكتتاب_أرامكو #قطر_السعوديه</t>
  </si>
  <si>
    <t>https://twitter.com/nw199475/status/1202862936550772736</t>
  </si>
  <si>
    <t>شركة سامبا المالية مدير اكتتاب أرامكو تبين بالجداول طريقة تخصيص الأسهم ورد الفائض ابتداءًا من السبت https://www.ngmisr.com/?p=2185352 #اكتتاب_أرامكو</t>
  </si>
  <si>
    <t>https://twitter.com/misrstars/status/1202862730379554816</t>
  </si>
  <si>
    <t>aena_ar</t>
  </si>
  <si>
    <t>اكتتاب “أرامكو” الأولي يعود على الخزينة السعودية بأكثر من 25 مليا اقتصاد وأعمال / أينانيوز/ متابعة/ بلغت إيرادات https://aenanews.com/اكتتاب-أرامكو-الأولي-يعود-على-الخزين/اقتصاد-وأعمال/</t>
  </si>
  <si>
    <t>https://twitter.com/aena_ar/status/1202861482096168960</t>
  </si>
  <si>
    <t>https://twitter.com/mohammad_fx/status/1202861262759170048</t>
  </si>
  <si>
    <t xml:space="preserve">#اكتتاب_ارامكو مهما طال ليل فلا بد من صبحٍ بعده(أليس الصبح بقريب) مهما طال الصبر فلا بد من فرج بعده(وبَشِّر الصابرين) مهما زاد العُسر والشِدَّة فلا بد من يُسر معه(فإن مع العُسرِ يُسراً*إن مع العُسرِ يُسرأ) والأيام دُول(وتلك الأيام نداولها بين الناس)فلا شيء يدوم على حال،فصبر جميل. </t>
  </si>
  <si>
    <t>https://twitter.com/Salemfs2/status/1202861216345014272</t>
  </si>
  <si>
    <t>aag_raz</t>
  </si>
  <si>
    <t xml:space="preserve">#اكتتاب_أرامكو للافراد : تم تحديد سعر السهم 32 ريال للسهم ، والتخصيص كامل لكل من اكتتب حتى 1500 سهم. من اكتتب بأكثر من 1500 سهم فحسب المعادله: 0.10941% . #تخصيص_ارامكو </t>
  </si>
  <si>
    <t>https://twitter.com/aag_raz/status/1202861135894056961</t>
  </si>
  <si>
    <t>3ajeel_q8</t>
  </si>
  <si>
    <t xml:space="preserve">اكتتاب المؤسسات في «أرامكو» يحصد 50.4 مليار دولار </t>
  </si>
  <si>
    <t>https://twitter.com/3ajeel_q8/status/1202860761875390464</t>
  </si>
  <si>
    <t>8uu8nn</t>
  </si>
  <si>
    <t xml:space="preserve">#الشعب_القطري #اكتتاب_أرامكو في اخر تحديث لسناب شات بأمكان الشركة تنزل اي شي تنزله انت باختيارها العشوائي وتحطها تسويق لها وذلك بموافقتك تابع هذا الخطوه لكي تلغي هذي الخاصية </t>
  </si>
  <si>
    <t>https://twitter.com/8uu8nn/status/1202860696398110720</t>
  </si>
  <si>
    <t xml:space="preserve">وهم نفس اللي شغبوا على اكتتاب أرامكو. وهم نفس اللي يطلقون الألفاظ الفواحشية والكفرية على الترفيه في السعودية. وهم نفس اللي يشتمون الدولة من خلال نشر (رمزيات) عبدالعزيز الطريفي التي يسقطونها على حكومتنا. السرورية.. الصحوية.. والسمّاعون لهم.. لم ينقطعوا، ولا زالوا يمارسون التشغيب. </t>
  </si>
  <si>
    <t>https://twitter.com/fraas1100/status/1202860591880318976</t>
  </si>
  <si>
    <t>Sezar134935465</t>
  </si>
  <si>
    <t>من ثمار حركة ابناء حيدر تم الغاء تظاهرة يوم 10/12 وانسحاب الجوكر. ودفن راسه في التراب. #اكتتاب_أرامكو #الجوكر_يترنح</t>
  </si>
  <si>
    <t>https://twitter.com/Sezar134935465/status/1202860207778541568</t>
  </si>
  <si>
    <t>i_sedrany</t>
  </si>
  <si>
    <t>AlturkiBadr</t>
  </si>
  <si>
    <t>اتوقع يغطي على اكتتاب أرامكو ..!!؟؟؟</t>
  </si>
  <si>
    <t>https://twitter.com/i_sedrany/status/1202860105147904000</t>
  </si>
  <si>
    <t>RcjsJgVczVQ9HvK</t>
  </si>
  <si>
    <t>لمدة شهر كامل وهذا بدوره راح يدعم السهم واصلا السهم مايحتاج دعم يكفي اسم ارامكو و جميع العالم يتكلم عنها وأنها اكبر اكتتاب على مر التاريخ( مسويه دعايه لنفسها ببلاش) المهم قولدمان ساكس بيضمن السعر لمدة شهر وهذا بيجذب سيوله سواء للاستثمار او المضاربه وبإذن الله فوق ٦٠ بالراحه</t>
  </si>
  <si>
    <t>https://twitter.com/RcjsJgVczVQ9HvK/status/1202859367508434944</t>
  </si>
  <si>
    <t>0s6oo</t>
  </si>
  <si>
    <t xml:space="preserve">#قطر_السعوديه #اكتتاب_أرامكو صدقة لجدتي شاهه و لجدي مقبل اللهم ارحمهما وارحم اموات المسلمين اجمع </t>
  </si>
  <si>
    <t>https://twitter.com/0s6oo/status/1202859091837751296</t>
  </si>
  <si>
    <t xml:space="preserve">بلغ العدد النهائي للمكتتبين 5,056,000 مكتتب،قاموا بالاكتتاب بعدد 1,537,107,430 سهم بقيمة إجمالية 49,187,437,760 ريال سعودي، وبنسبة تغطية 153.7% من إجمالي حجم الأسهم المطروحة لشريحة الأفراد.ويظهر الجدول أدناه العدد والشرائح العمرية للمكتتبين #اكتتاب_أرامكو </t>
  </si>
  <si>
    <t>https://twitter.com/i3ilk/status/1202858657282740224</t>
  </si>
  <si>
    <t>rsssd_com</t>
  </si>
  <si>
    <t>تغطية اكتتاب «أرامكو» بـ 446 مليار ريال.. وتخصيص حتى 1500 سهم للشخص الواحد https://www.rsssd.com/8547/</t>
  </si>
  <si>
    <t>https://twitter.com/rsssd_com/status/1202858231908798465</t>
  </si>
  <si>
    <t>xn_266</t>
  </si>
  <si>
    <t>كود خصم من نمشي RFMAZT4 ٣٠٪ للطلبية الاولى #اكتتاب_أرامكو</t>
  </si>
  <si>
    <t>https://twitter.com/xn_266/status/1202858076954599424</t>
  </si>
  <si>
    <t>a7m2d_0</t>
  </si>
  <si>
    <t>يوم الأحد راح اكتتتتتتب فيه بإذن الله #اكتتاب_ارامكو</t>
  </si>
  <si>
    <t>https://twitter.com/a7m2d_0/status/1202858053713960960</t>
  </si>
  <si>
    <t>#٠محلل_TASI اليوم الجمعة رد فائض أكتتاب أرامكو .</t>
  </si>
  <si>
    <t>https://twitter.com/TASiTadawul/status/1202857819873193984</t>
  </si>
  <si>
    <t>Wail255</t>
  </si>
  <si>
    <t>#قطر_السعوديه #المجلس_قناة_الكاس #قطر_السعودية_خليجي24 #اكتتاب_أرامكو #عدستي</t>
  </si>
  <si>
    <t>https://twitter.com/Wail255/status/1202856856764518400</t>
  </si>
  <si>
    <t>WaleedShc</t>
  </si>
  <si>
    <t>على جميع المكتتبين في شركة أرامكو الذين اكتتبو في البنك لأول مره مراجعة البنوك لفتح حسابات استثمارية وذلك ليتم ربط الحساب الاستثماري بمحفظة الأسهم في حالة وجود محفظة فقط ولا يوجد حساب استثماري مرتبط بالمحفظة فإن العميل لن يستطيع تنفيذ أمر بيع الأسهم #اكتتاب_ارامكو</t>
  </si>
  <si>
    <t>https://twitter.com/WaleedShc/status/1202856740779364352</t>
  </si>
  <si>
    <t>7SjRtRnfpD7ktac</t>
  </si>
  <si>
    <t>ابحث عن متحررة للزواج #اكتتاب_ارامكو</t>
  </si>
  <si>
    <t>https://twitter.com/7SjRtRnfpD7ktac/status/1202856579973963776</t>
  </si>
  <si>
    <t>raig0000</t>
  </si>
  <si>
    <t xml:space="preserve">#اكتتاب_ارامكو اكتتبت ب٢٠٠٠ سهم ولا راح يخصص لي الا ١٥٠٠ سهم </t>
  </si>
  <si>
    <t>https://twitter.com/raig0000/status/1202856441331290112</t>
  </si>
  <si>
    <t>https://twitter.com/vditksoso/status/1202856133456732160</t>
  </si>
  <si>
    <t>BHMLab</t>
  </si>
  <si>
    <t>https://twitter.com/BHMLab/status/1202855949737906176</t>
  </si>
  <si>
    <t>smn951</t>
  </si>
  <si>
    <t>#اكتتاب_ارامكو بعد تخصيص أسهم أرامكو ، اتضح لي أن أغلب المحللين الاقتصاديين ما عندك أحد ، كل واحد عامل نفسه أبو العريف ، هو في وادي والتحليل في وادي .</t>
  </si>
  <si>
    <t>https://twitter.com/smn951/status/1202855913868140545</t>
  </si>
  <si>
    <t>KSA155551</t>
  </si>
  <si>
    <t xml:space="preserve">انا مو قصة ندمانه انا زعلانه على ارامكو طلبت ٥٠٠٠ الاف سهم وللاسف خصصوا لي ١٨٨٣سهم #اكتتاب_ارامكو </t>
  </si>
  <si>
    <t>https://twitter.com/KSA155551/status/1202855902178619392</t>
  </si>
  <si>
    <t>abo_fi</t>
  </si>
  <si>
    <t>https://twitter.com/abo_fi/status/1202855861527429120</t>
  </si>
  <si>
    <t>7ll7</t>
  </si>
  <si>
    <t>https://twitter.com/AlinmaBankSA/status/1202855445230161921</t>
  </si>
  <si>
    <t>raed0013</t>
  </si>
  <si>
    <t>https://twitter.com/AlinmaBankSA/status/1202855418663514113</t>
  </si>
  <si>
    <t>شركة #سامبا المالية مدير #اكتتاب_أرامكو تبين بالجداول طريقة تخصيص الأسهم ورد الفائض ابتداءًا من السبت @misrstars</t>
  </si>
  <si>
    <t>https://twitter.com/samirziadeh963/status/1202855074592108544</t>
  </si>
  <si>
    <t xml:space="preserve"> بفضل الله تعالى وتوفيقه نجح الاكتتاب رغم الإرجاف ورغم الحقد على مشاريع المستقبل وتم تخصيص كامل الأسهم المكتتب بها في أرامكو حتى 1500 سهم للفرد.. والمتبقي على أساس تناسبي بما http://bit.ly/2DQbMaM via @Argaam #اكتتاب_أرامكو</t>
  </si>
  <si>
    <t>https://twitter.com/Dakhiel_H/status/1202855026315710464</t>
  </si>
  <si>
    <t>sk_1900</t>
  </si>
  <si>
    <t>#اكتتاب_ارامكو *صــــلوا على الحبيب ﴿ םבםב ﷺ ﴾*</t>
  </si>
  <si>
    <t>https://twitter.com/sk_1900/status/1202855019386720256</t>
  </si>
  <si>
    <t>للتوضيح وليست توصية للشراء أو البيع سهم الكهرباء يصرف أرباح سنوية 0.70 ريال في السنه بضمان من الحكومه وسعر السهم تقريبا 20.50 ريال أرامكو سوف تقوم بتوزيع أرباح 1.40 ريال للمساهمة بضمان من الشركة يعني ضعف الأرباح من المنطق أن يصل السهم إلى ضعف سعر الكهرباء 41 ريال #اكتتاب_ارامكو</t>
  </si>
  <si>
    <t>https://twitter.com/WaleedShc/status/1202854698790862850</t>
  </si>
  <si>
    <t>alsaad936</t>
  </si>
  <si>
    <t>https://twitter.com/alsaad936/status/1202854485812502529</t>
  </si>
  <si>
    <t>alsafatnews</t>
  </si>
  <si>
    <t>https://twitter.com/alsafatnews/status/1202853846592167937</t>
  </si>
  <si>
    <t>NabilAlnoor</t>
  </si>
  <si>
    <t>هذه الشركة تحولت في عام ١٩٨٨ إلى #أرامكو_السعودية والآن المجدّد يسطّر التاريخ من جديد بأكبر اكتتاب في العالم. كل التوفيق بإذن الله..</t>
  </si>
  <si>
    <t>https://twitter.com/NabilAlnoor/status/1202853365551468545</t>
  </si>
  <si>
    <t>WAlsalfah</t>
  </si>
  <si>
    <t xml:space="preserve">#اكتتاب_ارامكو أرامكو⁩ تعلن سعر الطرح عند 32 ريالا، وحجم الطلبات ⁩ بلغ 446 مليار ريال. #ارامكو </t>
  </si>
  <si>
    <t>https://twitter.com/WAlsalfah/status/1202853245686816768</t>
  </si>
  <si>
    <t>saeid_saeid</t>
  </si>
  <si>
    <t xml:space="preserve">#أرامكو تنصف صغار المكتتبين و تخصيص حتى 1500 سهم كامله، وبنسبة 10.4% لمن طلب اكثر من 1500 سهم #اكتتاب_ارامكو </t>
  </si>
  <si>
    <t>https://twitter.com/saeid_saeid/status/1202852828169089024</t>
  </si>
  <si>
    <t>اكتتاب المؤسسات في «أرامكو» يحصد 50.4 مليار دولار https://jrd.ai/9soyh</t>
  </si>
  <si>
    <t>https://twitter.com/aljarida/status/1202852674670120960</t>
  </si>
  <si>
    <t>ssaa334</t>
  </si>
  <si>
    <t>#الجمعه #اكتتاب_أرامكو اللهم يا من قلت: ﴿ و الصُّبْحِ إذَا تَنَفسَ ﴾ .... اكتب لنا من أنفاس هذا الصباح علماً ، و رزقاً ، و فهماً ، و بشارة تسعد بها قلوبنا</t>
  </si>
  <si>
    <t>https://twitter.com/ssaa334/status/1202852319773286401</t>
  </si>
  <si>
    <t>med_cov</t>
  </si>
  <si>
    <t xml:space="preserve">تخصيص 1500 سهم للمكتتب الفرد الواحد في شركة أرامكو. وإعادة الفائض للمكتتبين الخميس القادم #اكتتاب_أرامكو </t>
  </si>
  <si>
    <t>https://twitter.com/med_cov/status/1202851897109024769</t>
  </si>
  <si>
    <t>1993tio0of</t>
  </si>
  <si>
    <t>متى اخر موعد لفتح المحفظه؟؟؟ #اكتتاب_ارامكو</t>
  </si>
  <si>
    <t>https://twitter.com/1993tio0of/status/1202851655089377280</t>
  </si>
  <si>
    <t>a7sas72013</t>
  </si>
  <si>
    <t xml:space="preserve">#اكتتاب_ارامكو اللي اكتتب في ١٠٠٠ سهم تجيه كامله يعني مايرجع له شي من فلوسه </t>
  </si>
  <si>
    <t>https://twitter.com/a7sas72013/status/1202851511895810048</t>
  </si>
  <si>
    <t>zaltue</t>
  </si>
  <si>
    <t>#يوم_الجمعة #علّم_قطر #اكتتاب_أرامكو</t>
  </si>
  <si>
    <t>https://twitter.com/zaltue/status/1202851386490314753</t>
  </si>
  <si>
    <t>NADER42734987</t>
  </si>
  <si>
    <t>#اكتتاب_ارامكو ساهمت بأسمي وبأسماء التابعين 3 ب 800 سهم لك فرد وبمجموع 3200 سهم ياليت احد يفيدني هل راح ياخذو كامل الاسم او بيتم استرجاع فايض</t>
  </si>
  <si>
    <t>https://twitter.com/NADER42734987/status/1202851164125093888</t>
  </si>
  <si>
    <t>Tamim444</t>
  </si>
  <si>
    <t>#اكتتاب_ارامكو اللهم أيقظني في أحب الأوقات اليك،،فأذكرك وتذكرني،،وأستغفرك وتغفر لي،.وأطلب فتعطيني،،واستنصرك فتنصرني،،وأحبك فتحبني .</t>
  </si>
  <si>
    <t>https://twitter.com/Tamim444/status/1202851071485501440</t>
  </si>
  <si>
    <t>DHHD669</t>
  </si>
  <si>
    <t xml:space="preserve">#الجمعه #يوم_الجمعه_من_افضل_ايامنا #يوم_الجمعه #قطر_السعوديه #اكتتاب_أرامكو </t>
  </si>
  <si>
    <t>https://twitter.com/DHHD669/status/1202850627757498368</t>
  </si>
  <si>
    <t>#اكتتاب_ارامكو اصالة عن نفسي و نيابة عن كافة المواطنين المكتتبين اشكر ادارة ارامكو السعودية على تخصيص 1500 سهم لكل فرد . لا شك ان هذا التخصيص جاء دعم لكل نن اكتتب فشكرا لكم وبارك الله بطرحكم والى الأمام #أرامكو</t>
  </si>
  <si>
    <t>https://twitter.com/Alsiyad/status/1202850607121518592</t>
  </si>
  <si>
    <t>otaibik2007</t>
  </si>
  <si>
    <t xml:space="preserve">#اكتتاب_أرامكو تم ادارته باحترافية عالية واكثر من ذلك النهج الذي وضع كان يريد المنفعة للمواطن الافراد ثم المؤسسات دون ثغرات . ويعتبر طرق خشوم للانتهازيين العالميين . شغل خلفه رجال حريصون على دولتهم </t>
  </si>
  <si>
    <t>https://twitter.com/otaibik2007/status/1202850525449986049</t>
  </si>
  <si>
    <t>AliMoh4mmad</t>
  </si>
  <si>
    <t>#اكتتاب_ارامكو تحليلي الذي لا يخطئ السعر بينزل الى حول 25 ريال خلال الست شهور الأولى</t>
  </si>
  <si>
    <t>https://twitter.com/AliMoh4mmad/status/1202850214547271680</t>
  </si>
  <si>
    <t>manssor1010</t>
  </si>
  <si>
    <t xml:space="preserve">#قطر_السعوديه #برنامج_المجلس #السعوديه_قطر_خليجي24 #اكتتاب_أرامكو </t>
  </si>
  <si>
    <t>https://twitter.com/manssor1010/status/1202850192703311872</t>
  </si>
  <si>
    <t>A753Safa</t>
  </si>
  <si>
    <t>#اكتتاب_ارامكو #تكافل بطاقه تكافل لخصوم المستشفيات والمراكز الصحية خصومات تصل إلى ٨٠بالمئه توصيل مجاني والدفع عند الاستلام للطلب او الاستفسار التواصل على الخاص</t>
  </si>
  <si>
    <t>https://twitter.com/A753Safa/status/1202850189704339456</t>
  </si>
  <si>
    <t>iSALY94</t>
  </si>
  <si>
    <t>#اكتتاب_ارامكو كود خصم نمشي RF7L76L يخصم ٣٠٪</t>
  </si>
  <si>
    <t>https://twitter.com/iSALY94/status/1202849931603726336</t>
  </si>
  <si>
    <t>english20194</t>
  </si>
  <si>
    <t>#عبدالاله_المالكي #عبدالاله_المالكي #الشعب_القطري #البحرين_السعوديه #حفلات_موسم_الرياض #اكتتاب_ارامكو #علم_قطر</t>
  </si>
  <si>
    <t>https://twitter.com/english20194/status/1202849704758906881</t>
  </si>
  <si>
    <t>sayighaan</t>
  </si>
  <si>
    <t>https://twitter.com/sayighaan/status/1202849240541782016</t>
  </si>
  <si>
    <t>32 ريالا سعر #اكتتاب_أرامكو ورد الفائض في 12 ديسمبر #صحيفة_الوطن</t>
  </si>
  <si>
    <t>https://twitter.com/AlwatanSA/status/1202848909019799553</t>
  </si>
  <si>
    <t>daferamg11</t>
  </si>
  <si>
    <t>https://twitter.com/daferamg11/status/1202847585444212737</t>
  </si>
  <si>
    <t>BinAyed70</t>
  </si>
  <si>
    <t xml:space="preserve">بلغ العدد النهائي للمكتتبين 5,056,000 مكتتب،قاموا بالاكتتاب بعدد 1,537,107,430 سهم بقيمة إجمالية 49,187,437,760 ريال سعودي، وبنسبة تغطية 153.7% من إجمالي حجم الأسهم المطروحة لشريحة الأفراد.ويظهر الجدول أدناه العدد والشرائح العمرية للمكتتبين #اكتتاب_أرامكو #أرامكو </t>
  </si>
  <si>
    <t>https://twitter.com/BinAyed70/status/1202847367797657601</t>
  </si>
  <si>
    <t>mashour20</t>
  </si>
  <si>
    <t>https://twitter.com/mashour20/status/1202847293164134401</t>
  </si>
  <si>
    <t>aliadailamy</t>
  </si>
  <si>
    <t xml:space="preserve">قال المحلل السياسي ألكسندر نازاروف اكتتاب شركة أرامكو النفطية السعوديه قد يجلب مفاجآت غير سارة لقيادة المملكة. وأن طرح الأسهم في السوق الداخلية بين المواطنين السعوديين، قد يأتي بنتائج إيجابية متمثلة في الحصول على أموال على المدى القريب، لكنه يحمل مخاطر كبيرة للاستقرار السياسي </t>
  </si>
  <si>
    <t>https://twitter.com/aliadailamy/status/1202846566207426565</t>
  </si>
  <si>
    <t>arabeconomicnew</t>
  </si>
  <si>
    <t>"أرامكو"... أكبر اكتتاب في العالم https://arabeconomicnews.com/details/218686/%D8%A3%D8%B1%D8%A7%D9%85%D9%83%D9%88-...-%D8%A3%D9%83%D8%A8%D8%B1-%D8%A7%D9%83%D8%AA%D8%AA%D8%A7%D8%A8-%D9%81%D9%8A-%D8%A7%D9%84%D8%B9%D8%A7%D9%84%D9%85</t>
  </si>
  <si>
    <t>https://twitter.com/arabeconomicnew/status/1202846275554557952</t>
  </si>
  <si>
    <t>من طلب من ١ وحتى ١٥٠٠ سهم في الاكتتاب حياخذها كاملة أفضل من التوقعات عدد المكتتبين كان جيد لكن ما طلبوا أسهم كثير أرامكو ماقصرت .. لكن الكلام ان السهم مايصير فيه بيع وتصريف عالي خصوصاً من أخذوا تمويل #اكتتاب_أرامكو</t>
  </si>
  <si>
    <t>https://twitter.com/HishamKhojah/status/1202846036915605504</t>
  </si>
  <si>
    <t>QEm0J0DRaZXMZfw</t>
  </si>
  <si>
    <t>ودي اهون عن #اكتتاب_ارامكو كيف</t>
  </si>
  <si>
    <t>https://twitter.com/QEm0J0DRaZXMZfw/status/1202845741879832576</t>
  </si>
  <si>
    <t>ib6r</t>
  </si>
  <si>
    <t xml:space="preserve">#اكتتاب_ارامكو كنهم تأخروا </t>
  </si>
  <si>
    <t>https://twitter.com/ib6r/status/1202845638117003264</t>
  </si>
  <si>
    <t>https://twitter.com/kolalwatn/status/1202845462333669378</t>
  </si>
  <si>
    <t>Maroun_Bedran</t>
  </si>
  <si>
    <t>السعودية: بلغ إجمالي الطلبات في #اكتتاب_أرامكو 446 مليار ريال ما يعادل 119 مليار $، ليصبح أكبر اكتتاب في العالم بقيمة 25 مليار $. التسعير النهائي للسهم 32 ريالا، بتغطية بلغت 465% #السعودية</t>
  </si>
  <si>
    <t>https://twitter.com/Maroun_Bedran/status/1202845062020894720</t>
  </si>
  <si>
    <t>alqinna</t>
  </si>
  <si>
    <t xml:space="preserve">كاعلى طرح في العالم .. رسميا .. اكتتاب "ارامكو" يجمع 446 مليار بنسبة تغطية 465% وسعر السهم 32 ريال </t>
  </si>
  <si>
    <t>https://twitter.com/alqinna/status/1202845051610705920</t>
  </si>
  <si>
    <t>ahmadaljamadar3</t>
  </si>
  <si>
    <t xml:space="preserve">محلل #روسي : اكتتاب #أرامكو قد يجلب مفاجآت غير سارة للرياض </t>
  </si>
  <si>
    <t>https://twitter.com/ahmadaljamadar3/status/1202844378957373440</t>
  </si>
  <si>
    <t>اكتتاب "أرامكو" الأولي يعود على الخزينة السعودية بأكثر من 25 مليار دولار https://ar.rt.com/mugg via @RTarabic</t>
  </si>
  <si>
    <t>https://twitter.com/hamada1214/status/1202843016836333569</t>
  </si>
  <si>
    <t>طرح اسهم اكتتاب أرامكو يجمع 25.6 مليار دولار مخصصه للأفراد ليكون الأكبر في العالم وشريحة المؤسسات تجمع 397 مليار ريال( الحمدلله ) والايراني يحذف صفرا من قيمة الريال ومستمر بالانهيار منذ سنوات وذروته 140% هذه السنة وخزائن العراق نهبت وسوريا لاتملك نفطها ولاجماركها ولبنان يعاني</t>
  </si>
  <si>
    <t>https://twitter.com/emadeng02/status/1202842581975150592</t>
  </si>
  <si>
    <t>sssddd223323</t>
  </si>
  <si>
    <t>أتوقع أنا الوحيد اللي ما اكتتب #اكتتاب_ارامكو</t>
  </si>
  <si>
    <t>https://twitter.com/sssddd223323/status/1202842554351472640</t>
  </si>
  <si>
    <t>welcomeyoutoo</t>
  </si>
  <si>
    <t xml:space="preserve">#اكتتاب_أرامكو يارب </t>
  </si>
  <si>
    <t>https://twitter.com/welcomeyoutoo/status/1202840718529744896</t>
  </si>
  <si>
    <t>OQOWhMyAYRtIrHl</t>
  </si>
  <si>
    <t>https://twitter.com/OQOWhMyAYRtIrHl/status/1202839976444137473</t>
  </si>
  <si>
    <t xml:space="preserve">تغطية اكتتاب "أرامكو" بـ 465% .. و32 ريالا تسعير نهائي: أعلنت كل من "سامبا كابيتال" و"الأهلي كابيتال" و"إتش إس بي سي العربية السعودية"، بصفتهم المستشارين ... </t>
  </si>
  <si>
    <t>https://twitter.com/FxNewsToday/status/1202839470589894656</t>
  </si>
  <si>
    <t>a2588g6863m49</t>
  </si>
  <si>
    <t>صلاة الله ما صدح الأذانُ وما لاحت لنا شمسٌ بنورِ ﷺ ومانبض الفؤاد بخير ذكرٍ ومافاحت ورودٌ بالعطور ﷺ صلاة تملأ الروح ارتياحاً ومنها تزدهي كل السطورِ اللهم صل وسلم وبارك على سيدنا محمد #اكتتاب_ارامكو</t>
  </si>
  <si>
    <t>https://twitter.com/a2588g6863m49/status/1202839272539279360</t>
  </si>
  <si>
    <t>1VnGnQioGg9uzrf</t>
  </si>
  <si>
    <t>https://twitter.com/1VnGnQioGg9uzrf/status/1202839180495196160</t>
  </si>
  <si>
    <t>x98oo</t>
  </si>
  <si>
    <t>#يوم_الجمعه " لو اجتمع يأس الدُنيا كله في قلبك وتأملت هذه الآيه لذهب اليأس " #اكتتاب_أرامكو</t>
  </si>
  <si>
    <t>https://twitter.com/x98oo/status/1202839132839518208</t>
  </si>
  <si>
    <t>q3HR7L4UtP8jAMO</t>
  </si>
  <si>
    <t xml:space="preserve">#اكتتاب_ارامكو كرسي مكتب من سيجما عليه تقييم عالي </t>
  </si>
  <si>
    <t>https://twitter.com/q3HR7L4UtP8jAMO/status/1202839039528898560</t>
  </si>
  <si>
    <t>ما فهمت شي .. يا شين اللي يكتتب وهو .. #اكتتاب_ارامكو</t>
  </si>
  <si>
    <t>https://twitter.com/Salma11Makkah/status/1202838939771555840</t>
  </si>
  <si>
    <t>ToolateG</t>
  </si>
  <si>
    <t>﷽ إِنَّ اللَّهَ وَمَلائِكَتَهُ يُصَلُّونَ عَلَى النَّبِيِّ يَاأَيُّهَاالَّذِينَ آمَنُواصَلُّوا عَلَيْهِ وَسَلِّمُواتَسْلِيمًا ...ّ ﷺ #السعوديه_قطر_خليجي24 #اكتتاب_أرامكو</t>
  </si>
  <si>
    <t>https://twitter.com/ToolateG/status/1202838374916202496</t>
  </si>
  <si>
    <t>NewsSnapNet</t>
  </si>
  <si>
    <t>اكتتاب أرامكو كشف قيمتها بعد الغموض.. كيف فعلتها السعودية؟ https://www.newssnap.net/news/article/xqnjq3e/%D8%A7%D9%83%D8%AA%D8%AA%D8%A7%D8%A8-%D8%A3%D8%B1%D8%A7%D9%85%D9%83%D9%88-%D9%83%D8%B4%D9%81-%D9%82%D9%8A%D9%85%D8%AA%D9%87%D8%A7-%D8%A7%D9%84%D8%BA%D9%85%D9%88%D8%B6-%D9%83%D9%8A%D9%81-%D9%81%D8%B9%D9%84%D8%AA%D9%87%D8%A7-%D8%A7%D9%84%D8%B3%D8%B9%D9%88%D8%AF%D9%8A%D8%A9 نيوز سناب - سي أن أن</t>
  </si>
  <si>
    <t>https://twitter.com/NewsSnapNet/status/1202838339482767360</t>
  </si>
  <si>
    <t>pPx69R3kJvVD7V7</t>
  </si>
  <si>
    <t>الاعلام المسعور في الدوحه وابواقهم في التواصل شنوا حمله منظمه ضد السعوديه تهدف الى افشال افضل اكتتاب فالعالم وحرمان المواطن السعودي منه وهي ارامكو شرايين اقتصاد العالم وفشلة محاولتهم والله الحمد رغم تنظيم محللينهم واداواتهم وتكهناتهم حقق الاكتتاب نجاح خيالي ولاعزا للناعقون</t>
  </si>
  <si>
    <t>https://twitter.com/pPx69R3kJvVD7V7/status/1202838165205196800</t>
  </si>
  <si>
    <t>اكتتاب "أرامكو" الأولي يعود على الخزينة السعودية بأكثر من 25 مليار دولار https://arabic.rt.com/business/1065904-D8A7D983D8AAD8AAD8A7D8A8-D8A3D8B1D8A7D985D983D988-D98AD8B9D988D8AF-D8B9D984D989-D8A7D984D8AED8B2D98AD986D8A9-D8A7D984D8B3D8B9D988D8AFD98AD8A9-D8A8D8A3D983D8ABD8B1-D985D986-25-D985D984D98AD8A7D8B1-D8AFD988D984D8A7D8B1/</t>
  </si>
  <si>
    <t>https://twitter.com/RTarabic/status/1202837687985676289</t>
  </si>
  <si>
    <t>cEH90WlR6N68R0Y</t>
  </si>
  <si>
    <t>نبي كلام عامي يفهمة الجميع مع الشرح #اكتتاب_ارامكو</t>
  </si>
  <si>
    <t>https://twitter.com/cEH90WlR6N68R0Y/status/1202837471970693120</t>
  </si>
  <si>
    <t>nado01077806</t>
  </si>
  <si>
    <t>كلها ربا #اكتتاب_ارامكو</t>
  </si>
  <si>
    <t>https://twitter.com/nado01077806/status/1202837191879204864</t>
  </si>
  <si>
    <t>https://twitter.com/1VnGnQioGg9uzrf/status/1202836849171075072</t>
  </si>
  <si>
    <t>للذين يراهنون على فشل وطني #السعوديه بدعايتهم واستنفارهم لمقاطعة #اكتتاب_ارامكو، أقول لهم موتوا بيغيضكم مرة واثنين وثلاثة وإلى ما شئتم تم تخصيص الأسهم وسوف يتم تداولها بأسعار أعلى من سعر طرحها، لأن اسعار أسهم شركات النفط التي لا تساوي شيئاً مع #ارامكو_السعوديه يصل إلى 120 دولار</t>
  </si>
  <si>
    <t>https://twitter.com/KMDBRI/status/1202836827285143552</t>
  </si>
  <si>
    <t>al_ahmadi11</t>
  </si>
  <si>
    <t>Aoatarr0</t>
  </si>
  <si>
    <t>#اكتتاب_أرامكو #معاك_يالاخضر #من_ابيات_فيصل_دخيل_الله</t>
  </si>
  <si>
    <t>https://twitter.com/al_ahmadi11/status/1202836471851503617</t>
  </si>
  <si>
    <t>Ahmad31300</t>
  </si>
  <si>
    <t xml:space="preserve">ملخص إكتتاب #أرامكو العملاق: - 32 ريال سعر الطرح النهائي - 446 مليار ريال إجمالي الطلبات - 465 نسبة التغطية - 96 مليار ريال قيمة الطرح - 33.3% أسهم الأفراد - 66.7% أسهم المؤسسات </t>
  </si>
  <si>
    <t>https://twitter.com/Ahmad31300/status/1202836327265382400</t>
  </si>
  <si>
    <t>6Bbz9</t>
  </si>
  <si>
    <t>" لو اجتمع يأس الدُنيا كله في قلبك وتأملت هذه الآيه لذهب اليأس " #اكتتاب_ارامكو #يوم_الجمعه</t>
  </si>
  <si>
    <t>https://twitter.com/6Bbz9/status/1202836254091550721</t>
  </si>
  <si>
    <t>mej03647</t>
  </si>
  <si>
    <t>https://twitter.com/mej03647/status/1202835622358110208</t>
  </si>
  <si>
    <t>m_altawill2014</t>
  </si>
  <si>
    <t>اكتتب ١٠٠ سهم راح يردوها ولا ضاعت فلوسك ياصابر #اكتتاب_ارامكو</t>
  </si>
  <si>
    <t>https://twitter.com/m_altawill2014/status/1202835486659792897</t>
  </si>
  <si>
    <t>Omar_AlBardan</t>
  </si>
  <si>
    <t>#السعوديه_قطر_خليجي24 #علّم_قطر #اكتتاب_أرامكو #سرعةـأوبرـإيتس #يوم_الجمعة #أرامكو #حفلات_موسم_الرياض #ساره_تتجرجر_بالمحاكم #صباح_الخير #الكويت #البحرين #عُمان #الامارات #علّم_قطر #علمنا_اش_تحتاج</t>
  </si>
  <si>
    <t>https://twitter.com/Omar_AlBardan/status/1202835416614916097</t>
  </si>
  <si>
    <t>iAboFaisal</t>
  </si>
  <si>
    <t>https://twitter.com/iAboFaisal/status/1202834633785823232</t>
  </si>
  <si>
    <t>rabobmohd</t>
  </si>
  <si>
    <t>00robinOO</t>
  </si>
  <si>
    <t xml:space="preserve">مو ازيد مني كنت اتكلم مع زوجي عن اكتتاب ارامكو اول ماطلع و التلفون حاطته على جنب فجأه جاني اتصال اعلان عن الاكتتاب !! </t>
  </si>
  <si>
    <t>https://twitter.com/rabobmohd/status/1202834590752235520</t>
  </si>
  <si>
    <t>Ahmad_EMRT</t>
  </si>
  <si>
    <t>احتفظ ب ١٠٠٠ سهم كحد أدنى من الأسهم اللي شريتها من #اكتتاب_أرامكو لانه بعد ٦ أشهر راح تستحق ١٠٠ سهم إضافي</t>
  </si>
  <si>
    <t>https://twitter.com/Ahmad_EMRT/status/1202832306509099008</t>
  </si>
  <si>
    <t>هنيئاً لحملة أسهم أرامكو. الآن نقول لهم انتقلتم من مرحلة #اكتتاب_أرامكو إلى مرحلة اكتساب أرامكو. كسبتم هذه الفرصة الاستثمارية النادرة التي لا تكرر.</t>
  </si>
  <si>
    <t>https://twitter.com/Dr_fahadAlanazi/status/1202832097779552257</t>
  </si>
  <si>
    <t>Lama_G2</t>
  </si>
  <si>
    <t>#أرامكو #اكتتاب_أرامكو #معاك_يالاخضر #من_ابيات_فيصل_دخيل_الله</t>
  </si>
  <si>
    <t>https://twitter.com/Lama_G2/status/1202831774406991872</t>
  </si>
  <si>
    <t>Dd_toot</t>
  </si>
  <si>
    <t xml:space="preserve">الاكتتاب في ارامكو مثل الفرصه الذهبيه اللي تغيير الحاله الماديه للشخص اللي ناوي يزيد مداخيله ويكون له مداخيل عاليه مستقبلا #اكتتاب_أرامكو </t>
  </si>
  <si>
    <t>https://twitter.com/Dd_toot/status/1202831654190026752</t>
  </si>
  <si>
    <t>DodetaD</t>
  </si>
  <si>
    <t>#اكتتاب_ارامكو خلص ولا باقي</t>
  </si>
  <si>
    <t>https://twitter.com/DodetaD/status/1202831610778963969</t>
  </si>
  <si>
    <t>D_77_M</t>
  </si>
  <si>
    <t>ﻣﺎ ﺃﻗﺼﺮﻫﺎ ﻣﻦ ﺭﺣﻠﺔ ! ﴿ ﻣِﻦْ ﻧُﻄﻔَﺔٍ ﺧﻠﻘَﻪُ ﻓَﻘﺪَّﺭﻩ ۞ ﺛُﻢَّ ﺍﻟﺴَّﺒِﻴﻞ ﻳﺴَّﺮَﻩ ۞ ﺛُﻢَّ ﺃﻣَﺎﺗﻪُ ﻓَﺄﻗﺒﺮَﻩ ﴾ ﺛﻼﺙ ﺁﻳﺎﺕ ﺗﺨﺘﺼﺮ ﺍﻟﺤﻴﺎﺓ .. اللهم أحسن خِتامنا . #اكتتاب_ارامكو</t>
  </si>
  <si>
    <t>https://twitter.com/D_77_M/status/1202831325109067776</t>
  </si>
  <si>
    <t xml:space="preserve"> بدون اي مشاركة من خارج المنطقة وبطلب اقل من المتوقع للافراد كعدد اسهم، #اكتتاب_أرامكو رسميا اكبر اكتتاب في تاريخ البشرية 96 مليار ريال هو ما سيتم تحصيله من العملية 1.71 ترليون دولار هو تقيم الشركة بسعر 32 ريال لسهم "ربح البيع ابا الدحداح" </t>
  </si>
  <si>
    <t>https://twitter.com/HasanAbulkeer/status/1202831152056274946</t>
  </si>
  <si>
    <t>ageelmalrashidi</t>
  </si>
  <si>
    <t>صباح الخير اكتتاب أرامكو بعد التداول بالسوق حدث تاريخي له نتائج مبهره بأذن الله #اكتتاب_ارامكو</t>
  </si>
  <si>
    <t>https://twitter.com/ageelmalrashidi/status/1202830980718956545</t>
  </si>
  <si>
    <t>https://twitter.com/badie511/status/1202830853807710213</t>
  </si>
  <si>
    <t>Aleidmm</t>
  </si>
  <si>
    <t xml:space="preserve">تخصيص كامل الأسهم المكتتب بها في "#أرامكو" حتى 1500 سهم للفرد.. والمتبقي على أساس تناسبي بما يعادل 10.94% #اكتتاب_ارامكو </t>
  </si>
  <si>
    <t>https://twitter.com/Aleidmm/status/1202830059922481152</t>
  </si>
  <si>
    <t>3almi_5</t>
  </si>
  <si>
    <t>#اكتتاب_ارامكو ما احب الاسهم الله يغنينا عنها</t>
  </si>
  <si>
    <t>https://twitter.com/3almi_5/status/1202829953076801544</t>
  </si>
  <si>
    <t>alsalloumabdul</t>
  </si>
  <si>
    <t xml:space="preserve">رسميا، #اكتتاب_أرامكو يعلن نسب التخصيص لشرائح الاكتتاب كما هو مبين في الجدول. — سعر الطرح ٨,٥٣ دولار. — قيمة الشركة عند الاكتتاب ١,٧ تريليون دولار. — التغطية بلغت ١١٩ مليار دولار (١٠٦ مؤسسات، ١٣ أفراد) تشكل ٤٦٥٪ من إجمالي أسهم الطرح التي تشكل ١,٥٪ من إجمالي أسهم الشركة. </t>
  </si>
  <si>
    <t>https://twitter.com/alsalloumabdul/status/1202827721337966592</t>
  </si>
  <si>
    <t>alzaidg</t>
  </si>
  <si>
    <t>#الاتجاهات4.ولكن؟! ومع حبال ( الآقتصاد: اكتتاب المؤسسات في( أرامكو)) يحصد 50.4 مليار دولار ..... ولكن؟! (( للعمالقة عنوان ) واعتبارات خاصة وجاك العلم</t>
  </si>
  <si>
    <t>https://twitter.com/alzaidg/status/1202827519113740294</t>
  </si>
  <si>
    <t>shahd75474503</t>
  </si>
  <si>
    <t xml:space="preserve">زعلانه انا ما دخلت فيها ⁦ ⁩⁦ ⁩⁦ ⁩⁦ ⁩⁦ ⁩#اكتتاب_ارامكو </t>
  </si>
  <si>
    <t>https://twitter.com/shahd75474503/status/1202825811847524352</t>
  </si>
  <si>
    <t>jGUBgn6Ax49J7sA</t>
  </si>
  <si>
    <t>#اكتتاب_ارامكو كنت اظن وكنت اظن وخااااب ظني يالااااااااااسف</t>
  </si>
  <si>
    <t>https://twitter.com/jGUBgn6Ax49J7sA/status/1202825600257478656</t>
  </si>
  <si>
    <t>AfnanA9911k</t>
  </si>
  <si>
    <t>اه اعرض مقابل ٨٠ موبايلي #اكتتاب_ارامكو</t>
  </si>
  <si>
    <t>https://twitter.com/AfnanA9911k/status/1202825518594351105</t>
  </si>
  <si>
    <t>azooo19994</t>
  </si>
  <si>
    <t xml:space="preserve">اسال الله رب العرش العظيم ان يسعد من يسدده ويفرج همي ويفرج هم على كل مسلم ومسلمه في هذا اليوم المبارك وجمعه الخير والبركه #اكتتاب_ارامكو </t>
  </si>
  <si>
    <t>https://twitter.com/azooo19994/status/1202824638583230464</t>
  </si>
  <si>
    <t>kasr_91</t>
  </si>
  <si>
    <t>#اكتتاب_ارامكو كل يوم اقول بكره اكتتب لين خلص وقته المحدد</t>
  </si>
  <si>
    <t>https://twitter.com/kasr_91/status/1202824291156471809</t>
  </si>
  <si>
    <t>#اكتتاب_أرامكو تخصيص 1500 سهم للمكتتب الفرد والمتبقي على أساس تناسبي http://www.sahmy.com/t347981.html</t>
  </si>
  <si>
    <t>https://twitter.com/sahmycom/status/1202824076911423488</t>
  </si>
  <si>
    <t>#اكتتاب_أرامكو بالأرقام .. اكتتاب أرامكو الأضخم في العالم http://www.sahmy.com/t347980.html</t>
  </si>
  <si>
    <t>https://twitter.com/sahmycom/status/1202823690045575168</t>
  </si>
  <si>
    <t>https://twitter.com/allaalqurashi37/status/1202822793508864001</t>
  </si>
  <si>
    <t>KRB0K</t>
  </si>
  <si>
    <t>#اكتتاب_ارامكو بما اني مساهم بالشركة اقترح ان تكون تعبئة البنزيل برقم الهوية الوطنيه او الاقامه للمقيم ، وله بالشهر كم لتر محدد حسب طبيعة عمله ،واذا طلب اكثر نرفع عليه التسعيره فلوسه واجد @Saudi_Aramco</t>
  </si>
  <si>
    <t>https://twitter.com/KRB0K/status/1202822005403336705</t>
  </si>
  <si>
    <t>Jamal17241070</t>
  </si>
  <si>
    <t>اكتتاب "أرامكو" الأولي يعود على الخزينة السعودية بأكثر من 25 مليار دولار - RT Arabic https://arabic.rt.com/business/1065904-اكتتاب-أرامكو-يعود-على-الخزينة-السعودية-بأكثر-من-25-مليار-دولار/</t>
  </si>
  <si>
    <t>https://twitter.com/Jamal17241070/status/1202821878416596992</t>
  </si>
  <si>
    <t>B11111A11111D</t>
  </si>
  <si>
    <t>https://twitter.com/B11111A11111D/status/1202821781813387264</t>
  </si>
  <si>
    <t>2iuGYljytKquMSN</t>
  </si>
  <si>
    <t xml:space="preserve">حساب فكرته حلوه ينزل كل يوم صفحتين من القرآن لكي لا تهجره وانشر ولك الأجر والثواب ان شاء الله #اكتتاب_ارامكو </t>
  </si>
  <si>
    <t>https://twitter.com/2iuGYljytKquMSN/status/1202821530159341568</t>
  </si>
  <si>
    <t xml:space="preserve">تأكيدا لتحليل "الاقتصادية".. 32 ريال السعر النهائي للسهم في اكتتاب "أرامكو" </t>
  </si>
  <si>
    <t>https://twitter.com/hamada1214/status/1202821026033352707</t>
  </si>
  <si>
    <t>mawhiba</t>
  </si>
  <si>
    <t xml:space="preserve">حتى اسم البنت غيروه بنت #عصام_الزامل صارت ساره السليم اطلقو صراحه قبل يكتشف الشعب نكبته في #اكتتاب_ارامكو </t>
  </si>
  <si>
    <t>https://twitter.com/al_sudairi/status/1202821022501744640</t>
  </si>
  <si>
    <t>0MQx9HYhcZWnRdB</t>
  </si>
  <si>
    <t>بتوفيق #اكتتاب_ارامكو</t>
  </si>
  <si>
    <t>https://twitter.com/0MQx9HYhcZWnRdB/status/1202820838287970305</t>
  </si>
  <si>
    <t>مبرووووك للشعب السعودي هذا الإكتتاب الناجح بجميع المقاييس ولا عزاء للمرجفين المحبطين #اكتتاب_ارامكو</t>
  </si>
  <si>
    <t>https://twitter.com/bofahad_999/status/1202820686215032833</t>
  </si>
  <si>
    <t>shosho14242762</t>
  </si>
  <si>
    <t>انا اكتتبت ب 4700يعني 150سهم وش مصيرها وكيف الطريقه حقت المحفظه مو فاهمه شي #اكتتاب_ارامكو</t>
  </si>
  <si>
    <t>https://twitter.com/shosho14242762/status/1202820663343566849</t>
  </si>
  <si>
    <t>fresco890</t>
  </si>
  <si>
    <t>للاسف اكتتبت ب ١١٧٠٠ سهم ولا راح يجيني غير ٣٧٠٠ اذا حسبتي صح #اكتتاب_ارامكو</t>
  </si>
  <si>
    <t>https://twitter.com/fresco890/status/1202819640436633600</t>
  </si>
  <si>
    <t>o144445</t>
  </si>
  <si>
    <t>#اكتتاب_ارامكو الحين انا اكتتبت ب٣٠٠٠ريال كم تصير ارباحي بعد سنه ؟؟؟! الي يفهم فيها ياجماعه يفهمني حاسه اني زي الاطرش بالزفه</t>
  </si>
  <si>
    <t>https://twitter.com/o144445/status/1202819564599463936</t>
  </si>
  <si>
    <t>CnhbVtdbYhO2ASh</t>
  </si>
  <si>
    <t>#اكتتاب_ارامكو اللهم صل وسلم على نبينا محمد. اللهم صل وسلم على نبينا محمد. اللهم صل وسلم على نبينا محمد.</t>
  </si>
  <si>
    <t>https://twitter.com/CnhbVtdbYhO2ASh/status/1202819216287707138</t>
  </si>
  <si>
    <t>mooon2525m</t>
  </si>
  <si>
    <t>#اكتتاب_ارامكو https://www.snapchat.com/add/f999lf</t>
  </si>
  <si>
    <t>https://twitter.com/mooon2525m/status/1202818558775963648</t>
  </si>
  <si>
    <t>Kleeb40</t>
  </si>
  <si>
    <t xml:space="preserve">تخصيص ١٥٠٠ سهم لكل فرد في اكتتاب ارامكو ومازاد عن ذلك نسبه وتناسب </t>
  </si>
  <si>
    <t>https://twitter.com/Kleeb40/status/1202818192139325442</t>
  </si>
  <si>
    <t>jjjawad81</t>
  </si>
  <si>
    <t>fsawadi</t>
  </si>
  <si>
    <t>بنسبه لي اكتتاب أرامكو يعتمد على المساهمين إذا السالفه فيها عالم فابشرو بالهبوط وإذا جزء من المستثمرين فهو صعود وجه نظر شخصي وشكرا</t>
  </si>
  <si>
    <t>https://twitter.com/jjjawad81/status/1202818060652097536</t>
  </si>
  <si>
    <t>Zocjj</t>
  </si>
  <si>
    <t>https://twitter.com/Zocjj/status/1202817941395390464</t>
  </si>
  <si>
    <t>#اكتتاب_أرامكو تخصيص كامل الأسهم المكتتب بها في رامكو حتى 1500 سهم للفرد http://www.sahmy.com/showthread.php?p=4034930#post4034930</t>
  </si>
  <si>
    <t>https://twitter.com/sahmycom/status/1202817287977394178</t>
  </si>
  <si>
    <t>advisor2007</t>
  </si>
  <si>
    <t xml:space="preserve">حسب معلوماتي وصل الى ٢٥.٦ مليار دولار أي بما يتجاوز علي بابا الصينيه التي بلغ اكتتابها ٢٥ مليار دولار أي أن ارامكو يعتبر أكبر اكتتاب بالعالم بعد تلك الاحصائيه.. </t>
  </si>
  <si>
    <t>https://twitter.com/advisor2007/status/1202816617924702208</t>
  </si>
  <si>
    <t>khalid_abudkss</t>
  </si>
  <si>
    <t>#اكتتاب_ارامكو #أرامكو #الاسهم_السعودية الاستقرار السعري ممارسة معروفة بأسواق العالم وهي امتياز يوهب لصندوق كبير يوفر سيولة لتداول السهم بأسعار عادلة وتمنعه من الانهيار بسبب ممارسات العامة من المستثمرين .. وبعد انقضاء فترة ٣٠ يوم يتحول إلى موفر سيولة دائم</t>
  </si>
  <si>
    <t>https://twitter.com/khalid_abudkss/status/1202816031758127106</t>
  </si>
  <si>
    <t>HajerAlotaibi4</t>
  </si>
  <si>
    <t xml:space="preserve">#اكتتاب_ارامكو شكلي الوحيده اللي ماحطيت دراهمي فيها </t>
  </si>
  <si>
    <t>https://twitter.com/HajerAlotaibi4/status/1202815700970168321</t>
  </si>
  <si>
    <t>https://twitter.com/2iuGYljytKquMSN/status/1202815563854163968</t>
  </si>
  <si>
    <t>abonoaf55555</t>
  </si>
  <si>
    <t>ادعوا سرًا لمن تُحبون فإن الحب دعاء، لا تدرون ما يمربهِ أحبابكم من ضيق أو همّ ، فلعل بدعاء في ظهر الغيب تُفرج كربهم #اكتتاب_ارامكو</t>
  </si>
  <si>
    <t>https://twitter.com/abonoaf55555/status/1202814616109232129</t>
  </si>
  <si>
    <t>tezalfa</t>
  </si>
  <si>
    <t>#اكتتاب_أرامكو #أرامكو #أرامكو_السعودية</t>
  </si>
  <si>
    <t>https://twitter.com/tezalfa/status/1202813401430478848</t>
  </si>
  <si>
    <t>Taqat_w</t>
  </si>
  <si>
    <t>تسجيل حافز تسجيل قياس تسجيل حساب المواطن تسجيل موعد الأحوال المدنية تسجيل جدارة تحويل الوثائق بصيغة pdf #اكتتاب_ارامكو</t>
  </si>
  <si>
    <t>https://twitter.com/Taqat_w/status/1202813337756741633</t>
  </si>
  <si>
    <t>just_KhaledZ</t>
  </si>
  <si>
    <t>klko565</t>
  </si>
  <si>
    <t>نسبه كبيره اكتتبت ب١٠ اسهم و٢٠ والخ .. الفائض كله اخذ اللي طلب اسهم اكثر فكل شخص طلب ١٥٠٠ سهم حصل عليها التخصيص ممتاز للشخص اللي طلب عدد كبير ووثق بالشركه وقيمتها #اكتتاب_ارامكو</t>
  </si>
  <si>
    <t>https://twitter.com/just_KhaledZ/status/1202812955680792576</t>
  </si>
  <si>
    <t>maajeb1</t>
  </si>
  <si>
    <t>#اكتتاب_ارامكو والله لبيع الاسهم بكلب سرق هله مطفر وش الفايدة</t>
  </si>
  <si>
    <t>https://twitter.com/maajeb1/status/1202812149682319360</t>
  </si>
  <si>
    <t>mghassab</t>
  </si>
  <si>
    <t xml:space="preserve">تخصيص كامل الأسهم المكتتب بها في #أرامكو حتى 1500 سهم للفرد .. والمتبقي على أساس تناسبي بما يعادل 10.94% في اكتتاب هو الاضخم في العالم يضع اكتتاب علي بابا في المركز الثاني! </t>
  </si>
  <si>
    <t>https://twitter.com/mghassab/status/1202811021108240385</t>
  </si>
  <si>
    <t>R0glamor</t>
  </si>
  <si>
    <t>تابعوني اتابعكم سريع Follow me, I follow back - #اكتتاب_ارامكو</t>
  </si>
  <si>
    <t>https://twitter.com/R0glamor/status/1202810320051482624</t>
  </si>
  <si>
    <t>تابعوني اتابعكم سريع Follow me, I follow back . #اكتتاب_ارامكو</t>
  </si>
  <si>
    <t>https://twitter.com/R0glamor/status/1202810278007787521</t>
  </si>
  <si>
    <t xml:space="preserve">#اكتتاب_ارامكو تابعوني اتابعكم سريع Follow me, I follow back </t>
  </si>
  <si>
    <t>https://twitter.com/R0glamor/status/1202810235284533248</t>
  </si>
  <si>
    <t>7amody0666</t>
  </si>
  <si>
    <t xml:space="preserve">الي مكتتب ب10 اسم وش وضعه #اكتتاب_ارامكو </t>
  </si>
  <si>
    <t>https://twitter.com/7amody0666/status/1202810081257099266</t>
  </si>
  <si>
    <t>Nayf_717</t>
  </si>
  <si>
    <t>بالمختصر : الوقت لا يُجاملُ أحداً إن لم يترُك التجاعيد على وجوهنا.. فهو يترُكها في قلوبنا .... #ساره_تتجرجر_بالمحاكم #اكتتاب_ارامكو</t>
  </si>
  <si>
    <t>https://twitter.com/Nayf_717/status/1202810068246441985</t>
  </si>
  <si>
    <t>dema1437</t>
  </si>
  <si>
    <t xml:space="preserve">#اكتتاب_ارامكو اللهم أنعم على أمي بخيرك وفضلك الذي لا يفنى ولا يزول وأجعل أعلى جنّاتك دارها ومستقرها يا أرحم الرحمين اذكروا أمي بدعوة </t>
  </si>
  <si>
    <t>https://twitter.com/dema1437/status/1202810057223749632</t>
  </si>
  <si>
    <t>https://twitter.com/aleqtisadiah/status/1202810038718472192</t>
  </si>
  <si>
    <t>Guin_11_11</t>
  </si>
  <si>
    <t xml:space="preserve">#اكتتاب_ارامكو كيف يعني مافهمت </t>
  </si>
  <si>
    <t>https://twitter.com/Guin_11_11/status/1202809797969620992</t>
  </si>
  <si>
    <t>Nalzahrani_83</t>
  </si>
  <si>
    <t xml:space="preserve">#اكتتاب_ارامكو الله يباركلنا فيها ويكثرها ويزودها </t>
  </si>
  <si>
    <t>https://twitter.com/Nalzahrani_83/status/1202809680738824192</t>
  </si>
  <si>
    <t>3eo0on</t>
  </si>
  <si>
    <t>#يوم_الجمعه_افضل_ايامنا #اكتتاب_ارامكو #الجمعه @sattam_al_saud اللهم اكفني بحلالك عن حرامك واغنني بفضلك عمن سواك اللهم صل وسلم ع رسول الله اللهم فرج من عندك يالله تسعد قلبي وتقضي حاجتي وديني وتسخرعبادك يالله يارزاق اللهم ارزقني من حيث لااحتسب ياجبار يالله اقضي الدين عني يالله</t>
  </si>
  <si>
    <t>https://twitter.com/3eo0on/status/1202809401519804416</t>
  </si>
  <si>
    <t>abbbbbdia1</t>
  </si>
  <si>
    <t>#اكتتاب_ارامكو اللحين الي مرسل سدد ديني ومرسل فواتير تسديده كل الناس مديونة أتمنى من توتير حظرهم مشتري سيارة جديده ويبي احد يسدده له</t>
  </si>
  <si>
    <t>https://twitter.com/abbbbbdia1/status/1202809272989552640</t>
  </si>
  <si>
    <t>xslxslxs</t>
  </si>
  <si>
    <t xml:space="preserve">#اكتتاب_ارامكو انتظر ال٣٠٠ ريال تصير ٣٠٠ مليار . </t>
  </si>
  <si>
    <t>https://twitter.com/xslxslxs/status/1202809037668126720</t>
  </si>
  <si>
    <t xml:space="preserve">صباح الخير صدقت توقعاتي #اكتتاب_أرامكو </t>
  </si>
  <si>
    <t>https://twitter.com/thatisme111/status/1202808932877684736</t>
  </si>
  <si>
    <t>ohaneya1</t>
  </si>
  <si>
    <t>اللهم ما أصبح بي من نعمة أو بأحد من خلقك فمنك وحدك لا شريك لك، فلك الحمد ولك الشكر #يوم_الجمعة #اكتتاب_أرامكو #أرامكو</t>
  </si>
  <si>
    <t>https://twitter.com/ohaneya1/status/1202808841026584579</t>
  </si>
  <si>
    <t>Vh7X7O2rfnxBVKz</t>
  </si>
  <si>
    <t>#ساره_تتجرجر_بالمحاكم #السعوديه_قطر_خليجي24 #اكتتاب_أرامكو تعرفون اماكن او محطات بالرياض تبيع (القاز)؟ بالله الي يعرف يفيدني الله يسعدكم</t>
  </si>
  <si>
    <t>https://twitter.com/Vh7X7O2rfnxBVKz/status/1202808458799714306</t>
  </si>
  <si>
    <t>Alajlan_Saad</t>
  </si>
  <si>
    <t>رؤيه تتحقق ...الحمد لله مزيد من الثقه و القوه للإقتصاد السعودي#اكتتاب_ارامكو</t>
  </si>
  <si>
    <t>https://twitter.com/Alajlan_Saad/status/1202806727688826882</t>
  </si>
  <si>
    <t xml:space="preserve">#اكتتاب_أرامكو. ملاحظة ارامكو قفلت نسبه قبل يتم تداولها ! . . النطاق السعري ٣٠-٣٢ . . يتم تحديدة بطلبات الشركات والمؤسسات حسب سجل بناءالاوامر. . الجماعة اغلبهم طلبوا على السعر الاعلى ! واحرمونا فائض الاكتتاب او اعطاء اسهم اضافية. بحر الاربعين ان شاء الله نشوفه مع كرومه </t>
  </si>
  <si>
    <t>https://twitter.com/abu_nawaf_2003/status/1202806639209910272</t>
  </si>
  <si>
    <t>bigplayzttv1</t>
  </si>
  <si>
    <t>I’ m a youtuber https://www.youtube.com/channel/UC-GtV4sE7Xg30Ma76ndOgjA retweet this if your having trouble getting views #promote #YouTube #twitchstream #ttv #2019ArtistWrapped #BirdsOfPrey #السعودية_قطر #السعوديه_قطر_خليجي24 #DigitalPakistan #SUFC #اكتتاب_أرامكو #ณเดชน์ญาญ่า #سرعةـأوبرـإيتس #Spotify #SOTforu</t>
  </si>
  <si>
    <t>#promote #YouTube #twitchstream #ttv #2019ArtistWrapped #BirdsOfPrey #BirdsOfPrey #DigitalPakistan #SUFC #Spotify #SOTforu</t>
  </si>
  <si>
    <t>https://twitter.com/bigplayzttv1/status/1202806594242777089</t>
  </si>
  <si>
    <t>ss_sa2030</t>
  </si>
  <si>
    <t xml:space="preserve">#لانكشير #اكتتاب_أرامكو كيكه السينابون </t>
  </si>
  <si>
    <t>https://twitter.com/ss_sa2030/status/1202806065206837248</t>
  </si>
  <si>
    <t>alshmr26</t>
  </si>
  <si>
    <t>كنك يابو زيد م غزيت #اكتتاب_ارامكو</t>
  </si>
  <si>
    <t>https://twitter.com/alshmr26/status/1202805517879562240</t>
  </si>
  <si>
    <t>nour2249746591</t>
  </si>
  <si>
    <t xml:space="preserve">#اكتتاب_أرامكو ياخي م ادري ليش احس لكل المكتتبين بيصير لهم يوم لا ينسوووونه من قو الندم لا حوول ولا قوة الله يحفض لكم فلوسكم ويردها لكم سالمه غانهمه ومنجبه بتوائم بعد </t>
  </si>
  <si>
    <t>https://twitter.com/nour2249746591/status/1202805476930531328</t>
  </si>
  <si>
    <t>yousefali2030</t>
  </si>
  <si>
    <t>تخصيص 1500 سهم للمكتتب الفرد الواحد في #شركة_أرامكو_السعودية. #اكتتاب_ارامكوا</t>
  </si>
  <si>
    <t>https://twitter.com/yousefali2030/status/1202805469305290752</t>
  </si>
  <si>
    <t>Hzh5656</t>
  </si>
  <si>
    <t>صباحكم خير وبركة ممكن إستفسار من أهل جدة مين يعرف محل هريسه بس يكون ممتاز ويكون في جنوب جدة اذا أمكن شباب ساعدوني الله يوفقكم #اكتتاب_أرامكو #جدة</t>
  </si>
  <si>
    <t>https://twitter.com/Hzh5656/status/1202805036906156032</t>
  </si>
  <si>
    <t>ftoomf8</t>
  </si>
  <si>
    <t>#فلاح_القرقاح #صلعة_فواز #أرامكو #وصل_البرد #فويس #فضفض_بوجعك #قطر_السعوديه #السعوديه_قطر_خليجي24 #برنامج_المجلس #اكتتاب_أرامكو #سرعةـأوبرـإيتس #منتخب_البحرين #ساره_تتجرجر_بالمحاكم #السعودية_العظمى #السعودية_قطر #علّم_قطر #البحرين_السعوديه #أنغام_في_الرياض</t>
  </si>
  <si>
    <t>https://twitter.com/ftoomf8/status/1202804371702067201</t>
  </si>
  <si>
    <t>smoosmar123</t>
  </si>
  <si>
    <t>https://twitter.com/smoosmar123/status/1202803213159849985</t>
  </si>
  <si>
    <t>a_pesu4s</t>
  </si>
  <si>
    <t>#سرعةـأوبرـإيتس #اكتتاب_أرامكو سألوه : أدب القرآن لا يعلمك أن تأخذ الصراخ بالصراخ ولا الشتم بالشتم عش جمال الحياة في الإعراض عن هذه الفئة من البشر...</t>
  </si>
  <si>
    <t>https://twitter.com/a_pesu4s/status/1202803101121601536</t>
  </si>
  <si>
    <t>almhaa2l</t>
  </si>
  <si>
    <t>#اكتتاب_ارامكو مرحبا تفسير آيات من سورة الكهف تنفعك( فلا تفوتك) https://www.pscp.tv/w/1LyxBLyYZaWGN</t>
  </si>
  <si>
    <t>https://twitter.com/almhaa2l/status/1202802918556151808</t>
  </si>
  <si>
    <t>talal_sms</t>
  </si>
  <si>
    <t>يا عـم بـيــع الـجـمـل وأسـكـر عـلـى نـابـه وإن جـاك صـاحـب الـجـمـل قـله سـكـرنـا بـه #اكتتاب_ارامكو</t>
  </si>
  <si>
    <t>https://twitter.com/talal_sms/status/1202802358033494017</t>
  </si>
  <si>
    <t>aefoo11</t>
  </si>
  <si>
    <t>#اكتتاب_ارامكو تكفون فزعتكم ساعدوني بما تجود به انفسكم انا ارمله وعندي أطفال أيتام عليا ايجار متأخر ٤٠٠٠ الآلاف صاحب الشقه مهددني بالطرد لاتعطوني المبلغ في يدي عادي مباشرا يسلم لراعي العماره تكفون تكفون فزعتكم</t>
  </si>
  <si>
    <t>https://twitter.com/aefoo11/status/1202802226420473858</t>
  </si>
  <si>
    <t>_6572054316423</t>
  </si>
  <si>
    <t>kh_6063</t>
  </si>
  <si>
    <t xml:space="preserve">#اكتتاب_ارامكو السلام عليكم اخواني واخواتي ارجو منكم ريتويت هذه التغريدة و شكراً لكم والله يفرج على كل ما ضاقت عليه </t>
  </si>
  <si>
    <t>https://twitter.com/_6572054316423/status/1202802029518819328</t>
  </si>
  <si>
    <t>faisal_aldokhi</t>
  </si>
  <si>
    <t>#اكتتاب_ارامكو التخصيص رائع وغير متوقع لأغلب المحليين، ولكن تم تحديد قيمة الاكتتاب 32 (بالنطاق السعري الأعلى) هنا تضيق الفرص ويقل الهامش الربحي، فلو تم تحديد قيمة الاكتتاب بنطاقه السعري الأدني 30 لضمن الافراد ريالين كاقل تقدير حيث سيستهدف السهم مع الافتتاح نطاقه السعري الاعلى 32</t>
  </si>
  <si>
    <t>https://twitter.com/faisal_aldokhi/status/1202801644741808128</t>
  </si>
  <si>
    <t>AMMNahari</t>
  </si>
  <si>
    <t>HSajwanization</t>
  </si>
  <si>
    <t>بل حقق اكتتاب #أرامكو فقط داخل #السعودية 44 مليار ، متعديا الرقم الذي ذكرته</t>
  </si>
  <si>
    <t>https://twitter.com/AMMNahari/status/1202801544254672896</t>
  </si>
  <si>
    <t>vCgFJj8FKTN8xeT</t>
  </si>
  <si>
    <t xml:space="preserve">#اكتتاب_ارامكو شراء الأثاث المستعمل بالرياض محلات شراء الأثاث المستعمل بالرياض ارقام شراء الأثاث المستعمل بالرياض نشتري أثاثك المستعمل بالرياض بأفضل الأسعار ونقل العفش مع الفك والتركيب </t>
  </si>
  <si>
    <t>https://twitter.com/vCgFJj8FKTN8xeT/status/1202801540597190658</t>
  </si>
  <si>
    <t>Friendly1_</t>
  </si>
  <si>
    <t xml:space="preserve">حظ الي اكتتبو بلاة ذا وجة يكتبب حسبي الله بسس حظ اهل الدراهم بس يلا نتميلاح شوي نزيل الهم طفشش #اكتتاب_ارامكو </t>
  </si>
  <si>
    <t>https://twitter.com/Friendly1_/status/1202801505805447168</t>
  </si>
  <si>
    <t>awi13881</t>
  </si>
  <si>
    <t>تم الاكتتاب وسقطت اكاذيب: -الشك في تنفيذ الفكرة. -التقليل من قيمة الشركة. -عدم توفر السيولة والإقبال . #اكتتاب_أرامكو</t>
  </si>
  <si>
    <t>https://twitter.com/awi13881/status/1202801446955171840</t>
  </si>
  <si>
    <t>"سامبا": تـخصيص كافة الأسهم للفرد حتى 1,500 سهم في "اكتتاب أرامكو" - أخبار السعودية | صحيفة عكاظ https://www.okaz.com.sa/article/1759217/اقتصاد/سامبا-تخصيص-كافة-الأسهم-للفرد-حتى-1500-سهم-في-اكتتاب-أرامكو</t>
  </si>
  <si>
    <t>https://twitter.com/salem_ktaib/status/1202801327442681856</t>
  </si>
  <si>
    <t>bader2121l</t>
  </si>
  <si>
    <t>اتمنى الي يعرف حل لهذا المشكله يفيدني يجيني هذا الكلام با الاحمر كل مابدخل حسابي بتويتر مع ان الرقم رقمي ولحساب موثق اتمنا تفيدوني #اكتتاب_ارامكو #ساره_تتجرجر_بالمحاكم</t>
  </si>
  <si>
    <t>https://twitter.com/bader2121l/status/1202801291359129602</t>
  </si>
  <si>
    <t>fh444_17_1</t>
  </si>
  <si>
    <t>https://twitter.com/fh444_17_1/status/1202801019152949249</t>
  </si>
  <si>
    <t>zeze_7007</t>
  </si>
  <si>
    <t>قد تتغير حياتك إلى الأفضل بفضل الله ثم بفضل هذا الحساب @Dr_tafseer ذو فراسه والهام تفسيره دقيق يلامس الواقع بالمختصر يفصل بين الحقيقه والوهم وتصحيح المفاهيم الخاطئه #قطر_السعوديه #اكتتاب_أرامكو #حفلات_موسم_الرياض</t>
  </si>
  <si>
    <t>https://twitter.com/zeze_7007/status/1202800481367658496</t>
  </si>
  <si>
    <t>soooksoook</t>
  </si>
  <si>
    <t>احد يفسر لنا مايحدث الاسهم للافراد مليار سهم (1000000000) والمكتتبين تقريباً بلغ خمسه مليون مكتتب (5000000) لو قسمنا عدد الاسهم على عدد الافراد المكتتبين يطلع نصيب الواحد 200 سهم كيف يتم تخصيص 1500 سهم الا اذا تم زيادة الطرح بدون ماحد يدري هذا شي ثاني #اكتتاب_ارامكو</t>
  </si>
  <si>
    <t>https://twitter.com/soooksoook/status/1202800472031141889</t>
  </si>
  <si>
    <t>hhh5112</t>
  </si>
  <si>
    <t xml:space="preserve">اكتتاب أرامكو: رسميا تخصيص كامل الأسهم المكتتب بها حتى 1500 سهم والمتبقي تناسبي بما يعادل 10.941 % .. تعرف على توزيع الأسهم المخصصة | صحيفة مال الاقتصادية </t>
  </si>
  <si>
    <t>https://twitter.com/hhh5112/status/1202800316187652097</t>
  </si>
  <si>
    <t>mohazedan66</t>
  </si>
  <si>
    <t>#اكتتاب_ارامكو أفلسنا</t>
  </si>
  <si>
    <t>https://twitter.com/mohazedan66/status/1202800287993520134</t>
  </si>
  <si>
    <t>AlqemmaTraining</t>
  </si>
  <si>
    <t xml:space="preserve">ابرز الدورات الادارية التطويرية للشهرين المقبلة #معهد_القمة_المتطورة_للتدريب خصم خاص للتسجيل المبكر احجز مقعدك الان #جدة احصل على شهادة معتمدة فندق روشان الازهر كما يمكنكم الاطلاع على الدورات الاخرى والتسجيل عبر الرابط: https://forms.gle/JAyg3qGJdt5BtQsm8 #اكتتاب_ارامكو </t>
  </si>
  <si>
    <t>https://twitter.com/AlqemmaTraining/status/1202800210772209665</t>
  </si>
  <si>
    <t>bandarbinkhamis</t>
  </si>
  <si>
    <t xml:space="preserve">اكتتاب أرامكو .. تخصيص 1500 سهم للمكتتب الواحد والمتبقي على أساس تناسبي </t>
  </si>
  <si>
    <t>https://twitter.com/bandarbinkhamis/status/1202800037245390848</t>
  </si>
  <si>
    <t>RadadShahed</t>
  </si>
  <si>
    <t>نتائج التخصيص تقول العالمية سعودية في كل شيء قولوا ماشاء الله ويابلادي واصلي #اكتتاب_ارامكو</t>
  </si>
  <si>
    <t>https://twitter.com/RadadShahed/status/1202799023717048322</t>
  </si>
  <si>
    <t>r_zb5g</t>
  </si>
  <si>
    <t xml:space="preserve">#اكتتاب_ارامكو انا الوحيده اللي ماكتتابت </t>
  </si>
  <si>
    <t>https://twitter.com/r_zb5g/status/1202798873393213440</t>
  </si>
  <si>
    <t>5Moon2030</t>
  </si>
  <si>
    <t>#اكتتاب_ارامكو انا ما اكتتابت ولا شيء لا تحسبوني وكمان لا تحسبون خواتي وامي ما احد بيحط دراهمه وهو محتاجها .</t>
  </si>
  <si>
    <t>https://twitter.com/5Moon2030/status/1202798744267350016</t>
  </si>
  <si>
    <t>1haV2</t>
  </si>
  <si>
    <t xml:space="preserve">#اكتتاب_ارامكو فاتني الاكتتاب يالله بالعوض مدري ليه ابي الفلوس وهي ماتبيني </t>
  </si>
  <si>
    <t>https://twitter.com/1haV2/status/1202798431888117760</t>
  </si>
  <si>
    <t>arar1220</t>
  </si>
  <si>
    <t>https://twitter.com/arar1220/status/1202797793510928391</t>
  </si>
  <si>
    <t>LoaiAbdullah1</t>
  </si>
  <si>
    <t>MA_AL060</t>
  </si>
  <si>
    <t>الاكتتاب خلص البارح ، والاسهم مثل مافيها ربح فيها كمان خساره للي مو فاهمها ودارسها ، لكن اكتتاب ارامكو بإذن الله فيه ربح لانو حتى لو نزل سعر السهم واحتفظتي بأسهم ل 6 شهور بدون ما تبيعيها راح يعطوكي سهم مجاني لكل 10 اسهم وهذا غير الربح السنوي وهو اتوقع ريال ونص على كل سهم</t>
  </si>
  <si>
    <t>https://twitter.com/LoaiAbdullah1/status/1202797733888888832</t>
  </si>
  <si>
    <t xml:space="preserve">الحمد لله، كنت اول من طرح توقعات السعر لادراج #اكتتاب_أرامكو </t>
  </si>
  <si>
    <t>https://twitter.com/veryFatcat/status/1202797642528542721</t>
  </si>
  <si>
    <t>RamiKeder</t>
  </si>
  <si>
    <t>https://twitter.com/RamiKeder/status/1202795545284218881?s=19 #اكتتاب_ارامكو</t>
  </si>
  <si>
    <t>https://twitter.com/RamiKeder/status/1202797616481869824</t>
  </si>
  <si>
    <t>Toot212Sa</t>
  </si>
  <si>
    <t xml:space="preserve">#اكتتاب_ارامكو حد معه سلف </t>
  </si>
  <si>
    <t>https://twitter.com/Toot212Sa/status/1202797571737079809</t>
  </si>
  <si>
    <t>DxA5Gd97kakGB5X</t>
  </si>
  <si>
    <t xml:space="preserve">السلام عليكم . من يستطيع يعطيني قرض حسن يتواصل معي خاص وجزاه الله خير . #اكتتاب_ارامكو </t>
  </si>
  <si>
    <t>https://twitter.com/DxA5Gd97kakGB5X/status/1202797425431339008</t>
  </si>
  <si>
    <t>QJcp5u</t>
  </si>
  <si>
    <t xml:space="preserve">تذوقوا جمال الصباح بذكر الله وتنفسوا منه الرضاء وحب الحياة صباح الخير #اكتتاب_ارامكو </t>
  </si>
  <si>
    <t>https://twitter.com/QJcp5u/status/1202797137421111297</t>
  </si>
  <si>
    <t>osamaishuna</t>
  </si>
  <si>
    <t>الله يجمعها بوالدها عصام الزامل @essamz المسجون تعسفيًا لأنه يحب وطنه وانتقد بشكل سلمي وحضاري اكتتاب أرامكو. الحرية له ولبقية السجينات والسجناء</t>
  </si>
  <si>
    <t>https://twitter.com/osamaishuna/status/1202796998551752705</t>
  </si>
  <si>
    <t>n1440n</t>
  </si>
  <si>
    <t xml:space="preserve">#اكتتاب_ارامكو جدول يوضح عدد الأسهم المخصصة فعليا للأفراد: ▪︎تم تخصيص 1500سهم لكل مكتتب ▪︎يضاف عليها نسبة مما تم الأكتتاب به فيما زاد عن ال1500سهم. كما في الجدول. #تخصيص_ارامكو </t>
  </si>
  <si>
    <t>https://twitter.com/n1440n/status/1202796981569171457</t>
  </si>
  <si>
    <t xml:space="preserve">ارح سمعك #اكتتاب_ارامكو </t>
  </si>
  <si>
    <t>https://twitter.com/QJcp5u/status/1202796261822386176</t>
  </si>
  <si>
    <t>ilxli_27</t>
  </si>
  <si>
    <t>AIbssam</t>
  </si>
  <si>
    <t>#قطر_السعوديه #اكتتاب_ارامكو سبحان الله.</t>
  </si>
  <si>
    <t>https://twitter.com/ilxli_27/status/1202795803108093952</t>
  </si>
  <si>
    <t>جدول يوضح طريقة تخصيص أسهم أرامكو ورد الفائض ابتداء من الغد https://www.almowaten.net/?p=2531362 #أرامكو #اكتتاب_ارامكو #صحيفة_المواطن</t>
  </si>
  <si>
    <t>https://twitter.com/almowatennet/status/1202795516347797504</t>
  </si>
  <si>
    <t>AnjaazDi</t>
  </si>
  <si>
    <t>تخصيص #اكتتاب_أرامكو من أكتتب 1500 سهم وأقل تم تخصص له كامل الطلب ، ومن اكتتب اكثر من ذلك يحصل على تقريباً 11٪ من العدد الذي اكتتب به ، والله يبارك للجميع</t>
  </si>
  <si>
    <t>https://twitter.com/AnjaazDi/status/1202795352157511680</t>
  </si>
  <si>
    <t xml:space="preserve">ٰ أكثِروا من كاشِفة الضّر "لاَ حَول ولا قُوّة إلّا بالله" #اكتتاب_ارامكو </t>
  </si>
  <si>
    <t>https://twitter.com/QJcp5u/status/1202795324231897089</t>
  </si>
  <si>
    <t>haviz30</t>
  </si>
  <si>
    <t>تكفففففففففففون ادعموني انا عاطله ودخلي الوحيد تسجيل وتحديث حافز أدعموني برتويت لعلَّ أحد منكم يكون سبب في رزقي بعد الله. #اكتتاب_ارامكو</t>
  </si>
  <si>
    <t>https://twitter.com/haviz30/status/1202795246519758851</t>
  </si>
  <si>
    <t>كل ما تريد معرفته عن اكتتاب أرامكو.. سعر السهم والتخصيص ورد الفائض https://www.almowaten.net/?p=2531098 #أرامكو #اكتتاب_أرامكو #صحيفة_المواطن</t>
  </si>
  <si>
    <t>https://twitter.com/almowatennet/status/1202795187162013696</t>
  </si>
  <si>
    <t>Baderr69000082</t>
  </si>
  <si>
    <t>Bandar_MD</t>
  </si>
  <si>
    <t>في #اكتتاب_أرامكو بلغ إجمالي مبالغ المؤسسات اكثر من ٨ أضعاف الأفراد.. بعد سحب السيوله من المؤسسات (أهل المال والعقار).. #العقار إلى أين؟؟؟</t>
  </si>
  <si>
    <t>https://twitter.com/Baderr69000082/status/1202795175719948288</t>
  </si>
  <si>
    <t xml:space="preserve">" الأعين الممتلئَة دمعاً من فرط الترقب سيقرها اللّٰه بما تتمناه، القلب الوجل سيطمئن، الشفاه التي لهجت بالدعاء مرارا وتكرارا ستحمد اللّٰه كثيراً، اللحظات العصيبة كلها ستمر وسيأتي الفرح لا محالة:"" #اكتتاب_ارامكو </t>
  </si>
  <si>
    <t>https://twitter.com/QJcp5u/status/1202795167645913090</t>
  </si>
  <si>
    <t xml:space="preserve">انشر ولك الاجر ان شاء الله #اكتتاب_ارامكو </t>
  </si>
  <si>
    <t>https://twitter.com/2iuGYljytKquMSN/status/1202795105427611648</t>
  </si>
  <si>
    <t>bridawy11</t>
  </si>
  <si>
    <t>waleedalfarraj</t>
  </si>
  <si>
    <t>أكثر واحد يذكر مفردة التعصب !! أتوقع لو تسأله عن اكتتاب ارامكو قال لك على شان يخف التعصب !! المشكلة انه أكبر متعصب يحمل الجنسية السعودية</t>
  </si>
  <si>
    <t>https://twitter.com/bridawy11/status/1202794991258439680</t>
  </si>
  <si>
    <t>haniAlhazme</t>
  </si>
  <si>
    <t>#اكتتاب_ارامكو 1500 سهم للفرد !!!!!!! يبدو اغلب الشعب اكتتب ب 100 سهم للفرد ؟</t>
  </si>
  <si>
    <t>https://twitter.com/haniAlhazme/status/1202794936367828993</t>
  </si>
  <si>
    <t>https://twitter.com/yahyabalhareth/status/1202794761754750976</t>
  </si>
  <si>
    <t>#اكتتاب_ارامكو للدوله ان شاء الله انه نجح وحققت اللي تبيه للمواطن من شفت السعر وعدد الاسهم قلت مامنه فايده او ان الفايده بتكون قليله اكثر من ثلاث ارباع الشعب لم يكتتب والمكتتبين اغلبهم بالحد الادنى</t>
  </si>
  <si>
    <t>https://twitter.com/mesfer_alqadi/status/1202794465859133440</t>
  </si>
  <si>
    <t>medo277mg</t>
  </si>
  <si>
    <t>#اكتتاب_ارامكو صاحب الحلال. قال ادفع ٥٠ الف والباقي مسامحك فيه. ارجوكم ارجوكم فكه كربته لوجه الله المبلغ كامل ٩٠ الف ريال ياًرب صاحب الهوية 2471*** صدر أمر بالتنفيذ رقم طلب 4000481902 لمبلغ (90867.00)ريال فاتورة 1921443047</t>
  </si>
  <si>
    <t>https://twitter.com/medo277mg/status/1202793181835870208</t>
  </si>
  <si>
    <t>abd_19841</t>
  </si>
  <si>
    <t>#اكتتاب_ارامكو اخواني انا مكتتب ٩٦٨٠٠ الف الافرلد ٧ ردوعلي ١٢٤٠٠ قبل ينتهي الاكتتب بيومين وش السالفه لاهنتو</t>
  </si>
  <si>
    <t>https://twitter.com/abd_19841/status/1202793138852630528</t>
  </si>
  <si>
    <t>Hamed__1389</t>
  </si>
  <si>
    <t>•• اللهم إنا نسألك في يوم الجمعة ، رحمةً لكل ميت وتفريجاً لكل هم وإستجابة لكل دعاء وشفاء لكل مريض وغفران لكل ذنب ورزقاً لكل محتاج .. "آللهم صّلِ وسلم على نبينا محمد" صباح الخير #اكتتاب_ارامكو</t>
  </si>
  <si>
    <t>https://twitter.com/Hamed__1389/status/1202793112055230464</t>
  </si>
  <si>
    <t>#ارامكو لو الامر كما قلت لكان عدد الاسهم للمواطنين اكثر والسعر لهم اقل #اكتتاب_ارامكو ثلاث ارباع الشعب لم يكتتب والمكتتبين اغلبهم بالحد الادنى</t>
  </si>
  <si>
    <t>https://twitter.com/mesfer_alqadi/status/1202792638220570625</t>
  </si>
  <si>
    <t>#أرامكو يارجل انت بهذا تسيء للملك وولي عهده الملك بنفسه قال للمستثمرين والامير محمد قال نريد نجمع مبلغ معين والدليل ان عدد الاسهم للافراد كان قليل #اكتتاب_ارامكو</t>
  </si>
  <si>
    <t>https://twitter.com/mesfer_alqadi/status/1202791940665819142</t>
  </si>
  <si>
    <t>somah313</t>
  </si>
  <si>
    <t xml:space="preserve">#أرامكو #اكتتاب_أرامكو </t>
  </si>
  <si>
    <t>https://twitter.com/somah313/status/1202791872005062656</t>
  </si>
  <si>
    <t>m8uLF2B7QMi0M56</t>
  </si>
  <si>
    <t>126Girls</t>
  </si>
  <si>
    <t xml:space="preserve">#اكتتاب_ارامكو فضلا وليس أمراً لكل من يمر هنا نريد صوتك للطفله لانا العمري </t>
  </si>
  <si>
    <t>https://twitter.com/m8uLF2B7QMi0M56/status/1202791824353566721</t>
  </si>
  <si>
    <t xml:space="preserve">جدول يوضح عدد الأسهم المخصصة فعليا للأفراد: ▪︎تم تخصيص 1500سهم لكل مكتتب ▪︎يضاف عليها نسبة مما تم الأكتتاب به فيما زاد عن ال1500سهم. كما في الجدول. #تخصيص_ارامكو #اكتتاب_أرامكو . </t>
  </si>
  <si>
    <t>https://twitter.com/AlghuinemLawyer/status/1202791673388027904</t>
  </si>
  <si>
    <t>ssaa13o</t>
  </si>
  <si>
    <t>في الحديث (أنَّ رسولَ اللهِ صلَّى اللهُ عليهِ وسلَّمَ كان يصلي أربعًا بعد أن تزولَ الشمسُ قبلَ الظهرِ وقال : إنها ساعةٌ تُفتح فيها أبوابُ السماءِ، وأُحبُّ أن يصعَد لي فيها عملٌ صالحٌ) #اكتتاب_أرامكو</t>
  </si>
  <si>
    <t>https://twitter.com/ssaa13o/status/1202791514218356736</t>
  </si>
  <si>
    <t>https://twitter.com/AlghuinemLawyer/status/1202791254645518337</t>
  </si>
  <si>
    <t>VC_Trader</t>
  </si>
  <si>
    <t xml:space="preserve">أرامكو بإختصار ١- أكبر شركة من حيث القيمة في العالم . ٢- أكبر إكتتاب في التاريخ . ٣- تقود نادي النخبة ( ترليون بلس ) وتحقق أسبقية لأن تكون أول شركة بهذا المسمى من خارج الولايات المتحدة الأمريكية . مبروك #ارامكو و دام عزك ياوطن </t>
  </si>
  <si>
    <t>https://twitter.com/VC_Trader/status/1202790691040120832</t>
  </si>
  <si>
    <t>mla3ka</t>
  </si>
  <si>
    <t xml:space="preserve">#اكتتاب_ارامكو هذي الآدمية تمثلني لما أعيش نفسي احلام ماراح تتحقق عشان انبسط </t>
  </si>
  <si>
    <t>https://twitter.com/mla3ka/status/1202790194266681345</t>
  </si>
  <si>
    <t>alwatan600</t>
  </si>
  <si>
    <t xml:space="preserve">محلل روسي: اكتتاب أرامكو قد يجلب مفاجآت غير سارة للرياض </t>
  </si>
  <si>
    <t>https://twitter.com/alwatan600/status/1202789713905627136</t>
  </si>
  <si>
    <t>m_sh1r</t>
  </si>
  <si>
    <t xml:space="preserve">جاتني الرسالة ذي امس ياليت احد يفيدني ؟ #اكتتاب_ارامكو </t>
  </si>
  <si>
    <t>https://twitter.com/m_sh1r/status/1202789343594717185</t>
  </si>
  <si>
    <t>MFunnyc</t>
  </si>
  <si>
    <t xml:space="preserve">يخزونك خز #اكتتاب_ارامكو </t>
  </si>
  <si>
    <t>https://twitter.com/MFunnyc/status/1202789148433797121</t>
  </si>
  <si>
    <t>sdaam1300</t>
  </si>
  <si>
    <t xml:space="preserve">#اكتتاب_ارامكو 9 مباشر من المسجد النبوي تفسير آية تنفعك ( فلا تفوتك) د. عبدالرزاق البدر </t>
  </si>
  <si>
    <t>https://twitter.com/sdaam1300/status/1202788920259497984</t>
  </si>
  <si>
    <t>aeh21111</t>
  </si>
  <si>
    <t>الله يرزقنا بواحد مليارديروفاعل خيريقول شبيك لبيكي والمليون مني اليكي #اكتتاب_ارامكو</t>
  </si>
  <si>
    <t>https://twitter.com/aeh21111/status/1202788768807358465</t>
  </si>
  <si>
    <t>Ambition2018</t>
  </si>
  <si>
    <t>الفتره ذي صرت اقرأ الاكتتاب الإكتئاب #اكتتاب_ارامكو</t>
  </si>
  <si>
    <t>https://twitter.com/Ambition2018/status/1202788415491788800</t>
  </si>
  <si>
    <t>n_otb2014</t>
  </si>
  <si>
    <t xml:space="preserve">وش فيه حلالنا ترند #اكتتاب_ارامكو </t>
  </si>
  <si>
    <t>https://twitter.com/n_otb2014/status/1202788067372929024</t>
  </si>
  <si>
    <t>manazzan1</t>
  </si>
  <si>
    <t>كذبتم..لكن من ديدنه مثلكم الكذب والافتراء فلا عزاء عليه..اذهبوا الى مزبلة التاريخ ، بحمد الله تم تغطية اكتتاب ارامكو بالكامل وعين الحسود فيها عود و لاتسود @arabic_post Beware of these and their editors , they practice lying and falsifying in this report about Great Saudi Arabia</t>
  </si>
  <si>
    <t>https://twitter.com/manazzan1/status/1202787878117560320</t>
  </si>
  <si>
    <t>AnwarJabarti</t>
  </si>
  <si>
    <t>https://twitter.com/AnwarJabarti/status/1202787708919267328</t>
  </si>
  <si>
    <t>najm147</t>
  </si>
  <si>
    <t>وش وضع الي مكتتب بألف سهم #اكتتاب_ارامكو</t>
  </si>
  <si>
    <t>https://twitter.com/najm147/status/1202787587217350659</t>
  </si>
  <si>
    <t xml:space="preserve">يوجد خطأ فى فهم فقره طرح ١٥٪ اضافيه من سهم #اكتتاب_أرامكو وهى منح البنوك التى سهلت الطرح امكانيه شراء او بيع اسهم اضافيه، هذه فقره للمحافظه على سعر الطرح وهى عمليه امريكيه تسمى "خيار الحذاء الاخضر" بسبب اسم اول شركه استعملته ولكن الاسم الرسمى هو "overallotment option" </t>
  </si>
  <si>
    <t>https://twitter.com/veryFatcat/status/1202787149860495360</t>
  </si>
  <si>
    <t>طرح "أرامكو" .. ماذا قالت وسائل الاعلام الدولية عن التغطية والتخصيص http://www.maaal.com/archives/20191206/132125 #تاسي #تداول #الأسهم #السوق_المالية #الاقتصاد #السعودية #اكتتاب_أرامكو</t>
  </si>
  <si>
    <t>https://twitter.com/Maaalnews/status/1202787023712591872</t>
  </si>
  <si>
    <t>0_91H</t>
  </si>
  <si>
    <t xml:space="preserve">#اكتتاب_ارامكو ياليت الي عنده خبره يفيدني مع العلم ان عندي حساب استثماري. </t>
  </si>
  <si>
    <t>https://twitter.com/0_91H/status/1202786771525873665</t>
  </si>
  <si>
    <t>haioooofa____</t>
  </si>
  <si>
    <t>#اكتتاب_ارامكو /سعودي /٢٩ ط/١٧٦ و/٦٠ /اسمر فاتح /اعزب السكن/الرياض الوظيفة/عسكري ، رتبه عريف ، قوات الطوارى الخاصة.. المواصفات المطلوبة في الشريك/ة. سنعه راعيه بيت العمر من ١٩ الى ٣٠ لون حنطي ، مرحه بشوشه ، محافظه على صلاتها ، طايعه لربها ، تقدر الوالده وتحترمها ، طيوبه</t>
  </si>
  <si>
    <t>https://twitter.com/haioooofa____/status/1202786110306430982</t>
  </si>
  <si>
    <t>AlQuran_S</t>
  </si>
  <si>
    <t>وَأَنفِقُوا مِن مَّا رَزَقْنَاكُم مِّن قَبْلِ أَن يَأْتِيَ أَحَدَكُمُ الْمَوْتُ فَيَقُولَ رَبِّ لَوْلَا أَخَّرْتَنِي إِلَىٰ أَجَلٍ قَرِيبٍ فَأَصَّدَّقَ وَأَكُن مِّنَ الصَّالِحِينَ (10 #اكتتاب_ارامكو</t>
  </si>
  <si>
    <t>https://twitter.com/AlQuran_S/status/1202785355436642305</t>
  </si>
  <si>
    <t>D0EFd9iPR5Q1XLs</t>
  </si>
  <si>
    <t>https://twitter.com/D0EFd9iPR5Q1XLs/status/1202784813641617408</t>
  </si>
  <si>
    <t>najla1439</t>
  </si>
  <si>
    <t>#اكتتاب_ارامكو انا اخذت ١٠٠ سهم وانا ماني فاهمه شي احد يفهمني بس كنت مع الخيل ي شقرى يعني ممكن يجيني ربح ولا لا</t>
  </si>
  <si>
    <t>https://twitter.com/najla1439/status/1202784589451841536</t>
  </si>
  <si>
    <t>7ZY9kBxxC7c2G5g</t>
  </si>
  <si>
    <t>صباح الخير وين اللي يبون المسيار #اكتتاب_ارامكو</t>
  </si>
  <si>
    <t>https://twitter.com/7ZY9kBxxC7c2G5g/status/1202783893742592000</t>
  </si>
  <si>
    <t>اكتتاب أرامكو .. تغيير قواعد اللعبة -د. بسمة مزيد التويجري @baltuwaijri http://www.maaal.com/archives/20191206/132121?a=18 #تاسي #تداول #الأسهم #السوق_المالية #الاقتصاد #السعودية #اكتتاب_أرامكو</t>
  </si>
  <si>
    <t>https://twitter.com/Maaalnews/status/1202783423213056006</t>
  </si>
  <si>
    <t>Saudiwithhonor</t>
  </si>
  <si>
    <t xml:space="preserve">زبدة الكلام في #اكتتاب_ارامكو </t>
  </si>
  <si>
    <t>https://twitter.com/Saudiwithhonor/status/1202783236801384448</t>
  </si>
  <si>
    <t>azkarcom</t>
  </si>
  <si>
    <t>اذكار الصباح https://www.islambook.com/azkar/1/ اللهم صل وسلم وبارك على رسولنا وحبيبنا وقدوتنا محمد الصادق الامين وعلى آله وصحبه اجمعين .. #اكتتاب_ارامكو</t>
  </si>
  <si>
    <t>https://twitter.com/azkarcom/status/1202783188889804801</t>
  </si>
  <si>
    <t>Alrabiah</t>
  </si>
  <si>
    <t>#اكتتاب_ارامكو #حديث_صحيح</t>
  </si>
  <si>
    <t>https://twitter.com/Alrabiah/status/1202782829966479360</t>
  </si>
  <si>
    <t>112345aa11</t>
  </si>
  <si>
    <t>#اكتتاب_ارامكو يَا حَيُّ يَا قيُّومُ بِرَحْمَتِكَ أسْتَغِيثُ أصْلِحْ لِي شَأنِي كُلَّهُ وَلاَ تَكِلْنِي إلَى نَفْسِي طَـرْفَةَ عَيْنٍ. - صباح الخير</t>
  </si>
  <si>
    <t>https://twitter.com/112345aa11/status/1202782773288812544</t>
  </si>
  <si>
    <t>ab_al_samer</t>
  </si>
  <si>
    <t>#اكتتاب_ارامكو فاتنا لكن خيرها بغيرها.. مالله كتب يكون لي نصيب في هالاسهم</t>
  </si>
  <si>
    <t>https://twitter.com/ab_al_samer/status/1202782739168219136</t>
  </si>
  <si>
    <t>DrBandarAljaid</t>
  </si>
  <si>
    <t xml:space="preserve">عاجل تاريخياً، اكتتاب #ارامكو حقق رقم قياسي حيث وصل اليوم إلى 446 مليار ريال سعودي مايعادل 120 مليار دولار. فعلاً #اكتتاب_أرامكو الأكبر عربياً، أول وأهم رد على المقالات المغرضة التي برزت في مرحلة التحضير، #اكتتاب_ارامكو </t>
  </si>
  <si>
    <t>https://twitter.com/DrBandarAljaid/status/1202782361257172993</t>
  </si>
  <si>
    <t>https://twitter.com/Arabi21News/status/1202782210648104960</t>
  </si>
  <si>
    <t>#اكتتاب_ارامكو الحين سؤال يا اقتصاديين؟ الاسهم المجانيه بعد 6 شهور هل لكل فرد من العائله او تحسب فقط للمكتتب الرئيسي الي هو الاب مثلا : 5افراد تم الاكتتاب بهم بمحفظه وحده هل كل فرد تجيه اسهم مجانيه او فقط للاب؟؟</t>
  </si>
  <si>
    <t>https://twitter.com/aazz75811129/status/1202782125826682881</t>
  </si>
  <si>
    <t xml:space="preserve">#اكتتاب_ارامكو لا يكون بيربحون وانا ماساهمت </t>
  </si>
  <si>
    <t>https://twitter.com/jood00m/status/1202781873254129671</t>
  </si>
  <si>
    <t>l7c77</t>
  </si>
  <si>
    <t xml:space="preserve">#اكتتاب_ارامكو شكل السالفه مطوله متى ينزل حسساب المواطن ،.! </t>
  </si>
  <si>
    <t>https://twitter.com/l7c77/status/1202781031839027201</t>
  </si>
  <si>
    <t>irora1</t>
  </si>
  <si>
    <t>#اكتتاب_ارامكو السلام عليكم اتمنى من اهل الخير يساعدونا باللي يقدرو عليه انا ابوي ضرير و اخواني اللي يصرفو علينا و ضاقت علينا الحال علينا ايجار بيت سنتين مهددين بالطرد و فاتورة كهرباء قريب ال٥ الاف انا و يشهد الله اني م اكذب بحاجة و عندي اي اثبات تحتاجوه ..</t>
  </si>
  <si>
    <t>https://twitter.com/irora1/status/1202781015384694784</t>
  </si>
  <si>
    <t>TrF_2T</t>
  </si>
  <si>
    <t>عندما يكون الشخص سريع الحزن تاكدو ان هناك من اتعب قلبه دون رحمه .! #اكتتاب_ارامكو</t>
  </si>
  <si>
    <t>https://twitter.com/TrF_2T/status/1202780948984676352</t>
  </si>
  <si>
    <t>fp9fp</t>
  </si>
  <si>
    <t xml:space="preserve">#اكتتاب_ارامكو من أعظم مطالب الدنيا : "كفاية الهم" ومن أعظم مطالب اﻵخرة : "غفران الذنب" وهي مضمونتان : بالصلاة على النبي ﷺ تكفي همك .. ويغفر ذنبك. أكثروا من الصلاة عليه ﷺ اللهم صلِ وسلم على سيدناونبينا محمد ﷺ عدد ماذكره الذاكرون وغفل عن ذكره الغافلون </t>
  </si>
  <si>
    <t>https://twitter.com/fp9fp/status/1202780608193351680</t>
  </si>
  <si>
    <t>N26529972</t>
  </si>
  <si>
    <t>ا اللهم اجعله اكتتاب خير وبركة للجميع وعم بنفعه البلاد والعباد واحفظ بلاد. الحرمين من كل حاسدوحاقد ونستودعك اياه ومواطنيه وكل ممتلكاته #اكتتاب_ارامكو</t>
  </si>
  <si>
    <t>https://twitter.com/N26529972/status/1202780326805803009</t>
  </si>
  <si>
    <t>F_03_A</t>
  </si>
  <si>
    <t xml:space="preserve">اللهم إن نعمك كثيرة علينا لا نحصيها ولا نحصي ثناء عليك ولا نقدر وأنت سبحانك كما أثنيت على نفسك وأنت سبحانك غني عن العالمين. #صار_الوقت #اكتتاب_ارامكو </t>
  </si>
  <si>
    <t>https://twitter.com/F_03_A/status/1202778298440437761</t>
  </si>
  <si>
    <t>1000s700</t>
  </si>
  <si>
    <t>https://twitter.com/1000s700/status/1202778258011496449</t>
  </si>
  <si>
    <t>wagtan12</t>
  </si>
  <si>
    <t>قال الله تعالى: *{مِن نُّطْفَةٍ خَلَقَهُ فَقَدَّرَهُ ● ثُمَّ السَّبِيلَ يَسَّرَهُ ● ثُمَّ أَمَاتَهُ فَأَقْبَرَهُ}* الحياه بإختصار. أسأل الله العظيم ان يحسن لنا ولكم الخاتمه. #اكتتاب_ارامكو</t>
  </si>
  <si>
    <t>https://twitter.com/wagtan12/status/1202778090751090688</t>
  </si>
  <si>
    <t>menaeconomist</t>
  </si>
  <si>
    <t xml:space="preserve">«أرامكو» تعلن حصيلة أكبر#اكتتاب في العالم </t>
  </si>
  <si>
    <t>https://twitter.com/menaeconomist/status/1202777963135217664</t>
  </si>
  <si>
    <t>عشر أسهم وشكلي بخيم عند وزارة الماليه #اكتتاب_ارامكو</t>
  </si>
  <si>
    <t>https://twitter.com/_2292/status/1202777554668736512</t>
  </si>
  <si>
    <t>farisabdul10</t>
  </si>
  <si>
    <t>#اكتتاب_ارامكو يزين الخرفان في الأسهم.تلقى تسعين في بالمئه من المشترين ما يدرون عن ارامكو ولا عن خططها المستقبليه شي بس نظام( الموت مع الجماعه رحمه) سؤال كيف تشتري اسهم قبل ما تعرف قيمتها . شرعا هذا يعتبر مغامره و في لغه التجاره اسمه غباء نصيحه اذا مشتري بيع قبل 6 شهور</t>
  </si>
  <si>
    <t>https://twitter.com/farisabdul10/status/1202777318072225793</t>
  </si>
  <si>
    <t>اكتتاب «أرامكو»: تخصيص كامل الأسهم المكتتب بها حتى 1500 سهم و 32 ريالاً سعر الطرح http://j.mp/2PjpJTD</t>
  </si>
  <si>
    <t>https://twitter.com/saudi_enews/status/1202777182684274688</t>
  </si>
  <si>
    <t>MwVp22</t>
  </si>
  <si>
    <t>الْبَاقِيَاتِ الصَّالِحَاتِ : سُبْحَانَ اللَّهِ ، وَالْحَمْدُ لِلَّهِ وَلَا إِلَهَ إِلَّا اللَّهُ ، وَاللَّهُ أَكْبَرُ وَلَا حَوْلَ وَلَا قُوَّةَ إِلَّا بِاللَّهِ #اكتتاب_أرامكو</t>
  </si>
  <si>
    <t>https://twitter.com/MwVp22/status/1202777059967279104</t>
  </si>
  <si>
    <t>roofy22</t>
  </si>
  <si>
    <t>#اكتتاب_أرامكو اكتتبت فيها بس والله تنكه في الاسهم ماافهم فيها</t>
  </si>
  <si>
    <t>https://twitter.com/roofy22/status/1202777057933086720</t>
  </si>
  <si>
    <t>Motab_____5ll</t>
  </si>
  <si>
    <t>#اكتتاب_ارامكو الهزيمة الأولى هي الأكثر إيلاماً، وبعد ذلك نعتاد...</t>
  </si>
  <si>
    <t>https://twitter.com/Motab_____5ll/status/1202776975980412930</t>
  </si>
  <si>
    <t xml:space="preserve">المعادله للي شاري اكثر من ١٥٠٠ (عدد الاسهم المشريه -١٥٠٠)*٠.١٠٩٤١+١٥٠٠ = الاسهم المملوكه #ارامكو #اكتتاب_أرامكو </t>
  </si>
  <si>
    <t>https://twitter.com/3bdullahGooner/status/1202776726578827264</t>
  </si>
  <si>
    <t>Ai1ddfB</t>
  </si>
  <si>
    <t xml:space="preserve">#اكتتاب_أرامكو قروب تجاري عالمي للاستفسار عن اكتتاب ارامكو و للإعلان عن كل مايبحث عنه المستهلك نحن حلقة الوصل بين التاجر والمسوق والمستهلك نرحب بكم : : بيع سيارات وأدوات كهربائية واحيانا عقار ، أراضي ، بيع شقق تمليك </t>
  </si>
  <si>
    <t>https://twitter.com/Ai1ddfB/status/1202776143587430400</t>
  </si>
  <si>
    <t xml:space="preserve">لو اعلن كم نسبة من اكتتب ب 200 سهم للفرد قد يكون عددهم 80% من المكتتبين وهذا خطير جدا يعني الافراد ليس عندهم اكثر من 6000 ريال مبلغ زائد عن الحاجة #اكتتاب_أرامكو </t>
  </si>
  <si>
    <t>https://twitter.com/foryp/status/1202775972182941696</t>
  </si>
  <si>
    <t>5dmat94</t>
  </si>
  <si>
    <t xml:space="preserve">#اكتتاب_ارامكو للخدمات الالكترونية .. </t>
  </si>
  <si>
    <t>https://twitter.com/5dmat94/status/1202774715225563136</t>
  </si>
  <si>
    <t>#البحرين_العراق #اكتتاب_أرامكو #ماهي_اسباب_نجاح_الزواج</t>
  </si>
  <si>
    <t>https://twitter.com/gameralnamas/status/1202774430990184448</t>
  </si>
  <si>
    <t>asam2012</t>
  </si>
  <si>
    <t>https://twitter.com/Baderr69000082/status/1202774148864528384</t>
  </si>
  <si>
    <t xml:space="preserve">حساب ينزل كل يوم صفحة من القرآن انشر ولك الاجر #اكتتاب_ارامكو </t>
  </si>
  <si>
    <t>https://twitter.com/2iuGYljytKquMSN/status/1202773501486219264</t>
  </si>
  <si>
    <t>#اكتتاب_ارامكو صرفتوا اليوم سهمين بكره اربع وهكآ الى ان لا تعلمون تربحون او تخسرون لذا انا صليت صلاة استخارة وما ارتحت وماشاركت في اكتتاب ارامكو الاسهم .</t>
  </si>
  <si>
    <t>https://twitter.com/53_rasha/status/1202773157494611970</t>
  </si>
  <si>
    <t>ah77md</t>
  </si>
  <si>
    <t>١٠ أسهم، والله يبارك لي فيهم، اذا طاح السعر بشتري ١٠ أسهم اخرى ان شاء الله في اول يوم تداول، نفس الهوامير طبعاً. وان ارتفعت الله يرزق الجميع مانيب شاري #اكتتاب_ارامكو</t>
  </si>
  <si>
    <t>https://twitter.com/ah77md/status/1202772643268759553</t>
  </si>
  <si>
    <t xml:space="preserve">#اكتتاب_ارامكو انا اكتتبت ١٠٠ سهم احد يفهمني ايش الوضع الله يوفقكم </t>
  </si>
  <si>
    <t>https://twitter.com/Nalzahrani_83/status/1202772166686773248</t>
  </si>
  <si>
    <t xml:space="preserve">تغطية تقارب ٥٠٠٪ - لذلك ستكون اسهم ارامكو هدف للصناديق الاجنبية اللي قاعدة تشتري في الراجحي والانماء وسابك وأسهم العوائد. ... نصيحة لا للبيع قبل الانضمام للموشرات العالمية ويفضل الانتظار حتى الحصول على منح ( ١ لكل ١٠) سهم بعد ٦ اشهر من تاريخ الادراج #اكتتاب_ارامكو </t>
  </si>
  <si>
    <t>https://twitter.com/Saudiwithhonor/status/1202772068988805121</t>
  </si>
  <si>
    <t>rGDI9dSnsvGydWl</t>
  </si>
  <si>
    <t xml:space="preserve">مثل ما توقعت #اكتتاب_ارامكو </t>
  </si>
  <si>
    <t>https://twitter.com/rGDI9dSnsvGydWl/status/1202771937983967234</t>
  </si>
  <si>
    <t>bndsh3211</t>
  </si>
  <si>
    <t xml:space="preserve">#اكتتاب_أرامكو الشركة العملاقة تعلن تخصيص 1500 سهم للمكتتب الفرد الواحد وهو ما يمثل نسبة تخصيص كاملة تبلغ 97.5% من إجمالي عدد المكتتبين. </t>
  </si>
  <si>
    <t>https://twitter.com/bndsh3211/status/1202771479802331138</t>
  </si>
  <si>
    <t>ALHASSAN_pc</t>
  </si>
  <si>
    <t>صلاة الفجر امتحان نخوضه كل صبـاح ، فينجح كل من وثب من فراشه ليصلي ! وخاب بالخسران من إلتحف وتكاسل عنها #وصل_البرد #اكتتاب_ارامكو #الدخان_الجديد_مغشوش11</t>
  </si>
  <si>
    <t>https://twitter.com/ALHASSAN_pc/status/1202771229108834305</t>
  </si>
  <si>
    <t>na_4387</t>
  </si>
  <si>
    <t>انا مافهمت شي من اكتتاب ارامكو ماادري عن مستقبل ثروتي اللي حاطيتها فيها</t>
  </si>
  <si>
    <t>https://twitter.com/na_4387/status/1202770964066508801</t>
  </si>
  <si>
    <t xml:space="preserve">#اكتتاب_أرامكو .. تخصيص 1500 سهم للمكتتب الفرد الواحد وهو ما يمثل نسبة تخصيص كاملة تبلغ 97.5% من إجمالي عدد المكتتبين. </t>
  </si>
  <si>
    <t>https://twitter.com/Hash_ALmadina/status/1202770926506532864</t>
  </si>
  <si>
    <t>alyaerubiu</t>
  </si>
  <si>
    <t>https://twitter.com/alyaerubiu/status/1202770577066516480</t>
  </si>
  <si>
    <t>KhaledFarman</t>
  </si>
  <si>
    <t>#اكتتاب_ارامكو. #صل_عل_النبي</t>
  </si>
  <si>
    <t>https://twitter.com/KhaledFarman/status/1202770512381980673</t>
  </si>
  <si>
    <t>B_ALQ1</t>
  </si>
  <si>
    <t xml:space="preserve">#اكتتاب_ارامكو ممكن تفتحونه من جديد لانه فاتني </t>
  </si>
  <si>
    <t>https://twitter.com/B_ALQ1/status/1202769927045824512</t>
  </si>
  <si>
    <t>#الأكثر_قراءة_على_عاجل أرامكو تعلن سعر الطرح عند 32 ريالاً.. وإعادة الفائض للمكتتبين الخميس القادم https://ajel.sa/5Nn6LS/ #اكتتاب_أرامكو =</t>
  </si>
  <si>
    <t>https://twitter.com/ajlnews/status/1202769629803737088</t>
  </si>
  <si>
    <t>mx010m</t>
  </si>
  <si>
    <t>#مساج_الرياض زيارات منزلية بخصوصية وسرية تامة #وصل_البرد #اكتتاب_أرامكو</t>
  </si>
  <si>
    <t>https://twitter.com/mx010m/status/1202769316413952005</t>
  </si>
  <si>
    <t>G_ift__1</t>
  </si>
  <si>
    <t xml:space="preserve">#اكتتاب_ارامكو رجعوا لي فلوسي انا بطلت خلاص </t>
  </si>
  <si>
    <t>https://twitter.com/G_ift__1/status/1202768618339160064</t>
  </si>
  <si>
    <t>#القران_الكريم #السعودية #الرياض #مكه #مكة_المكرمة #saudia #riyadh #mecca #quran #القبائل #برنامج_المجلس #حفلات_موسم_الرياض #اكتتاب_أرامكو #السعودية_العظمى</t>
  </si>
  <si>
    <t>https://twitter.com/maymdek/status/1202768548193619968</t>
  </si>
  <si>
    <t>azoz507040</t>
  </si>
  <si>
    <t>#اكتتاب_ارامكو مررتَ من هُنا ؟ ضع بصمتك بالإستغفَارِ اجر لي ولكَ ولمِن بعدك .. ' • استغْفِـرُ الله واتوبُ إليه • استغْفِـرُ الله واتوبُ إليه • استغْفِـرُ الله واتوبُ إليه • استغْفِـرُ الله واتوبُ إليه • استغْفِـرُ الله واتوبُ إليه • استغْفِـرُ الله واتوبُ إليه</t>
  </si>
  <si>
    <t>https://twitter.com/azoz507040/status/1202768258061000705</t>
  </si>
  <si>
    <t xml:space="preserve">صباح الخير تم اعلان التخصيص مثلا انا اكتتبت ب ٢٥٠٠ لي و ٢٥٠٠ لبنتي فحيجيني ٣٢١٨ سهم وباقي الاسهم بيرجعوا لي قيمتها -- واضح ان اغلب المكتتبين اكتتبوا بمبالغ صغيرة جدا ! + لم يكتتبوا لعوائلهم -- الف مبارك مرة اخرى نجاح طرح ارامكو وستكون اضافة مميزة للسوق #اكتتاب_ارامكو </t>
  </si>
  <si>
    <t>https://twitter.com/alsabban1982/status/1202767996164423680</t>
  </si>
  <si>
    <t>som20203</t>
  </si>
  <si>
    <t>الحين لو مابعت الأسهم اللي عندي مدة سنه او سنتين ايش يصير ؟تزيد ولا السهم نفس سعره؟ #اكتتاب_ارامكو</t>
  </si>
  <si>
    <t>https://twitter.com/som20203/status/1202767990015627265</t>
  </si>
  <si>
    <t>naw_44</t>
  </si>
  <si>
    <t>قال رسول الله صلى الله عليه وسلم من دعاء بهؤلاء الكلمات الخمس لم يسأل الله شيء إلا أعطاه “لا إله إلا الله ، و الله أكبر ، و لا إله إلا الله وحده لا شريك له له الملك و له الحمد و هو على كل شيء قدير ، لا إله إلا الله و لا حول و لا قوة إلا بالله” #اكتتاب_ارامكو</t>
  </si>
  <si>
    <t>https://twitter.com/naw_44/status/1202767968662425600</t>
  </si>
  <si>
    <t>#قطر_السعودية_خليجي24 #قطر_السعوديه #اكتتاب_أرامكو #عدستي</t>
  </si>
  <si>
    <t>https://twitter.com/Wail255/status/1202767661232513024</t>
  </si>
  <si>
    <t>اللهم أني أسألك بهذا الآية الكريمة “أمن يجيب المضطر إذا دعاه و يكشف السؤء” اللهم إني مضطر و أنت المجيب يا سامع كل صوت و بارئ النفوس بعد الموت يا من لا تغشاه الظلمات يا من لا يشغله شيء عن شيء . #اكتتاب_ارامكو</t>
  </si>
  <si>
    <t>https://twitter.com/naw_44/status/1202767522782691330</t>
  </si>
  <si>
    <t>a_falah20</t>
  </si>
  <si>
    <t>أزْكى الصلاةِ مع السلام أزفُّها وبها لساني ماحَيِيتُ يُتَمْتِمُ أمحمدٌ .. والروح أنت وأُنْسها في طيب ذِكركَ تستفيقُ وتنعمُ ﷺ ﷺ ﷺ #اكتتاب_ارامكو #يوم_الجمعه</t>
  </si>
  <si>
    <t>https://twitter.com/a_falah20/status/1202766792583720960</t>
  </si>
  <si>
    <t>arabiaebooks</t>
  </si>
  <si>
    <t>«أرامكو» تعلن حصيلة أكبر اكتتاب في العالم https://alnaasher.com/archives/151327</t>
  </si>
  <si>
    <t>https://twitter.com/arabiaebooks/status/1202766480510771206</t>
  </si>
  <si>
    <t>Om_ali54321</t>
  </si>
  <si>
    <t>مطلوب مسوقات #اكتتاب_ارامكو</t>
  </si>
  <si>
    <t>https://twitter.com/Om_ali54321/status/1202766317213892609</t>
  </si>
  <si>
    <t>3UT8B9TAJP3m49f</t>
  </si>
  <si>
    <t>#اكتتاب_ارامكو ثلاثة ارباع الشعب اكتتبوا الا انا كل ماانوي اتذكر المكسب الطفسه واغير رايي</t>
  </si>
  <si>
    <t>https://twitter.com/3UT8B9TAJP3m49f/status/1202766185013612544</t>
  </si>
  <si>
    <t>dm_mattar</t>
  </si>
  <si>
    <t xml:space="preserve">يا أخوان الشراكة مسؤليه والله #اكتتاب_ارامكو </t>
  </si>
  <si>
    <t>https://twitter.com/dm_mattar/status/1202765890816790528</t>
  </si>
  <si>
    <t>الحمدلله الذي تهدأ به النفس وبه يطيب الجرح والذي به يزول الألم الحمدلله على كل حال #اكتتاب_أرامكو #الدخان_الجديد_مغشوش11</t>
  </si>
  <si>
    <t>https://twitter.com/siixll6/status/1202765662206283776</t>
  </si>
  <si>
    <t>tteag1417</t>
  </si>
  <si>
    <t>https://twitter.com/tteag1417/status/1202765642732060672</t>
  </si>
  <si>
    <t>tatllar2</t>
  </si>
  <si>
    <t xml:space="preserve">#اكتتاب_ارامكو تشيز كيك </t>
  </si>
  <si>
    <t>https://twitter.com/tatllar2/status/1202765624616923136</t>
  </si>
  <si>
    <t>Vip2013s</t>
  </si>
  <si>
    <t>متى اقدر ابي اسهمي في #اكتتاب_أرامكو تاريخ كم</t>
  </si>
  <si>
    <t>https://twitter.com/Vip2013s/status/1202765195220783104</t>
  </si>
  <si>
    <t>sama20309</t>
  </si>
  <si>
    <t>#اكتتاب_ارامكو ولي اكتتب ب10اسهم. يسوون له محفظه. ولا يسحبون عليه</t>
  </si>
  <si>
    <t>https://twitter.com/sama20309/status/1202764780995518464</t>
  </si>
  <si>
    <t>Ham_alharbi</t>
  </si>
  <si>
    <t>بما اني احد الملاك المساهمين في شركة ارامكو. فأنا اوعدكم يامتابعيني اني احضر اجتماع مجلس الادارة القادم لشركة ارامكو واقنعهم يعطونكم خصم على البنزين. والي عنده اقتراحات او شكاوي على الشركه يقدر يتواصل معي بالخاص. #اكتتاب_ارامكو</t>
  </si>
  <si>
    <t>https://twitter.com/Ham_alharbi/status/1202764563801919489</t>
  </si>
  <si>
    <t>JrffQ</t>
  </si>
  <si>
    <t>، "وعلى العاقل إذا اشتبه عليه أمران، فلم يدر في أيهما الصواب، أن ينظر أهواهما عنده، فيحذره." - ابن المقفع. . #اكتتاب_ارامكو</t>
  </si>
  <si>
    <t>https://twitter.com/JrffQ/status/1202764501285777410</t>
  </si>
  <si>
    <t>#علم_قطر #اكتتاب_أرامكو قال صلى الله عليه وسلم من يسَّر على معسرٍ يسر الله عليه في الدنيا والآخرة والله في عون العبد ما كان في عون أخيه فاعانة المسلم لأخيه سبب في عون الله له مواطن ورب لاسره وعليه فاتورة من المحكمة التنفيذيه رقم 192453550 بمبلغ ٧٨٦٧ ريال ويحتاج مساعدته</t>
  </si>
  <si>
    <t>https://twitter.com/Abu_mohemme_d/status/1202764456549322753</t>
  </si>
  <si>
    <t>bndar076</t>
  </si>
  <si>
    <t>https://twitter.com/bndar076/status/1202764300231856129</t>
  </si>
  <si>
    <t>nowair_3</t>
  </si>
  <si>
    <t xml:space="preserve">الله يعين أرامكو #اكتتاب_ارامكو </t>
  </si>
  <si>
    <t>https://twitter.com/nowair_3/status/1202763849256050689</t>
  </si>
  <si>
    <t>alhosan1</t>
  </si>
  <si>
    <t>https://twitter.com/alhosan1/status/1202763359302475776</t>
  </si>
  <si>
    <t>Cakaaaaaagogo</t>
  </si>
  <si>
    <t>#اكتتاب_ارامكو انا بنت سعوديه توني داخله عالم المال والاعمال اعمل كيك مره لذيذ وطعم شغل بيت اطمح يكبير مشروعي وفتح محل هو مصدر رزقي من بعد الله ساعدوني أحقق حلمي ممكن تدعموني ب ريتويت او اي دعم عسى من يدعم حسابي ربي يعطيه حتى يرضيه اللهم امين https://instagram.com/cake.gogo.20</t>
  </si>
  <si>
    <t>https://twitter.com/Cakaaaaaagogo/status/1202763334451388416</t>
  </si>
  <si>
    <t>eieieiu_</t>
  </si>
  <si>
    <t>#اكتتاب_ارامكو ابغى اكتتب بس عندي اكتئاب</t>
  </si>
  <si>
    <t>https://twitter.com/eieieiu_/status/1202763303786864641</t>
  </si>
  <si>
    <t>TZhdKjSNtsVZ28v</t>
  </si>
  <si>
    <t>السلام عليكم ورحمة الله وبركاته أنا محتاجة مساعدة من اهل الخير في أجار البيت ٧٠٠ وملابس شتويةودفايه وبطانيات و محتاجة مواد غذايه وحليب لاولادي وآلله يكتب لك الأجرأن شآءآلله يا رب و الله يجعلها في ميزان حسناتكم ان شاء الله يارب والله يجزاكم خير #اكتتاب_ارامكو</t>
  </si>
  <si>
    <t>https://twitter.com/TZhdKjSNtsVZ28v/status/1202762221257969667</t>
  </si>
  <si>
    <t>mohsen7199</t>
  </si>
  <si>
    <t>كيف طريقة الاسهم المجانيه #اكتتاب_ارامكو</t>
  </si>
  <si>
    <t>https://twitter.com/mohsen7199/status/1202762159341686785</t>
  </si>
  <si>
    <t>abdullaAlfouzan</t>
  </si>
  <si>
    <t xml:space="preserve">تخصيص اكتتاب #ارامكو كامل اكتتاب أي فرد حتى 1500 سهم ومن اكتتب اكثر من ذلك يحصل على تقريباً 11٪ من العدد الذي اكتتب به وهذا يؤكد أن عدد الافراد الذين اكتتبوا بأقل من 200 سهم كبير جداً والله يرزق الجميع </t>
  </si>
  <si>
    <t>https://twitter.com/abdullaAlfouzan/status/1202761724551667712</t>
  </si>
  <si>
    <t>12 ديسمبر موعد رد الفائض في اكتتاب أرامكو https://ksa-wats.com/58247</t>
  </si>
  <si>
    <t>https://twitter.com/ksa_wats/status/1202761676581457920</t>
  </si>
  <si>
    <t>#اكتتاب_ارامكو 1- تسجيل حافز (٤٥) و تحديث حافز وتحضير الدورات(٤٥) 2- التسجيل في العنوان الوطني (٤٠) 3-التسجيل في حساب المواطن (٣٥). 4- حجز موعد الأحوال المدنيه (٢٥). 5- التسجيل في الجامعات والمعاهد وكليات التقنية (٣٥)</t>
  </si>
  <si>
    <t>https://twitter.com/Updatin_g/status/1202761365976502273</t>
  </si>
  <si>
    <t>tamanat99</t>
  </si>
  <si>
    <t>بنات الي كانت مسجله سعوده وانفصلت منها او كانت موظفه ومسجله بالتامينات والان مو على راس العمل لك حقوق بالتامينات وتقدرين تاخذينها #ساره_تتجرجر_بالمحاكم #ماهي_اسباب_نجاح_الزواج #اكتتاب_أرامكو</t>
  </si>
  <si>
    <t>https://twitter.com/tamanat99/status/1202761276931354625</t>
  </si>
  <si>
    <t>badoosh25</t>
  </si>
  <si>
    <t>https://twitter.com/badoosh25/status/1202761142952759296</t>
  </si>
  <si>
    <t>abdallh121266</t>
  </si>
  <si>
    <t>#اكتتاب_ارامكو ياجماعه اكتتبت ١٠ اسمهم ب ٣١٠ متى استلم فلوسي</t>
  </si>
  <si>
    <t>https://twitter.com/abdallh121266/status/1202761095787749397</t>
  </si>
  <si>
    <t>WDBysZrbLn7DfV6</t>
  </si>
  <si>
    <t xml:space="preserve"> اقوي مجموعه لعلاج البهاق المرض الذي تقف امامه كل العلاجات بحمد الله وبعد تجارب العملاء تم الشفاء منه بنسبه كبيره مافي حيره بعد اليوم علاجك عنا مجموعه البهاق المرض الاكثر صعوبه والاكثر ازعاج من شركتنا اليك مباشرة للتواصل علي الخاص #اكتتاب_ارامكو </t>
  </si>
  <si>
    <t>https://twitter.com/WDBysZrbLn7DfV6/status/1202760889016995841</t>
  </si>
  <si>
    <t>gulfstorycom</t>
  </si>
  <si>
    <t>تمكنت شركة أرامكو السعودية للنفط من جمع 25,6 مليار دولار في إطار ما سيمثّل أكبر عملية اكتتاب عام في التاريخ، وفق ما أعلن مصدران مقربان من الملف الخميس لوكالة فرانس برس. https://gulfstory.com/%d8%a3%d8%b1%d8%a7%d9%85%d9%83%d9%88-%d8%aa%d8%ac%d9%85%d8%b9-25-%d9%85%d9%84%d9%8a%d8%a7%d8%b1-%d8%af%d9%88%d9%84%d8%a7%d8%b1-%d9%85%d9%86-%d8%a7%d9%84%d8%a8%d9%88%d8%b1%d8%b5%d8%a9/</t>
  </si>
  <si>
    <t>https://twitter.com/gulfstorycom/status/1202760132477800448</t>
  </si>
  <si>
    <t>N129085</t>
  </si>
  <si>
    <t>#اكتتاب_ارامكو بعدقراءتها ،، اعدتغريدها -أستغفر الله العظيم وأتوب إليه -اللهم صل وسلم على نبينا محمد -اللهم إرزقني من حيث لا أحتسب -اللهم ثبت قلبي على دينك -اللهم اجرني من عذاب النار -اللهم قني عذابك يوم تبعث عبادك -اللهم أحينا على رضاك وأمتنا على رضاك</t>
  </si>
  <si>
    <t>https://twitter.com/N129085/status/1202760116342276096</t>
  </si>
  <si>
    <t>saudalruwaili</t>
  </si>
  <si>
    <t>#اكتتاب_ارامكو رسالة لك: إن أردت أن تسعد فلا تقف عند كل محطة ولا تجعل من كل موقف معركة،ولاتدقق على من حولك ،ولاتنبش ما غطي،ولا تفتح ما أقفل،ولا تداهم النوايا، ولاتحرص على معرفة كل التفاصيل، خذ من الناس ما ظهر لك منهم من خير ،ولاتنبش باحثًا عن عيب،دع الخلق للخالق ودع الحياة تسير</t>
  </si>
  <si>
    <t>https://twitter.com/saudalruwaili/status/1202760112177324034</t>
  </si>
  <si>
    <t xml:space="preserve">#إكتتاب_أرامكو ما احلل اي واحد اخذ اسهمي بعد التخصيص وما يعطيني جزء من الارباح ،، </t>
  </si>
  <si>
    <t>https://twitter.com/MohammedKarza/status/1202759840944115714</t>
  </si>
  <si>
    <t>tum_jh</t>
  </si>
  <si>
    <t>#اكتتاب_ارامكو ابغا اكتتب دوبها تصير عندي قروش .</t>
  </si>
  <si>
    <t>https://twitter.com/tum_jh/status/1202759142634610688</t>
  </si>
  <si>
    <t xml:space="preserve">#اكتتاب_ارامكو قف قف </t>
  </si>
  <si>
    <t>https://twitter.com/N129085/status/1202759014922280960</t>
  </si>
  <si>
    <t>E_commerce2030</t>
  </si>
  <si>
    <t>#اكتتاب_ارامكو كثير نسمع عن التجاره الالكترونيه وانها جداً مربحه وهي من اساسيات رؤيه ٢٠٣٠ لكن اما نكون مشتتين مو عارفين من فين نبدأ وكيف نبدأ او نلجأ الى الدورات واسعارها مكلفه للاغلب من المبتدئين تم اختصار الطريق لكم التواصل خاص للطلب والاستفسار..</t>
  </si>
  <si>
    <t>https://twitter.com/E_commerce2030/status/1202758678190919680</t>
  </si>
  <si>
    <t>#اكتتاب_ارامكو الهاشتاق ذكرني اتفقد أملاكي</t>
  </si>
  <si>
    <t>https://twitter.com/msshbind/status/1202758619135184896</t>
  </si>
  <si>
    <t>#اكتتاب_ارامكو *تسجيل الضمان ،إنشاءسيره تمهير / سند / ساند / وصول *تسجيل ابشر *تسجيل حساب المواطن * تسجيل جدارة *تسجيل قياس *انشاء ايميل Gmail *انشاء ايميل Icloud *انشاء Apple ID *انشاء حساب بنكي طلب م أي هيرب،جولي شيك،أمازون ،سوق كوم</t>
  </si>
  <si>
    <t>https://twitter.com/shemah2019/status/1202758437173710854</t>
  </si>
  <si>
    <t>us_995</t>
  </si>
  <si>
    <t>اللهم صلي وسلم ع نبينا محمد #اكتتاب_ارامكو @rt4rt7 @s27330600</t>
  </si>
  <si>
    <t>https://twitter.com/us_995/status/1202758358610128896</t>
  </si>
  <si>
    <t>mix_toota</t>
  </si>
  <si>
    <t>https://twitter.com/mix_toota/status/1202758355300880384</t>
  </si>
  <si>
    <t>mnno10013488</t>
  </si>
  <si>
    <t>https://twitter.com/mnno10013488/status/1202757834854871041</t>
  </si>
  <si>
    <t>b7oth__2019</t>
  </si>
  <si>
    <t>انا بنت سعودية اشغل وقتي بشي يفيدني ويفيد غيري واسوي ( بحوث + عروض بوربوينت + واجبااات +أوراق عمل + تقاريير + مقاله + ثيمات + بطاقات مواليد ) بأسعار رمزيه ، أتمنى دعمكم لبنت بلدكم رتويت فضلاً لا امراً #اكتتاب_ارامكو</t>
  </si>
  <si>
    <t>https://twitter.com/b7oth__2019/status/1202757781528420352</t>
  </si>
  <si>
    <t>gyb_46</t>
  </si>
  <si>
    <t xml:space="preserve">#اكتتاب_ارامكو شكلي وانا شاريه 10اسهم 333ريال </t>
  </si>
  <si>
    <t>https://twitter.com/gyb_46/status/1202757717389185025</t>
  </si>
  <si>
    <t>raam33330</t>
  </si>
  <si>
    <t>https://twitter.com/raam33330/status/1202757682991644673</t>
  </si>
  <si>
    <t>guzelshatha</t>
  </si>
  <si>
    <t xml:space="preserve">#اكتتاب_ارامكو شكلي انا الوحيده الي مااكتتبت ولا فكرت </t>
  </si>
  <si>
    <t>https://twitter.com/guzelshatha/status/1202757638343274497</t>
  </si>
  <si>
    <t xml:space="preserve">#اكتتاب_ارامكو للجالسين على هواتفهم تذكروا وذكروا غيركم بالصلاة على النبي </t>
  </si>
  <si>
    <t>https://twitter.com/N129085/status/1202757500250083328</t>
  </si>
  <si>
    <t>M_AMER7</t>
  </si>
  <si>
    <t xml:space="preserve"> #اكتتاب_ارامكو </t>
  </si>
  <si>
    <t>https://twitter.com/M_AMER7/status/1202757131579072513</t>
  </si>
  <si>
    <t>Stock_makers8</t>
  </si>
  <si>
    <t>إجمالي قيمة إكتتاب أرامكو يبلغ 446 مليار ريال سعودي بنسبة تغطية 465%</t>
  </si>
  <si>
    <t>https://twitter.com/Stock_makers8/status/1202756825814327296</t>
  </si>
  <si>
    <t>ahmad_ALkuraya</t>
  </si>
  <si>
    <t>تخصيص اسهم ارامكو كالتالي #اكتتاب_ارامكوا #ارامكوا</t>
  </si>
  <si>
    <t>https://twitter.com/ahmad_ALkuraya/status/1202755763694952449</t>
  </si>
  <si>
    <t>ali_bn_ahmd</t>
  </si>
  <si>
    <t>محتاج شغل اضطراري حتى لو بدون تأمينات لو بالساعة بشتغل شغل كني اشتغل بشيء ملكي وب أمانه واخلاص واهمه كما اهم مسؤليه البيت كامله #اكتتاب_ارامكو</t>
  </si>
  <si>
    <t>https://twitter.com/ali_bn_ahmd/status/1202755725816213507</t>
  </si>
  <si>
    <t>n___k_0</t>
  </si>
  <si>
    <t>https://twitter.com/n___k_0/status/1202755200144072705</t>
  </si>
  <si>
    <t>benaliA94</t>
  </si>
  <si>
    <t>#أرامكو: إجمالي قيمة إكتتاب أرامكو يبلغ 446 مليار ريال سعودي بواقع 119 مليار دولار بنسبة تغطية 465% أي كيان إستثماري تتحدث عنه أي شركات العالم يتم مقارنتها أي مايعادل ميزانيه دول أي مايفوق عن انفاق ١٠ شركات نفط يعد انجاز جبار لم يسبق له .. هل شاركت في هذا الاكتتاب ؟</t>
  </si>
  <si>
    <t>https://twitter.com/benaliA94/status/1202755061841104896</t>
  </si>
  <si>
    <t>4year_fa</t>
  </si>
  <si>
    <t xml:space="preserve">#اكتتاب_ارامكو تغذيه سمعيه </t>
  </si>
  <si>
    <t>https://twitter.com/4year_fa/status/1202754458377166853</t>
  </si>
  <si>
    <t>cxe1Qemi6gLTwKo</t>
  </si>
  <si>
    <t>هل انت من المكتتبين بارامكو اولا نشوف اغلب المغردين اكتتبوا ولا بس يكتفون بالمشاهدات #اكتتاب_ارامكو</t>
  </si>
  <si>
    <t>https://twitter.com/cxe1Qemi6gLTwKo/status/1202754113446043649</t>
  </si>
  <si>
    <t>Rehab32461598</t>
  </si>
  <si>
    <t>﴿ وَذَكِّرْ فَإِنَّ الذِّكْرَىٰ تَنفَعُ الْمُؤْمِنِينَ ﴾ - سُبحان الله . - الحَمد لله . - لا إله إلا الله . - الله أكبر . - أستغفِرُ الله . - لا حَول و لا قوة إلا بالله . - سُبحان الله و بِحمده . - سُبحان الله العَظيم . - اللهم صل و سلم على نبينا محمد #اكتتاب_ارامكو</t>
  </si>
  <si>
    <t>https://twitter.com/Rehab32461598/status/1202753846394736642</t>
  </si>
  <si>
    <t>mvooo8</t>
  </si>
  <si>
    <t>https://twitter.com/mvooo8/status/1202753593138466816</t>
  </si>
  <si>
    <t>https://twitter.com/saudi_enews/status/1202753526495137793</t>
  </si>
  <si>
    <t>nawaf767nn</t>
  </si>
  <si>
    <t xml:space="preserve">لاحول ولا قوة الا بالله. - سُبحان الله وبحمده. - سُبحان الله العظيم. - لا اله الا انت سُبحانك ربي أني گنت من الظالمين. - حسبي الله لا اله الا هو عليه توگلت وهو رب العرش العظيمّ. - اللهّم صل وسلم على نبينا محمد. #اكتتاب_ارامكو </t>
  </si>
  <si>
    <t>https://twitter.com/nawaf767nn/status/1202753325055262720</t>
  </si>
  <si>
    <t>ly98_lo</t>
  </si>
  <si>
    <t>#اكتتاب_ارامكو #السعودية_العظمى ﴿ قُمِ الليل إِلا قَليلا ﴾. في آخر الليل: ينام البشر وينزل الحي القيوم إلى السماء، فهنيئاُ لمن استغفر ودعا</t>
  </si>
  <si>
    <t>https://twitter.com/ly98_lo/status/1202753169320763392</t>
  </si>
  <si>
    <t>7mmmwdy</t>
  </si>
  <si>
    <t>#اكتتاب_ارامكو راحت فلوسك ياصابر</t>
  </si>
  <si>
    <t>https://twitter.com/7mmmwdy/status/1202752998138626048</t>
  </si>
  <si>
    <t>hla_901</t>
  </si>
  <si>
    <t>#السعوديه_قطر_خليجي24 #اكتتاب_أرامكو #الحكم_الكويتي ﮼اللهم،إني،ظلمت،نفسي،ظلما،كثيرا،ولايغفرالذنوب،إلا،أنت، ﮼فاغفرلي،مغفرة،من،عندك،وارحمني،إنك،أنت،الغفور،الرحيم ﮼</t>
  </si>
  <si>
    <t>https://twitter.com/hla_901/status/1202752815095005185</t>
  </si>
  <si>
    <t>fountains_zr</t>
  </si>
  <si>
    <t>سطح بيت قبل وبعد من اعمال زهرة الريان . #السعوديه_قطر_خليجي24 #السعودية_قطر #السعوديه_قطر_كاس_الخليج24 #اكتتاب_أرامكو #معاك_يالاخضر #حفلات_موسم_الرياض #خليجي24 #المنتخب_السعودي #سطح_منزل</t>
  </si>
  <si>
    <t>https://twitter.com/fountains_zr/status/1202752659419258881</t>
  </si>
  <si>
    <t>https://twitter.com/bbaannddoorryy/status/1202752585293160449</t>
  </si>
  <si>
    <t>Abo_anas_1405</t>
  </si>
  <si>
    <t>#اكتتاب_ارامكو #سناب</t>
  </si>
  <si>
    <t>https://twitter.com/Abo_anas_1405/status/1202752471522795520</t>
  </si>
  <si>
    <t>F1399f</t>
  </si>
  <si>
    <t>المفروض الي ماعنده يشارك في الاكتتاب تعطيه أرامكو شرها كم سهم مجانا عشان احنا حضرنا الإعلان والاكتئاب والقسمه #اكتتاب_ارامكو</t>
  </si>
  <si>
    <t>https://twitter.com/F1399f/status/1202752470751043584</t>
  </si>
  <si>
    <t>«أرامكو» تعلن حصيلة أكبر اكتتاب في العالم https://aawsat.com/node/2022731</t>
  </si>
  <si>
    <t>https://twitter.com/aawsat_News/status/1202752189988528129</t>
  </si>
  <si>
    <t>ooll_90</t>
  </si>
  <si>
    <t xml:space="preserve">#اكتتاب_ارامكو ما أكتتبت خفت ع قريشاتي تطير وأصير مفلسه .. </t>
  </si>
  <si>
    <t>https://twitter.com/ooll_90/status/1202751657056067584</t>
  </si>
  <si>
    <t>hadi__100</t>
  </si>
  <si>
    <t xml:space="preserve">#اكتتاب_ارامكو يا غالين عدد افراد الاسره 5 وتمم الاكتتاب لكل فرد 10 اسهم احد يفيدني عند الموضوع </t>
  </si>
  <si>
    <t>https://twitter.com/hadi__100/status/1202751430106533889</t>
  </si>
  <si>
    <t>letkt7s_1</t>
  </si>
  <si>
    <t>- خذ دقيقة من وقتك وقل : * سبحان الله * الحمد لله * لا إله إلا الله * الله أكبرُ * لاحول ولا قوة إلا بالله العلي العظيم #اكتتاب_ارامكو</t>
  </si>
  <si>
    <t>https://twitter.com/letkt7s_1/status/1202751290872356870</t>
  </si>
  <si>
    <t>#اكتتاب_ارامكو #معاك_يالاخضر فهناك ربُ غفور يقول : هل من مُستغفر فأغفر له ؟ أستغفرالله العظيم وأتوب اليه</t>
  </si>
  <si>
    <t>https://twitter.com/ly98_lo/status/1202751192864116737</t>
  </si>
  <si>
    <t>صحيفة البلاد/ اكتتاب أرامكو.. تخصيص حتى 1500 سهم للفرد - #اكتتاب_أرامكو #صحيفة_البلاد - عبر تطبيق نبض @NabdApp</t>
  </si>
  <si>
    <t>https://twitter.com/SUUFp3/status/1202751183007494144</t>
  </si>
  <si>
    <t>okkk91</t>
  </si>
  <si>
    <t xml:space="preserve">#اكتتاب_ارامكو شكلي بس باقي انا ما اكتتبت </t>
  </si>
  <si>
    <t>https://twitter.com/okkk91/status/1202750871278370816</t>
  </si>
  <si>
    <t>3_D_L</t>
  </si>
  <si>
    <t xml:space="preserve">#أرامكو: إجمالي قيمة إكتتاب أرامكو يبلغ 446 مليار ريال سعودي بنسبة تغطية 465% أي كيان إستثماري تتحدث عنه أي شركات العالم يتم مقارنتها أي مايعادل ميزانيه دول أي مايفوق عن انفاق ١٠ شركات نفط يعد انجاز جبار لم يسبق له .. </t>
  </si>
  <si>
    <t>https://twitter.com/3_D_L/status/1202750733323509760</t>
  </si>
  <si>
    <t>توقع الحد الأعلى الذي سيصل إليه سعر ارامكو بعد الطرح نشوف مايتوقعه المكتتب #اكتتاب_ارامكو</t>
  </si>
  <si>
    <t>https://twitter.com/cxe1Qemi6gLTwKo/status/1202750627291566087</t>
  </si>
  <si>
    <t>aftelYa90</t>
  </si>
  <si>
    <t>#اكتتاب_ارامكو اكتتبت ب ٢٥٠سهم تتوقعون كم بيجيني مع التداول ٧٠ولا ١٠٠الف اتوقع بيجي التداول من ٧٠٠ريال يالربع ذي ارامكو ماهي شركة البان ولا دجاج</t>
  </si>
  <si>
    <t>https://twitter.com/aftelYa90/status/1202750526351429633</t>
  </si>
  <si>
    <t>ky94l69DKZKLx8v</t>
  </si>
  <si>
    <t>بنك الرياض لا تطبيق شغال.. لا موقع رسمي واضح.. لا رد الي واضح .. في اي عام عايشين ؟!!!! #اكتتاب_ارامكو</t>
  </si>
  <si>
    <t>https://twitter.com/ky94l69DKZKLx8v/status/1202749977849683975</t>
  </si>
  <si>
    <t>#فلاح_القرقاح #اكتتاب_أرامكو #ماهي_اسباب_نجاح_الزواج قال صلى الله عليه وسلم من يسَّر على معسرٍ يسر الله عليه في الدنيا والآخرة والله في عون العبد ما كان في عون أخيه مواطن ورب لاسره وعليه فاتورة من المحكمة التنفيذيه برقم 192453550 بمبلغ ٧٨٦٧ ريال ويحتاج مساعدته لتسديدها</t>
  </si>
  <si>
    <t>https://twitter.com/Abu_mohemme_d/status/1202749608880988166</t>
  </si>
  <si>
    <t>#اكتتاب_ارامكو افضل حساب لدعم والاعلان عند الاستاذ يوسف البلوي ان احتجتو شي من خدماته مابيقصر واضيفوه يستاهل موفقين يارب @y3_y5</t>
  </si>
  <si>
    <t>https://twitter.com/hind8194/status/1202749521454862342</t>
  </si>
  <si>
    <t>lorans19872</t>
  </si>
  <si>
    <t>1550 اذا صار سعر السهم 52 بيكون بحسابي حول 80 الف تنفع حق اجازة الصيف مع المنحة 100 سهم #اكتتاب_ارامكو</t>
  </si>
  <si>
    <t>https://twitter.com/lorans19872/status/1202749463019831296</t>
  </si>
  <si>
    <t>sami114199</t>
  </si>
  <si>
    <t>#اكتتاب_ارامكو اللي عنده معلومه فريده وثمينه عن ( الشاعر عبدالله المسعودي ) يتحفنا</t>
  </si>
  <si>
    <t>https://twitter.com/sami114199/status/1202749275534483460</t>
  </si>
  <si>
    <t>alyaaw42</t>
  </si>
  <si>
    <t>#اكتتاب_ارامكو . ​سبحان الله​ . ​الحمد لله​ . ​لا إله إلا الله​ . ​الله أگبر​ . ​لا حول ولا قوه إلا ﺑﺎلله​ . ​أستغفرالله​ العظيم وأتوب إليه . ​سبحان الله وبحمده​ . ​سبحان الله العظيم​ . اللهم نجني من عذابك يوم تبعث عبادك. .اللهم انك عفو تحب العفو فاعف عنا.</t>
  </si>
  <si>
    <t>https://twitter.com/alyaaw42/status/1202749189031157761</t>
  </si>
  <si>
    <t>MM_nfc9999</t>
  </si>
  <si>
    <t xml:space="preserve">#اكتتاب_ارامكو ١٠ أسهم وعسى تجيب لنا شيء </t>
  </si>
  <si>
    <t>https://twitter.com/MM_nfc9999/status/1202749017878417408</t>
  </si>
  <si>
    <t>La3Qg</t>
  </si>
  <si>
    <t>#اكتتاب_ارامكو لمن اشتري تطلع لي هذي الكتابه او احمل كيف طريقتها #ببجي</t>
  </si>
  <si>
    <t>https://twitter.com/La3Qg/status/1202748817105465344</t>
  </si>
  <si>
    <t xml:space="preserve">#اكتتاب_ارامكو كتاب قواعد العشق الأربعون (مسموع)... </t>
  </si>
  <si>
    <t>https://twitter.com/4year_fa/status/1202748548175020032</t>
  </si>
  <si>
    <t>07_yousif</t>
  </si>
  <si>
    <t xml:space="preserve">لكل شخص اكتتب في أسهم ارامكو السعودية ويبغى يعرف كم سهل حالة في التخصيص يشوف الجدول هذا #اكتتاب_ارامكو </t>
  </si>
  <si>
    <t>https://twitter.com/07_yousif/status/1202748310420897792</t>
  </si>
  <si>
    <t>first___Aid</t>
  </si>
  <si>
    <t>#لو_ماكنت_ممارس_صحي مو شرط يكون تخصصك صحي عشان تعرف الإسعافات الأوليّة تعلم الاسعافات الأولية مناسب للصغير والكبير . #اكتتاب_ارامكو</t>
  </si>
  <si>
    <t>https://twitter.com/first___Aid/status/1202748300736245765</t>
  </si>
  <si>
    <t>https://twitter.com/bndar076/status/1202748221988229130</t>
  </si>
  <si>
    <t>xx_li0</t>
  </si>
  <si>
    <t>#اكتتاب_ارامكو فجاءه تمنيت اني غنيه ويرسلون لي رساله شذا متى اصير ذات منصب وفلوس وحياه رفاهيه تعبنا .</t>
  </si>
  <si>
    <t>https://twitter.com/xx_li0/status/1202748178900115459</t>
  </si>
  <si>
    <t>#اكتتاب_ارامكو ارامكو أسهمك قالوا نازله ،،، يالله جعل ب أسهمك تطلعين ،،، احد رضي بوضعه ووضعه جاز له ،،، واحد يتابع ماغمضت له عين</t>
  </si>
  <si>
    <t>https://twitter.com/sami114199/status/1202748094552641536</t>
  </si>
  <si>
    <t>Mntad41</t>
  </si>
  <si>
    <t xml:space="preserve">#اكتتاب_ارامكو حسابي جميل وكلمات رائعه </t>
  </si>
  <si>
    <t>https://twitter.com/Mntad41/status/1202747643291668481</t>
  </si>
  <si>
    <t>kokof957</t>
  </si>
  <si>
    <t>#اكتتاب_ارامكو سؤال مثلا اكتتبت باسمي ١٠٠سهم بس وقت البيع اقدر ابيع ١٠اسهم منهم فقط واخلي ال٩٠ الباقيه للمستقبل ؟</t>
  </si>
  <si>
    <t>https://twitter.com/kokof957/status/1202747458251567104</t>
  </si>
  <si>
    <t>alkady3333</t>
  </si>
  <si>
    <t xml:space="preserve">رضيت بالله ربا يارب انت المقدر كتبت باللوح المحفوظ من قبل ان اولد ان يفوتن اكتتاب ارامكو فاللهم قدر لي الخير وعوضني بالمال الحلال المبارك الكثير </t>
  </si>
  <si>
    <t>https://twitter.com/alkady3333/status/1202746747287678976</t>
  </si>
  <si>
    <t>#اكتتاب_ارامكو إذا المـرء لا يرعـاك إلا تكلـفـاً ,, فدعـه ولا تكثـر عليـه التأسـفـا ففي الناس أبدال وفي الترك راحـة ,, وفي القلب صبر للحبيب ولـو جفـا</t>
  </si>
  <si>
    <t>https://twitter.com/4year_fa/status/1202746622351826944</t>
  </si>
  <si>
    <t>GourmetK5</t>
  </si>
  <si>
    <t xml:space="preserve">#اكتتاب_ارامكو الله يرزق الجميع يارب </t>
  </si>
  <si>
    <t>https://twitter.com/GourmetK5/status/1202746436200345600</t>
  </si>
  <si>
    <t>aa596246</t>
  </si>
  <si>
    <t>صحيفة الوئام/ #ارامكو تعلن تفاصيل الاكتتاب وحجم الطرح وتفاصيل الاكتتاب #اكتتاب_ارمكو - عبر تطبيق نبض @NabdApp</t>
  </si>
  <si>
    <t>https://twitter.com/aa596246/status/1202746323939872768</t>
  </si>
  <si>
    <t>#اكتتاب_ارامكو اللي جاهم رسالة من البنك الحل بهل الفيديو اتبع الخطوات https://youtu.be/NqEsbQbVFNA اللي سال رقم العميل</t>
  </si>
  <si>
    <t>https://twitter.com/ze1_ze1/status/1202746304985804800</t>
  </si>
  <si>
    <t>https://twitter.com/4year_fa/status/1202745618579566592</t>
  </si>
  <si>
    <t>Dr_Snouda</t>
  </si>
  <si>
    <t>https://twitter.com/Dr_Snouda/status/1202745615400230913</t>
  </si>
  <si>
    <t>#اكتتاب_ارامكو اللي جاهم رسالة من البنك الحل بهل الفيديو اتبع الخطوات https://youtu.be/NqEsbQbVFNA حل هالخطوة</t>
  </si>
  <si>
    <t>https://twitter.com/ze1_ze1/status/1202745221567713280</t>
  </si>
  <si>
    <t>market__makers</t>
  </si>
  <si>
    <t>https://twitter.com/market__makers/status/1202744976045694976</t>
  </si>
  <si>
    <t>Quran21111</t>
  </si>
  <si>
    <t xml:space="preserve">#اكتتاب_ارامكو قد يتغير كل شيء في أقل من ثانية ، لأن الله يريد ، فلا تقل مستحيل إنما أمره إذا أراد شيئاً أن يقول له “كن فيكون “يارب قل لما في قلبي كون ليكون برحمتك ياارحم الراحمين" . </t>
  </si>
  <si>
    <t>https://twitter.com/Quran21111/status/1202744968021979139</t>
  </si>
  <si>
    <t>weem_20639</t>
  </si>
  <si>
    <t xml:space="preserve">#اكتتاب_ارامكو اللهم القوة حين تكسرنا الحياة .. </t>
  </si>
  <si>
    <t>https://twitter.com/weem_20639/status/1202744794730172420</t>
  </si>
  <si>
    <t>market_makers1</t>
  </si>
  <si>
    <t>https://twitter.com/market_makers1/status/1202744736458723328</t>
  </si>
  <si>
    <t>https://twitter.com/bndar076/status/1202744660092997633</t>
  </si>
  <si>
    <t>f26a_k</t>
  </si>
  <si>
    <t>متى يبدا التداول #اكتتاب_ارامكو</t>
  </si>
  <si>
    <t>https://twitter.com/f26a_k/status/1202743966107623424</t>
  </si>
  <si>
    <t>badoo225</t>
  </si>
  <si>
    <t>https://twitter.com/badoo225/status/1202743624523558912</t>
  </si>
  <si>
    <t>https://twitter.com/badoo225/status/1202743612905312268</t>
  </si>
  <si>
    <t>harbi_al5shm</t>
  </si>
  <si>
    <t>الأكتتاب الحقيقي هو أكتتاب الأخره.. فهناك هو الربح الحقيقي وهناك والله وتالله وبالله هو الفوز الحقيقي أما ربح وأما خساره سارعوا وسابقوا وفروا وتنافسوا ألي الله وألي حسناات كالجبال .. الحسنة بعشرة أمثالها والسيئة تكتب واحده هذا هو الأكتتاب الحقيقي....#اكتتاب_ارامكو</t>
  </si>
  <si>
    <t>https://twitter.com/harbi_al5shm/status/1202743328732782593</t>
  </si>
  <si>
    <t>eshE44</t>
  </si>
  <si>
    <t>#اكتتاب_ارامكو في ناس داخله تويتر باسمائهم وصورهم وسوالف قبايلهم وهياط وطق”اع ماخذين الدنيا بصدق زياددده اذهبوا الى الجحيييمم</t>
  </si>
  <si>
    <t>https://twitter.com/eshE44/status/1202742429176279042</t>
  </si>
  <si>
    <t>abukhalid1408</t>
  </si>
  <si>
    <t>https://twitter.com/abukhalid1408/status/1202742415217582080</t>
  </si>
  <si>
    <t>VbRJrnMuQ5MOYMB</t>
  </si>
  <si>
    <t>#اكتتاب_ارامكو قرأت في تسعين موضعا من القرآن أن الله قدر الأرزاق وضمنها لخلقه، وقرأت في موضع واحد: الشيطان يعدكم الفقر.. فشككنا في قول الصادق في تسعين موضعاً وصدقنا قول الكاذب في موضع واحد.</t>
  </si>
  <si>
    <t>https://twitter.com/VbRJrnMuQ5MOYMB/status/1202741138102407168</t>
  </si>
  <si>
    <t>b___d15</t>
  </si>
  <si>
    <t xml:space="preserve">#اكتتاب_ارامكو هم بيرجعون لي شي او بياخذونها كلها ... اجمالي عدد الاسهم 1200 بمبلغ 38 الف </t>
  </si>
  <si>
    <t>https://twitter.com/b___d15/status/1202740896946675715</t>
  </si>
  <si>
    <t>ixcf0mDbyRtwY2M</t>
  </si>
  <si>
    <t>"سامبا": تـخصيص كافة الأسهم للفرد حتى 1,500 سهم في "اكتتاب أرامكو" https://www.okaz.com.sa/article/1759217/اقتصاد/سامبا-تخصيص-كافة-الأسهم-للفرد-حتى-1500-سهم-في-اكتتاب-أرامكو?ref=rss&amp;amp;format=simple&amp;amp;link=link</t>
  </si>
  <si>
    <t>https://twitter.com/ixcf0mDbyRtwY2M/status/1202740567597342721</t>
  </si>
  <si>
    <t>oqVwnbFzV8Iebap</t>
  </si>
  <si>
    <t>https://twitter.com/oqVwnbFzV8Iebap/status/1202740344561045505</t>
  </si>
  <si>
    <t>Sma40940349</t>
  </si>
  <si>
    <t xml:space="preserve">#اكتتاب_ارامكو متى نبيع الاسهم لازم يبقى بيننا تاق لتواصل نشوف حلالنا </t>
  </si>
  <si>
    <t>https://twitter.com/Sma40940349/status/1202739975806214144</t>
  </si>
  <si>
    <t>almotrafah_w</t>
  </si>
  <si>
    <t>مافهمت شي عطوني برميلي وبس #اكتتاب_ارامكو</t>
  </si>
  <si>
    <t>https://twitter.com/almotrafah_w/status/1202739963223298049</t>
  </si>
  <si>
    <t>GnfdgeX7EOO2QBt</t>
  </si>
  <si>
    <t>https://twitter.com/GnfdgeX7EOO2QBt/status/1202739831002009601</t>
  </si>
  <si>
    <t>tweth2</t>
  </si>
  <si>
    <t>انا مكتتب ب 300 سهم مافيه خبير اقتصادي يدير اسهمي في اكبر شركات العالم #اكتتاب_ارامكو</t>
  </si>
  <si>
    <t>https://twitter.com/tweth2/status/1202739775842738176</t>
  </si>
  <si>
    <t>saad3sanad5</t>
  </si>
  <si>
    <t>بعد انتهاء اكتتاب أرامكو وتحقي أعلى اكتتاب في العالم، هل تخجل الخنزيرة وكل من أحضرتهم ليقولوا تحليلات مبرمجة عن فشله ولن يتم بالشكل الذي تريده الشركة، طبعاً كما هي عاداتهم يطلقون الأخبار والفبركة الكاذبة ويتركونها، ولكن المشاهد اصبح واعياً ويعرف ألاعيب الخنزيرة مع كل شيء سعودي</t>
  </si>
  <si>
    <t>https://twitter.com/saad3sanad5/status/1202739617931374592</t>
  </si>
  <si>
    <t>lord_Pace</t>
  </si>
  <si>
    <t xml:space="preserve">#اكتتاب_ارامكو اذكر مره تخوزقت في اكتتاب الكهرباء مدري مين يذكره خذيت السهم ب 40 ريال ووقت التداول انخسف الى 25 ريال صباح الخوازيق ع الجميع </t>
  </si>
  <si>
    <t>https://twitter.com/lord_Pace/status/1202739422699118592</t>
  </si>
  <si>
    <t>MSMA1996_</t>
  </si>
  <si>
    <t xml:space="preserve">#اكتتاب_ارامكو أستغفرالله حتى تشع الصحائف نوراً. </t>
  </si>
  <si>
    <t>https://twitter.com/MSMA1996_/status/1202739133069877248</t>
  </si>
  <si>
    <t xml:space="preserve">#عاجل | #اكتتاب_أرامكو .. تخصيص 1500 سهم للمكتتب الفرد الواحد وهو ما يمثل نسبة تخصيص كاملة تبلغ 97.5% من إجمالي عدد المكتتبين. </t>
  </si>
  <si>
    <t>https://twitter.com/alq_city/status/1202738892027420677</t>
  </si>
  <si>
    <t>https://twitter.com/umhesah/status/1202738730097938432</t>
  </si>
  <si>
    <t>meet_me90hotmai</t>
  </si>
  <si>
    <t xml:space="preserve">اكتتاب أرامكو يجمع 446 مليار ريال بتغطية 465% و32 ريالا تسعير نهائي </t>
  </si>
  <si>
    <t>https://twitter.com/meet_me90hotmai/status/1202738571137998849</t>
  </si>
  <si>
    <t>LOLO7707</t>
  </si>
  <si>
    <t>https://twitter.com/ze1_ze1/status/1202738241184653318</t>
  </si>
  <si>
    <t>love1985_my</t>
  </si>
  <si>
    <t>توقعات الخبراء بان سعر اسهم ببداية التداول 37 ريال والله يكتب الي فيه الخير للجميع #اكتتاب_ارامكو</t>
  </si>
  <si>
    <t>https://twitter.com/love1985_my/status/1202738007620628481</t>
  </si>
  <si>
    <t>mjed125</t>
  </si>
  <si>
    <t>#اكتتاب_ارامكو ركعة تطلب فيها ماتريد: قد تصبح غداً وأنت تملك ماتريد ﴿قُم الليل إلا قَليلا﴾ الوتر .</t>
  </si>
  <si>
    <t>https://twitter.com/mjed125/status/1202737887613202432</t>
  </si>
  <si>
    <t>ZKOAKzxDjQF007a</t>
  </si>
  <si>
    <t>#اكتتاب_ارامكو تابعو #انفجار_محطه_بالمدينه</t>
  </si>
  <si>
    <t>https://twitter.com/ZKOAKzxDjQF007a/status/1202737837256433665</t>
  </si>
  <si>
    <t>Abdulrhman438</t>
  </si>
  <si>
    <t>حسب بلومبرق @business ( حددت أرامكو السعودية السعر النهائي لأكبر طرح عام أولي في العالم في النطاق الأعلى ) مما قدّر قيمة عملاق النفط السعودي عند 1.7 تريليون دولار. 1700،000،000،000 دولار #اكتتاب_أرامكو #أرامكو #السعودية</t>
  </si>
  <si>
    <t>https://twitter.com/Abdulrhman438/status/1202737771699421186</t>
  </si>
  <si>
    <t>Ali1982a80</t>
  </si>
  <si>
    <t>#اكتتاب_ارامكو واللي مااكتتب ماذا يقضي</t>
  </si>
  <si>
    <t>https://twitter.com/Ali1982a80/status/1202737678048993280</t>
  </si>
  <si>
    <t>s2bsh</t>
  </si>
  <si>
    <t xml:space="preserve">واحد راح يقدم على وظيفة سألهم الراتب كم ؟ قالو ۲۰۰۰ بعدين يوصل ۱۰۰۰۰ قال خلاص اجل اجيكم بعدين هههههههههههههههههه .#اكتتاب_ارامكو </t>
  </si>
  <si>
    <t>https://twitter.com/s2bsh/status/1202737674190311429</t>
  </si>
  <si>
    <t>ddrr7789</t>
  </si>
  <si>
    <t>السلام عليكم ورحمة الله وبركاته اسال الله العلي القدير رب العرش العظيم ان يرزقنا ويرزقكم أجمعين #اكتتاب_ارامكو</t>
  </si>
  <si>
    <t>https://twitter.com/ddrr7789/status/1202737638182133760</t>
  </si>
  <si>
    <t>4i_Fact</t>
  </si>
  <si>
    <t xml:space="preserve"> #اكتتاب_ارامكو</t>
  </si>
  <si>
    <t>https://twitter.com/4i_Fact/status/1202737581605183491</t>
  </si>
  <si>
    <t>#اكتتاب_ارامكو اللي جاهم رسالة من البنك الحل بهل الرابط اتبع الخطوات https://youtu.be/NqEsbQbVFNA</t>
  </si>
  <si>
    <t>https://twitter.com/ze1_ze1/status/1202737319008260096</t>
  </si>
  <si>
    <t xml:space="preserve">السعر النهائي سيكون ل #أرامكو 32 ريال وأما التخصيص من أكتتب ب1500 سهم للفرد واقل سيكون التخصيص بالكامل بنسبة 100٪ وأعلى من ذلك سيكون بنسب متفاوته كما هو موضح بالجدول. #اكتتاب_أرامكو </t>
  </si>
  <si>
    <t>https://twitter.com/ffff5273/status/1202737249361809409</t>
  </si>
  <si>
    <t>ggsg641</t>
  </si>
  <si>
    <t>- تعيش بداخلي أكثر من نفسي . #اكتتاب_ارامكو</t>
  </si>
  <si>
    <t>https://twitter.com/ggsg641/status/1202737219246661632</t>
  </si>
  <si>
    <t xml:space="preserve">#الدخان_الجديد_مغشوش11 #اكتتاب_ارامكو والله في عون العبد ما كان في عون أخيه فاعانة المسلم لأخيه سبب في عون الله له مواطن ورب لاسره وعليه فاتورة من المحكمة التنفيذيه برقم 192453550 بمبلغ ٧٨٦٧ ريال الله يجزي كل من يساهم في السداد او يساهم في نشرها باعادة التغريد </t>
  </si>
  <si>
    <t>https://twitter.com/Abu_mohemme_d/status/1202737178842980352</t>
  </si>
  <si>
    <t xml:space="preserve">#اكتتاب_ارامكو اللهم ايّام خفيفه وشعور غير مثقل وتنهيدات مطمئنه اللهم زفرات الفرح . </t>
  </si>
  <si>
    <t>https://twitter.com/Quran21111/status/1202737162631962624</t>
  </si>
  <si>
    <t>B_Alalshojaa</t>
  </si>
  <si>
    <t xml:space="preserve">تم التخصيص في #اكتتاب_ارامكو . </t>
  </si>
  <si>
    <t>https://twitter.com/B_Alalshojaa/status/1202737091416903681</t>
  </si>
  <si>
    <t>fh_3340</t>
  </si>
  <si>
    <t xml:space="preserve">#اكتتاب_ارامكو معلييش بس ذا فله ولا كيف والله حاجه تغبن الفله الزايده مشكله والله. </t>
  </si>
  <si>
    <t>https://twitter.com/fh_3340/status/1202737066213289985</t>
  </si>
  <si>
    <t>PzcfQ</t>
  </si>
  <si>
    <t xml:space="preserve"> ههههههههههههههههههههههههههههههههههههههههههههههههههههههههههههههههههههههههههههههههه . #اكتتاب_ارامكو </t>
  </si>
  <si>
    <t>https://twitter.com/PzcfQ/status/1202736994859802624</t>
  </si>
  <si>
    <t>##اكتتاب_ارامكو اللي جاهم رسالة من البنك الحل بهل الفيديو اتبع الخطوات https://youtu.be/NqEsbQbVFNA الشرح بسنابي</t>
  </si>
  <si>
    <t>https://twitter.com/ze1_ze1/status/1202736973447933952</t>
  </si>
  <si>
    <t>n0ixx</t>
  </si>
  <si>
    <t>#اكتتاب_ارامكو الحين فزنا ولاخسرنا كيف أتتبع أسهمي</t>
  </si>
  <si>
    <t>https://twitter.com/n0ixx/status/1202736961049501697</t>
  </si>
  <si>
    <t xml:space="preserve">#اكتتاب_ارامكو يعتقد الكثيرون أنه عند ادراج الشركة سوف تحقق ارباحا فلكية لمكتتبيها قياسا على مكانتها عالميًا غير إنني ارشح أن لا تتجاوز ٥٠ ريالا كحد أعلى لأنها سوف تكون خارج نطاق هيمنة الهوامير لكثرة عدد اسهمها وقاعدة العرض والطلب غير منطقية مع أرامكو وعلينا تخفيض سقف الطموح </t>
  </si>
  <si>
    <t>https://twitter.com/hG3OJxn16JdH7DZ/status/1202736831059632129</t>
  </si>
  <si>
    <t>AxKSdTRc8zTDMs0</t>
  </si>
  <si>
    <t>#اكتتاب_ارامكو موسسة المتر المعتمد للمقاولات نسعد بخدمتكم</t>
  </si>
  <si>
    <t>https://twitter.com/AxKSdTRc8zTDMs0/status/1202736792111329280</t>
  </si>
  <si>
    <t>al_sedairi</t>
  </si>
  <si>
    <t xml:space="preserve">#اكتتاب_ارامكو لما تنادي اخوانك في البيت تسمع هاه ولما تطفي النت يطلعوا مثل الاسود…؟! </t>
  </si>
  <si>
    <t>https://twitter.com/al_sedairi/status/1202736790781775872</t>
  </si>
  <si>
    <t>انت الحُب الذي اقع فيه دائماً . #اكتتاب_ارامكو</t>
  </si>
  <si>
    <t>https://twitter.com/ggsg641/status/1202736582274490368</t>
  </si>
  <si>
    <t>الوُرد ياخذ مِہטּ ﺄوصافك ‌جمّال . #اكتتاب_ارامكو</t>
  </si>
  <si>
    <t>https://twitter.com/ggsg641/status/1202736447876468739</t>
  </si>
  <si>
    <t>#اكتتاب_ارامكو اللي جاهم رسالة من البنك الحل بهل الفيديو اتبع الخطوات https://youtu.be/NqEsbQbVFNA</t>
  </si>
  <si>
    <t>https://twitter.com/ze1_ze1/status/1202736418151378951</t>
  </si>
  <si>
    <t>aa33_ii1</t>
  </si>
  <si>
    <t>#اكتتاب_ارامكو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</si>
  <si>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https://twitter.com/aa33_ii1/status/1202736343085932544</t>
  </si>
  <si>
    <t>https://twitter.com/ze1_ze1/status/1202736329618083841</t>
  </si>
  <si>
    <t>fkg999</t>
  </si>
  <si>
    <t>https://twitter.com/fkg999/status/1202736279378632705</t>
  </si>
  <si>
    <t>alnaif_969</t>
  </si>
  <si>
    <t>ملخص إكتتاب #أرامكو : - 32 ريال سعر الطرح النهائي للسهم - 446 مليار ريال إجمالي الطلبات - 465 نسبة التغطية - 96 مليار ريال قيمة الطرح الاجمالي - 33.3% أجمالي أسهم الأفراد - 66.7% أجمالي أسهم المؤسسات.</t>
  </si>
  <si>
    <t>https://twitter.com/alnaif_969/status/1202736237771206657</t>
  </si>
  <si>
    <t>SaudiMax3</t>
  </si>
  <si>
    <t>bandr_alkaldi</t>
  </si>
  <si>
    <t>بدون توقعات بدون تنبؤات ارامكو اكتتاب مهوب أسهم مضاربه يعني مافيها خساره</t>
  </si>
  <si>
    <t>https://twitter.com/SaudiMax3/status/1202736126609498113</t>
  </si>
  <si>
    <t>https://twitter.com/roro_assiri_jed/status/1202736102848761868</t>
  </si>
  <si>
    <t>#اكتتاب_ارامكو اللي جاهم رسالة من البنك الحل بهل الفيديو اتبع الخطوات التكملة للشرح بالرابط التالي https://youtu.be/NqEsbQbVFNA</t>
  </si>
  <si>
    <t>https://twitter.com/ze1_ze1/status/1202736017180184581</t>
  </si>
  <si>
    <t>Gggg1s1</t>
  </si>
  <si>
    <t xml:space="preserve">#اكتتاب_ارامكو للي يبي مقابله اليوم يضيف بشروطي </t>
  </si>
  <si>
    <t>https://twitter.com/Gggg1s1/status/1202736004383293440</t>
  </si>
  <si>
    <t>teqaniTec</t>
  </si>
  <si>
    <t>احصل على خصم لمديونيتك السابقة بنسبة ٥٠ إلى ٧٠ في شركات الاتصالات السعودية و موبايلي و زين وشيل اسمك من سمه معنا تواصل معنا لخدمتك #اكتتاب_ارامكو</t>
  </si>
  <si>
    <t>https://twitter.com/teqaniTec/status/1202735955540619264</t>
  </si>
  <si>
    <t>p10q151</t>
  </si>
  <si>
    <t>#اكتتاب_ارامكو انا اذا جتني فايده حلوه بتوكل على الله وابيع ان شاءالله</t>
  </si>
  <si>
    <t>https://twitter.com/p10q151/status/1202735938633437185</t>
  </si>
  <si>
    <t>Hammad8762</t>
  </si>
  <si>
    <t xml:space="preserve">#اكتتاب_ارامكو يارب </t>
  </si>
  <si>
    <t>https://twitter.com/Hammad8762/status/1202735749759741952</t>
  </si>
  <si>
    <t xml:space="preserve">اكتبو شيء تؤجرون عليه . سـبـحـان الـلّٰـه بـحـمـده ، سـبـحـان الـلّٰـه الـعـضـيـم #اكتتاب_ارامكو </t>
  </si>
  <si>
    <t>https://twitter.com/rjq51/status/1202735722958077953</t>
  </si>
  <si>
    <t>rawan_kak</t>
  </si>
  <si>
    <t xml:space="preserve">ابيع ولا باقي #اكتتاب_ارامكو </t>
  </si>
  <si>
    <t>https://twitter.com/rawan_kak/status/1202735438269734912</t>
  </si>
  <si>
    <t>عاجل .. تخصيص ( 1500 ) سهم للمكتتب الفرد الواحد في شركة أرامكو. #اكتتاب_أرامكو #السعودية</t>
  </si>
  <si>
    <t>https://twitter.com/Malki711__/status/1202735344409595905</t>
  </si>
  <si>
    <t>nouf_57s</t>
  </si>
  <si>
    <t>ممكن تعيدون الاكتتاب عشان نكتتب توه عطونا الراتب #اكتتاب_ارامكو</t>
  </si>
  <si>
    <t>https://twitter.com/nouf_57s/status/1202735275732033547</t>
  </si>
  <si>
    <t>Wehavenolimits1</t>
  </si>
  <si>
    <t>#اكتتاب_ارامكو #نفديك_ياوطن_الإعلامية هذا علمنا وسلامتكم</t>
  </si>
  <si>
    <t>https://twitter.com/Wehavenolimits1/status/1202735271252570112</t>
  </si>
  <si>
    <t>watheeeq</t>
  </si>
  <si>
    <t>طلبت ٥٠ الف ولونقصت عنها ياويلهم مني #اكتتاب_ارامكو</t>
  </si>
  <si>
    <t>https://twitter.com/watheeeq/status/1202735236519469056</t>
  </si>
  <si>
    <t>svqw9_fae</t>
  </si>
  <si>
    <t>#اكتتاب_ارامكو رجعوا فلوسي وخذوا اسهمكم والوجه من الوجه ابيض</t>
  </si>
  <si>
    <t>https://twitter.com/svqw9_fae/status/1202735232350334976</t>
  </si>
  <si>
    <t xml:space="preserve">شكلي بعد ما اكتتب في ارامكو ب 10 أسهم #اكتتاب_ارامكو </t>
  </si>
  <si>
    <t>https://twitter.com/SaudiMax3/status/1202735211169173504</t>
  </si>
  <si>
    <t>nzz66</t>
  </si>
  <si>
    <t>انا اكتتبت ب 1650 سهم والحين عطو كل شخص 1500 سهم الباقي 150 سهم وش وضعها اللي عنده خير يعلمنا شفت جدول ومافهمته #اكتتاب_ارامكو</t>
  </si>
  <si>
    <t>https://twitter.com/nzz66/status/1202735183318925314</t>
  </si>
  <si>
    <t xml:space="preserve">#اكتتاب_ارامكو نحتاج نفهم ؟! اسهمي مبعثره هنا وهناك؟ وش السواه؟! </t>
  </si>
  <si>
    <t>https://twitter.com/p10q151/status/1202735147944206337</t>
  </si>
  <si>
    <t>l3yoooonak</t>
  </si>
  <si>
    <t xml:space="preserve">#اكتتاب_ارامكو اللي طلع تمويل عن طريق احد البنوك مايحتاج يفتح محفظه لانه بمجرد تنفيذ قرض بالبنك تفتح محفظه تلقائيا .. يعني اللي اكتتب ومنتظر رسالة فتح محفظه وعنده تمويل ريح راسك محفظتك موجوده </t>
  </si>
  <si>
    <t>https://twitter.com/l3yoooonak/status/1202734940296810496</t>
  </si>
  <si>
    <t>abooodd2311</t>
  </si>
  <si>
    <t xml:space="preserve">اش فيه #اكتتاب_ارامكو عسى ماخسروا العرب </t>
  </si>
  <si>
    <t>https://twitter.com/abooodd2311/status/1202734877700972545</t>
  </si>
  <si>
    <t>HighburyBoy_AFC</t>
  </si>
  <si>
    <t xml:space="preserve">$25.6 مليار تعني أنه تم تأكيد أرامكو كأضخم اكتتاب في العالم، 600 مليون أعلى من علي بابا في 2014. حجم التخصيص الإضافي (green shoe option) 15% وممكن يوصل بالقيمة الكاملة للاكتتاب لـ 29.4$مليار (110.4 مليار ريال) وراح تمثل وقتها 1.7% من رأس المال. </t>
  </si>
  <si>
    <t>https://twitter.com/HighburyBoy_AFC/status/1202734690345668610</t>
  </si>
  <si>
    <t>Waaref_9</t>
  </si>
  <si>
    <t>#اكتتاب_ارامكو وش صار ع الحلال ي جماعة ؟؟</t>
  </si>
  <si>
    <t>https://twitter.com/Waaref_9/status/1202734496690442240</t>
  </si>
  <si>
    <t>GoolD712</t>
  </si>
  <si>
    <t xml:space="preserve">#اكتتاب_ارامكو من لزم الصلاة على النبيّ كُفي همّه و غُفر ذنبه ، اللهم صلِ وسلم عليه ... </t>
  </si>
  <si>
    <t>https://twitter.com/GoolD712/status/1202734400510857216</t>
  </si>
  <si>
    <t>Nj0imI</t>
  </si>
  <si>
    <t>https://twitter.com/Nj0imI/status/1202734097531056128</t>
  </si>
  <si>
    <t>#اكتتاب_ارامكو الحين لو اموت من يورث اسهمي في ارامكو والا اخليها وقف تروها كثير ٣٠ سهم ما شاء الله تبارك الله مقدر ابيعها اخاف تخسر ارامكو</t>
  </si>
  <si>
    <t>https://twitter.com/svqw9_fae/status/1202734064161214464</t>
  </si>
  <si>
    <t>https://twitter.com/bndar076/status/1202733926369898496</t>
  </si>
  <si>
    <t>https://twitter.com/ze1_ze1/status/1202733877716013057</t>
  </si>
  <si>
    <t>albrynsysa</t>
  </si>
  <si>
    <t xml:space="preserve">130ريال #اكتتاب_أرامكو </t>
  </si>
  <si>
    <t>https://twitter.com/albrynsysa/status/1202733797311156224</t>
  </si>
  <si>
    <t>lssl11530408</t>
  </si>
  <si>
    <t>(( اجازات مرضية - sick leave -حكومي -مرافقه مريض - مراجعه - تقارير طبيه)) التواصل خاص / واتس #اكتتاب_ارامكو</t>
  </si>
  <si>
    <t>https://twitter.com/lssl11530408/status/1202733589349187585</t>
  </si>
  <si>
    <t>binaloby</t>
  </si>
  <si>
    <t xml:space="preserve">كان يوم حلو مع ماما حبيبي #اكتتاب_ارامكو </t>
  </si>
  <si>
    <t>https://twitter.com/binaloby/status/1202733532675813378</t>
  </si>
  <si>
    <t>https://twitter.com/ze1_ze1/status/1202733433069420545</t>
  </si>
  <si>
    <t>أرامكو تعلن استلامها اشعار من جولدمان ساكس العربية تحدد فيه 30 يوما فترة الاستقرار السعري منذ بدء تداول الأسهم http://www.maaal.com/archives/20191206/132118 #صحيفة_مال #السعودية #تاسي #تداول #أرامكو #اكتتاب_أرامكو</t>
  </si>
  <si>
    <t>https://twitter.com/Maaalnews/status/1202733421887475712</t>
  </si>
  <si>
    <t xml:space="preserve">#اكتتاب_أرامكو قروب يمكن النقاش فيه عن اسهم ارامكو تجاري عالمي للإعلان عن كل مايبحث عنه المستهلك نحن حلقة الوصل بين التاجر والمسوق والمستهلك نرحب بكم : : بيع سيارات وأدوات كهربائية واحيانا عقار ، أراضي ، بيع شقق تمليك </t>
  </si>
  <si>
    <t>https://twitter.com/Ai1ddfB/status/1202733223370997760</t>
  </si>
  <si>
    <t>iiiii97_</t>
  </si>
  <si>
    <t>#اكتتاب_ارامكو تسجيل حافز من عمر ٢٠ الى ٦٠ ، ساند ، ساعد ، جدارة ، قياس ، أبشر ، حساب بنك راجحي ، وظائف ، جامعات</t>
  </si>
  <si>
    <t>https://twitter.com/iiiii97_/status/1202733178705907712</t>
  </si>
  <si>
    <t>greme3</t>
  </si>
  <si>
    <t xml:space="preserve">#اكتتاب_ارامكو واذا مابعت شيصير؟! </t>
  </si>
  <si>
    <t>https://twitter.com/greme3/status/1202733126704873472</t>
  </si>
  <si>
    <t>jJAlqtkDw6L2A5V</t>
  </si>
  <si>
    <t>#اكتتاب_ارامكو الاسلام قبل الاضافات : تعريف الاسلام وفق ما جاء في القرأن الكريم https://esay-islam.blogspot.com/2019/10/blog-post_44.html?spref=tw</t>
  </si>
  <si>
    <t>https://twitter.com/jJAlqtkDw6L2A5V/status/1202733116516909056</t>
  </si>
  <si>
    <t>manooool5551</t>
  </si>
  <si>
    <t>#اكتتاب_ارامكو #سناب_ريهام_الهلاليه لدعاية والإعلان تواصلو خاص @R_NS55</t>
  </si>
  <si>
    <t>https://twitter.com/manooool5551/status/1202733090713620482</t>
  </si>
  <si>
    <t>mashal2468</t>
  </si>
  <si>
    <t>#اكتتاب_ارامكو ياعمي اكتتاب مين وارامكو مين حنا لاقين فسحة لعيالنا عشان نكتتب الله يرزقنا وياكم</t>
  </si>
  <si>
    <t>https://twitter.com/mashal2468/status/1202733075626627074</t>
  </si>
  <si>
    <t>alkaldi2020f</t>
  </si>
  <si>
    <t>#اكتتاب_ارامكو تواصلوا معنا عبر الخاص. تسجيل حافز تسجيل حساب المواطن تسجيل في ساند تسجيل جداره حجز مواعيد لدوائر الحكوميه تسجيل وظائف تسجيل في العنوان الوطني</t>
  </si>
  <si>
    <t>https://twitter.com/alkaldi2020f/status/1202733054755835904</t>
  </si>
  <si>
    <t>sh_ksm</t>
  </si>
  <si>
    <t>#اكتتاب_ارامكو احد يفهمني في مشاكل ولالا</t>
  </si>
  <si>
    <t>https://twitter.com/sh_ksm/status/1202733052587327488</t>
  </si>
  <si>
    <t>goldahmad2200</t>
  </si>
  <si>
    <t>#اكتتاب_ارامكو تم التخصصي 1500 لكل فرد مبروك</t>
  </si>
  <si>
    <t>https://twitter.com/goldahmad2200/status/1202733027937472514</t>
  </si>
  <si>
    <t>mmnn_099</t>
  </si>
  <si>
    <t>إذا كان سيد المرسلين، وإمام المتقين وخاتم النبيين يستغفر الله في كل وقت ويتوب إليه، وقد غفر الله ما تقدّم من ذنبه،وعصمه من كل خطيئة، فماذا نقول نحن أهل الذنب، والتقصير، والخطأ؟! #استغفروا_ربكم «أستغفِرُ اللهَ العظيم الذي لا إله إلا هو الحَيَّ القيومَ وأتوبُ إليه». #اكتتاب_ارامكو</t>
  </si>
  <si>
    <t>https://twitter.com/mmnn_099/status/1202732941165703172</t>
  </si>
  <si>
    <t>athkar_shf</t>
  </si>
  <si>
    <t>#اكتتاب_ارامكو لعل بيننّا وبين الفرح إستغفاراً. -أستَغفروا.</t>
  </si>
  <si>
    <t>https://twitter.com/athkar_shf/status/1202732811800719360</t>
  </si>
  <si>
    <t xml:space="preserve">#اكتتاب_أرامكو بتحديد سعر السهم عند 32 ريال تكون قيمة أرامكو هي 1.7 ترليون دولار. وعند استذكار الحديث السابق لسمو ولي العهد بأن قيمة ارامكو السوقية في حدود 2 ترليون دولار، أي أن سعر السهم حينها سيكون 37.5 ريال مسألة وقت </t>
  </si>
  <si>
    <t>https://twitter.com/Khalid_F17/status/1202732765134893056</t>
  </si>
  <si>
    <t>Minaa_ra</t>
  </si>
  <si>
    <t xml:space="preserve">#اكتتاب_ارامكو مشكلة اللي تدخل بشي مو قدها :( السؤال اقدر ذي الفتره ازيد اسهمي ابي اشتري وكيف </t>
  </si>
  <si>
    <t>https://twitter.com/Minaa_ra/status/1202732748143808512</t>
  </si>
  <si>
    <t>rVc18kXFtojkPu0</t>
  </si>
  <si>
    <t>https://twitter.com/rVc18kXFtojkPu0/status/1202732733593726976</t>
  </si>
  <si>
    <t>caMnn4b1AfFy1F9</t>
  </si>
  <si>
    <t xml:space="preserve">#معصيتي_رIحتي #السعوديه_قطر_خليجي24 #الدخان_الجديد_مغشوش11 #السعودية_العظمى #اكتتاب_أرامكو </t>
  </si>
  <si>
    <t>https://twitter.com/caMnn4b1AfFy1F9/status/1202732615213682688</t>
  </si>
  <si>
    <t>a3_f8f</t>
  </si>
  <si>
    <t xml:space="preserve">#اكتتاب_ارامكو شفيه الحلال طالع ترند </t>
  </si>
  <si>
    <t>https://twitter.com/a3_f8f/status/1202732594783293441</t>
  </si>
  <si>
    <t>riiruyu</t>
  </si>
  <si>
    <t>https://twitter.com/riiruyu/status/1202732478907273217</t>
  </si>
  <si>
    <t>إللي ما فهم #اكتتاب_أرامكو ضف سنابه #برنامج_المجلس</t>
  </si>
  <si>
    <t>https://twitter.com/20mon20/status/1202732385311379456</t>
  </si>
  <si>
    <t>econn2019</t>
  </si>
  <si>
    <t>#اكتتاب_ارامكو. اشترك من هذا الرابط وبالتوفيق https://entrdemy.com/</t>
  </si>
  <si>
    <t>https://twitter.com/econn2019/status/1202732364012625920</t>
  </si>
  <si>
    <t>إللي ما فهم اكتتاب ارامكو ضف سنابه #برنامج_المجلس #قطر_السعوديه</t>
  </si>
  <si>
    <t>https://twitter.com/20mon20/status/1202732227039318017</t>
  </si>
  <si>
    <t>tooty1212k</t>
  </si>
  <si>
    <t>ما فهمت شي #اكتتاب_ارامكو</t>
  </si>
  <si>
    <t>https://twitter.com/tooty1212k/status/1202732226040999936</t>
  </si>
  <si>
    <t>Mes96185719</t>
  </si>
  <si>
    <t>ماحب اتمنن بس ودي اذكركم اني مسلفه ارامكو حوالي ١٢٠٠ ريال #اكتتاب_ارامكو</t>
  </si>
  <si>
    <t>https://twitter.com/Mes96185719/status/1202732201068187653</t>
  </si>
  <si>
    <t>حبيبي اش الي 1500 الفرد على كيفهم كل فرد لازم يخذ طلبه مثل الوليد #اكتتاب_ارامكو</t>
  </si>
  <si>
    <t>https://twitter.com/watheeeq/status/1202732155190857733</t>
  </si>
  <si>
    <t>Em19507392</t>
  </si>
  <si>
    <t xml:space="preserve">#اكتتاب_ارامكو طولتوا علينا شصار على برميلي ابي ارقيه علشان يتبارك </t>
  </si>
  <si>
    <t>https://twitter.com/Em19507392/status/1202732113012953089</t>
  </si>
  <si>
    <t>eeee8301</t>
  </si>
  <si>
    <t>ودي اجرب #اكتتاب_ارامكو</t>
  </si>
  <si>
    <t>https://twitter.com/eeee8301/status/1202732084495814661</t>
  </si>
  <si>
    <t>reemalkhade</t>
  </si>
  <si>
    <t>الي ماجتهم رساله معناه عندكم محفظه اصلا قبل وشكرا لكم #اكتتاب_ارامكو</t>
  </si>
  <si>
    <t>https://twitter.com/reemalkhade/status/1202732078267273220</t>
  </si>
  <si>
    <t>ProfessorAramco</t>
  </si>
  <si>
    <t>#اكتتاب_ارامكو هل ربح الفرد وخسر ال جمع؟</t>
  </si>
  <si>
    <t>https://twitter.com/ProfessorAramco/status/1202731908494479360</t>
  </si>
  <si>
    <t>#اكتتاب_ارامكو السؤال المطروح من فين ابيع اروح الصاله هذيك الي فيها شاشات واحرج على اسهمي والا فين القاها، ضاعت اسهمي مع اسهم الناس فين ادور عليها</t>
  </si>
  <si>
    <t>https://twitter.com/svqw9_fae/status/1202731906237894657</t>
  </si>
  <si>
    <t>Munirah40547211</t>
  </si>
  <si>
    <t>في ظلمةُ الليل، وفي حالة الهدوء، اختم يومك بِـ صلاة الوّتر، فـ إنها سكينة لِـ القلب، وطهارة لِـ الجسد، ودُعاء مُستجاب بإذن الله. #ماهي_اسباب_نجاح_الزواج #السعوديه_قطر_خليجي24 #اكتتاب_أرامكو</t>
  </si>
  <si>
    <t>https://twitter.com/Munirah40547211/status/1202731868682096640</t>
  </si>
  <si>
    <t>SaeedRAlharbi</t>
  </si>
  <si>
    <t>بناءً على الجدول أدناه عملت ملف إكسل تستطيع أن تدخل عدد الأسهم المكتتب بها لكل فرد ويحسب لك إجمالي الأسهم المخصصة. وهذا رابط جدول تخصيص أسهم #اكتتاب_أرامكو تستطيع تحميله https://drive.google.com/open?id=0B2Ix6ELe2nGyZURDUFFvRUg4ejNWdUFIY0RjNEtybEtvcVc0 بحيث تحتاج فقط تغيير الرقم المضلل باللون الرمادي واضغط بعدها Enter ويحسب لك. https://twitter.com/aleqtisadiah/status/1202696955769606148</t>
  </si>
  <si>
    <t>https://twitter.com/SaeedRAlharbi/status/1202731827284324352</t>
  </si>
  <si>
    <t xml:space="preserve">#اكتتاب_ارامكو في شي جديد فلوس ابوي لاتروح </t>
  </si>
  <si>
    <t>https://twitter.com/sh_ksm/status/1202731663362527232</t>
  </si>
  <si>
    <t>Abraham64694312</t>
  </si>
  <si>
    <t>#اكتتاب_ارامكو انا مسلف رامكو ٣٢٠ريال</t>
  </si>
  <si>
    <t>https://twitter.com/Abraham64694312/status/1202731546765144064</t>
  </si>
  <si>
    <t>i_hasna_i</t>
  </si>
  <si>
    <t xml:space="preserve">#اكتتاب_ارامكو الله لا يخسركم ما بقى احد بالسعوديه ما اكتتب </t>
  </si>
  <si>
    <t>https://twitter.com/i_hasna_i/status/1202731515626577922</t>
  </si>
  <si>
    <t>12343211n</t>
  </si>
  <si>
    <t xml:space="preserve">وما رزقي الا ع الله ..ارجو الدعم وربي يرزق الجميع #اكتتاب_ارامكو </t>
  </si>
  <si>
    <t>https://twitter.com/12343211n/status/1202731509083496448</t>
  </si>
  <si>
    <t>noon7_n</t>
  </si>
  <si>
    <t xml:space="preserve">اقولكم حقين ١٠ و٢٠ و٣٠ سهم ترا محنا مستفيدين بريال م تعرفون طريقة نرجع فلوسنا فيها ؟ #اكتتاب_ارامكو </t>
  </si>
  <si>
    <t>https://twitter.com/noon7_n/status/1202731440607244296</t>
  </si>
  <si>
    <t>توقعي في البدايه كم نسبة للسهم والله اعلم وليست سهله على سهم عملاق #اكتتاب_أرامكو #أرامكو #السعودية</t>
  </si>
  <si>
    <t>https://twitter.com/majedmms1/status/1202731420088705041</t>
  </si>
  <si>
    <t>#اكتتاب_ارامكو https://youtu.be/NqEsbQbVFNA لقيت الحل</t>
  </si>
  <si>
    <t>https://twitter.com/ze1_ze1/status/1202731417945432064</t>
  </si>
  <si>
    <t>En2p4CrFrFijZ4O</t>
  </si>
  <si>
    <t>https://twitter.com/En2p4CrFrFijZ4O/status/1202731362018611202</t>
  </si>
  <si>
    <t>https://twitter.com/Zozo76032344/status/1202731332822020096</t>
  </si>
  <si>
    <t>نعم نعم ليه ما جاتني رسالة !! اللي مكتتبين ب ٤٠ سهم مالنا رسايل ولا وش السالفه #اكتتاب_ارامكو</t>
  </si>
  <si>
    <t>https://twitter.com/Mes96185719/status/1202731245450547200</t>
  </si>
  <si>
    <t>samer2030_abu</t>
  </si>
  <si>
    <t>#اكتتاب_ارامكو ان شاء الله يلبي التوقعات ويكرم الجميع</t>
  </si>
  <si>
    <t>https://twitter.com/samer2030_abu/status/1202731229927419905</t>
  </si>
  <si>
    <t>a_do66</t>
  </si>
  <si>
    <t>#اكتتاب_ارامكو كالغيثِ ذكرُكَ يا حبيبي لمْ يزلْ يسقي القلوبَ محبَّةً ونعيمَا يا سيدَ الثقلينِ حُزتَ مكانةً ومقامَ عزٍّ في النفوسِ عظيمَا يا مَنْ سلكتُمْ نهجهُ وسبيلهُ "صلُّوا عليهِ وسلِّمُوا تسليمَا !!</t>
  </si>
  <si>
    <t>https://twitter.com/a_do66/status/1202731225854681088</t>
  </si>
  <si>
    <t>saeedme</t>
  </si>
  <si>
    <t xml:space="preserve">اكتتاب أرامكو.. تـخصيص حتى 1500 سهم للفرد </t>
  </si>
  <si>
    <t>https://twitter.com/saeedme/status/1202731150495666176</t>
  </si>
  <si>
    <t>#اكتتاب_ارامكو المهم متى ينزل حساب المواطن ؟! ، لو اشتريت جوال ابو ثلاث عيون كان اصرف من ارامكو بس الضعيف ضعيف ما يتطور</t>
  </si>
  <si>
    <t>https://twitter.com/svqw9_fae/status/1202731062176239617</t>
  </si>
  <si>
    <t>fiINVzhdqDDS40A</t>
  </si>
  <si>
    <t>#اكتتاب_ارامكو طيب واللي كتتبوا ب٣٠٠ او اقل وش وضعهم تراني مافهمت .</t>
  </si>
  <si>
    <t>https://twitter.com/fiINVzhdqDDS40A/status/1202731013148946433</t>
  </si>
  <si>
    <t>اكتتاب أرامكو.. تـخصيص حتى 1500 سهم للفرد - #اكتتاب_أرامكو #صحيفة_البلاد</t>
  </si>
  <si>
    <t>https://twitter.com/albiladdaily/status/1202730998615531520</t>
  </si>
  <si>
    <t>999Shatha</t>
  </si>
  <si>
    <t>#اكتتاب_ارامكو واحنا عالمدرج نتفرج الله يعوضكم خير</t>
  </si>
  <si>
    <t>https://twitter.com/999Shatha/status/1202730986364194825</t>
  </si>
  <si>
    <t>anjazbusiness</t>
  </si>
  <si>
    <t>https://twitter.com/anjazbusiness/status/1202730880088903681</t>
  </si>
  <si>
    <t>الشركات الاجنبية والمستثمرين الاجانب حطوا رجلهم وعطوا من #اكتتاب_ارامكو ولقاكم ابن سلمان #تجمع_العاطلين_السعوديين57</t>
  </si>
  <si>
    <t>https://twitter.com/KGimKpCkJB5ekN6/status/1202730876804780032</t>
  </si>
  <si>
    <t>faisal10223</t>
  </si>
  <si>
    <t>الي مايعرف لاسهم ارامكو انا جاهز لاعطاء النصائح المفيده والغير مضمونه #اكتتاب_ارامكو</t>
  </si>
  <si>
    <t>https://twitter.com/faisal10223/status/1202730827211251713</t>
  </si>
  <si>
    <t>kex711</t>
  </si>
  <si>
    <t xml:space="preserve">رجعوا فلوسي بليز دام حصيلتكم طلعت ٤٠٠ مليار وش تبون ب٩٠٠ حقتي وع خلوها #اكتتاب_ارامكو </t>
  </si>
  <si>
    <t>https://twitter.com/kex711/status/1202730821276389376</t>
  </si>
  <si>
    <t>https://youtu.be/VZTi-4Aw-EM #اكتتاب_ارامكو</t>
  </si>
  <si>
    <t>https://twitter.com/tameralsonbaty/status/1202730804943740929</t>
  </si>
  <si>
    <t>madk680</t>
  </si>
  <si>
    <t>#السعوديه_قطر_خليجي24 #اكتتاب_أرامكو #خليجي24</t>
  </si>
  <si>
    <t>https://twitter.com/madk680/status/1202730797528166401</t>
  </si>
  <si>
    <t>ragv21</t>
  </si>
  <si>
    <t xml:space="preserve">شسالفه متى تجي الارباح تعبت ابي اصير غنيه #اكتتاب_ارامكو </t>
  </si>
  <si>
    <t>https://twitter.com/ragv21/status/1202730755035664385</t>
  </si>
  <si>
    <t>hoooz10</t>
  </si>
  <si>
    <t xml:space="preserve">#اكتتاب_ارامكو يعني ماراح يعطوني الـ ٥٠٠٠٠٠ سهم اللي طلبتهم !؟؟ </t>
  </si>
  <si>
    <t>https://twitter.com/hoooz10/status/1202730714254528512</t>
  </si>
  <si>
    <t>الراجحي @AlRajhiBankCare كثر الله خيره فتح محافظ للمكتتبين لأول مرة وبيحط اسهمهم فيها مصرف الانماء @AlinmaBankSA مرسل للوالده يقول كملي التسجيل اونلاين عشان نودع اسهمك وبيني وبينها ١٠٠٠ كم #اكتتاب_ارامكو</t>
  </si>
  <si>
    <t>https://twitter.com/Saudiwithhonor/status/1202730395147653121</t>
  </si>
  <si>
    <t xml:space="preserve">#اكتتاب_ارامكو حزب اللي ما اكتتبوا في أرامكو </t>
  </si>
  <si>
    <t>https://twitter.com/albandaryno1/status/1202730152653918211</t>
  </si>
  <si>
    <t>Dfgf77015733</t>
  </si>
  <si>
    <t>والله شاركت وجتني رساله بس معرف ايش اسوي الله يستر بس #اكتتاب_ارامكو</t>
  </si>
  <si>
    <t>https://twitter.com/Dfgf77015733/status/1202730142340145152</t>
  </si>
  <si>
    <t>https://twitter.com/bndar076/status/1202730123608416258</t>
  </si>
  <si>
    <t>R5Z4zeitKXIIpUK</t>
  </si>
  <si>
    <t>كيف يحق للبنك يسمح للزوج الاكتتاب بأسم زوجته بدون موافقتها #اكتتاب_ارامكو</t>
  </si>
  <si>
    <t>https://twitter.com/R5Z4zeitKXIIpUK/status/1202730103618359296</t>
  </si>
  <si>
    <t>ياربي الناس خايفه ترى محفظه ماسحبو شي #اكتتاب_ارامكو</t>
  </si>
  <si>
    <t>https://twitter.com/reemalkhade/status/1202730092759330819</t>
  </si>
  <si>
    <t>حنا الفغارى اللي مكتتبين ب٩٠٠ وتحت وش وضعنا نقشر حب ولابعد #اكتتاب_ارامكو</t>
  </si>
  <si>
    <t>https://twitter.com/kex711/status/1202730088661504001</t>
  </si>
  <si>
    <t>aliayuob67</t>
  </si>
  <si>
    <t>https://twitter.com/aliayuob67/status/1202730053794185216</t>
  </si>
  <si>
    <t>#اكتتاب_ارامكو الاسلام قبل الاضافات : الاسلام قبل الاسلام https://esay-islam.blogspot.com/2019/11/blog-post_52.html?spref=tw</t>
  </si>
  <si>
    <t>https://twitter.com/jJAlqtkDw6L2A5V/status/1202729955810922496</t>
  </si>
  <si>
    <t>bo5bo1090</t>
  </si>
  <si>
    <t>انا ساهمت ماجتني رساله #اكتتاب_ارامكو</t>
  </si>
  <si>
    <t>https://twitter.com/bo5bo1090/status/1202729804619010049</t>
  </si>
  <si>
    <t>diplomatic9999h</t>
  </si>
  <si>
    <t>الهدف في #اكتتاب_ارامكو جمع اكثر سيولة من الأفراد والشركات والله أعلم بمصيرهم .</t>
  </si>
  <si>
    <t>https://twitter.com/diplomatic9999h/status/1202729793810259968</t>
  </si>
  <si>
    <t>muneeras900</t>
  </si>
  <si>
    <t xml:space="preserve">#اكتتاب_ارامكو. جاتني هالرساله مَ فهمت يعني ايش ؟ </t>
  </si>
  <si>
    <t>https://twitter.com/muneeras900/status/1202729766605987841</t>
  </si>
  <si>
    <t>NH__DD</t>
  </si>
  <si>
    <t xml:space="preserve">#اكتتاب_ارامكو شكلي انا الوحيدة الي ماكتتبت </t>
  </si>
  <si>
    <t>https://twitter.com/NH__DD/status/1202729587865726977</t>
  </si>
  <si>
    <t>j09_f</t>
  </si>
  <si>
    <t>#اكتتاب_ارامكو ي جماعة الخير احتاج مكتب يمولني اللي يعرف مكتب غير النايفات يفيدني والله يجعلها في موازين حسناتكم يااارب</t>
  </si>
  <si>
    <t>https://twitter.com/j09_f/status/1202729554055438337</t>
  </si>
  <si>
    <t>amalalyami07</t>
  </si>
  <si>
    <t xml:space="preserve">#اكتتاب_ارامكو ممكن احد يجي على جنب ويفهمني وش سالفة الاكتتاب وكيف وليه فهموني ياخي ماني فاهمه شي </t>
  </si>
  <si>
    <t>https://twitter.com/amalalyami07/status/1202729548011495425</t>
  </si>
  <si>
    <t>#اكتتاب_ارامكو أيضاً حق المرأة مسلوب http://alriyadh.com/12219 عبر @alRiyadh</t>
  </si>
  <si>
    <t>https://twitter.com/R5Z4zeitKXIIpUK/status/1202729547491401728</t>
  </si>
  <si>
    <t>#اكتتاب_أرامكو في حساب التخصيص تكون العبرة دائماً لحجم التغطية بغض النظر عن عدد المكتتبين. مثلاً: لو افترضنا أن عدد المكتتبين في #ارامكو جدلاً هم جميع مواطني المملكة لكن تغطيتهم تجاوزت بقليل الأسهم المطروحة للإكتتاب، حينها سيحصل كل منهم على كامل الأسهم التي طلبها</t>
  </si>
  <si>
    <t>https://twitter.com/Khalid_F17/status/1202729534224818176</t>
  </si>
  <si>
    <t>https://twitter.com/roro_assiri_jed/status/1202729492013371392</t>
  </si>
  <si>
    <t>ASulamii</t>
  </si>
  <si>
    <t>اللهم اطرح فيها البركة #اكتتاب_ارامكو</t>
  </si>
  <si>
    <t>https://twitter.com/ASulamii/status/1202729439978807297</t>
  </si>
  <si>
    <t>#اكتتاب_ارامكو سوال بأختصار متى يبداء تداول الاسهم أنا ابغا ابيع سواً بربح والا خساره متى تاريخ البيع ؟</t>
  </si>
  <si>
    <t>https://twitter.com/m2012911/status/1202729436497530880</t>
  </si>
  <si>
    <t>tnassert002</t>
  </si>
  <si>
    <t>﴿وَبِالأَسْحَارِ هُمْ يَسْتَغْفِرُونَ﴾ ﴿وَالْمُسْتَغْفِرِينَ بِالْأَسْحَارِ﴾ هنيئاً للمستغفرين بالأسحـارِ استغفارهمْ () #استغفار #اكتتاب_ارامكو</t>
  </si>
  <si>
    <t>https://twitter.com/tnassert002/status/1202729430180941827</t>
  </si>
  <si>
    <t>aboalwaleed2019</t>
  </si>
  <si>
    <t>كالغيثِ ذكرُكَ يا حبيبي لمْ يزلْ يسقي القلوبَ محبَّةً ونعيمَا يا سيدَ الثقلينِ حُزتَ مكانةً ومقامَ عزٍّ في النفوسِ عظيمَا يا مَنْ سلكتُمْ نهجهُ وسبيلهُ "صلُّوا عليهِ وسلِّمُوا تسليمَا !! #اكتتاب_ارامكو</t>
  </si>
  <si>
    <t>https://twitter.com/aboalwaleed2019/status/1202729324580876290</t>
  </si>
  <si>
    <t>shab_12s</t>
  </si>
  <si>
    <t>#اكتتاب_ارامكو #السعوديه_قطر_خليجي24 حسبنا الله ونعم الوكيل #BushraMuhajjab</t>
  </si>
  <si>
    <t>#BushraMuhajjab</t>
  </si>
  <si>
    <t>https://twitter.com/shab_12s/status/1202729165209948160</t>
  </si>
  <si>
    <t>al36aia</t>
  </si>
  <si>
    <t xml:space="preserve">#اكتتاب_ارامكو الوعد 50 ريال للسهم </t>
  </si>
  <si>
    <t>https://twitter.com/al36aia/status/1202729111879372805</t>
  </si>
  <si>
    <t>nas5022</t>
  </si>
  <si>
    <t>الي ما لحق يكتتب او ما قدر، اول ما يبدا التداول اشر اسهم لانه من اول ساعه الاكيد بيكون السهم في تصاعد غير مسبوق ابدا وهذا التصاعد لن يكون فقط في اسهم ارامكو ولكن بجميع الشركات ان شاء الله، انا متاكد انه بيصير شي ما قد صار بالسوق الاسهم ابدا والله يكتب لنا الخير #اكتتاب_ارامكو</t>
  </si>
  <si>
    <t>https://twitter.com/nas5022/status/1202729072616448001</t>
  </si>
  <si>
    <t>lovelymanb2</t>
  </si>
  <si>
    <t>اي شخص مكتتب بأقل من 50سهم دوس لايك #اكتتاب_ارامكو</t>
  </si>
  <si>
    <t>https://twitter.com/lovelymanb2/status/1202728935743795206</t>
  </si>
  <si>
    <t>W0Br6v</t>
  </si>
  <si>
    <t>#برنامج_المجلس #السعوديه_قطر_خليجي24 #استمرار_غلاء_المعيشه_1441 #الدخان_الجديد_مغشوش11 #منتخب_البحرين #ماهي_اسباب_نجاح_الزواج #السعودية_العظمى #خليجي24 #اكتتاب_أرامكو #معاك_يالاخضر #حرق_هجوم_العمالقة</t>
  </si>
  <si>
    <t>https://twitter.com/W0Br6v/status/1202728914738651138</t>
  </si>
  <si>
    <t>أسأل الله العظيم أن يطرح لنا فيها كل بركة وخير #اكتتاب_ارامكو</t>
  </si>
  <si>
    <t>https://twitter.com/aboalwaleed2019/status/1202728863576530944</t>
  </si>
  <si>
    <t>Abrahim_J_FGC7</t>
  </si>
  <si>
    <t>#اكتتاب_أرامكو اللهم ارزق جميع المكتتبين الأرامكيون الجدد وانا معهم رزقا وفيرا</t>
  </si>
  <si>
    <t>https://twitter.com/Abrahim_J_FGC7/status/1202728860883849216</t>
  </si>
  <si>
    <t>https://twitter.com/diplomatic9999h/status/1202728820501037056</t>
  </si>
  <si>
    <t>wasitck</t>
  </si>
  <si>
    <t>https://twitter.com/wasitck/status/1202728811596537857</t>
  </si>
  <si>
    <t>th8fi</t>
  </si>
  <si>
    <t>@Juhani16 القم من كل النواحي #اكتتاب_ارامكو</t>
  </si>
  <si>
    <t>https://twitter.com/th8fi/status/1202728809159708674</t>
  </si>
  <si>
    <t>في حال اني لم افتح حساب استثماري هل يسبب لي مشكله في عملية اكتتاب ارامكو ويمنعني من البيع. ما فائدة هذا الحساب وما هي مضاره ؟</t>
  </si>
  <si>
    <t>https://twitter.com/Ham_alharbi/status/1202728730621284353</t>
  </si>
  <si>
    <t>الزبده إن الناس اكتتبت بأسهم اكثر من المطروحه .. عشان كذا صار فيه تخصيص وهو: اللي اكتتب بأقل من ١٥٠٠ سهم راح يعطوه هيا كاملة اما اذا اكتتب باكثر من ١٥٠٠ راح يعطوه ١٥٠٠ بس ويرجعوله الفائض من فلوسه وسعر السهم النهائي هو نفسه ٣٢ ﷼ #اكتتاب_ارامكو</t>
  </si>
  <si>
    <t>https://twitter.com/aboalwaleed2019/status/1202728620172726272</t>
  </si>
  <si>
    <t>_iiishu</t>
  </si>
  <si>
    <t xml:space="preserve">ماشوف في الهشتاق سوالف الا عن 1500 ريال وش صار علينا اهل 320 !!؟ #اكتتاب_ارامكو </t>
  </si>
  <si>
    <t>https://twitter.com/_iiishu/status/1202728458733936640</t>
  </si>
  <si>
    <t>https://twitter.com/slaheddinerejeb/status/1202728428446912514</t>
  </si>
  <si>
    <t>Turky_toto</t>
  </si>
  <si>
    <t>اللي فهمته ان اي شخص اكتتب لاي فرد من اسرته ب ١٥٠٠ سهم حيكون الرابح الاكبر لانه يملك اسهم مغرية للصناديق الاستثمارية واقول لا تبيعون بسرعة خلوا السعر يطلع فوق وهو عرض وطلب #اكتتاب_ارامكو</t>
  </si>
  <si>
    <t>https://twitter.com/Turky_toto/status/1202728297081257985</t>
  </si>
  <si>
    <t>ra3i502</t>
  </si>
  <si>
    <t xml:space="preserve">#اكتتاب_ارامكو احس الوضع غير مطمئن متى بس يفتحون البيع </t>
  </si>
  <si>
    <t>https://twitter.com/ra3i502/status/1202728272892760065</t>
  </si>
  <si>
    <t>mnm98765</t>
  </si>
  <si>
    <t xml:space="preserve">#اكتتاب_ارامكو الله يحفظكم يارب ساعدونا باقي القليل يارب يحفظ لكم أولادكم ساعدونا باقي مبلغ قليل يارب </t>
  </si>
  <si>
    <t>https://twitter.com/mnm98765/status/1202728263816294400</t>
  </si>
  <si>
    <t>ivishivish</t>
  </si>
  <si>
    <t>https://twitter.com/ivishivish/status/1202728181624705029</t>
  </si>
  <si>
    <t>nor711_</t>
  </si>
  <si>
    <t>والله شكل ارامكو بتلهط فلوسكم في الاخير #اكتتاب_ارامكو</t>
  </si>
  <si>
    <t>https://twitter.com/nor711_/status/1202728137760628738</t>
  </si>
  <si>
    <t>ms_1x</t>
  </si>
  <si>
    <t>التخصيص عالي جداً اتوقع اول اسبوع من التداول البيع فيه بيكون قليل لقلت الطلب والعلم عند الله ويمكن ينزل عن رأس المال . #اكتتاب_ارامكو</t>
  </si>
  <si>
    <t>https://twitter.com/ms_1x/status/1202728119003693058</t>
  </si>
  <si>
    <t>#اكتتاب_ارامكو عندي ١٠ اسهم للبيع الحد ٥٠٠٠ريال</t>
  </si>
  <si>
    <t>https://twitter.com/Abraham64694312/status/1202728069494124545</t>
  </si>
  <si>
    <t>ALI_ASSIRI_94</t>
  </si>
  <si>
    <t>https://twitter.com/ALI_ASSIRI_94/status/1202728012355112965</t>
  </si>
  <si>
    <t>_z3344</t>
  </si>
  <si>
    <t xml:space="preserve">شسالفه ي مسلمين الله وش نوع المصيبه الي صارت #اكتتاب_ارامكو </t>
  </si>
  <si>
    <t>https://twitter.com/_z3344/status/1202727922710114304</t>
  </si>
  <si>
    <t>go00gg</t>
  </si>
  <si>
    <t>مافي اي شخص يتكلم بوضوح ويفهم الناس اكثر الكلام غير مفهوم في احد يشرح لناس شرح مفهوم ي خي طفشنا ترا من الكلام الي مكررر عطونا شي نفهمه ونعرف الي لنا وعلينا تتكلمون باللغز #اكتتاب_ارامكو</t>
  </si>
  <si>
    <t>https://twitter.com/go00gg/status/1202727766745063425</t>
  </si>
  <si>
    <t>#اكتتاب_أرامكو هو الأكبر بالعالم • إجمالي الأموال المجمعة 446 مليار • تخصيص حتى 1500 سهم للمكتتب الفرد في #ارامكوا • أي عدد اسهم طلبها الفرد المكتتب فوق 1500 سهم يتم تخصيصها على أساس تناسبي</t>
  </si>
  <si>
    <t>https://twitter.com/mbs_general/status/1202727708641370112</t>
  </si>
  <si>
    <t>wu4bfktF1YJLJKU</t>
  </si>
  <si>
    <t xml:space="preserve">#اكتتاب_ارامكو يأهل الخير بنت بلدكم تنخاكم وهذي مي غريبة عليكم شعب متعاون وأفتخر فيه ساهموا ولو بلقليل في تفريج كربه بابا بالسجن ثلاث سنوات طلع مهله شهر أبوي كبير بالسن مريض سكري شديد وقلب اللهم من نشرها أوسدد منها فاجعل له من كل همٍ فرجاً ومن كل ضيقٍ مخرجا تكفون باقي 125,997.03 </t>
  </si>
  <si>
    <t>https://twitter.com/wu4bfktF1YJLJKU/status/1202727651133345792</t>
  </si>
  <si>
    <t>D7oOoOoM_33</t>
  </si>
  <si>
    <t>https://twitter.com/D7oOoOoM_33/status/1202727426054377482</t>
  </si>
  <si>
    <t>Nsaryan</t>
  </si>
  <si>
    <t>مافيه شي جديد نتكلم عن اكتتاب ارامكو والذي انتهى وتم التخصيص باقي موعد التداول فقط</t>
  </si>
  <si>
    <t>https://twitter.com/f1900a1326/status/1202727375227756545</t>
  </si>
  <si>
    <t>qahat515m</t>
  </si>
  <si>
    <t xml:space="preserve"> تقريباً كم بيوصل سعر السهم وقت التداول؟ #اكتتاب_ارامكو</t>
  </si>
  <si>
    <t>https://twitter.com/qahat515m/status/1202727309884698626</t>
  </si>
  <si>
    <t>هذا يعني ان التداول بيكون طيب باذن الله ، اعتقد الهوامير بيشترون اي سهم للبيع #اكتتاب_ارامكو</t>
  </si>
  <si>
    <t>https://twitter.com/Turky_toto/status/1202727175952240646</t>
  </si>
  <si>
    <t>AtIygtt1sTmh4A6</t>
  </si>
  <si>
    <t xml:space="preserve">#اكتتاب_ارامكو قريبا انتظروا شركه جديده تسمى المنشارو كاكبر شركه داعمه للمملكه سياسيا واقتصاديا وطبيا ترقبوها عاىةهءا على هذا السناب </t>
  </si>
  <si>
    <t>https://twitter.com/AtIygtt1sTmh4A6/status/1202727077184757765</t>
  </si>
  <si>
    <t xml:space="preserve">#ماهي_اسباب_نجاح_الزواج #اكتتاب_ارامكو والله في عون العبد ما كان في عون أخيه فاعانة المسلم لأخيه سبب في عون الله له مواطن ورب لاسره وعليه فاتورة من المحكمة التنفيذيه برقم 192453550 بمبلغ ٧٨٦٧ ريال الله يجزي كل من يساهم في السداد او يساهم في نشرها باعادة التغريد </t>
  </si>
  <si>
    <t>https://twitter.com/Abu_mohemme_d/status/1202726995144171521</t>
  </si>
  <si>
    <t xml:space="preserve">#اكتتاب_أرامكو اكتتاب أرامكو نجح بأرقام قياسية وتخطى كل التوقعات </t>
  </si>
  <si>
    <t>https://twitter.com/JustNasser10/status/1202726965129682944</t>
  </si>
  <si>
    <t>havertz_m</t>
  </si>
  <si>
    <t xml:space="preserve">قالو فالبداية اكتتاب أرامكو خطير وسيفشل ... اليوم تحققق أرامكو اكبر وأضخم اكتتاب فالتاريخ ب 446 مليار سعودي كأكبر شركة اكتتاب فالعالم بنسبة 1.2 ٪ من اسهم الشركة .. الف مبروككك للوطن شكراً لصانع القرار </t>
  </si>
  <si>
    <t>https://twitter.com/havertz_m/status/1202726932011503620</t>
  </si>
  <si>
    <t>SaudAlzamil</t>
  </si>
  <si>
    <t>https://twitter.com/SaudAlzamil/status/1202726911564296192</t>
  </si>
  <si>
    <t>A123sa5</t>
  </si>
  <si>
    <t xml:space="preserve">#اكتتاب_ارامكو والله خذيت اسهم ومدري وين الله حاطني ولا اعرف شي ولا فاهمه شي </t>
  </si>
  <si>
    <t>https://twitter.com/A123sa5/status/1202726789665218566</t>
  </si>
  <si>
    <t>wtp_99</t>
  </si>
  <si>
    <t xml:space="preserve">#اكتتاب_ارامكو ودي اروح لارامكو عشان احط على براميلي علامات ادري بكم بتاخذونها يالسلنتح </t>
  </si>
  <si>
    <t>https://twitter.com/wtp_99/status/1202726781435949056</t>
  </si>
  <si>
    <t>ere__511</t>
  </si>
  <si>
    <t xml:space="preserve">#اكتتاب_آرامكو - الإعلان عن سعر السهم النهائي وعدد الأسهم المخصصة بتاريخ ١٤٤١/٤/٨ الموافق ٢٠١٩/١٢/٥ - رد الفائض للمكتتبين بتاريخ ١٤٤١/٤/١٥ الموافق ٢٠١٩/١٢/١٢ </t>
  </si>
  <si>
    <t>https://twitter.com/ere__511/status/1202726757138358272</t>
  </si>
  <si>
    <t>#اكتتاب_ارامكو والله ما ابيع ابقعد لكم قعده ٣٠سهم يمكن تولد واتغير واناطح وليد بن طلال</t>
  </si>
  <si>
    <t>https://twitter.com/svqw9_fae/status/1202726756647616518</t>
  </si>
  <si>
    <t>elmaser6</t>
  </si>
  <si>
    <t xml:space="preserve">سامبا تكشف حصة الفرد في اكتتاب أرامكو </t>
  </si>
  <si>
    <t>https://twitter.com/elmaser6/status/1202726739979522050</t>
  </si>
  <si>
    <t>ebrahim_r_s</t>
  </si>
  <si>
    <t xml:space="preserve">#اكتتاب_ارامكو سامبا تعلن عن انتهاء فترة الاكتتاب في اسهم ارامكو وتكشف عن عدد المكتتبين وشرايح المكتتبين وتخصيص الاسهم لكل فرد بحسب الحد الاعلى والادنى . المصدر ارقام </t>
  </si>
  <si>
    <t>https://twitter.com/ebrahim_r_s/status/1202726739065135105</t>
  </si>
  <si>
    <t>مااكتتبت فيها لكن الله يرزق الجميع السوق له أكثر من أسبوع متذبذب وان اشاء الله معها نشوف السوق للأعلى #اكتتاب_ارامكو</t>
  </si>
  <si>
    <t>https://twitter.com/M_AMER7/status/1202726722015318016</t>
  </si>
  <si>
    <t>_Sm_Almalki</t>
  </si>
  <si>
    <t xml:space="preserve">#اكتتاب_ارامكو اللي وصلتها نفس الرسالة ومو فاهمة شيء تصف جنبي </t>
  </si>
  <si>
    <t>https://twitter.com/_Sm_Almalki/status/1202726637474893824</t>
  </si>
  <si>
    <t>mr_m7md_36</t>
  </si>
  <si>
    <t xml:space="preserve">#اكتتاب_ارامكو سوق الاسهم سوق العقار </t>
  </si>
  <si>
    <t>https://twitter.com/mr_m7md_36/status/1202726573583024134</t>
  </si>
  <si>
    <t>beroooo_17</t>
  </si>
  <si>
    <t xml:space="preserve">ننسق لكم هدايا و ورود و نوفر كل ما تطلبونه في نفس الوقت باذن الله جربوا خدمتنا وما بتندمون #اكتتاب_ارامكو </t>
  </si>
  <si>
    <t>https://twitter.com/beroooo_17/status/1202726520760000514</t>
  </si>
  <si>
    <t>2019iiii</t>
  </si>
  <si>
    <t>منِ أدعية النَّبيِّ ﷺ سيِّدُ الاستِغفارِ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#اكتتاب_ارامكو</t>
  </si>
  <si>
    <t>https://twitter.com/2019iiii/status/1202726483019673600</t>
  </si>
  <si>
    <t>#إكتتاب_أرامكو يا ويلي في ناس اكتتبت ب ١٠ اسهم و٢٠ سهم يعني الاسهم الباقية راح تروح للي اكتتب بعشرة الاف سهم ويصير هامور بغمضة عين ،،</t>
  </si>
  <si>
    <t>https://twitter.com/MohammedKarza/status/1202726461225893889</t>
  </si>
  <si>
    <t>LwBdbdCYZojaNeF</t>
  </si>
  <si>
    <t>هام جدا الى جميع الشركاء ترا ماحلل الي ياخذ من براميلي #اكتتاب_ارامكو</t>
  </si>
  <si>
    <t>https://twitter.com/LwBdbdCYZojaNeF/status/1202726418272137216</t>
  </si>
  <si>
    <t>بالنسبه للي يسألون عن رسائل جاتهم من الراجحي عن فتح محفظه استثماريه و...... السالفه بالبلدي : فتحوا لك حساب عندهم مثل حسابك الجاري اللهم هذا حساب اسهم وتقدر تسجل فيه بتنزيل التطبيق حق الراجحي الماليه تسجيل عادي واذا ماتعرف رقم المحفظه اتصل عليهم ..يتبع #اكتتاب_ارامكو</t>
  </si>
  <si>
    <t>https://twitter.com/hhdd855/status/1202726413352230915</t>
  </si>
  <si>
    <t>kkiakw</t>
  </si>
  <si>
    <t xml:space="preserve">#اكتتاب_ارامكو الحمد لله ..تخصيص رائع لأكبر شركه في العالم واكبر اكتتاب في التاريخ </t>
  </si>
  <si>
    <t>https://twitter.com/kkiakw/status/1202726381630771205</t>
  </si>
  <si>
    <t>ALTUFAIL_SA</t>
  </si>
  <si>
    <t xml:space="preserve">أسهم شركة #أرامكو @Saudi_Aramco كنز لكل مواطن سعودي وستبقى معي ولن افرط فيها ولا احتاج بيعها لأنها تشكل لي الكثير في حياتي بغض النظر عن الجانب المادي #اكتتاب_ارامكو </t>
  </si>
  <si>
    <t>https://twitter.com/ALTUFAIL_SA/status/1202726351826018304</t>
  </si>
  <si>
    <t>jtr0nAiGCSIYPsb</t>
  </si>
  <si>
    <t xml:space="preserve">#اكتتاب_ارامكو انفجار خزان وقود في المدينة المنورة </t>
  </si>
  <si>
    <t>https://twitter.com/jtr0nAiGCSIYPsb/status/1202726264597024774</t>
  </si>
  <si>
    <t xml:space="preserve">#أرقام_تهمك 48 مليار ريال تقريبا كانت مشاركة الأفراد 1.5 مليار سهم .. 4.9 مليون مكتتب 397 مليار ريال بالنسبة للمؤسسات الإجمالي من 446 مليار ريال 33.3٪ نسبة مشاركة الأفراد 66.7٪ نسبة مشاركة المؤسسات السعر النهائي 32 ريال أرقام مهمة لـ #اكتتاب_ارامكو </t>
  </si>
  <si>
    <t>https://twitter.com/JustNasser10/status/1202726186213953540</t>
  </si>
  <si>
    <t>liRu__2</t>
  </si>
  <si>
    <t>شكلي الوحيدة اللي مو فاهمه اصلا وش اكتتاب أرامكو ذا #اكتتاب_ارامكو</t>
  </si>
  <si>
    <t>https://twitter.com/liRu__2/status/1202726159521402882</t>
  </si>
  <si>
    <t>ssssssss_7s</t>
  </si>
  <si>
    <t>https://twitter.com/ssssssss_7s/status/1202726083818409985</t>
  </si>
  <si>
    <t>roo7alfakhama2</t>
  </si>
  <si>
    <t>#اكتتاب_ارامكو #مكة_المكرمة تابعونا عالسناب</t>
  </si>
  <si>
    <t>https://twitter.com/roo7alfakhama2/status/1202726036582076416</t>
  </si>
  <si>
    <t>afs3511</t>
  </si>
  <si>
    <t xml:space="preserve">تم التخصيص في #اكتتاب_ارامكو </t>
  </si>
  <si>
    <t>https://twitter.com/afs3511/status/1202726005707853825</t>
  </si>
  <si>
    <t>#اكتتاب_أرامكو من أصل مليار سهم للأفراد تم الإكتتاب في 1.4 مليار سهم فقط ما يعني أن التغطية تمت ولكن بشكل محدود والأسباب: 1- شح السيولة لدى الأفراد 2- ضخامة حجم الطرح (عدد الأسهم) وهو مادعى إلى التخصيص الكامل لكل من طلب 1500 سهم فأقل</t>
  </si>
  <si>
    <t>https://twitter.com/Khalid_F17/status/1202725990532861952</t>
  </si>
  <si>
    <t>#اكتتاب_ارامكو #الجمعة ربي أسألك في هذه الجمعة : أن تسعد قلب من تصله كلماتي ، امنحه يا الله حُبك ، و حب من يحبك ، و حب كل عمل يقربه إلى حبك ، فلا يمشي على أرضك إلا مطمئنا ، يحيطه حرزك ، و تشمله رحمتك ، و فرج يا رب همه ، و يسر في كل حين أمره .</t>
  </si>
  <si>
    <t>https://twitter.com/SaudAlzamil/status/1202725968852463616</t>
  </si>
  <si>
    <t>s900lol</t>
  </si>
  <si>
    <t>بشروا وش صار على حلالي #اكتتاب_ارامكو</t>
  </si>
  <si>
    <t>https://twitter.com/s900lol/status/1202725947780284416</t>
  </si>
  <si>
    <t>1___rem</t>
  </si>
  <si>
    <t>#اكتتاب_ارامكو علموني اش صار عليكم صرتو أغنياء ولا باقي؟</t>
  </si>
  <si>
    <t>https://twitter.com/1___rem/status/1202725889156567040</t>
  </si>
  <si>
    <t xml:space="preserve">#اكتتاب_ارامكو بينتعش سوق الاسهم وبيطيح العقار سوف تبدا الكره في التدحرج </t>
  </si>
  <si>
    <t>https://twitter.com/mr_m7md_36/status/1202725820311191554</t>
  </si>
  <si>
    <t xml:space="preserve">#اكتتاب_ارامكو بالله اللي شريك مثلي ويبي نجتمع كل صبح عند البنك ونتابع حلالنا ونطمن عليه يقول لي تراي فاضي كل صبح </t>
  </si>
  <si>
    <t>https://twitter.com/wtp_99/status/1202725682658316289</t>
  </si>
  <si>
    <t>2013Abuturke</t>
  </si>
  <si>
    <t>#اكتتاب_ارامكو اللهم يارازق الطيور في أعشاشها ويارازق الحيه في جحرها أن ترزق كل من لم يكتتب أمالوجودشبهه فيها وإمالعدم توفر مبلغ الإكتتاب</t>
  </si>
  <si>
    <t>https://twitter.com/2013Abuturke/status/1202725646700601345</t>
  </si>
  <si>
    <t>1omsaleem</t>
  </si>
  <si>
    <t>https://twitter.com/1omsaleem/status/1202725592392712192</t>
  </si>
  <si>
    <t>n_m4m</t>
  </si>
  <si>
    <t xml:space="preserve">#اكتتاب_ارامكو كانت الأحلام ملايين وطلع الواقع قيمة صحن فول </t>
  </si>
  <si>
    <t>https://twitter.com/n_m4m/status/1202725472813101056</t>
  </si>
  <si>
    <t xml:space="preserve">#اكتتاب_ارامكو عالعموم اللي فهمته ان الاستعجال بالبيع خطأ .. الاسهم تصلح للاستثمار اكثر </t>
  </si>
  <si>
    <t>https://twitter.com/l3yoooonak/status/1202725467599581184</t>
  </si>
  <si>
    <t>mohamad62048594</t>
  </si>
  <si>
    <t>توصيل معلمات وطالبات من جدة إلى مكة للتواصل على الخاص #اكتتاب_ارامكو</t>
  </si>
  <si>
    <t>https://twitter.com/mohamad62048594/status/1202725464009330689</t>
  </si>
  <si>
    <t>A_E2O</t>
  </si>
  <si>
    <t>كلنا طحنا بفخ ارامكو ولا ندري وش السالفه اكتتبت مع الشعب واخذت شراء اسهم وللحين ما ادري وش الافضل و وش القصه وكيف البيع راسي صدع #اكتتاب_ارامكو</t>
  </si>
  <si>
    <t>https://twitter.com/A_E2O/status/1202725441720737793</t>
  </si>
  <si>
    <t>ageel90</t>
  </si>
  <si>
    <t>#اكتتاب_ارامكو الشيبان مسكو أسهم أرامكو ماريح يفرطون به ريح تدق 100 ريال خلال أشهر أمسك سهمك رايح تصير مثل سهم بنك الرياض يوم عزه السهم وصل سعره 75000 الف ريال لسهم الواحد</t>
  </si>
  <si>
    <t>https://twitter.com/ageel90/status/1202725398167085056</t>
  </si>
  <si>
    <t>_bnoosh</t>
  </si>
  <si>
    <t>الوتر ي احبة اغتنِموها #اكتتاب_ارامكو</t>
  </si>
  <si>
    <t>https://twitter.com/_bnoosh/status/1202725365921304576</t>
  </si>
  <si>
    <t>MeshalAlrougi</t>
  </si>
  <si>
    <t xml:space="preserve">#اكتتاب_ارمكو #اكتتاب_أرامكو تخصيص 1500 سهم للمكتتب الفرد الواحد وهو ما يمثل نسبة تخصيص كاملة تبلغ 97.5% من إجمالي عدد المكتتبين. </t>
  </si>
  <si>
    <t>https://twitter.com/MeshalAlrougi/status/1202725347130777602</t>
  </si>
  <si>
    <t>ooooo707_d</t>
  </si>
  <si>
    <t>على نافذة الليّل هُناك دعواتٌ ترحل إلى السَماء بكفوف مرفوُعة وسَجدة ذليلة تبوحُ بها النفسْ لخالقِها ماتُريد. #الوتر #اكتتاب_ارامكو</t>
  </si>
  <si>
    <t>https://twitter.com/ooooo707_d/status/1202725317149941762</t>
  </si>
  <si>
    <t>tn__511</t>
  </si>
  <si>
    <t>https://twitter.com/tn__511/status/1202725258706468865</t>
  </si>
  <si>
    <t>Z64nN9HePp1Gy9e</t>
  </si>
  <si>
    <t>#اكتتاب_ارامكو يافارج الهم وكاشف الغم فرج همي ويسر أمري وإقضي حاجتي</t>
  </si>
  <si>
    <t>https://twitter.com/Z64nN9HePp1Gy9e/status/1202725239312048128</t>
  </si>
  <si>
    <t>aomneh951</t>
  </si>
  <si>
    <t xml:space="preserve">#اكتتاب_ارامكو الله يطرح فيها البركه </t>
  </si>
  <si>
    <t>https://twitter.com/aomneh951/status/1202725215408738310</t>
  </si>
  <si>
    <t>mn_dz2</t>
  </si>
  <si>
    <t>احد يشرح لي سالفة التخصيص اذا انا مكتتب ب 250 سهم وش وضعها ؟ اقدر ابيع #اكتتاب_ارامكو</t>
  </si>
  <si>
    <t>https://twitter.com/mn_dz2/status/1202725208781656065</t>
  </si>
  <si>
    <t xml:space="preserve">توقيتك ممتاز يادكتور بيكون الناس اخذوا الفائض من اكتتاب ارامكو وبيفضوا ماعد عندهم شي </t>
  </si>
  <si>
    <t>https://twitter.com/Ali_Altwilae/status/1202725112195223552</t>
  </si>
  <si>
    <t>fa1436had</t>
  </si>
  <si>
    <t>نحمدالله سبحانه وتعالى ونشكره أن جعل لنا نعمة من نِعمه التي لاتُعد ولاتُحصى في باطن أرض هذا البلد الطيب ونسأل الله العلي القدير أن يوفق قيادتنا الحكيمة على الحفاظ على مقدرات هذا الوطن والنهوض به ونسأل الله أن يرد كيد الكائدين في نحورهم وينصرنا على كل من يعادينا. #اكتتاب_ارامكو</t>
  </si>
  <si>
    <t>https://twitter.com/fa1436had/status/1202724936806289413</t>
  </si>
  <si>
    <t>boshra_qaesi1</t>
  </si>
  <si>
    <t xml:space="preserve">كفى بمعيّةِ الله حين لا يكون لك ومعك وبرفقتك أحد ، لو فاتتك الدنيا بمن فيها ومعك الكبيرُ العظيم ، فقرّت عينك بقُربه . #اكتتاب_ارامكو </t>
  </si>
  <si>
    <t>https://twitter.com/boshra_qaesi1/status/1202724880317333506</t>
  </si>
  <si>
    <t xml:space="preserve">#اكتتاب_ارامكو شريك ارامكو : عبدالله يصبح عليكم ويمسي عليكم ويقول لايكون فيه احد يشوف براميلي اللي اكتتب لعيونها والا احد قرب منها والا والا </t>
  </si>
  <si>
    <t>https://twitter.com/wtp_99/status/1202724773631078400</t>
  </si>
  <si>
    <t>Amlostmap</t>
  </si>
  <si>
    <t xml:space="preserve">طلع فيه فايض باسهم ارامكو معناته سعر السهم بالسوق بيبقى ثابت او ينافس على الهبوط... اكلنا خابوق ياشباب #اكتتاب_ارامكو </t>
  </si>
  <si>
    <t>https://twitter.com/Amlostmap/status/1202724753586438144</t>
  </si>
  <si>
    <t>mo26258965</t>
  </si>
  <si>
    <t xml:space="preserve">#اكتتاب_ارامكو - الموضوع سهل يا شباب </t>
  </si>
  <si>
    <t>https://twitter.com/mo26258965/status/1202724749194997760</t>
  </si>
  <si>
    <t>ghyma2233</t>
  </si>
  <si>
    <t xml:space="preserve">#اكتتاب_ارامكو توقعاتكم كم راح يكون سعر التداول تقريباً </t>
  </si>
  <si>
    <t>https://twitter.com/ghyma2233/status/1202724744254181376</t>
  </si>
  <si>
    <t xml:space="preserve">#اكتتاب_ارامكو اشتريت ٣٠سهم زينه والا اعقب واكل هواء </t>
  </si>
  <si>
    <t>https://twitter.com/svqw9_fae/status/1202724722523430913</t>
  </si>
  <si>
    <t>iciiii1</t>
  </si>
  <si>
    <t>الوووو اش صار ع اسهمي وبرميلي ي ليت احد يطمني #اكتتاب_ارامكو</t>
  </si>
  <si>
    <t>https://twitter.com/iciiii1/status/1202724712956203008</t>
  </si>
  <si>
    <t>RatesEgypt</t>
  </si>
  <si>
    <t xml:space="preserve">(اكتتاب المؤسسات في أرامكو يجمع 189 مليار ريـال بنهاية اليوم الـ17 للطرح) - </t>
  </si>
  <si>
    <t>https://twitter.com/RatesEgypt/status/1202724657411108864</t>
  </si>
  <si>
    <t>#اكتتاب_ارامكو البنك الأهلي عطو الفرد 2000 سهم ب التخصيص وارامكو اعطو الفرد 1500 سهم الأهلي عدد الأسهم 300 مليون عدد المكتتبين 1200 مليون ومائتين قيمة التغطيه 311 ثلثمائه وإحدى عشرمليار ارمكو عدد الأسهم 1 مليار 5900 خمسة ملاين وتسعمائه مكتتب</t>
  </si>
  <si>
    <t>https://twitter.com/ageel90/status/1202724559369261058</t>
  </si>
  <si>
    <t>"سامبا": تـخصيص كافة الأسهم للفرد حتى 1,500 سهم في "اكتتاب أرامكو" http://j.mp/2Lr6zKEاقتصاد/سامبا-تخصيص-كافة-الأسهم-للفرد-حتى-1500-سهم-في-اكتتاب-أرامكو?ref=rss&amp;amp;format=simple&amp;amp;link=link</t>
  </si>
  <si>
    <t>https://twitter.com/saudi_enews/status/1202724458340999168</t>
  </si>
  <si>
    <t>Just45707888</t>
  </si>
  <si>
    <t>ممكن لو سمحتو تشرحو لنا الموضوع بشكل مبسط لاني شايفه طلاسم مافهمت شي #اكتتاب_ارامكو</t>
  </si>
  <si>
    <t>https://twitter.com/Just45707888/status/1202724320549724160</t>
  </si>
  <si>
    <t>bin_lafi99</t>
  </si>
  <si>
    <t>ياأرامكو بوركتي باكتتابك الطيّب اكبر فخر لا قالو هاذي أرامكو يحق من جاء لها من بعيد وقريّب ويحق للشعب في اسمها يشاركو مانسى فضايلها علينا لو اشيّب روس العرب من فعلها تداركو @Saudi_Aramco #اكتتاب_ارامكو</t>
  </si>
  <si>
    <t>https://twitter.com/bin_lafi99/status/1202724214215757826</t>
  </si>
  <si>
    <t>na_al_al</t>
  </si>
  <si>
    <t>أكثر حدث ب2019 شقلب معلوماتي الاقتصادية رأساً على عقب ... #اكتتاب_ارامكو</t>
  </si>
  <si>
    <t>https://twitter.com/na_al_al/status/1202724182796242944</t>
  </si>
  <si>
    <t>_fahi__</t>
  </si>
  <si>
    <t>#اكتتاب_ارامكو هاه بشرو تجرنا والا تونا ؟</t>
  </si>
  <si>
    <t>https://twitter.com/_fahi__/status/1202724065070465024</t>
  </si>
  <si>
    <t>SOLIMAN_10</t>
  </si>
  <si>
    <t xml:space="preserve">رسالة توجهها للعينات اللي مثل اللي بالمقطع .. يقال انهم توفوا الله يرحمهم #اكتتاب_ارامكو </t>
  </si>
  <si>
    <t>https://twitter.com/SOLIMAN_10/status/1202724045583765504</t>
  </si>
  <si>
    <t>_loma_2</t>
  </si>
  <si>
    <t xml:space="preserve">#اكتتاب_ارامكو وش خلاني أكتتب وانا ماافهم وش السالفه </t>
  </si>
  <si>
    <t>https://twitter.com/_loma_2/status/1202724027304951810</t>
  </si>
  <si>
    <t>Rana57555743</t>
  </si>
  <si>
    <t xml:space="preserve">الي حابين يتوظفون وظيفة للجنسين #اكتتاب_ارامكو </t>
  </si>
  <si>
    <t>https://twitter.com/Rana57555743/status/1202724019671314433</t>
  </si>
  <si>
    <t>tasi000</t>
  </si>
  <si>
    <t>#اكتتاب_ارامكو يتصدر #تويتر</t>
  </si>
  <si>
    <t>https://twitter.com/tasi000/status/1202723875596972032</t>
  </si>
  <si>
    <t>hQT7IoXjmnBpmYV</t>
  </si>
  <si>
    <t>#اكتتاب_ارامكو صلوا على شفيعكم يوم القيامة اللهم صل وسلم على نبينا محمدﷺ #صلوا_عليه_لاجل_شفاعته_ﷺ</t>
  </si>
  <si>
    <t>https://twitter.com/hQT7IoXjmnBpmYV/status/1202723782953189377</t>
  </si>
  <si>
    <t xml:space="preserve"> كل من اشترى 1000 سهم فأقل: . عندما تبيع بعد 180 يوم بعد منح السهم المجاني لكل 10 اسهم يصبح تكلفة السهم 29 ريال . من يبيع ب 35 مثلًا قبل 180 يوم هو خسران لأنه سيصبح تكلفة السهم الواحد عليه ب 32 والمكسب 3 ريالات فقط بينما من يتمسك به يكسب 3 ريالات دون بيع #اكتتاب_ارامكو</t>
  </si>
  <si>
    <t>https://twitter.com/FaisalEs1es/status/1202723766993924096</t>
  </si>
  <si>
    <t>#اكتتاب_ارامكو مافي واحد ولد حلال يشرح للمدلخين امثالي مغير ادربي براسي مدري هي محدره والا ملقيه عاطله من ايام الجاهليه عقلي مصدي محروقه فيوزه انا اشتريت ٣٠ سهم ب ٩٥٠ اصارع الاغنياء والا اكمل في حياة الفقر والشقاء ، من يوم نزل الخبر وانا ما فهمت شي</t>
  </si>
  <si>
    <t>https://twitter.com/svqw9_fae/status/1202723751806324737</t>
  </si>
  <si>
    <t>Khalidzzz1989</t>
  </si>
  <si>
    <t>ماجاني نوم شكلي بروح أطفي الكهرب على شركة ارامكو عشان نزيد الأرباح "بصفتي شريك" #اكتتاب_ارامكو</t>
  </si>
  <si>
    <t>https://twitter.com/Khalidzzz1989/status/1202723749344239616</t>
  </si>
  <si>
    <t>مجموع طلبات الاكتتاب في شركة أرامكو من قِبل المؤسسات المكتتبة 397 مليار ريال. . #السعودية #اكتتاب_أرامكو</t>
  </si>
  <si>
    <t>https://twitter.com/AlmadayNews/status/1202723735901556736</t>
  </si>
  <si>
    <t>ملخص إكتتاب #أرامكو العملاق: - 32 ريال سعر الطرح النهائي - 446 مليار ريال إجمالي الطلبات - 465 نسبة التغطية - 96 مليار ريال قيمة الطرح - 33.3% أسهم الأفراد - 66.7% أسهم المؤسسات #قطر_السعوديه #اكتتاب_ارامكو</t>
  </si>
  <si>
    <t>https://twitter.com/ASHEHRI58963603/status/1202723645174550529</t>
  </si>
  <si>
    <t>T3aleeel</t>
  </si>
  <si>
    <t>#اكتتاب_ارامكو. ㅤ رسَاله ليل : دخيلك لا تروحَ ، ارجَع ترىّ ليل الحزن قافيك ! عليك الله ، وجَاه الله ، خاف الله في حالي*.</t>
  </si>
  <si>
    <t>https://twitter.com/T3aleeel/status/1202723616078602240</t>
  </si>
  <si>
    <t>__iemrmr</t>
  </si>
  <si>
    <t>#اكتتاب_ارامكو : ففففلوسيييييي واحلامي اني شريكه رسميه لارامكو لا تضييييععععع "(.</t>
  </si>
  <si>
    <t>https://twitter.com/__iemrmr/status/1202723591193874432</t>
  </si>
  <si>
    <t>ro0roo9</t>
  </si>
  <si>
    <t xml:space="preserve">#اكتتاب_ارامكو يارب بارك لنا فيها </t>
  </si>
  <si>
    <t>https://twitter.com/ro0roo9/status/1202723587494498305</t>
  </si>
  <si>
    <t xml:space="preserve">#اكتتاب_ارامكو تكفووون يا اهل الخير نخيتكم ساهموا لو بالقليل كل امورنا وحياتنا متوقفه ابني بدون علاج وبدون مدرسه زوجي بدون عمل تكفوووون </t>
  </si>
  <si>
    <t>https://twitter.com/thms28882994/status/1202723480216707079</t>
  </si>
  <si>
    <t xml:space="preserve">راعي الانترا تصرفه غلط كان بيخلي السالفه اكبر بس حمدلله عدت ع خير #اكتتاب_ارامكو </t>
  </si>
  <si>
    <t>https://twitter.com/SOLIMAN_10/status/1202723477163298816</t>
  </si>
  <si>
    <t>bissan_2030</t>
  </si>
  <si>
    <t xml:space="preserve">#اكتتاب_ارامكو دامكم مجتمعين هنا ابسألكم انا معي اكثر من ٥٠ الف (الحمدلله) حابة افتح فيها مغسلة ملابس عطوني نصايحكم وبالذات اهل الخبرة ولهم باع طويل بهذا المجال مشروع ناجح وهل تكفي فلوسي ولا لا انا عاطلة وجمعتهم بشق الأنفس ابي احطهم بمشروع مضمون ويأمن لي مستقبلي </t>
  </si>
  <si>
    <t>https://twitter.com/bissan_2030/status/1202723405889523713</t>
  </si>
  <si>
    <t>mohedalsharari</t>
  </si>
  <si>
    <t xml:space="preserve">#اكتتاب_ارامكو احبتي صلو علي نبينا محمد اللهم صل وسلم علي نبينا وحبيبنا محمد </t>
  </si>
  <si>
    <t>https://twitter.com/mohedalsharari/status/1202723402164920321</t>
  </si>
  <si>
    <t>#اكتتاب_أرامكو تقريباً 4.8 مليون مكتتب كان متوسط عدد أسهمهم التي تم الإكتتاب بها هو 200 سهم للفرد</t>
  </si>
  <si>
    <t>https://twitter.com/Khalid_F17/status/1202723292064501762</t>
  </si>
  <si>
    <t>20_xuil</t>
  </si>
  <si>
    <t>في تطبيق حلو للأسهم؟؟ #اكتتاب_ارامكو</t>
  </si>
  <si>
    <t>https://twitter.com/20_xuil/status/1202723268035301376</t>
  </si>
  <si>
    <t>R3B_____</t>
  </si>
  <si>
    <t>احساس انك مستثمر في اكبر شركه نفطيه في العالم و اكبر شركه في العالم احساس فخم #اكتتاب_ارامكو</t>
  </si>
  <si>
    <t>https://twitter.com/R3B_____/status/1202723248355581952</t>
  </si>
  <si>
    <t xml:space="preserve">#اكتتاب_ارامكو فئات المكتتبين من عمر 16 إلى 30 سنه أقل من 800 ألف مكتتب في بلد نسبة الشباب فيه توصل 70% وعدد السعوديين 21 مليون برأيي هالشي يعطي صوره ان فئة الشباب يعانون مادياً </t>
  </si>
  <si>
    <t>https://twitter.com/msafr2002/status/1202723205544366080</t>
  </si>
  <si>
    <t>sadon711</t>
  </si>
  <si>
    <t>https://twitter.com/sadon711/status/1202723191715704833</t>
  </si>
  <si>
    <t>Digital505</t>
  </si>
  <si>
    <t>#اكتتاب_ارامكو تخصيص كامل الكميه للأفراد من 1500 سهم واقل ولمعرفه التخصيص لأي كميه كالتالي : الكميه المكتتب بها طرح 1500 الناتج ضرب 0.10941= رقم الرقم + 1500= التخصيص النهائي مثال شخص ما اكتتب ب 7000 سهم للفرد 7000-1500= 5500 5500* 0.10941= 602 1500+602=2102</t>
  </si>
  <si>
    <t>https://twitter.com/Digital505/status/1202723167871127553</t>
  </si>
  <si>
    <t>D_77ee</t>
  </si>
  <si>
    <t>بعد استشاره من لهم خبره في الاسهم ايام هبت الاسهم عام 2006وعام 2007كلهم يقولون لا تكتتبو خساره اكتتب في شركات غيرها او افتح مشروع اذا عندك ماده زيده افضل من الاكتتاب غير كذا كلام مطبلين #اكتتاب_ارامكو</t>
  </si>
  <si>
    <t>https://twitter.com/D_77ee/status/1202723076120698883</t>
  </si>
  <si>
    <t xml:space="preserve">ايش معنى هاذي الرساله ؟؟ #اكتتاب_ارامكو </t>
  </si>
  <si>
    <t>https://twitter.com/20_xuil/status/1202722985070735361</t>
  </si>
  <si>
    <t>Zmx115</t>
  </si>
  <si>
    <t>اللهم صبح أبوية برياحين الجنة وحدائقها، اللهم اجعله مرتاح مُبشّر مطمئن راضي مُوسّع له في قبره مُيسّره له الجّنة فائز بدخولها مع من يحب يارب العالمين #اكتتاب_ارامكو اسعدني بدعوه لوالدي</t>
  </si>
  <si>
    <t>https://twitter.com/Zmx115/status/1202722951017181189</t>
  </si>
  <si>
    <t>ensan1990</t>
  </si>
  <si>
    <t>اشتركت ب٥٠ سهم اذا بعت وش تنصحوني اشتري سياره ؟ #اكتتاب_ارامكو</t>
  </si>
  <si>
    <t>https://twitter.com/ensan1990/status/1202722905739735040</t>
  </si>
  <si>
    <t>noor_kitchen1</t>
  </si>
  <si>
    <t>https://twitter.com/noor_kitchen1/status/1202722884243857408</t>
  </si>
  <si>
    <t>MESHARIESSA</t>
  </si>
  <si>
    <t xml:space="preserve">#اكتتاب_ارامكو وضعي بعد التخصيص </t>
  </si>
  <si>
    <t>https://twitter.com/MESHARIESSA/status/1202722850064523264</t>
  </si>
  <si>
    <t xml:space="preserve">#اكتتاب_ارامكو اشتريت ٧٠ سهم من أرامكو المفروض توفرولي غرفة خاصة وحراس وسواقين مارسيدس </t>
  </si>
  <si>
    <t>https://twitter.com/nomasbrother/status/1202722812982628352</t>
  </si>
  <si>
    <t xml:space="preserve">#اكتتاب_ارامكو الدب الداشر بالعربي سرقكم ويبي يشرد خارج البلاد أسس دوله اخرى سريه وقال خذ القنابل هذي وفجر ارامكو </t>
  </si>
  <si>
    <t>https://twitter.com/AtIygtt1sTmh4A6/status/1202722805026041862</t>
  </si>
  <si>
    <t>Afaf_p</t>
  </si>
  <si>
    <t>خسر أو ربح ؟ #اكتتاب_ارامكو</t>
  </si>
  <si>
    <t>https://twitter.com/Afaf_p/status/1202722746637139969</t>
  </si>
  <si>
    <t>altami_reem</t>
  </si>
  <si>
    <t xml:space="preserve">#اكتتاب_ارامكو سبحان الله تحمست جدًا للاكتتاب ثم استخرت بأن ييسره الله إن كان خيرًا لي أو يصرفني عنه إن كان شرًا لي فمسحه الله عن قلبي وكأنه لم يوجد حتى قرأت صدفة أن المهلة المقررة قد انتهت فحمدت الله على ما أختاره لي فكان، لا ما أردته أن يكون. التسليم بعد #الاستخارة سعادة ورضا </t>
  </si>
  <si>
    <t>https://twitter.com/altami_reem/status/1202722744024141825</t>
  </si>
  <si>
    <t>gnd_i3</t>
  </si>
  <si>
    <t>https://twitter.com/gnd_i3/status/1202722717319016453</t>
  </si>
  <si>
    <t>diegox911</t>
  </si>
  <si>
    <t>#اكتتاب_ارامكو سعودي اباً وأماً واحب مليكي ووطني ولكني لا املك مالاً ولا وظيفةً ولاتجاره في ذروة شبابي وذراعي يرفع بعيراً .. ولكني مُعطل عن كل مايكفل الكفاف المعيشي مُعطل جسدياً وفكرياً وروحياً ..! حسناً هل أستطيع أن احتطب ! ممنوع #تجمع_العاطلين_السعوديين57</t>
  </si>
  <si>
    <t>https://twitter.com/diegox911/status/1202722664319766528</t>
  </si>
  <si>
    <t>#أرامكو تجمع 25,6 مليار دولار في أول عملية #اكتتاب #السعودية https://elaph.com/Web/Economics/2019/12/1274114.html</t>
  </si>
  <si>
    <t>https://twitter.com/Elaph/status/1202722647622201344</t>
  </si>
  <si>
    <t>m_Fisal25</t>
  </si>
  <si>
    <t xml:space="preserve">#اكتتاب_ارامكو يالله اني استودعتك فلوسي </t>
  </si>
  <si>
    <t>https://twitter.com/m_Fisal25/status/1202722605033238531</t>
  </si>
  <si>
    <t>amlalzayd3</t>
  </si>
  <si>
    <t>خير وأبقىٰ: "سبحان الله، الحمدلله ، لا إله إلا الله ، الله أكبر ، لا حول ولا قوة إلا بالله" . #اكتتاب_ارامكو</t>
  </si>
  <si>
    <t>https://twitter.com/amlalzayd3/status/1202722591204663296</t>
  </si>
  <si>
    <t>https://twitter.com/roro_assiri_jed/status/1202722583596216321</t>
  </si>
  <si>
    <t>gh_63</t>
  </si>
  <si>
    <t>متخيلين اني شريك لأرامكو بثلاثين سهم . #اكتتاب_ارامكو</t>
  </si>
  <si>
    <t>https://twitter.com/gh_63/status/1202722582795104256</t>
  </si>
  <si>
    <t>__saara_7</t>
  </si>
  <si>
    <t>احد يفهمنا وش المحفظه ؟؟ ومتى بيردون فلوسنا؟ #اكتتاب_ارامكو</t>
  </si>
  <si>
    <t>https://twitter.com/__saara_7/status/1202722520551612417</t>
  </si>
  <si>
    <t>AmBinshehween</t>
  </si>
  <si>
    <t>سامبا كابيتال: اليوم الجمعة .. رد فائض اكتتاب أرامكو</t>
  </si>
  <si>
    <t>https://twitter.com/AmBinshehween/status/1202722503925411841</t>
  </si>
  <si>
    <t>AMkmk1405mkmk</t>
  </si>
  <si>
    <t xml:space="preserve">#اكتتاب_ارامكو حادث سياره تحمل دخان بعدد مو طبيعي </t>
  </si>
  <si>
    <t>https://twitter.com/AMkmk1405mkmk/status/1202722494181982209</t>
  </si>
  <si>
    <t>ghazzzz12</t>
  </si>
  <si>
    <t>متى نتائج الأسهم؟ #اكتتاب_ارامكو</t>
  </si>
  <si>
    <t>https://twitter.com/ghazzzz12/status/1202722471218237442</t>
  </si>
  <si>
    <t>https://twitter.com/gnd_i3/status/1202722445465182213</t>
  </si>
  <si>
    <t>اكتتاب أرامكو يجمع 446 مليار ريال بتغطية 465%.. و32 ريالا تسعير نهائي http://j.mp/2sPyXQ9محليات/اكتتاب-أرامكو-يجمع-446-مليار-ريال-بتغطية-465-و32-ريالا-تسعير-نهائي?ref=rss&amp;amp;format=simple&amp;amp;link=link</t>
  </si>
  <si>
    <t>https://twitter.com/saudi_enews/status/1202722370043228162</t>
  </si>
  <si>
    <t>fxBrl5nOryO3l4i</t>
  </si>
  <si>
    <t xml:space="preserve">#اكتتاب_ارامكو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استغفر الله </t>
  </si>
  <si>
    <t>https://twitter.com/fxBrl5nOryO3l4i/status/1202722361843355648</t>
  </si>
  <si>
    <t>Adh___1991</t>
  </si>
  <si>
    <t xml:space="preserve">#ماهي_اسباب_نجاح_الزواج #اكتتاب_ارامكو #السعوديه_العظمى ٓ يا ملائكتي إقضوا حاجة عبدي الليله فقد غلب يقينه قدري . - يا رب أرزقنا هذا النداء </t>
  </si>
  <si>
    <t>https://twitter.com/Adh___1991/status/1202722349956653059</t>
  </si>
  <si>
    <t>Www6667O</t>
  </si>
  <si>
    <t xml:space="preserve">سنابي حياكم #اكتتاب_ارامكو </t>
  </si>
  <si>
    <t>https://twitter.com/Www6667O/status/1202722275964981248</t>
  </si>
  <si>
    <t>alwafy_wafy1</t>
  </si>
  <si>
    <t>#اكتتاب_ارامكو * نتائج تخصيص إكتتاب ارامكو مجال خصب للدراسات و البحوث الإقتصادية و الإجتماعية. * من ما كشفه هذا التخصيص التباين الطبقي الإقتصادي الكبير بين شرائح المجتمع. * التسويق للإكتتاب لم ينجح في الوصول للمواطن العادي. *البنوك كانت مترددة وغير واقعية في تعاملها مع الاكتتاب.</t>
  </si>
  <si>
    <t>https://twitter.com/alwafy_wafy1/status/1202722195119706114</t>
  </si>
  <si>
    <t>Ac72Dy</t>
  </si>
  <si>
    <t>#اكتتاب_ارامكو #ماهي_اسباب_نجاح_الزواج</t>
  </si>
  <si>
    <t>https://twitter.com/Ac72Dy/status/1202722159447232514</t>
  </si>
  <si>
    <t>D_A_G111</t>
  </si>
  <si>
    <t>#اكتتاب_ارامكو السؤال الحين السهم ابو ٣٢ بعد ٦ شهور او سنه كم تتوقعون يوصل ( مستثمر عليمي) لاحد يشره علي</t>
  </si>
  <si>
    <t>https://twitter.com/D_A_G111/status/1202721967763283969</t>
  </si>
  <si>
    <t>aqaraqarwwwwww</t>
  </si>
  <si>
    <t xml:space="preserve">#اكتتاب_أرامكو فشل الجميع وخاصه من يدعي انه خبره في سوق المال فشلو جميعهم فشلاً ذريعاً وتسببوا في عدم اكتتاب الافراد بأكثر من 200 سهم من واقع خبرتهم المزيفه ! حيث نصحوهم بعدم الزياده عن 200 سهم في الاكتتاب بعضهم عن حسن نيه والبعض دلاخه والبعض الاخر يعني اني يعننّيني </t>
  </si>
  <si>
    <t>https://twitter.com/aqaraqarwwwwww/status/1202721887832494080</t>
  </si>
  <si>
    <t>HDoosh2020</t>
  </si>
  <si>
    <t>زايده فلووسكم #اكتتاب_ارامكو</t>
  </si>
  <si>
    <t>https://twitter.com/HDoosh2020/status/1202721875945775104</t>
  </si>
  <si>
    <t>kdooj70</t>
  </si>
  <si>
    <t xml:space="preserve">#اكتتاب_ارامكو وش العلم يعرب </t>
  </si>
  <si>
    <t>https://twitter.com/kdooj70/status/1202721868563828739</t>
  </si>
  <si>
    <t>thalab2013</t>
  </si>
  <si>
    <t>#اكتتاب_ارامكو التخصيص كم ياعيال ؟ احد يفهمنا</t>
  </si>
  <si>
    <t>https://twitter.com/thalab2013/status/1202721851178242048</t>
  </si>
  <si>
    <t>qwer125561</t>
  </si>
  <si>
    <t>#اكتتاب_ارامكو. عش حياتك قريراً مطمئناً موقناً واثقاً بأن لا أحد يستطيع أن يغلق باباً فتحه الله سبحانه وتعالى لك .. . ﴿مَا يَفتحِ اللّٰهُ لِلنَّاس مِنْ رَحمةٍ فَلا مُمسكَ لهَا﴾</t>
  </si>
  <si>
    <t>https://twitter.com/qwer125561/status/1202721847596474371</t>
  </si>
  <si>
    <t>souq_secrets</t>
  </si>
  <si>
    <t>كوبونات خصم منوعة لعيونك، احفظها في المفضلة أو أعطها لمن تحب. نون: LMN429 سبلاش: SP232 إتش آند إم: HH030 مذركير: CC258 نسناس: AC661 قولدن سنت: ACET5 #اكتتاب_ارامكو</t>
  </si>
  <si>
    <t>https://twitter.com/souq_secrets/status/1202721809478623232</t>
  </si>
  <si>
    <t>MaAmtp59322</t>
  </si>
  <si>
    <t>خازوق #اكتتاب_ارامكو</t>
  </si>
  <si>
    <t>https://twitter.com/MaAmtp59322/status/1202721723919032320</t>
  </si>
  <si>
    <t xml:space="preserve">#اكتتاب_ارامكو انا مافهمت شي من الجداول ومن الكلام الي تقولونه </t>
  </si>
  <si>
    <t>https://twitter.com/nomasbrother/status/1202721653790253056</t>
  </si>
  <si>
    <t>WTotaaa</t>
  </si>
  <si>
    <t>لا يجوز .. #اكتتاب_ارامكو</t>
  </si>
  <si>
    <t>https://twitter.com/WTotaaa/status/1202721602057707521</t>
  </si>
  <si>
    <t>Hadiiiil</t>
  </si>
  <si>
    <t xml:space="preserve">جماعة الـ ١٠ اسهم #اكتتاب_ارامكو </t>
  </si>
  <si>
    <t>https://twitter.com/Hadiiiil/status/1202721563260465152</t>
  </si>
  <si>
    <t>ملخص إكتتاب #أرامكو العملاق: - 32 ريال سعر الطرح النهائي - 446 مليار ريال إجمالي الطلبات - 465 نسبة التغطية - 96 مليار ريال قيمة الطرح - 33.3% أسهم الأفراد - 66.7% أسهم المؤسسات #ساحات_القويعية</t>
  </si>
  <si>
    <t>https://twitter.com/sahat2012/status/1202721524601556999</t>
  </si>
  <si>
    <t>ana7sash</t>
  </si>
  <si>
    <t xml:space="preserve">#اكتتاب_ارامكو اذا ما تقدر تساعد رتوت عسى ربي يفرجها </t>
  </si>
  <si>
    <t>https://twitter.com/ana7sash/status/1202721513402753024</t>
  </si>
  <si>
    <t>mooode87</t>
  </si>
  <si>
    <t xml:space="preserve">#اكتتاب_ارامكو الدخان مغشوش ترا مانسينا </t>
  </si>
  <si>
    <t>https://twitter.com/mooode87/status/1202721476237037579</t>
  </si>
  <si>
    <t>moha_x3</t>
  </si>
  <si>
    <t>حلمت قبل يومين ان سعر تداول السهم وصل 26 ريال طبعا السعر هذا مراح يتحقق في أول يوم تداول لان نسبه تذبذب السهم حتكون 10٪ #اكتتاب_ارامكو</t>
  </si>
  <si>
    <t>https://twitter.com/moha_x3/status/1202721462077009920</t>
  </si>
  <si>
    <t>couponatech</t>
  </si>
  <si>
    <t>كوبونات خصم منوعة لعيونك، احفظها في المفضلة تحتاجها. نون: LMN429 سبلاش: SP232 إتش آند إم: HH030 مذركير: CC258 نسناس: AC661 قولدن سنت: ACET5 #اكتتاب_ارامكو</t>
  </si>
  <si>
    <t>https://twitter.com/couponatech/status/1202721460122456064</t>
  </si>
  <si>
    <t>Salah77416</t>
  </si>
  <si>
    <t xml:space="preserve">#أرامكو_السعودية #اكتتاب_ارمكو اللهم بارك </t>
  </si>
  <si>
    <t>https://twitter.com/Salah77416/status/1202721441143128064</t>
  </si>
  <si>
    <t>#اكتتاب_ارامكو اهم شي العبيد من التجار الذين باعوا اخرتهم بدنياهم لاضلال الناس انت الخسران ههههههه #تجمع_العاطلين_السعوديين57</t>
  </si>
  <si>
    <t>https://twitter.com/KGimKpCkJB5ekN6/status/1202721406984871937</t>
  </si>
  <si>
    <t>howus123</t>
  </si>
  <si>
    <t>"إن رغبتي في إتقان ما أقوم به من عمل لم تعن قط، رغبتي في التفوق على أي إنسان آخر" - غازي القصيبي #اكتتاب_ارامكو</t>
  </si>
  <si>
    <t>https://twitter.com/howus123/status/1202721368900591619</t>
  </si>
  <si>
    <t>hafeez_220</t>
  </si>
  <si>
    <t xml:space="preserve">#اكتتاب_ارامكو -التسجيل في حافز -إكمال البيانات -تحديث حافز مره أسبوعياً -حضور الدورات التدريبيه وإكمالها -تجنب خطر العقوبات الماليه او الإقصاء من البرنامج بفعل اللازم -تسجيل في حساب المواطن بمبلغ رمزي الله يجزاكم ووالديكم الجنه دعم لعلك تكون سبب في رزقي بعد الله </t>
  </si>
  <si>
    <t>https://twitter.com/hafeez_220/status/1202721236729683968</t>
  </si>
  <si>
    <t>ksa19831111</t>
  </si>
  <si>
    <t xml:space="preserve">#اكتتاب_ارامكو ربي يرزقكم ساهمو بتفريج كربه </t>
  </si>
  <si>
    <t>https://twitter.com/ksa19831111/status/1202721196594401280</t>
  </si>
  <si>
    <t xml:space="preserve">#اكتتاب_ارامكو ذكرت قبل ان ارامكو لم تصل لأكبر 10 اكتتابات سعوديه "بعدد المكتتبين" . والان وصول نسبة التخصيص إلى 1500 سهم للمكتتب يدل على ان أغلب المكتتبين اكتتبوا بالحد الادنى او بعدد قليل من الاسهم . برأيي هذا مؤشر على تآكل الطبقه المتوسطه في السنوات الأخيره </t>
  </si>
  <si>
    <t>https://twitter.com/msafr2002/status/1202721170530996226</t>
  </si>
  <si>
    <t>foz2_</t>
  </si>
  <si>
    <t>https://twitter.com/foz2_/status/1202721057494487041</t>
  </si>
  <si>
    <t>aaasddd_1222</t>
  </si>
  <si>
    <t>#اكتتاب_ارامكو واللي مكتتب ٣٠سهم كم يجيه</t>
  </si>
  <si>
    <t>https://twitter.com/aaasddd_1222/status/1202720966046027776</t>
  </si>
  <si>
    <t>Rh121098</t>
  </si>
  <si>
    <t xml:space="preserve">وضعي حاليا فالهشتاق #اكتتاب_ارامكو </t>
  </si>
  <si>
    <t>https://twitter.com/Rh121098/status/1202720909561344001</t>
  </si>
  <si>
    <t>AnAMey1</t>
  </si>
  <si>
    <t xml:space="preserve">#اكتتاب_ارامكو السلام عليكم ورحمة الله وبركاته الله يجزاكم خير يا رب ويجعل لكم سبب في قضاء ديني لي سنتين إيقاف خدمات وابي منكم توصلون صوتي لفاعلين الخير حتى لو بنشر فاتورتي الله يفرجها علي وعليكم وييسر لي ولكم ويسخر لي ولكم ماهو خير ان شاء الله يارب العالمين </t>
  </si>
  <si>
    <t>https://twitter.com/AnAMey1/status/1202720896579964930</t>
  </si>
  <si>
    <t>mmlaaka</t>
  </si>
  <si>
    <t xml:space="preserve">سامبا’: تـخصيص كافة الأسهم للفرد حتى 1,500 سهم في ‘اكتتاب أرامكو’ </t>
  </si>
  <si>
    <t>https://twitter.com/mmlaaka/status/1202720833376018434</t>
  </si>
  <si>
    <t>sssss196799</t>
  </si>
  <si>
    <t>يارب ياكريم باليلة الجمعه تفرح قلب كل من يكون سبب تفرج كربتنا ياررررب الله يسعدكم مابقى الا عشر ألاف كونو سبب بتفريج كربتنا الله يرزقكم سعاده الدنيا والاخره #اكتتاب_ارامكو</t>
  </si>
  <si>
    <t>https://twitter.com/sssss196799/status/1202720789755285505</t>
  </si>
  <si>
    <t>iiima10</t>
  </si>
  <si>
    <t>https://twitter.com/iiima10/status/1202720761854779392</t>
  </si>
  <si>
    <t>قروب لـ #اكتتاب_أرامكو للفائده والمناقشه .</t>
  </si>
  <si>
    <t>https://twitter.com/s2bsh/status/1202720732964442112</t>
  </si>
  <si>
    <t>sooha_ahmad2009</t>
  </si>
  <si>
    <t>مافهم فيها شي مدري وين الله حاطني #اكتتاب_ارامكو</t>
  </si>
  <si>
    <t>https://twitter.com/sooha_ahmad2009/status/1202720724194152448</t>
  </si>
  <si>
    <t>o1x9o</t>
  </si>
  <si>
    <t>استودعتك يارب حلالي من كل حرامي #اكتتاب_ارامكو</t>
  </si>
  <si>
    <t>https://twitter.com/o1x9o/status/1202720685648420864</t>
  </si>
  <si>
    <t>iop_7lli</t>
  </si>
  <si>
    <t xml:space="preserve">#اكتتاب_ارامكو والي مايفهم بهذي الامور وش يسوي </t>
  </si>
  <si>
    <t>https://twitter.com/iop_7lli/status/1202720639573999616</t>
  </si>
  <si>
    <t>A_A_Abahussain</t>
  </si>
  <si>
    <t>تعلن #أرامكو_السعودية عن تحديد السعر النهائي للطرح عبر الموقع الإلكتروني. تنزيل الوثيقة - إعلان عن حجم الطرح وسعر الطرح النهائي http://ow.ly/2GIs30pTMXp #اكتتاب_ارامكو</t>
  </si>
  <si>
    <t>https://twitter.com/A_A_Abahussain/status/1202720598713090048</t>
  </si>
  <si>
    <t xml:space="preserve">«#سامبا»: اكتمال تخصيص أسهم «#أرامكو» http://bit.ly/2sPx0Dj #اكتتاب_ارامكو </t>
  </si>
  <si>
    <t>https://twitter.com/alyaum/status/1202720554324611073</t>
  </si>
  <si>
    <t>Ar_00i</t>
  </si>
  <si>
    <t xml:space="preserve">#اكتتاب_ارامكو المبالغ الزايده وزوعوها علينا ب التساوي خلونا نلعب وننبسط بالفلوس الليله واسحبوها بكره </t>
  </si>
  <si>
    <t>https://twitter.com/Ar_00i/status/1202720488319049728</t>
  </si>
  <si>
    <t>3HanaSaleh_55</t>
  </si>
  <si>
    <t xml:space="preserve">#صلعه_فواز #السعوديه_العظمي #اكتتاب_ارامكو </t>
  </si>
  <si>
    <t>https://twitter.com/3HanaSaleh_55/status/1202720451836989450</t>
  </si>
  <si>
    <t>يُظلم الليل ، وتنام الأعين ويبقى "نورُ السّماوَات والأرض " يستجيب لمن دعاه ويغفر لمن استغُفر. ﴿قُمِ اللَّيلَ إِلّا قَليلًا﴾ صلاة الوتر #اكتتاب_ارامكو</t>
  </si>
  <si>
    <t>https://twitter.com/amlalzayd3/status/1202720406043533312</t>
  </si>
  <si>
    <t>abu_saud12345</t>
  </si>
  <si>
    <t xml:space="preserve">#اكتتاب_ارامكو الله يطرح فيها البركه ؛؛؛؛؛؛؛؛؛ </t>
  </si>
  <si>
    <t>https://twitter.com/abu_saud12345/status/1202720386959499276</t>
  </si>
  <si>
    <t>ixx994</t>
  </si>
  <si>
    <t xml:space="preserve">#اكتتاب_ارامكو اكتتبت واحس اني توهقت ماعرف كيف أبيع ولا اشتري ولا وين ولا متى </t>
  </si>
  <si>
    <t>https://twitter.com/ixx994/status/1202720381326503944</t>
  </si>
  <si>
    <t>#اكتتاب_ارامكو يارب ياكريم باليلة الجمعه تفرح قلب كل من يكون سبب تفرج كربتنا ياررررب الله يسعدكم مابقى الا عشر ألاف كونو سبب بتفريج كربتنا الله يرزقكم سعاده الدنيا والاخره</t>
  </si>
  <si>
    <t>https://twitter.com/sssss196799/status/1202720381242630144</t>
  </si>
  <si>
    <t>omrodeen</t>
  </si>
  <si>
    <t>لاإله إلا الله وحده لا شريك له له الملك #اكتتاب_ارامكو</t>
  </si>
  <si>
    <t>https://twitter.com/omrodeen/status/1202720373223104515</t>
  </si>
  <si>
    <t>kttttkt</t>
  </si>
  <si>
    <t>#اكتتاب_ارامكو الحمدلله ما اكتتبت لانه باشتري بعد التدوال بنص السعر او بعشرين او اقل كل شي بوقته</t>
  </si>
  <si>
    <t>https://twitter.com/kttttkt/status/1202720281564975105</t>
  </si>
  <si>
    <t>CNNBusiness</t>
  </si>
  <si>
    <t xml:space="preserve">اكتتاب أرامكو أعلى اكتتاب في التاريخ </t>
  </si>
  <si>
    <t>https://twitter.com/Abdulrhman/status/1202720270173319174</t>
  </si>
  <si>
    <t>تخصيص ما يصل إلى 1500 سهم للمكتتب الفرد في #إكتتاب_أرامكو ما يمثل نسبة تخصيص كاملة تبلغ 97.5% من إجمالي عدد المكتتبين #ساحات_القويعية</t>
  </si>
  <si>
    <t>https://twitter.com/sahat2012/status/1202720260165689344</t>
  </si>
  <si>
    <t>saaher111</t>
  </si>
  <si>
    <t>#اكتتاب_ارامكو اووما اللي خصصوا له 1500 سهم هذا شريك في مصفاة مو برميل</t>
  </si>
  <si>
    <t>https://twitter.com/saaher111/status/1202720257888141314</t>
  </si>
  <si>
    <t>AbuTamim97</t>
  </si>
  <si>
    <t xml:space="preserve">#اكتتاب_ارامكو للتواصل بخصوص العروض الموجوده ولتسويق العروض المباشره الرجاء التواصل على الخاص او ضع رقم جوالك وسيتم التواصل معك </t>
  </si>
  <si>
    <t>https://twitter.com/AbuTamim97/status/1202720254364921856</t>
  </si>
  <si>
    <t>rehamah_</t>
  </si>
  <si>
    <t xml:space="preserve">#اكتتاب_ارامكو : صرت شريكة بانزينكم من عندي </t>
  </si>
  <si>
    <t>https://twitter.com/rehamah_/status/1202720195183333377</t>
  </si>
  <si>
    <t>Herbinjurious</t>
  </si>
  <si>
    <t>من يبي يشتري اسهمي ؟ الان ببيع #اكتتاب_ارامكو</t>
  </si>
  <si>
    <t>https://twitter.com/Herbinjurious/status/1202720170021728258</t>
  </si>
  <si>
    <t>swee2222t</t>
  </si>
  <si>
    <t>https://twitter.com/swee2222t/status/1202720145359155201</t>
  </si>
  <si>
    <t>Tulip_alhashmi</t>
  </si>
  <si>
    <t xml:space="preserve">#اكتتاب_ارامكو فهموني </t>
  </si>
  <si>
    <t>https://twitter.com/Tulip_alhashmi/status/1202720141684940800</t>
  </si>
  <si>
    <t>shababharb</t>
  </si>
  <si>
    <t xml:space="preserve">#أرامكو تعلن سعر الطرح عند 32 ريالاً وحجم طلبات الاكتتاب بلغت 446 مليار ريال #اكتتاب_ارامكو </t>
  </si>
  <si>
    <t>https://twitter.com/shababharb/status/1202720117974540289</t>
  </si>
  <si>
    <t>nx_tj</t>
  </si>
  <si>
    <t xml:space="preserve">#اكتتاب_ارامكو ايش اخبار شركتنا ليش ترند فلوسي بأمان ولالا </t>
  </si>
  <si>
    <t>https://twitter.com/nx_tj/status/1202720070419517440</t>
  </si>
  <si>
    <t>pllq1__</t>
  </si>
  <si>
    <t xml:space="preserve">#اكتتاب_ارامكو هذا الحال اذا نزل سعر السهم الى 20 ريال </t>
  </si>
  <si>
    <t>https://twitter.com/pllq1__/status/1202720035028062210</t>
  </si>
  <si>
    <t>SamiSsa745</t>
  </si>
  <si>
    <t>تصـدقين أنـك وحــشتيني وغــنيـت لـك #اكتتاب_ارامكو</t>
  </si>
  <si>
    <t>https://twitter.com/SamiSsa745/status/1202720034524737538</t>
  </si>
  <si>
    <t>trad2030</t>
  </si>
  <si>
    <t>#اكتتاب_ارامكو #يوم_الجمعة #صلى_الله_عليه_وسلم #صلوا_على_الحبيب_محمد_ﷺ #ماهي_اسباب_نجاح_الزواج</t>
  </si>
  <si>
    <t>https://twitter.com/trad2030/status/1202720014220103681</t>
  </si>
  <si>
    <t>abdalbaryzaher</t>
  </si>
  <si>
    <t>اكتتاب أرامكو يجمع 446 مليار ريال بتغطية 465% و32 ريالا تسعير نهائي</t>
  </si>
  <si>
    <t>https://twitter.com/abdalbaryzaher/status/1202719994242617344</t>
  </si>
  <si>
    <t>anbaanews</t>
  </si>
  <si>
    <t>«أرامكو» تعلن سعر الطرح النهائي عند 32 ريالاً للسهم الواحد http://anbaanews.com/archives/77286 #أرامكو_السعودية #اكتتاب_ارامكوا</t>
  </si>
  <si>
    <t>https://twitter.com/anbaanews/status/1202719953117417476</t>
  </si>
  <si>
    <t>3_munira3</t>
  </si>
  <si>
    <t>#اكتتاب_ارامكو الي فهم يفهمني انا اكتتبت 20اسهم640 كم يردون لي</t>
  </si>
  <si>
    <t>https://twitter.com/3_munira3/status/1202719937812467712</t>
  </si>
  <si>
    <t xml:space="preserve">ياجماعه جاتني دي الرساله الي فاهم الموضوع بالله يشرح عشان الكل يستفيد #اكتتاب_ارامكو </t>
  </si>
  <si>
    <t>https://twitter.com/Rh121098/status/1202719905616998400</t>
  </si>
  <si>
    <t xml:space="preserve">#اكتتاب_ارامكو كل مواطن له برميل يومين وقيمت البرميل ٣٠٠٠ ريال يعني ٣٠٠٠× عمرك كذا التداول </t>
  </si>
  <si>
    <t>https://twitter.com/Abraham64694312/status/1202719876584005632</t>
  </si>
  <si>
    <t>#اكتتاب_ارامكو يحسبه الظمآن ماء .. #تجمع_العاطلين_السعوديين57</t>
  </si>
  <si>
    <t>https://twitter.com/diegox911/status/1202719869180862464</t>
  </si>
  <si>
    <t>alialasiri_</t>
  </si>
  <si>
    <t>سامبا كابيتال: المكتتب الفرد في أرامكو سيحصل على كافة الأسهم التي طلبها حتى 1500 سهم #العربية_عاجل http://alarabiya.net #اكتتاب_ارامكو</t>
  </si>
  <si>
    <t>https://twitter.com/alialasiri_/status/1202719864076541953</t>
  </si>
  <si>
    <t>n5033m</t>
  </si>
  <si>
    <t>https://twitter.com/n5033m/status/1202719806836953088</t>
  </si>
  <si>
    <t>midiman19</t>
  </si>
  <si>
    <t xml:space="preserve">#اكتتاب_ارامكو طيب اللي مكتتب ب320 ريال كيف وضعهم </t>
  </si>
  <si>
    <t>https://twitter.com/midiman19/status/1202719803473039361</t>
  </si>
  <si>
    <t xml:space="preserve">ترا اكتتبت وانا م افهم شي ابد بذي الامور . بس فهموني وش وضع الي زيي مكتتبين ب 30 سهم ؟ #اكتتاب_ارامكو </t>
  </si>
  <si>
    <t>https://twitter.com/noon7_n/status/1202719782182772741</t>
  </si>
  <si>
    <t xml:space="preserve">بعد ضمنتوا #اكتتاب_ارامكو دعيتوا للمؤسس ولا؟ </t>
  </si>
  <si>
    <t>https://twitter.com/AlwaldAlshayab/status/1202719660153671705</t>
  </si>
  <si>
    <t>10_plc</t>
  </si>
  <si>
    <t>https://twitter.com/10_plc/status/1202719630072135681</t>
  </si>
  <si>
    <t>Abir_2a</t>
  </si>
  <si>
    <t xml:space="preserve">#اكتتاب_ارامكو اش صاير علموني عشان اسحب فلوسي </t>
  </si>
  <si>
    <t>https://twitter.com/Abir_2a/status/1202719622753128448</t>
  </si>
  <si>
    <t>shosho11243511</t>
  </si>
  <si>
    <t>#اكتتاب_ارامكو "أضيئوا عتمة الليل بنور الوتر لعل ركعة واحدة تكون نهاية حُزن ثقيل، وبداية فرح مقيم ."</t>
  </si>
  <si>
    <t>https://twitter.com/shosho11243511/status/1202719586480787456</t>
  </si>
  <si>
    <t>iemano_0</t>
  </si>
  <si>
    <t xml:space="preserve">#اكتتاب_ارامكو لكل من زايد علينا الحمدالله فوق التوقعات </t>
  </si>
  <si>
    <t>https://twitter.com/iemano_0/status/1202719554314653696</t>
  </si>
  <si>
    <t>تخصيص 1500 سهم لكل مكتتب، ومن طلب أكثر من 1500 سهم سوف يأخد ما يعادل 10.94% من الفرق بين الأسهم التي اكتتب فيها وبين الحد الأدنى عند 1500. وفق التوضيح بالجدول #اكتتاب_ارامكوا #أرامكو @Saudi_Aramco http://bit.ly/2YiELNN #صحيفة_مكة</t>
  </si>
  <si>
    <t>https://twitter.com/makkahnp/status/1202719494323474441</t>
  </si>
  <si>
    <t>faisal11351135</t>
  </si>
  <si>
    <t>#اكتتاب_ارامكو • صباح الخير • ؛ شاركوني تحت التغريدة شيئاً يشعركم أن الحياة مطمئنة ؟</t>
  </si>
  <si>
    <t>https://twitter.com/faisal11351135/status/1202719481623126016</t>
  </si>
  <si>
    <t>abud7h</t>
  </si>
  <si>
    <t>الحمد لله مااكتتبت والله يغنينا عنه #اكتتاب_ارامكو</t>
  </si>
  <si>
    <t>https://twitter.com/abud7h/status/1202719450253971457</t>
  </si>
  <si>
    <t>MajedAlaskar1</t>
  </si>
  <si>
    <t xml:space="preserve">#اكتتاب_ارامكو نبي تخصيص اسهم في شركات التبغ متى يرجعون دخانا القديم </t>
  </si>
  <si>
    <t>https://twitter.com/MajedAlaskar1/status/1202719329575428098</t>
  </si>
  <si>
    <t>Souveni81567983</t>
  </si>
  <si>
    <t xml:space="preserve">#اكتتاب_ارامكو مين الشاطر الي اختار اسهم في ارامكو هديه !؟ </t>
  </si>
  <si>
    <t>https://twitter.com/Souveni81567983/status/1202719303381991426</t>
  </si>
  <si>
    <t>سر #النجاح يتحدد من خلال جدول الأعمال اليومى الخاص بك ، تعلم كيف تنظم #وقتك و تنشأ جدول أعمال يومى لحياتك . #نصائح_دروبي_كوم http://Doroby.com #اكتتاب_ارامكو</t>
  </si>
  <si>
    <t>https://twitter.com/doroby_com/status/1202719250189864967</t>
  </si>
  <si>
    <t>blacknwhitete</t>
  </si>
  <si>
    <t xml:space="preserve">الزوج النصاب #اكتتاب_ارامكو </t>
  </si>
  <si>
    <t>https://twitter.com/blacknwhitete/status/1202719229214121984</t>
  </si>
  <si>
    <t>maduon3</t>
  </si>
  <si>
    <t>#اكتتاب_ارامكو "أرادوا قتل يوسف فلم يمت وأبعدوه عن أبيه فازدادت محبته وبِيعَ ليكون عبداً فأصبح ملكاً, لا تحزن من مكر و تدابير البشر فإرادة الله فوق إرادة الجميع .."</t>
  </si>
  <si>
    <t>https://twitter.com/maduon3/status/1202719174683963396</t>
  </si>
  <si>
    <t>ma33433</t>
  </si>
  <si>
    <t>https://twitter.com/ma33433/status/1202719173153083392</t>
  </si>
  <si>
    <t>naser_1901</t>
  </si>
  <si>
    <t>اتمنى ان يرجع الزمن الى الخلف قليلاً وفي ذالك اليوم الذي تفارقنا فيه حينما كانت كلمت احبك على طرف لساني ولم انطقها . #اكتتاب_ارامكو</t>
  </si>
  <si>
    <t>https://twitter.com/naser_1901/status/1202719138990432257</t>
  </si>
  <si>
    <t>r4r4r21</t>
  </si>
  <si>
    <t xml:space="preserve">تخصيص حتى 1500 كامله، وبنسبة 10.4% لمن طلب اكثر من1500 سهم #اكتتاب_ارامكو </t>
  </si>
  <si>
    <t>https://twitter.com/r4r4r21/status/1202719099333337088</t>
  </si>
  <si>
    <t>اتضح للجميع حجم السيولة الكبيرة للأفراد والمؤسسات والدليل الأموال المجمعة من الاكتتاب تجاوزت ال 446 مليار ريال سيولة ضخمة جدآ #اكتتاب_ارامكو</t>
  </si>
  <si>
    <t>https://twitter.com/ASHEHRI58963603/status/1202719063690092546</t>
  </si>
  <si>
    <t>H_7asoOsa</t>
  </si>
  <si>
    <t xml:space="preserve">#اكتتاب_ارامكو جتني الرسالة هذي منهم وش تعني </t>
  </si>
  <si>
    <t>https://twitter.com/H_7asoOsa/status/1202719056622706689</t>
  </si>
  <si>
    <t>mHmH_909</t>
  </si>
  <si>
    <t>اكتتبت#اكتتاب_ارامكو</t>
  </si>
  <si>
    <t>https://twitter.com/mHmH_909/status/1202719031897264130</t>
  </si>
  <si>
    <t>Bo6CJx1Tfo4CEiU</t>
  </si>
  <si>
    <t>الي مكتتب ب١٠ اسهم يصف جنبي #اكتتاب_ارامكو</t>
  </si>
  <si>
    <t>https://twitter.com/Bo6CJx1Tfo4CEiU/status/1202719005720662017</t>
  </si>
  <si>
    <t>__Loode__</t>
  </si>
  <si>
    <t>#اكتتاب_ارامكو #أرامكو عزيزنا العميل، نفيدكم بأنه تم فتح محفظة استثمارية جديدة لكم وذلك لغرض إيداع أسهم شركة أرامكو السعودية. وصلتني هذه الرساله بالرغم ان لدي محفظه ؟</t>
  </si>
  <si>
    <t>https://twitter.com/__Loode__/status/1202718942189494273</t>
  </si>
  <si>
    <t>pFzpxPVRi1YrTxA</t>
  </si>
  <si>
    <t>انا الحين كيف اعرف التفاصيل #اكتتاب_ارامكو</t>
  </si>
  <si>
    <t>https://twitter.com/pFzpxPVRi1YrTxA/status/1202718932718751745</t>
  </si>
  <si>
    <t>nadoy_22</t>
  </si>
  <si>
    <t>https://twitter.com/nadoy_22/status/1202718908916088832</t>
  </si>
  <si>
    <t xml:space="preserve">#اكتتاب_ارامكو احد يفهمني يعني ب اصير مليارديره ولالا !! </t>
  </si>
  <si>
    <t>https://twitter.com/_iiishu/status/1202718868134912005</t>
  </si>
  <si>
    <t>بداء اكتتاب ارامكوا داخليا وبيقية ارامكو شركة سعودية زليس شركة نفط دولية كما كان يريد صندوق النقد ومستشارية بسعر 32 ريال تقريبا ولم يكن الامر مثلما كان يهول اكتتاب لا يختلف بل اقل من أي اكتتاب لشركة #اكتتاب_ارامكو</t>
  </si>
  <si>
    <t>https://twitter.com/khalidfind11/status/1202718859087818753</t>
  </si>
  <si>
    <t>Alsloumi</t>
  </si>
  <si>
    <t>https://twitter.com/Alsloumi/status/1202718839638839297</t>
  </si>
  <si>
    <t xml:space="preserve">وينهم جماعة ٣٢٠ ريال تعالوا نتناقش شويه #إكتتاب_أرامكو </t>
  </si>
  <si>
    <t>https://twitter.com/Hadiiiil/status/1202718775038152709</t>
  </si>
  <si>
    <t>lmmmaa11</t>
  </si>
  <si>
    <t>#اكتتاب_ارامكو ما اكتتبت قلبي ما طاوعني احط دراهمي في الاسهم</t>
  </si>
  <si>
    <t>https://twitter.com/lmmmaa11/status/1202718744549765121</t>
  </si>
  <si>
    <t>ns_7r</t>
  </si>
  <si>
    <t>#اكتتاب_ارامكو الله يطرح فيه البركة ويرزق الجميع</t>
  </si>
  <si>
    <t>https://twitter.com/ns_7r/status/1202718712073248769</t>
  </si>
  <si>
    <t>لا لا #اكتتاب_ارامكو واني ناصحة وتحققوا لا تكونوا بلهاء في شروطهم وقواعدهم</t>
  </si>
  <si>
    <t>https://twitter.com/KGimKpCkJB5ekN6/status/1202718629093097479</t>
  </si>
  <si>
    <t>mkmk5_</t>
  </si>
  <si>
    <t>#اكتتاب_أرامكو جميل الله ينفع بها</t>
  </si>
  <si>
    <t>https://twitter.com/mkmk5_/status/1202718576039333888</t>
  </si>
  <si>
    <t>maha_saqr</t>
  </si>
  <si>
    <t>https://twitter.com/maha_saqr/status/1202718555596296193</t>
  </si>
  <si>
    <t>wellcom12345</t>
  </si>
  <si>
    <t>#اكتتاب_ارامكو"لا أعلم ما الذي يجعلني أعود إليك، يجعلني أبقى معك.. شيءٌ ما يجرفني نحوّك رغم الظروف رُغم الأسى و رغم عجزي."</t>
  </si>
  <si>
    <t>https://twitter.com/wellcom12345/status/1202718504635420672</t>
  </si>
  <si>
    <t>nasir_343</t>
  </si>
  <si>
    <t>#اكتتاب_ارامكو يالله برزقٍ ماعلى بابه الا انت يغني عن العالم وعن منة الناس</t>
  </si>
  <si>
    <t>https://twitter.com/nasir_343/status/1202718344157302784</t>
  </si>
  <si>
    <t xml:space="preserve">#اكتتاب_ارامكو تخيلوا معي ننام و نقوم متجحفلين سهم مدحدر وش بتسون وقتها هههههههههههههههههههههههههههههههههههههههههههههههههههههههههههههه </t>
  </si>
  <si>
    <t>https://twitter.com/bandr_alkaldi/status/1202718257112895488</t>
  </si>
  <si>
    <t>https://twitter.com/roro_assiri_jed/status/1202718228235128833</t>
  </si>
  <si>
    <t>aldwsareh1</t>
  </si>
  <si>
    <t xml:space="preserve">#اكتتاب_ارامكو لم يصل أكتتاب في الأرض بهذا الحجم كانوا يتغنون باكتتاب علي بابا والآن أكبر شركة في الكون" #أرامكو " تسجل أولوية وأسبقية لتبيان حجم #السعودية على كافة الأصعدة مزيدا من الأزدهار ياوطني </t>
  </si>
  <si>
    <t>https://twitter.com/aldwsareh1/status/1202718203903909888</t>
  </si>
  <si>
    <t>ردد الآن | ————— - استغِفرُ الله .. - الحمدُلله - لا إلـهَ إلا الله .. - الله اكبر - لا حول ولا قوة إلا بالله .. - سُبحـانَ الله ..- سُبحـانَ الله وبحمدهِ ..سُبحـانَ الله العظيم .. - اللهم صلِّ وسلم على مُحمد .. #السعوديه_قطر_خليجي24 #صلعة_فواز #اكتتاب_ارامكو</t>
  </si>
  <si>
    <t>https://twitter.com/2019iiii/status/1202718181040836608</t>
  </si>
  <si>
    <t>aa11bf</t>
  </si>
  <si>
    <t xml:space="preserve">#اكتتاب_ارامكو جاتني هذه الرساله بس اذا فتحت الرابط يكتب الموقع غير آمن </t>
  </si>
  <si>
    <t>https://twitter.com/aa11bf/status/1202718178780033024</t>
  </si>
  <si>
    <t>mn9mema</t>
  </si>
  <si>
    <t xml:space="preserve">#اكتتاب_ارامكو شكلي الوحيده اللي مااكتتبت </t>
  </si>
  <si>
    <t>https://twitter.com/mn9mema/status/1202718169170923520</t>
  </si>
  <si>
    <t>Arron77687816</t>
  </si>
  <si>
    <t>#اكتتاب_ارامكو قَالَ رَسُولُ اللَّهِ صَلَّى اللَّهُ عَلَيْهِ وَسَلَّمَ : ( مَنْ اغْتَسَلَ يَوْمَ الْجُمُعَةِ وَغَسَّلَ وَبَكَّرَ وَابْتَكَرَ وَدَنَا وَاسْتَمَعَ وَأَنْصَتَ كَانَ لَهُ بِكُلِّ خُطْوَةٍ يَخْطُوهَا أَجْرُ سَنَةٍ صِيَامُهَا وَقِيَامُهَا )</t>
  </si>
  <si>
    <t>https://twitter.com/Arron77687816/status/1202718114984665095</t>
  </si>
  <si>
    <t>https://twitter.com/SalmanHedayah/status/1202718019102945280</t>
  </si>
  <si>
    <t>abohasamY</t>
  </si>
  <si>
    <t>korarotana</t>
  </si>
  <si>
    <t>ليش كل إنجاز تنسبوه للاعبي الهلال ما ناقص إلا تقول اكتتاب ارامكو من أجل الهلال ليش تهمشو مجهود لاعب الانديه الاخره</t>
  </si>
  <si>
    <t>https://twitter.com/abohasamY/status/1202718018633191425</t>
  </si>
  <si>
    <t>ashy_498</t>
  </si>
  <si>
    <t xml:space="preserve">#اكتتاب_ارامكو اللهم إني صبرت صبراً كثيراً، تألمت وتعبت.. اللهم بشرني بفرحة كبيرة تجعلني أسجد لكَ شاكره يارب </t>
  </si>
  <si>
    <t>https://twitter.com/ashy_498/status/1202718013830643712</t>
  </si>
  <si>
    <t>twoOog79</t>
  </si>
  <si>
    <t xml:space="preserve">اللهم اسقنا من الصبر أضعافاً حتى نعلم يقينا أن ماعند الله خيرٌ وابقى ، وآتنا من العافية ما يجعلنا لك من الشاكرين . #اكتتاب_ارامكو </t>
  </si>
  <si>
    <t>https://twitter.com/twoOog79/status/1202717999209291776</t>
  </si>
  <si>
    <t>LamTraa</t>
  </si>
  <si>
    <t>انتهى الاكتتاب، واعلنت أرامكو تخصيص 1500سهم للفرد الواحد، (مع العلم أن سعر السهم النهائي هو 32ريالاً). #اكتتاب_ارامكو.</t>
  </si>
  <si>
    <t>https://twitter.com/LamTraa/status/1202717973154344960</t>
  </si>
  <si>
    <t>No777oR</t>
  </si>
  <si>
    <t xml:space="preserve">#اكتتاب_ارامكو اللهّم صلّ وسلم على نبينا محمدد </t>
  </si>
  <si>
    <t>https://twitter.com/No777oR/status/1202717970184716288</t>
  </si>
  <si>
    <t>llii28_m</t>
  </si>
  <si>
    <t xml:space="preserve">#اكتتاب_ارامكو حاولت افهم كم خصصوا للفرد جاني النوم وم فهمت </t>
  </si>
  <si>
    <t>https://twitter.com/llii28_m/status/1202717949250998275</t>
  </si>
  <si>
    <t>سامبا كابيتال: اليوم الجمعة .. رد فائض اكتتاب أرامكو http://www.maaal.com/archives/20191206/132117 #صحيفة_مال #السعودية #تاسي #تداول #أرامكو #اكتتاب_أرامكو</t>
  </si>
  <si>
    <t>https://twitter.com/Maaalnews/status/1202717879050932225</t>
  </si>
  <si>
    <t>almt3ani</t>
  </si>
  <si>
    <t>https://twitter.com/almt3ani/status/1202717776374304768</t>
  </si>
  <si>
    <t>m7med105</t>
  </si>
  <si>
    <t xml:space="preserve">اللهم أني أسالك حسن الخاتمه #اكتتاب_ارامكو </t>
  </si>
  <si>
    <t>https://twitter.com/m7med105/status/1202717775271251969</t>
  </si>
  <si>
    <t>om91om91</t>
  </si>
  <si>
    <t xml:space="preserve">#اكتتاب_ارامكو تأخرو على العشاء و الموتر مافيه بريك بالله لو ذا ضيف عندكم اش بتسوون فيه </t>
  </si>
  <si>
    <t>https://twitter.com/om91om91/status/1202717730639626240</t>
  </si>
  <si>
    <t>hh652126</t>
  </si>
  <si>
    <t xml:space="preserve">#اكتتاب_ارامكو الشيبان مخروشين2005 </t>
  </si>
  <si>
    <t>https://twitter.com/hh652126/status/1202717642467020801</t>
  </si>
  <si>
    <t>Rose17330787</t>
  </si>
  <si>
    <t>#صلعة_فواز #اكتتاب_ارامكو واني لادين لاولئك الذين جبرو بخاطري ولو بمحض الصدفه</t>
  </si>
  <si>
    <t>https://twitter.com/Rose17330787/status/1202717632568418309</t>
  </si>
  <si>
    <t>صرت اكتفي بنفسي وبالشخص اللي دايم معاي وجنبي ما اهتم ﻷي شخص راح ولا ﻷي شخص تغير اللي يبقى بحطه بعيوني واللي يستغني ترا بعد الشمس يجي قمر. #اكتتاب_ارامكو</t>
  </si>
  <si>
    <t>https://twitter.com/naser_1901/status/1202717623521292288</t>
  </si>
  <si>
    <t>Rs6Qi</t>
  </si>
  <si>
    <t>أحس الأسهم لهااا ناسها للي عندهم ملايين وماتفرق معاهمم اذا خسروو #اكتتاب_ارامكو</t>
  </si>
  <si>
    <t>https://twitter.com/Rs6Qi/status/1202717520911831042</t>
  </si>
  <si>
    <t>mrooj9194</t>
  </si>
  <si>
    <t xml:space="preserve">كنت ابغى اكتتب بس اكتشفت ان راس مالي كله خمسميه #اكتتاب_ارامكو </t>
  </si>
  <si>
    <t>https://twitter.com/mrooj9194/status/1202717391119097857</t>
  </si>
  <si>
    <t>MahdiPerfumes</t>
  </si>
  <si>
    <t>#اكتتاب_ارامكو http://www.mahdiperfumes.com</t>
  </si>
  <si>
    <t>https://twitter.com/MahdiPerfumes/status/1202717377059794944</t>
  </si>
  <si>
    <t>- راح تبقى في بالي وين ماكنت وابقى أحُبك لو ديارك بعيده /من بالي ماشيلك . #اكتتاب_ارامكو</t>
  </si>
  <si>
    <t>https://twitter.com/naser_1901/status/1202717375910621184</t>
  </si>
  <si>
    <t>xii9y</t>
  </si>
  <si>
    <t>#اكتتاب_ارامكو شصاير بشركتنا؟</t>
  </si>
  <si>
    <t>https://twitter.com/xii9y/status/1202717337947975682</t>
  </si>
  <si>
    <t>اكتتاب أرامكو .. تخصيص 1500 سهم للمكتتب الواحد والمتبقي على أساس تناسبي http://www.aleqt.com/2019/12/06/article_1725081.html#.XemFJWwjEPA.twitter مبروووووووووووووك للمكتتبين وحظ أوفر للعازفين عن الاكتتاب</t>
  </si>
  <si>
    <t>https://twitter.com/AlbawardiYousef/status/1202717268133777408</t>
  </si>
  <si>
    <t>maryam0_01</t>
  </si>
  <si>
    <t>https://twitter.com/maryam0_01/status/1202717216908726278</t>
  </si>
  <si>
    <t>Fares10160771</t>
  </si>
  <si>
    <t>#اكتتاب_ارامكو عائلة محتاجه متعففه لم يتبقى إلا القليل في دينها أرجو مساعدتهم لو بالنشر .. لاتحقرن من المعروف شيئاً ،، كلن حسب إستطاعته لو ريال واحد يفرق . رقم الفاتورة 1937289012 ادعم يا أخي ويا أختي لو بالرتويت . https://twitter.com/orr05r/status/1201159575031955456/photo/1</t>
  </si>
  <si>
    <t>https://twitter.com/Fares10160771/status/1202717169114636291</t>
  </si>
  <si>
    <t>rayg_91</t>
  </si>
  <si>
    <t>S3oood_gllg</t>
  </si>
  <si>
    <t>ايه لكن النفض بينتف الريش الناس متعوده تبيع بعد كل اكتتاب وبينزل السهم لكن ارامكو ابو المفاجاءت والشاشه حكم بكرا واللي مستعجل ومحتاج افضل يبيع ع طول لن السعر بيتذبذب</t>
  </si>
  <si>
    <t>https://twitter.com/rayg_91/status/1202717149841829888</t>
  </si>
  <si>
    <t>zan_rr</t>
  </si>
  <si>
    <t>سبحان الرزاق ذو القوة المتين #اكتتاب_ارامكو</t>
  </si>
  <si>
    <t>https://twitter.com/zan_rr/status/1202717143495823361</t>
  </si>
  <si>
    <t>trainer5834</t>
  </si>
  <si>
    <t>من منطلق.. (كلنا شركاء في بناء مجتمع واعي ) ومن شعار.. (كلنا مسعفين) نقدم لكم هذه الدورة... #اكتتاب_ارامكو #البحرين_العراق #السعودية #صلعة_فواز #كلنا_قطر #الالماس_الاسود_في_القصيم #استمرار_غلاء_المعيشه_1441 #الدوري_مع_وليد #ماهي_اسباب_نجاح_الزواج #نخوه_شبيب_لفيصل_الغرمول</t>
  </si>
  <si>
    <t>https://twitter.com/trainer5834/status/1202717052986888196</t>
  </si>
  <si>
    <t>wallodu</t>
  </si>
  <si>
    <t xml:space="preserve">#اكتتاب_ارامكو أعيش حياه يتمناها الكثير لكنها لدي لم تكتمل لانها تنقصك </t>
  </si>
  <si>
    <t>https://twitter.com/wallodu/status/1202717004853121025</t>
  </si>
  <si>
    <t>OoO_1i0</t>
  </si>
  <si>
    <t>يووجد خادمات للتنازل جميع الجنسيات #اكتتاب_ارامكو</t>
  </si>
  <si>
    <t>https://twitter.com/OoO_1i0/status/1202716968337465344</t>
  </si>
  <si>
    <t>noorh_38</t>
  </si>
  <si>
    <t>#اكتتاب_ارامكو لسى مافهمت الي اخذين ٥٠سهم ..كم يعني</t>
  </si>
  <si>
    <t>https://twitter.com/noorh_38/status/1202716968136126464</t>
  </si>
  <si>
    <t>tmanetkle2</t>
  </si>
  <si>
    <t xml:space="preserve">#اكتتاب_ارامكو شكلي الوحيد اللي ما اكتتب </t>
  </si>
  <si>
    <t>https://twitter.com/tmanetkle2/status/1202716923705876488</t>
  </si>
  <si>
    <t>KimPgHtgkanfL0I</t>
  </si>
  <si>
    <t>محد ثقفنا ولا علمنا عن بيع النفط ليتهم يوضحون علشان نشارك معهم. #اكتتاب_ارامكو</t>
  </si>
  <si>
    <t>https://twitter.com/KimPgHtgkanfL0I/status/1202716896631627779</t>
  </si>
  <si>
    <t>FqTo</t>
  </si>
  <si>
    <t xml:space="preserve">#اكتتاب_ارامكو أي عدد اسهم طلبها الفرد المكتتب فوق 1500 سهم يتم تخصيصها على أساس تناسبي جدول يوضح تخصيص الأسهم </t>
  </si>
  <si>
    <t>https://twitter.com/FqTo/status/1202716883797127169</t>
  </si>
  <si>
    <t>ffooz199</t>
  </si>
  <si>
    <t>#اكتتاب_ارامكو اكتتب ٥٠٠٠=١٨٨٣ ١٠٠٠٠=١٥٠٠!!!!</t>
  </si>
  <si>
    <t>https://twitter.com/ffooz199/status/1202716849630318592</t>
  </si>
  <si>
    <t>to_ooma33</t>
  </si>
  <si>
    <t>#اكتتاب_ارامكو الله يرزقنا</t>
  </si>
  <si>
    <t>https://twitter.com/to_ooma33/status/1202716751525494786</t>
  </si>
  <si>
    <t>Munityy</t>
  </si>
  <si>
    <t>O7O2O</t>
  </si>
  <si>
    <t>مسموح لمواطني دول مجلس التعاون اعتقد العراق من ضمنهم لكن اكتتاب ارامكو انتهى للأسف.. على فكره كل السوق السعودي يسمح للخليجي بالاكتتاب والشراء والبيع لكن شرط ان يكون له حساب في بنك موجود بالسعوديه</t>
  </si>
  <si>
    <t>https://twitter.com/Munityy/status/1202716711604146178</t>
  </si>
  <si>
    <t xml:space="preserve">اسمعوً بالله عليكم #اكتتاب_ارامكو </t>
  </si>
  <si>
    <t>https://twitter.com/m7med105/status/1202716583245815808</t>
  </si>
  <si>
    <t>agas_nas</t>
  </si>
  <si>
    <t xml:space="preserve">#اكتتاب_ارامكو يعني ابيع الحين ولا وش الدبره </t>
  </si>
  <si>
    <t>https://twitter.com/agas_nas/status/1202716579936579584</t>
  </si>
  <si>
    <t>hinod1957</t>
  </si>
  <si>
    <t>قيل لبعض السلف : " غلت اﻷسعار قال : أخفضوها بالاستغفار وقيل ﻷعرابي : لقد اصبح رغيف الخبز بدينار فأجاب : والله ما همني ذلك ولو أصبحت حبه القمح بدينار ..أنا أعبد الله كما أمرني وهو يرزقني كما وعدني ! #اكتتاب_ارامكو</t>
  </si>
  <si>
    <t>https://twitter.com/hinod1957/status/1202716522969477120</t>
  </si>
  <si>
    <t>uuvu_</t>
  </si>
  <si>
    <t xml:space="preserve">#اكتتاب_ارامكو يارب فلوسي في ودائعك ترجع لي دبل الادبال </t>
  </si>
  <si>
    <t>https://twitter.com/uuvu_/status/1202716516963246080</t>
  </si>
  <si>
    <t>moonlight6034</t>
  </si>
  <si>
    <t xml:space="preserve">#اكتتاب_ارامكو #عجز_تخصص_الانجليزي_والانتداب ابناء وبنات الوطن بحاجة لتعلم اللغة الانجليزية من الصف الاول للابتدائي. اسلوب التعليم الماضي لايناسب العصر الحاضر اطفالنا بحاجة لتعلم اللغة مبكراً مساواة بأقرانهم في مختلف الدول من حولنا </t>
  </si>
  <si>
    <t>https://twitter.com/moonlight6034/status/1202716449233625088</t>
  </si>
  <si>
    <t>nextr22</t>
  </si>
  <si>
    <t xml:space="preserve">#اكتتاب_ارامكو اللهم زد و بارك </t>
  </si>
  <si>
    <t>https://twitter.com/nextr22/status/1202716390135873538</t>
  </si>
  <si>
    <t>افضل اكتتاب بالعالم #اكتتاب_ارامكو</t>
  </si>
  <si>
    <t>https://twitter.com/bin_lafi99/status/1202716283306942471</t>
  </si>
  <si>
    <t>zDk4Qh21jR4c25J</t>
  </si>
  <si>
    <t>https://twitter.com/zDk4Qh21jR4c25J/status/1202716194048036864</t>
  </si>
  <si>
    <t>Rose_1ll</t>
  </si>
  <si>
    <t>#اكتتاب_ارامكو سيرزقك الله بفرحة عمـِيقة تهز أوتار قلبك ويـعجز عقلك عن نسيانها وستأتي في وقت قريب في الوقت المناسب ، فقط قل يارب .</t>
  </si>
  <si>
    <t>https://twitter.com/Rose_1ll/status/1202716093804154880</t>
  </si>
  <si>
    <t>بانتظار رساله ؛ شبه مستحيله محتواها؟ اسف على الغياب ، اشتقت لك . #اكتتاب_ارامكو</t>
  </si>
  <si>
    <t>https://twitter.com/naser_1901/status/1202716008391356419</t>
  </si>
  <si>
    <t>ndooo_12345</t>
  </si>
  <si>
    <t>#اكتتاب_ارامكو الي فهم يفهمني انا اكتتبت 10اسهم320 كم يردون لي</t>
  </si>
  <si>
    <t>https://twitter.com/ndooo_12345/status/1202715914292125697</t>
  </si>
  <si>
    <t>شركة أرامكو راح تدرج في السوق بالرمز 2222 الي اكتتب وهو ماعنده محفظة استثمارية البنك بشكل اوتوماتيكي راح يفتح له محفظة لأيداع الاسهم فيها وتقدر تعرف رقمها من خلال الأتصال بهم او من خلال الأون لاين الخاص بالبنك #اكتتاب_ارمكو</t>
  </si>
  <si>
    <t>https://twitter.com/Ali_Altwilae/status/1202715896424349696</t>
  </si>
  <si>
    <t>5jwjl</t>
  </si>
  <si>
    <t>للأسف ما اكتتبت خفت انها ربا #اكتتاب_ارامكو</t>
  </si>
  <si>
    <t>https://twitter.com/5jwjl/status/1202715884420247554</t>
  </si>
  <si>
    <t>alshehre_m</t>
  </si>
  <si>
    <t>اكتتاب ناجح بكل المقاييس ان شاء الله. الطلب ٦ اضعاف من المؤسسات المكتتبة. #اكتتاب_ارامكو</t>
  </si>
  <si>
    <t>https://twitter.com/alshehre_m/status/1202715852178706432</t>
  </si>
  <si>
    <t xml:space="preserve">#اكتتاب_ارامكو السؤال الان المهم للمهتمين ولهوامير الاسهم توقعاتكم كم يكون سعر السهم عند الطرح تقريبآ </t>
  </si>
  <si>
    <t>https://twitter.com/l3yoooonak/status/1202715808750800896</t>
  </si>
  <si>
    <t>7neenR0o07</t>
  </si>
  <si>
    <t xml:space="preserve">#اكتتاب_ارامكو اعرف ناس مسوين برستيج بالمطعم يشربون نص العصير الحمدلله والشكر انا حتى الثلج اشفطه </t>
  </si>
  <si>
    <t>https://twitter.com/7neenR0o07/status/1202715740736016384</t>
  </si>
  <si>
    <t>https://twitter.com/KGimKpCkJB5ekN6/status/1202715706753724418</t>
  </si>
  <si>
    <t>fawaz0920111</t>
  </si>
  <si>
    <t xml:space="preserve">#اكتتاب_ارامكو غامرت يا تصيب يا تخيب والله المبلغ ماهو سهل </t>
  </si>
  <si>
    <t>https://twitter.com/fawaz0920111/status/1202715701078659073</t>
  </si>
  <si>
    <t>ml0_9</t>
  </si>
  <si>
    <t xml:space="preserve">#اكتتاب_ارامكو اييه متى ترجع الفيلوس </t>
  </si>
  <si>
    <t>https://twitter.com/ml0_9/status/1202715649409200128</t>
  </si>
  <si>
    <t>roo7_fr7</t>
  </si>
  <si>
    <t>نسيت اني اكتتبت معهم اصلا #اكتتاب_ارامكو</t>
  </si>
  <si>
    <t>https://twitter.com/roo7_fr7/status/1202715647328817152</t>
  </si>
  <si>
    <t>asooollh18</t>
  </si>
  <si>
    <t>وش سهم #اكتتاب_ارامكو</t>
  </si>
  <si>
    <t>https://twitter.com/asooollh18/status/1202715646796144645</t>
  </si>
  <si>
    <t>#اكتتاب_ارامكو سؤال هل المنحة بعد 6 شهور تكون لكل فرد 10٪ او تكون للمكتب مع افراد اسرته</t>
  </si>
  <si>
    <t>https://twitter.com/meshal55921/status/1202715645940568064</t>
  </si>
  <si>
    <t>بشوف الضحايا حقين الاكتتاب بعدين اجيكم #اكتتاب_ارامكو</t>
  </si>
  <si>
    <t>https://twitter.com/hmmod131/status/1202715635588964354</t>
  </si>
  <si>
    <t>yf3y5</t>
  </si>
  <si>
    <t>#اكتتاب_ارامكو / الخاص / ( لَنْ تَنَالُوا الْبِرَّ حَتَّى تُنْفِقُوا مِمَّا تُحِبُّونَ وَمَا تُنْفِقُوا مِنْ شَيْءٍ فَإِنَّ اللَّهَ بِهِ عَلِيمٌ) تصدقوا بما استطعتم</t>
  </si>
  <si>
    <t>https://twitter.com/yf3y5/status/1202715630551650304</t>
  </si>
  <si>
    <t>ot05800</t>
  </si>
  <si>
    <t xml:space="preserve">للاشتراك التواصل واتس اب #اكتتاب_ارامكو </t>
  </si>
  <si>
    <t>https://twitter.com/ot05800/status/1202715558535401473</t>
  </si>
  <si>
    <t>a_b__0</t>
  </si>
  <si>
    <t>https://twitter.com/a_b__0/status/1202715509835345920</t>
  </si>
  <si>
    <t>https://twitter.com/SAROON_14/status/1202715482178105344</t>
  </si>
  <si>
    <t>#اكتتاب_ارامكو غششوني الطريقه بعد الرساله اللي جات وش أسوي؟</t>
  </si>
  <si>
    <t>https://twitter.com/au9ust_3/status/1202715455959552000</t>
  </si>
  <si>
    <t>Mandoob10</t>
  </si>
  <si>
    <t>#اكتتاب_ارامكو بعد غدا توصيل القصيم الرياض</t>
  </si>
  <si>
    <t>https://twitter.com/Mandoob10/status/1202715455271645186</t>
  </si>
  <si>
    <t>VC89fdKYbAL6gr1</t>
  </si>
  <si>
    <t>#اكتتاب_ارامكو. الحمدلله مو فاهمه شيء</t>
  </si>
  <si>
    <t>https://twitter.com/VC89fdKYbAL6gr1/status/1202715422409273344</t>
  </si>
  <si>
    <t xml:space="preserve">#اكتتاب_ارامكو وش السالفه أرباح ولا خساير ولا وشو ؟!! </t>
  </si>
  <si>
    <t>https://twitter.com/ooll_90/status/1202715402243125248</t>
  </si>
  <si>
    <t xml:space="preserve">#اكتتاب_ارامكو سجين الدين لازال ينتظر كرمكم مجموع فواتيره 32 الف أسال الله العلي العظيم أن يسخر له فاعل خير ويفرج همه ويقضي دينه 1922986719 1927115978 </t>
  </si>
  <si>
    <t>https://twitter.com/_ksa_2030__MBS/status/1202715392843681800</t>
  </si>
  <si>
    <t>saleh_355</t>
  </si>
  <si>
    <t>#اكتتاب_ارامكو استغفر الله واتوب اليه</t>
  </si>
  <si>
    <t>https://twitter.com/saleh_355/status/1202715330294034432</t>
  </si>
  <si>
    <t>torkioweda</t>
  </si>
  <si>
    <t>سبق وان ذكرت ان افضل عدد اسهم للاكتتاب هو 1000 سهم بسبب تحديد حد أعلى للمنحة ب 100 سهم للمحتفظ باسهم الاكتتاب لمدة 6 شهور #أرامكو_السعودية #اكتتاب_ارمكو</t>
  </si>
  <si>
    <t>https://twitter.com/torkioweda/status/1202715325919354881</t>
  </si>
  <si>
    <t>mmmnnn17</t>
  </si>
  <si>
    <t>اكتتاب أرامكو .. تخصيص 1500 سهم للمكتتب الفرد الواحد وهو ما يمثل نسبة تخصيص كاملة تبلغ 97.5% من إجمالي عدد المكتتبين.</t>
  </si>
  <si>
    <t>https://twitter.com/mmmnnn17/status/1202715295271575552</t>
  </si>
  <si>
    <t>jabereeee</t>
  </si>
  <si>
    <t>dsaleh2008</t>
  </si>
  <si>
    <t xml:space="preserve">شكله اكتتاب ارامكو </t>
  </si>
  <si>
    <t>https://twitter.com/jabereeee/status/1202715255878701057</t>
  </si>
  <si>
    <t>كن راضياً ، وكأنك تملك كل شيء ، فما يكتبهُ الله لنا ، ألطفُ مِما نشاء . #اكتتاب_ارامكو</t>
  </si>
  <si>
    <t>https://twitter.com/naser_1901/status/1202715168389705729</t>
  </si>
  <si>
    <t>lfawaz</t>
  </si>
  <si>
    <t>الحمد لله على كل حال توقعاتي كلها غلط × غلط لا عدد المكتتبين ولا التخصيص لكن نعوضها ان شاء الله في الطرح الثاني والخيرة فيما اختاره الله #اكتتاب_ارامكو</t>
  </si>
  <si>
    <t>https://twitter.com/lfawaz/status/1202715138979221514</t>
  </si>
  <si>
    <t>1404_11</t>
  </si>
  <si>
    <t xml:space="preserve">#اكتتاب_ارامكو والله واضح ان في عالم انضحك عليها ولا هي فاهمه أي الشغله </t>
  </si>
  <si>
    <t>https://twitter.com/1404_11/status/1202715105760292865</t>
  </si>
  <si>
    <t>في أخر الليل ان لم تكن مصلياً كن مستغفراً. #اكتتاب_ارامكو</t>
  </si>
  <si>
    <t>https://twitter.com/naser_1901/status/1202715089004122114</t>
  </si>
  <si>
    <t>aaawa_aaa</t>
  </si>
  <si>
    <t>استغفر الله واتوب اليه #اكتتاب_ارامكو</t>
  </si>
  <si>
    <t>https://twitter.com/aaawa_aaa/status/1202715054522748929</t>
  </si>
  <si>
    <t>norah66323</t>
  </si>
  <si>
    <t>#اكتتاب_ارامكو انا ماجاني فائض من رجع له الفائض .؟</t>
  </si>
  <si>
    <t>https://twitter.com/norah66323/status/1202715021563846662</t>
  </si>
  <si>
    <t>alwny97</t>
  </si>
  <si>
    <t xml:space="preserve">جدول يوضح عدد المكتتبين #اكتتاب_ارامكو </t>
  </si>
  <si>
    <t>https://twitter.com/alwny97/status/1202715012034420737</t>
  </si>
  <si>
    <t>s18m13</t>
  </si>
  <si>
    <t>سبحان الرزاق ذو القوه المتين . . . #اكتتاب_ارامكو</t>
  </si>
  <si>
    <t>https://twitter.com/s18m13/status/1202715004790812682</t>
  </si>
  <si>
    <t>athoob66</t>
  </si>
  <si>
    <t xml:space="preserve">#اكتتاب_ارامكو اكتتبت ومو عارفه شيء عن هذا الاكتتاب وجتني هالرساله شنوو اسوي الحين؟ </t>
  </si>
  <si>
    <t>https://twitter.com/athoob66/status/1202714997589188609</t>
  </si>
  <si>
    <t>جت الفلوس ولا ؟ #اكتتاب_ارامكو</t>
  </si>
  <si>
    <t>https://twitter.com/asooollh18/status/1202714816009449473</t>
  </si>
  <si>
    <t>manifa_9</t>
  </si>
  <si>
    <t>اشواء اني مااكتتبت فيها مدري ليه مو مرتاحه مافيها ربح اتوقع #اكتتاب_ارامكو</t>
  </si>
  <si>
    <t>https://twitter.com/manifa_9/status/1202714812234522625</t>
  </si>
  <si>
    <t>sooo801</t>
  </si>
  <si>
    <t xml:space="preserve">#اكتتاب_ارامكو / الخاص / ( لَنْ تَنَالُوا الْبِرَّ حَتَّى تُنْفِقُوا مِمَّا تُحِبُّونَ وَمَا تُنْفِقُوا مِنْ شَيْءٍ فَإِنَّ اللَّهَ بِهِ عَلِيمٌ) تصدقوا بما استطعتم 1821922833 / المبلغ 30300 10028624986 / المبلغ 600 </t>
  </si>
  <si>
    <t>https://twitter.com/sooo801/status/1202714801438412800</t>
  </si>
  <si>
    <t>O90mbc</t>
  </si>
  <si>
    <t>https://twitter.com/O90mbc/status/1202714791133040641</t>
  </si>
  <si>
    <t xml:space="preserve">#اكتتاب_ارامكو انا ما اكتتبت الي ما اكتتب يرفع يدة </t>
  </si>
  <si>
    <t>https://twitter.com/om91om91/status/1202714782517866497</t>
  </si>
  <si>
    <t>https://twitter.com/aawsat_News/status/1202714773885816832</t>
  </si>
  <si>
    <t>HRH79890684</t>
  </si>
  <si>
    <t>Can’t wait , I’ve inject all my saving #اكتتاب_ارامكو</t>
  </si>
  <si>
    <t>https://twitter.com/HRH79890684/status/1202714678318764032</t>
  </si>
  <si>
    <t xml:space="preserve">نجاح باهر و لله الحمد #اكتتاب_ارامكو </t>
  </si>
  <si>
    <t>https://twitter.com/7hhe8LRMOLLDWse/status/1202714669846274050</t>
  </si>
  <si>
    <t>اللهم اجعل أمي سعيدة الدارين قريرة العينين لا تشكي هماً ولا حزناً ولا مرضَ . #اكتتاب_ارامكو</t>
  </si>
  <si>
    <t>https://twitter.com/naser_1901/status/1202714636556128257</t>
  </si>
  <si>
    <t xml:space="preserve">#اكتتاب_ارامكو [ أَمَّنْ يُجِيب الْمُضْطَرّ إِذَا دَعَاهُ وَيَكْشِف السُّوء] لا إله إلا أنت سبحانك إني كنت من الظالمين لا إله إلا أنت سبحانك إني كنت من الظالمين لا إله إلا أنت سبحانك إني كنت من الظالمين </t>
  </si>
  <si>
    <t>https://twitter.com/yf3y5/status/1202714629790674944</t>
  </si>
  <si>
    <t>54d4f1</t>
  </si>
  <si>
    <t>انا اقترح عليكم ياارامكو ..حنا ياللي اسهمنا 100 وتحت ترجعون لنا فلوسنا منتوا بحاجتنا مع الهوامير .. والوجه من الوجه أبيض #اكتتاب_ارامكو</t>
  </si>
  <si>
    <t>https://twitter.com/54d4f1/status/1202714622882721793</t>
  </si>
  <si>
    <t>seeoar</t>
  </si>
  <si>
    <t>اللهم ارضى عني في الدنيا و لأخرة #اكتتاب_ارامكو</t>
  </si>
  <si>
    <t>https://twitter.com/seeoar/status/1202714619002998785</t>
  </si>
  <si>
    <t>atheralshehre44</t>
  </si>
  <si>
    <t>#اكتتاب_ارامكو طيب اشرحوا لي اكتتبت ب١٦٠٠ ٥٠سهم</t>
  </si>
  <si>
    <t>https://twitter.com/atheralshehre44/status/1202714615861391361</t>
  </si>
  <si>
    <t>Najla_2222222</t>
  </si>
  <si>
    <t>ياااارب رزقاً وسعاده وراحة بال .. اللهم اميين #اكتتاب_ارامكو</t>
  </si>
  <si>
    <t>https://twitter.com/Najla_2222222/status/1202714613667766274</t>
  </si>
  <si>
    <t>azkerksa</t>
  </si>
  <si>
    <t>لماذا الحوقلة سر من أسرار الله ! . " تابع هذا الحساب @alhawqalh يذكرك كل ساعه بالحوقلة بإذن الله " . #اكتتَاب_اّرامكًو</t>
  </si>
  <si>
    <t>https://twitter.com/azkerksa/status/1202714613307056128</t>
  </si>
  <si>
    <t>am__rakan_</t>
  </si>
  <si>
    <t>#اكتتاب_ارامكو داخله على الله ثم عليكم انا اختكم مطلقه وتوقفت عن العمل علي دين ٣٧ الف تكفون افرجو همي ويخفظ لكم اعيالكم ويعلم الله اني غير قادره على سداد الدين اطلب العون من الله ثم منكم ي اهل الخير وانا يجعلها في موازين حسناتكم اطلب منكم مد يد العون رقم فاتوره 1923013498</t>
  </si>
  <si>
    <t>https://twitter.com/am__rakan_/status/1202714559846518784</t>
  </si>
  <si>
    <t>RA88ii</t>
  </si>
  <si>
    <t>https://twitter.com/RA88ii/status/1202714528154357764</t>
  </si>
  <si>
    <t>_rayyom_</t>
  </si>
  <si>
    <t xml:space="preserve">#اكتتاب_ارامكو شعندهم الدواسر حاطين صور نياق ويرقصون </t>
  </si>
  <si>
    <t>https://twitter.com/_rayyom_/status/1202714519564378112</t>
  </si>
  <si>
    <t>قروب لـ #اكتتاب_أرامكو للفائده والمناقشه</t>
  </si>
  <si>
    <t>https://twitter.com/s2bsh/status/1202714509334499330</t>
  </si>
  <si>
    <t>hoo0oor11</t>
  </si>
  <si>
    <t>الحين الي مكتتب ب٣٢٠ وش ربحه لايكون اقل #اكتتاب_ارامكو</t>
  </si>
  <si>
    <t>https://twitter.com/hoo0oor11/status/1202714440048816128</t>
  </si>
  <si>
    <t>BB9991111</t>
  </si>
  <si>
    <t xml:space="preserve">#اكتتاب_ارامكو انا واخواني بعد الاكتتاب </t>
  </si>
  <si>
    <t>https://twitter.com/BB9991111/status/1202714418766925830</t>
  </si>
  <si>
    <t>#اكتتاب_ارامكو تخصيص ١٥٠٠ سهم للفرد على الأقل ومازاد نسبه وتناسب في اكتتاب ارامكو!!!!!!! نسأل الله لنا ولكم التوفيق</t>
  </si>
  <si>
    <t>https://twitter.com/f1900a1326/status/1202714417487634433</t>
  </si>
  <si>
    <t>profile_news</t>
  </si>
  <si>
    <t xml:space="preserve">#صحيفة_بروفايل اكتمال عملية تخصيص أسهم “أرامكو السعودية”: تـخصيص حتى 1,500 سهم للفرد الواحد http://profilenews.net/?p=390465 #اكتتاب_ارامكو </t>
  </si>
  <si>
    <t>https://twitter.com/profile_news/status/1202714346792652800</t>
  </si>
  <si>
    <t>SaraOtaibi1998</t>
  </si>
  <si>
    <t>كله كلام مكرر مافهمت اكتتبت بألفين سهم كيف ١٥٠٠ لي و٥٠٠ نسبه وتناسب!!؟؟ #اكتتاب_ارامكو</t>
  </si>
  <si>
    <t>https://twitter.com/SaraOtaibi1998/status/1202714343638482945</t>
  </si>
  <si>
    <t>foleyhot</t>
  </si>
  <si>
    <t xml:space="preserve">#اكتتاب_ارامكو ي اخوان احتمال اسوي مكتب ف أرامكو بحكم اني شريك فيها محتاج سكرتير يداوم عني </t>
  </si>
  <si>
    <t>https://twitter.com/foleyhot/status/1202714324688617473</t>
  </si>
  <si>
    <t>wp_75</t>
  </si>
  <si>
    <t xml:space="preserve">الحين وش لازم اسوي #اكتتاب_ارامكو </t>
  </si>
  <si>
    <t>https://twitter.com/wp_75/status/1202714287988494338</t>
  </si>
  <si>
    <t>#اكتتاب_ارامكو #تجمع_المدخنيين_السعوديين56 #احتيال #وزارة_الصحة #أمانة_منطقة_الرياض #وزارة_العدل #وزارة_التجارة #الجمارك_السعودية #الهيئة_العامة_للزكاة_والدخل #الغذاء_والدواء</t>
  </si>
  <si>
    <t>https://twitter.com/jara7ana/status/1202714255826526211</t>
  </si>
  <si>
    <t>rrreia00</t>
  </si>
  <si>
    <t xml:space="preserve">#اكتتاب_ارامكو مرسلين لي ذا الشي حد افيدوني </t>
  </si>
  <si>
    <t>https://twitter.com/rrreia00/status/1202714254488543233</t>
  </si>
  <si>
    <t>aziz14041404</t>
  </si>
  <si>
    <t xml:space="preserve">#اكتتاب_ارامكو مافيه فايض الشعب مقحط </t>
  </si>
  <si>
    <t>https://twitter.com/aziz14041404/status/1202714241939181569</t>
  </si>
  <si>
    <t>SolmainAljhine</t>
  </si>
  <si>
    <t xml:space="preserve">#اكتتاب_ارامكو تعلم اللغه العربيه </t>
  </si>
  <si>
    <t>https://twitter.com/SolmainAljhine/status/1202714240483831808</t>
  </si>
  <si>
    <t>هييييه، ليتك مثل برد الشتاء دون ميعاد تجي و تلمس كفوف منهو يحبك . #اكتتاب_ارامكو</t>
  </si>
  <si>
    <t>https://twitter.com/naser_1901/status/1202714229838667781</t>
  </si>
  <si>
    <t>PredatorMa</t>
  </si>
  <si>
    <t xml:space="preserve">جدول يوضح أمثلة تخصيص عند مستويات اكتتاب مختلفة #اكتتاب_ارامكو </t>
  </si>
  <si>
    <t>https://twitter.com/PredatorMa/status/1202714206535110657</t>
  </si>
  <si>
    <t xml:space="preserve">ابارك لصندوق الاستثمارات العامة وشركة ارامكو السعودية ولمن اكتتب نجاح #اكتتاب_ارمكو الذي يعد الاكبر في العالم .. ففي مرحلته الاولى استطاع جمع 446 مليار ريال .. 4.64 اضعاف الاسهم المطروحة حيث ان قيمة الطرح 96 مليار .. فائض وثقة كبيرين </t>
  </si>
  <si>
    <t>https://twitter.com/MahdiAlsuliman/status/1202714182782799872</t>
  </si>
  <si>
    <t>Beesh_hfs</t>
  </si>
  <si>
    <t xml:space="preserve">هل رسالة خايفه منها مين بنك الانماء و اكتتب #اكتتاب_ارامكو </t>
  </si>
  <si>
    <t>https://twitter.com/Beesh_hfs/status/1202714164231385088</t>
  </si>
  <si>
    <t>انا شابه سعوديه ومصدر رزقي من بعد الله ( مونتاج وتصاميم ) م راح يضركم شيء لو دعمتوني ب رتويت الله يجزآكم خير ويكتب لكم الأجر. #اكتتاب_ارامكو</t>
  </si>
  <si>
    <t>https://twitter.com/Motion_2030/status/1202714163774205952</t>
  </si>
  <si>
    <t>#اكتتاب_ارامكو اجادة اللغة الانجليزية شرط لأغلب وظائف القطاع الخاص والعام للأسف ضعف اللغة عند المواطن جعلت من الجنسيات الأخرى رؤساء على المواطن في وطنه . تكثيف دراسة اللغة الانجليزية ضروري من الصف الاول الابتدائي #عجز_تخصص_الانجليزي_والانتداب</t>
  </si>
  <si>
    <t>https://twitter.com/moonlight6034/status/1202714110066143232</t>
  </si>
  <si>
    <t>yousef__alonzi</t>
  </si>
  <si>
    <t>صلاة الوتر ليلة الجمعة #قطر_السعوديه ##اكتتاب_ارامكو</t>
  </si>
  <si>
    <t>https://twitter.com/yousef__alonzi/status/1202714105070727168</t>
  </si>
  <si>
    <t>a_Alardan</t>
  </si>
  <si>
    <t xml:space="preserve">#اكتتاب_ارامكو اللهم صلِ على الحبيب محمداً </t>
  </si>
  <si>
    <t>https://twitter.com/a_Alardan/status/1202714083008688129</t>
  </si>
  <si>
    <t>almalkymny</t>
  </si>
  <si>
    <t xml:space="preserve">#اكتتاب_ارامكو ايوه أقهروني زياده علشان إني ماأكتتبت فيها كل شوي أحصل أخبارها قدام وجهي </t>
  </si>
  <si>
    <t>https://twitter.com/almalkymny/status/1202714013676834816</t>
  </si>
  <si>
    <t>كيف لشخص واحد ان يكون اسرة و اصدقاء ووطن كيف لجزء ضئيل من هذا العالم ان يكون العالم كله .؟ #اكتتاب_ارامكو</t>
  </si>
  <si>
    <t>https://twitter.com/naser_1901/status/1202714011869073409</t>
  </si>
  <si>
    <t>من اكتتب عن كل فرد ب ١٥٠٠ نصيحتي له بأن يحتفظ بألف سهم عن كل فرد ولا يفكر ببيعها إلا بعد المنحة ويكون المتاح للبيع عند ارتفاع سعر السهم ٥٠٠ سهم من نصيب كل فرد . #اكتتاب_ارامكو</t>
  </si>
  <si>
    <t>https://twitter.com/retweetasslheen/status/1202714003576950784</t>
  </si>
  <si>
    <t>noIdonotwant66</t>
  </si>
  <si>
    <t>#اكتتاب_ارامكو مافهمت موضوع التخصيص ؟ كيف اقل من ١٥٠٠ سهم ،وحده قالت لي الطفارى اللي ساهموا باقل من ١٥٠٠ سهم بيرجعون لهم كل فلوسهم يعني يكرشونهم من الاكتتاب كله ؟صدق ولا ؟</t>
  </si>
  <si>
    <t>https://twitter.com/noIdonotwant66/status/1202713991652544512</t>
  </si>
  <si>
    <t>vcxmz1</t>
  </si>
  <si>
    <t>هلا بالزملاء عسى ناقصكم فلوس ولا حاجه؟ ههههههههههههههههههههههههههههههههههههههههههههههههههههههههههههههه #اكتتاب_ارامكو</t>
  </si>
  <si>
    <t>https://twitter.com/vcxmz1/status/1202713900988477447</t>
  </si>
  <si>
    <t>Hours60</t>
  </si>
  <si>
    <t xml:space="preserve">#اكتتاب_ارامكو السعر / 390 ريال فقط مع الساعه علبة قماش فخمه وكرت الماركة والعرض لمدة ثلاث ايام فقط </t>
  </si>
  <si>
    <t>https://twitter.com/Hours60/status/1202713885507227650</t>
  </si>
  <si>
    <t xml:space="preserve">تخصيص 1500 سهم للمكتتب الفرد الواحد في شركة أرامكو #اكتتاب_ارامكو </t>
  </si>
  <si>
    <t>https://twitter.com/PredatorMa/status/1202713842985447424</t>
  </si>
  <si>
    <t>انا شابه سعوديه ومصدر رزقي من بعد الله ( مونتاج وتصاميم ) م راح يضركم شيء لو دعمتوني ب رتويت الله يجزآكم خير ويكتب لكم الأجر... #اكتتاب_ارامكو</t>
  </si>
  <si>
    <t>https://twitter.com/Motion_2030/status/1202713817505026048</t>
  </si>
  <si>
    <t>#اكتتاب_أرامكو تقريباً 125000 فقط هم عدد المكتتبين الذين تجاوزت طلباتهم 1500 سهم للفرد من أصل 5 ملايين مكتتب</t>
  </si>
  <si>
    <t>https://twitter.com/Khalid_F17/status/1202713817177886723</t>
  </si>
  <si>
    <t>mema_alharbe</t>
  </si>
  <si>
    <t>قال رسول الله ﷺ: ، أكثروا الصلاة علي يوم الجمعة و ليلة الجمعة فمن صلى علي صلاة صلى الله عليه عشرًا . #اكتتاب_ارامكو</t>
  </si>
  <si>
    <t>https://twitter.com/mema_alharbe/status/1202713793392005120</t>
  </si>
  <si>
    <t>https://twitter.com/SolmainAljhine/status/1202713786110660608</t>
  </si>
  <si>
    <t>ip20000</t>
  </si>
  <si>
    <t>يعلم الله انني بحاجه ساعدوني 1926302048 #اكتتاب_ارامكو</t>
  </si>
  <si>
    <t>https://twitter.com/ip20000/status/1202713751511805958</t>
  </si>
  <si>
    <t>vw8UthE3LxTMJFd</t>
  </si>
  <si>
    <t>#اكتتاب_ارامكو الظاهر انا الوحيد بالسعوديه اللي ماكتتب في ارامكو ولا شاهد سنابات #هند_القحطاني</t>
  </si>
  <si>
    <t>https://twitter.com/vw8UthE3LxTMJFd/status/1202713686751748098</t>
  </si>
  <si>
    <t xml:space="preserve">ملخص إكتتاب #أرامكو العملاق. </t>
  </si>
  <si>
    <t>https://twitter.com/SaeedRAlharbi/status/1202713683694149640</t>
  </si>
  <si>
    <t>MAlbeshri145</t>
  </si>
  <si>
    <t>انتبهوا لدراهمي وبجيكم الاحد اشرف واتاكد #اكتتاب_ارامكو</t>
  </si>
  <si>
    <t>https://twitter.com/MAlbeshri145/status/1202713638441754624</t>
  </si>
  <si>
    <t>remmmm11</t>
  </si>
  <si>
    <t>تحية طيبة لكل قلب أسود معك الكلوروكس شخصياً #اكتتاب_ارامكو</t>
  </si>
  <si>
    <t>https://twitter.com/remmmm11/status/1202713629583446017</t>
  </si>
  <si>
    <t>MOHAMD7_7M</t>
  </si>
  <si>
    <t>#اكتتاب_ارامكو بشِّر المُرابي بالمحق والخسارة ولو بعد حين.</t>
  </si>
  <si>
    <t>https://twitter.com/MOHAMD7_7M/status/1202713618942443524</t>
  </si>
  <si>
    <t>44roq</t>
  </si>
  <si>
    <t>الخيبه هي أن تنام مشتاقاً وتخبىء هاتفك قرب وسادتك وانت تأمل في أن يوقظك ضوء رساله ويخبرك بإشتياقه لك وعند استيقاظك لاتجد شي! #اكتتاب_ارامكو</t>
  </si>
  <si>
    <t>https://twitter.com/44roq/status/1202713606028242944</t>
  </si>
  <si>
    <t>established633</t>
  </si>
  <si>
    <t>#اكتتاب_ارامكو اكتتبت ب ارامكوا ؟ قل الصدق</t>
  </si>
  <si>
    <t>https://twitter.com/established633/status/1202713560197083138</t>
  </si>
  <si>
    <t>Kaffary_</t>
  </si>
  <si>
    <t xml:space="preserve">و انتهى اكتتاب ارامكو ... هنيئاً للوطن نجاح اكتتاب اكبر شركة في تاريخ البشرية .... سعودية ١٠٠٪ </t>
  </si>
  <si>
    <t>https://twitter.com/Kaffary_/status/1202713553024831489</t>
  </si>
  <si>
    <t>FulwEb0</t>
  </si>
  <si>
    <t>#اكتتاب_ارامكو زين الحمدلله على التخصيص الطيب والله يطرح فيه البركة ان شاء الله سعر التداول عااالي</t>
  </si>
  <si>
    <t>https://twitter.com/FulwEb0/status/1202713532283916289</t>
  </si>
  <si>
    <t xml:space="preserve">جدول يوضح طريقة تخصيص أسهم #أرامكو ورد الفائض ابتداء من الغد https://mz-mz.net/1413388/ #اكتتاب_ارامكو </t>
  </si>
  <si>
    <t>https://twitter.com/mzmznet/status/1202713526877511680</t>
  </si>
  <si>
    <t>#اكتتاب_ارامكو. نخطي ونستغفر عن الذنب ونتوب ونرجع على نفس الخطاء ما درينا يارب يا من رد يوسف لأبوه يعقوب عفـوك و غفـرانك و حلمك علينا</t>
  </si>
  <si>
    <t>https://twitter.com/yf3y5/status/1202713524436455424</t>
  </si>
  <si>
    <t xml:space="preserve"> من الخاص ⁧(إِنَّ اللَّهَ وَمَلائِكَتَهُ يُصَلُّونَ عَلَى النَّبِيِّ يَا أَيُّهَا الَّذِينَ آمَنُواصَلُّوا عَلَيْهِ وَسَلِّمُوا تَسْلِيمًا)اللهم من ساهم في نشرها او في سدادهااجعل الجنه داره واسقه شربه ماء من يدرسول الله ١٩١٧٦٩٤٨٠٧ #اكتتاب_ارامكو #صلعة_فواز</t>
  </si>
  <si>
    <t>https://twitter.com/__i66/status/1202713510012211202</t>
  </si>
  <si>
    <t xml:space="preserve">#اكتتاب_ارامكو الصدقه تسد سبعين بابا من السوء نقدر نتكاتف ونساعده ونحتسب الاجر الدال على الخير كفاعله عائل لأسرته ضاقت احوالهم يطلبون العون والمساعدة من الله ثم منكم مبلغه بسيط نقدر نتكاتف ونساعده </t>
  </si>
  <si>
    <t>https://twitter.com/_ksa_2030__MBS/status/1202713485173542912</t>
  </si>
  <si>
    <t>﷽ ﴿إنَّ اللَّهَ وَمَلَائِكَتَهُ يُصَلُّونَ عَلى النَّبِيِّ يَا أَيُّهَاالَّذِينَ آَمَنُوا صَلُّوا عَلَيْهِ وسَلِّمُوا تَسْليمًا ۝﴾ #اكتتاب_ارامكو #يوم_الجمعة</t>
  </si>
  <si>
    <t>https://twitter.com/8kz88/status/1202713448141996033</t>
  </si>
  <si>
    <t>adeel05633</t>
  </si>
  <si>
    <t xml:space="preserve">#اكتتاب_ارامكو انفجار خزان وقود محطة نفط في المدينه ارض الكويتية ( الروضة ) </t>
  </si>
  <si>
    <t>https://twitter.com/adeel05633/status/1202713435101896705</t>
  </si>
  <si>
    <t>k13528439</t>
  </si>
  <si>
    <t xml:space="preserve">#اكتتاب_ارامكو ﴿ إِذْ نَادَى رَبّه نِدَاء خفِيًّا ﴾ اخرجوا مافي قلوبكم لله . #الوتر_جنة_القلوب </t>
  </si>
  <si>
    <t>https://twitter.com/k13528439/status/1202713429057966080</t>
  </si>
  <si>
    <t>ahoudsa_ma</t>
  </si>
  <si>
    <t xml:space="preserve">#اكتتاب_ارامكو يعني يوم مااكتتبت طلعت لها ارباح </t>
  </si>
  <si>
    <t>https://twitter.com/ahoudsa_ma/status/1202713303853752321</t>
  </si>
  <si>
    <t xml:space="preserve">خادم الحرمين الشريفين حفظه الله و سيدي الامير محمد بن سلمان صح ما اعطونا راتبين بس عطونا الاهم #ارامكو هذا الكرم الحقيقي ... عطونا مستقبل نميل عليه فالشده يرفعنا لنا ولابناءنا #اكتتاب_ارامكو </t>
  </si>
  <si>
    <t>https://twitter.com/ik313ik/status/1202713245427089414</t>
  </si>
  <si>
    <t>I LOVE YOU SO MUCH @Saudi_Aramco #اكتتاب_أرامكو</t>
  </si>
  <si>
    <t>https://twitter.com/alfridiii/status/1202713213332312064</t>
  </si>
  <si>
    <t>ftvTZ4UQk5iBgbR</t>
  </si>
  <si>
    <t xml:space="preserve">الي مشاركين ب عشر اسهم #اكتتاب_ارامكو </t>
  </si>
  <si>
    <t>https://twitter.com/ftvTZ4UQk5iBgbR/status/1202713181887639554</t>
  </si>
  <si>
    <t>mko322</t>
  </si>
  <si>
    <t xml:space="preserve">#اكتتاب_ارامكو اللهُم سرّ قلبي بفرحه تغنيني عن كل تعب اللهُم عوضني بالأجمل دائماً </t>
  </si>
  <si>
    <t>https://twitter.com/mko322/status/1202713154154893315</t>
  </si>
  <si>
    <t>liuw50</t>
  </si>
  <si>
    <t>#اكتتاب_ارامكو هذي حاجتين عيّا مخي يفهمها الاسهم و الدينار الكويتي .</t>
  </si>
  <si>
    <t>https://twitter.com/liuw50/status/1202713146366054408</t>
  </si>
  <si>
    <t>aammmmt9778529</t>
  </si>
  <si>
    <t xml:space="preserve">#اكتتاب_ارامكو أرح سمعك قليلاً </t>
  </si>
  <si>
    <t>https://twitter.com/aammmmt9778529/status/1202713130456907776</t>
  </si>
  <si>
    <t>naiff1133</t>
  </si>
  <si>
    <t xml:space="preserve">اقل من نصف دقيقة ماراح تخسر شي #اكتتاب_ارامكو </t>
  </si>
  <si>
    <t>https://twitter.com/naiff1133/status/1202713092838318080</t>
  </si>
  <si>
    <t>montajy1439</t>
  </si>
  <si>
    <t>#اكتتاب_ارامكو يا عيااال قوومو نبـي صفـين بعض السـواليف مـالي بـه</t>
  </si>
  <si>
    <t>https://twitter.com/montajy1439/status/1202713053797715968</t>
  </si>
  <si>
    <t>Roaan_90</t>
  </si>
  <si>
    <t>#اكتتاب_ارامكو تنصحوني اسجل فيه ؟ ولا</t>
  </si>
  <si>
    <t>https://twitter.com/Roaan_90/status/1202713052635914240</t>
  </si>
  <si>
    <t>qPVoTGArbbNE7oq</t>
  </si>
  <si>
    <t xml:space="preserve">#اكتتاب_ارامكو ما معي فلوس اف </t>
  </si>
  <si>
    <t>https://twitter.com/qPVoTGArbbNE7oq/status/1202713010743185409</t>
  </si>
  <si>
    <t>ra61074281</t>
  </si>
  <si>
    <t>https://twitter.com/ra61074281/status/1202712992598638597</t>
  </si>
  <si>
    <t>wefxr</t>
  </si>
  <si>
    <t>#اكتتاب_ارامكو ↓❁ لاطال الرجا ف الشي وبطا ترا ينعاف ولا محق من العايف ايلا عاف ثم دبّر #الهلال</t>
  </si>
  <si>
    <t>https://twitter.com/wefxr/status/1202712979642429441</t>
  </si>
  <si>
    <t>nmgm13</t>
  </si>
  <si>
    <t>اللهم صَل على محمد وعلى ال محمد كما صليت على ابراهيم وعلى ال ابراهيم وبارك على محمد وعلى ال محمد كماباركت على ابراهيم وعلى ال ابراهيم انك حميد مجيد#اكتتاب_ارامكو</t>
  </si>
  <si>
    <t>https://twitter.com/nmgm13/status/1202712958956134401</t>
  </si>
  <si>
    <t>t___mlk</t>
  </si>
  <si>
    <t>تعال طرّف الليل ونبي نسهر معاي قلب يحبك حيل ويعِاني . #معاك_يالاخضر #وبل_السحاب_للدعم #اكتتاب_ارامكو</t>
  </si>
  <si>
    <t>https://twitter.com/t___mlk/status/1202712919802290183</t>
  </si>
  <si>
    <t>التسجيل في #حافز تحديث حافز حل المهام 100% تواصلو ع الخاص ْ #اكتتاب_ارامكو</t>
  </si>
  <si>
    <t>https://twitter.com/i_dfcn/status/1202712918904717319</t>
  </si>
  <si>
    <t xml:space="preserve">#اكتتاب_ارامكو يعني الوضع طيب ولا كيف ..؟ </t>
  </si>
  <si>
    <t>https://twitter.com/foleyhot/status/1202712858498404353</t>
  </si>
  <si>
    <t>بعترف احب موظفين ارامكو أحس فيهم فخامة بس المشكلة اني ما اكمل علاقة مع اي كان للأسف #اكتتاب_ارامكو</t>
  </si>
  <si>
    <t>https://twitter.com/remmmm11/status/1202712787304271878</t>
  </si>
  <si>
    <t>#اكتتاب_ارامكو شفيها اسهمي ليكون صار عليها شي؟</t>
  </si>
  <si>
    <t>https://twitter.com/nvxva/status/1202712712767311872</t>
  </si>
  <si>
    <t>JOOL5EEE</t>
  </si>
  <si>
    <t xml:space="preserve">#اكتتاب_ارامكو مبروك التخصيص </t>
  </si>
  <si>
    <t>https://twitter.com/JOOL5EEE/status/1202712699781746694</t>
  </si>
  <si>
    <t>ebtiha22</t>
  </si>
  <si>
    <t xml:space="preserve">#اكتتاب_ارامكو صرت سيدة اعمال براس مال فليل </t>
  </si>
  <si>
    <t>https://twitter.com/ebtiha22/status/1202712659021443072</t>
  </si>
  <si>
    <t xml:space="preserve">تخصيص ما يصل إلى 1500 سهم للمكتتب الفرد في #إكتتاب_أرامكو ما يمثل نسبة تخصيص كاملة تبلغ 97.5% من إجمالي عدد المكتتبين </t>
  </si>
  <si>
    <t>https://twitter.com/SaudiProject/status/1202712626289160192</t>
  </si>
  <si>
    <t>_mrlondon_5</t>
  </si>
  <si>
    <t>https://twitter.com/_mrlondon_5/status/1202712559637483521</t>
  </si>
  <si>
    <t>RI53I</t>
  </si>
  <si>
    <t xml:space="preserve">#اكتتاب_ارامكو لو ريال ماكتتب تبطي ارامكو &amp;gt;كذا حقدت عليهم من كثر ماتتكلم فيها الناس </t>
  </si>
  <si>
    <t>https://twitter.com/RI53I/status/1202712468281274375</t>
  </si>
  <si>
    <t>الفائض المعاد للمكتتبين من المؤسسات والأفراد تقريبا ٣٥٠ مليار ريال وتعتبر أكثر من ثلاثة أضعاف قيمة الأسهم المخصصة ... وهذا يعني أن الكثير من الطلبات على السهم لم تلبى .. هذه السيولة ستتوجه للاستحواذ على أكبر قدر من أسهم أرامكو عند بدء تداولها وبسعر السوق ..اطمئنوا! #اكتتاب_ارامكو</t>
  </si>
  <si>
    <t>https://twitter.com/retweetasslheen/status/1202712452426878976</t>
  </si>
  <si>
    <t xml:space="preserve">#اكتتاب_أرامكو. اي شخص عنده استفسار يحط استفساره وحاضر لكم </t>
  </si>
  <si>
    <t>https://twitter.com/abu_nawaf_2003/status/1202712412740366336</t>
  </si>
  <si>
    <t>m018m</t>
  </si>
  <si>
    <t>. . . نخطي ونستغفر عن الذنب ونتوب ونرجع على نفس الخطاء ما درينا يارب يا من رد يوسف لأبوه يعقوب عفـوك و غفـرانك و حلمك علينا . . . #اكتتاب_ارامكو</t>
  </si>
  <si>
    <t>https://twitter.com/m018m/status/1202712314681667584</t>
  </si>
  <si>
    <t xml:space="preserve">تخصيص #اكتتاب_ارامكو </t>
  </si>
  <si>
    <t>https://twitter.com/ziadah1981/status/1202712295085875207</t>
  </si>
  <si>
    <t xml:space="preserve">#اكتتاب_ارامكو قال الرسول صلى الله عليه وسلم (الصدقه تطفى غضب الرب كما تطفى الماء النار)ياباغي الخير اقبل وشارك في تفريج كربه بابا ثلاث سنوات بالسجن طالع مهله شهر كبير بالسن ومريض جلطه فزعتكم يااهل الخير لو بشي القليل يعول ٩افراد توجد الاثباتات موقفه خدماته3سنين تكفون </t>
  </si>
  <si>
    <t>https://twitter.com/AaB654321/status/1202712265067249664</t>
  </si>
  <si>
    <t>ALDAHMASHI</t>
  </si>
  <si>
    <t>https://twitter.com/ALDAHMASHI/status/1202712262198398977</t>
  </si>
  <si>
    <t>#اكتتاب_أرامكو هو الأكبر بالعالم • إجمالي الأموال المجمعة 446 مليار • تخصيص حتى 1500 سهم للمكتتب الفرد في #ارامكوا • أي عدد اسهم طلبها الفرد المكتتب فوق</t>
  </si>
  <si>
    <t>https://twitter.com/hhq2030/status/1202712225682771968</t>
  </si>
  <si>
    <t>ebinsulaiman</t>
  </si>
  <si>
    <t>الاخوة الاقتصاديين متى التداول؟؟ واحد من الشباب بيكتتب 10 الاف ريال واكتتب بـ 10 الاف سهم فلوس عقود اعمال عنده نبي اجابة شافية نكسب اجره #اكتتاب_ارامكو</t>
  </si>
  <si>
    <t>https://twitter.com/ebinsulaiman/status/1202712218476957696</t>
  </si>
  <si>
    <t>#اكتتاب_ارامكو #عقارات_الرياض قصر للبيع شمال الرياض حي حطين جديد + زاويه +بالضمانات (اللهم إني أسألك الرزق الحلال المبارك فيه)</t>
  </si>
  <si>
    <t>https://twitter.com/rre9981/status/1202712183072837632</t>
  </si>
  <si>
    <t xml:space="preserve">اكتتاب أرامكو: رسميا تخصيص كامل الأسهم المكتتب بها حتى 1500 سهم والمتبقي تناسبي بما يعادل 10.941 % .. تعرف على توزيع الأسهم المخصصة </t>
  </si>
  <si>
    <t>https://twitter.com/OthmanabdullahA/status/1202712164643090433</t>
  </si>
  <si>
    <t>a2z2020</t>
  </si>
  <si>
    <t>https://twitter.com/a2z2020/status/1202712152492191745</t>
  </si>
  <si>
    <t>qunaibet</t>
  </si>
  <si>
    <t>نهُنئ خادم الحرمين الشريفين الملك سلمان بن عبدالعزيز وولي عهده الأمين الأمير محمد بن سلمان على تغطية إكتتاب أرامكو بأكثر من ٤,٦ ضِعف، والذي يعكس الثقة المُطلَقَة لجميع أطياف الشعب السعودي - أفراداً ومؤسسات - بقيادتها وقراراتها الاقتصادية. #اكتتاب_أرامكو #أرامكو #إكتتاب_أرامكو</t>
  </si>
  <si>
    <t>https://twitter.com/qunaibet/status/1202712146561445896</t>
  </si>
  <si>
    <t>43y_t</t>
  </si>
  <si>
    <t>#اكتتاب_ارامكو شكلي انا الوحيدة الي باقي م اكتتبت</t>
  </si>
  <si>
    <t>https://twitter.com/43y_t/status/1202712104614219776</t>
  </si>
  <si>
    <t>صحيفة الإقتصادية/ #عاجل | #اكتتاب_أرامكو .. تخصيص 1500 سهم للمكتتب الفرد الواحد وهو ما يمثل نسبة تخصيص كاملة تبلغ 97.5% من إجمالي عدد المكتتبين. http://nabdapp.com/t/66954718 عبر تطبيق نبض http://bit.ly/2D5DRZ7</t>
  </si>
  <si>
    <t>https://twitter.com/sabbanms/status/1202712101124550661</t>
  </si>
  <si>
    <t>aboowteen</t>
  </si>
  <si>
    <t>#اكتتاب_ارامكو الحمدلله ريحت راسي وما اكتتبت</t>
  </si>
  <si>
    <t>https://twitter.com/aboowteen/status/1202712090466770945</t>
  </si>
  <si>
    <t>Faisal_11440</t>
  </si>
  <si>
    <t>#اكتتاب_ارامكو #يوم_الجمعة ﴿إِنَّ اللَّهَ وملائكتَه يُصلُّون علَى النَّبِي ياأيُّها الَّذينَ آمنُواصلُّواعليْه وَسَلمُواتسْليمًا﴾ اللهّم صلِّ وسلم على نبينا مُحمد ﷺ</t>
  </si>
  <si>
    <t>https://twitter.com/Faisal_11440/status/1202712042425212930</t>
  </si>
  <si>
    <t>﴿إِنَّ الله ومَلائكته يُصَلُّونَ على النَّبِيِّ يا أَيها الذين آَمنُوا صَلوا عَليهِ وسَلِّموا تَسلِيمًا﴾. #اكتتاب_ارامكو</t>
  </si>
  <si>
    <t>https://twitter.com/amlalzayd3/status/1202712034779049984</t>
  </si>
  <si>
    <t>#اكتتاب_ارامكو أبحاث جامعية بأسعار رمزية عربي / English تسليم بوقت قياسي</t>
  </si>
  <si>
    <t>https://twitter.com/lil_ims/status/1202712034007298054</t>
  </si>
  <si>
    <t xml:space="preserve">#اكتتاب_ارامكو شكلي الوحيده الي ماساهمت </t>
  </si>
  <si>
    <t>https://twitter.com/mema_alharbe/status/1202712028583997445</t>
  </si>
  <si>
    <t>mjj_444</t>
  </si>
  <si>
    <t xml:space="preserve">#اكتتاب_ارامكو اهم شي اننا مكتتبين ولا ندري شسالفه </t>
  </si>
  <si>
    <t>https://twitter.com/mjj_444/status/1202712017070624769</t>
  </si>
  <si>
    <t>nornasr111</t>
  </si>
  <si>
    <t>#اكتتاب_ارامكو يارب</t>
  </si>
  <si>
    <t>https://twitter.com/nornasr111/status/1202711998615707649</t>
  </si>
  <si>
    <t>#اكتتاب_ارامكو #السعوديه_العظمي اللهم إنا نسألك بأن لك الحمد لااله الا انت الحنان المنان بديع السماوات والارض ياذا الجلال والأكرام ياحي ياقيوم انصرنا على من ظلمنا وسخرلنا عبادك وجميع خلقك وارزقنا من حيث لا نحتسب ونحتسب واغفرلنا ووالدينا وجميع المسلمين</t>
  </si>
  <si>
    <t>https://twitter.com/Ali48314954/status/1202711984904556545</t>
  </si>
  <si>
    <t>Medo_xl100100</t>
  </si>
  <si>
    <t>#اكتتاب_ارامكو قناتنا للقصص الحقيقيه والجرائم والقصص المرعبه تابعونا على يوتيوب https://www.youtube.com/channel/UCYkQ-1FCBGYab8MX-3VzCyw</t>
  </si>
  <si>
    <t>https://twitter.com/Medo_xl100100/status/1202711958321061888</t>
  </si>
  <si>
    <t>"أرامكو" تعلن تفاصيل عملية الاستقرار السعري http://argaam.me/dMCL50xt77R #أرامكو #إكتتاب_أرامكو #طرح_أرامكو #السوق_السعودي</t>
  </si>
  <si>
    <t>https://twitter.com/argaam/status/1202711938268045317</t>
  </si>
  <si>
    <t>t111t</t>
  </si>
  <si>
    <t>تخصيص كامل الكمية ل ٩٧.٥٪ من المكتتبين الافراد #اكتتاب_ارامكو</t>
  </si>
  <si>
    <t>https://twitter.com/t111t/status/1202711931494252544</t>
  </si>
  <si>
    <t>aa2233m</t>
  </si>
  <si>
    <t xml:space="preserve">#اكتتاب_ارامكو السلام عليكم ورحمة الله الله يسعدكم متابعيني انشروا تغريدتي بديت استقبل طلبات الأكلات الجيزانيه الشعبيه من مغش وادامات وكبسات ومرسه للي حاب يطلب حياه الرقم بالبايوا </t>
  </si>
  <si>
    <t>https://twitter.com/aa2233m/status/1202711892705337345</t>
  </si>
  <si>
    <t>almaha__809</t>
  </si>
  <si>
    <t>#اكتتاب_ارامكو عندك مناسبة وقرب موعدها.. و حابين تدعون احبابكم بدعوه الكترونيه مميزه أسعد بخدمتكم . بسعر مميز كمصدر رزق لي ادعموني برتويت</t>
  </si>
  <si>
    <t>https://twitter.com/almaha__809/status/1202711874686668801</t>
  </si>
  <si>
    <t>azo3993</t>
  </si>
  <si>
    <t xml:space="preserve">#اكتتاب_ارامكو. التخصيص ممتاز </t>
  </si>
  <si>
    <t>https://twitter.com/azo3993/status/1202711811298144257</t>
  </si>
  <si>
    <t xml:space="preserve">#اكتتاب_ارامكو .... اجل تقولي تنتظر الفائض </t>
  </si>
  <si>
    <t>https://twitter.com/K_mub/status/1202711798576828420</t>
  </si>
  <si>
    <t xml:space="preserve">#اكتتاب_ارامكو والله في عون العبد ما كان في عون أخيه فاعانة المسلم لأخيه سبب في عون الله له مواطن ورب لاسره وعليه فاتورة من المحكمة التنفيذيه برقم 192453550 بمبلغ ٧٨٦٧ ريال الله يجزي كل من يساهم في السداد او يساهم في نشرها باعادة التغريد </t>
  </si>
  <si>
    <t>https://twitter.com/Abu_mohemme_d/status/1202711789345087490</t>
  </si>
  <si>
    <t>C5wYK8FxZsn4nYt</t>
  </si>
  <si>
    <t xml:space="preserve">#اكتتاب_ارامكو صعب الوداع في الحب، والأصعب أن ينتهي الحب دون كلمة وداع. </t>
  </si>
  <si>
    <t>https://twitter.com/C5wYK8FxZsn4nYt/status/1202711735783833600</t>
  </si>
  <si>
    <t>#اكتتاب_أرامكو الله يبارك للجميع.. التخصيص مجزي لكون نسبة تغطية الأفراد كانت مرة ونصف تقريباً على عكس نسبة تغطية الشركات التي تجاوزت ستة أضعاف الأسهم المطروحة</t>
  </si>
  <si>
    <t>https://twitter.com/Khalid_F17/status/1202711685653581824</t>
  </si>
  <si>
    <t>am_malak90</t>
  </si>
  <si>
    <t xml:space="preserve">#اكتتاب_ارامكو من يتاجر مع الله اسره ابوهم عليه إيقاف خدمات مهدد بالسجن عليه فاتورة كهرباء عليه حكم إخلاء الشقه من لم يقدر يساعد ينشرها وربنا يوفقه ويكتب له الأجر ويبارك له في ماله وأولاده ويرزقه من حيث لا يحتسب رقم الفاتوره ١٨٢٤١١٨٨٠ </t>
  </si>
  <si>
    <t>https://twitter.com/am_malak90/status/1202711642804572162</t>
  </si>
  <si>
    <t>wxxxxe300</t>
  </si>
  <si>
    <t xml:space="preserve">#اكتتاب_ارامكو الي فهم يفهمني </t>
  </si>
  <si>
    <t>https://twitter.com/wxxxxe300/status/1202711619404476416</t>
  </si>
  <si>
    <t>ssswww52865332</t>
  </si>
  <si>
    <t xml:space="preserve">#اكتتاب_ارامكو هذا شخص متقاعد موقوفه خدماته بمبلغ بسيط جداً منذو اربع سنوات ويعول عائله من يستطيع لو ريال واحد (( ولاتحقرن من المعروف شيئاً)) </t>
  </si>
  <si>
    <t>https://twitter.com/ssswww52865332/status/1202711526840373248</t>
  </si>
  <si>
    <t>ibrahem_alnwiss</t>
  </si>
  <si>
    <t>https://twitter.com/ibrahem_alnwiss/status/1202711522935484416</t>
  </si>
  <si>
    <t>fdsa2552</t>
  </si>
  <si>
    <t>#اكتتاب_ارامكو الحمدلله مااكتتبت ...</t>
  </si>
  <si>
    <t>https://twitter.com/fdsa2552/status/1202711514735693829</t>
  </si>
  <si>
    <t>m_133135</t>
  </si>
  <si>
    <t xml:space="preserve">عندما يجتمعا... جمال وروعة المنظر ، مع فن وإبداع التصوير.. #اكتتاب_ارامكو </t>
  </si>
  <si>
    <t>https://twitter.com/m_133135/status/1202711491071422466</t>
  </si>
  <si>
    <t>dosyahmad</t>
  </si>
  <si>
    <t>تخصيص كامل الأسهم المكتتب بها في "أرامكو" حتى 1500 سهم للفرد.. والمتبقي على أساس تناسبي بما يعادل 10.94% #اكتتاب_ارمكو #ارامكو_السعودية</t>
  </si>
  <si>
    <t>https://twitter.com/dosyahmad/status/1202711490236731393</t>
  </si>
  <si>
    <t>zaasLm17</t>
  </si>
  <si>
    <t>#اكتتاب_ارامكو. لمن يقراء الان جبر الله خاطرك حتى تفيض عيناك من الدمع فرحاً</t>
  </si>
  <si>
    <t>https://twitter.com/zaasLm17/status/1202711473581113344</t>
  </si>
  <si>
    <t>sohaa988</t>
  </si>
  <si>
    <t xml:space="preserve">#اكتتاب_ارامكو وش صاير بشركتنا </t>
  </si>
  <si>
    <t>https://twitter.com/sohaa988/status/1202711454509649922</t>
  </si>
  <si>
    <t>يالبرد تكفى لاتمر أريش العين أرجوك خل ﺎلزين يبقى بصحّه أبيه مستانس وزود على ﺎلزين أبيه متعافي _ ولا فيه كحّه☻ #وبل_السحاب_للدعم #قطر_السعوديه #اكتتاب_ارامكو</t>
  </si>
  <si>
    <t>https://twitter.com/t___mlk/status/1202711404823941121</t>
  </si>
  <si>
    <t>h2030Al</t>
  </si>
  <si>
    <t>دام عزك يا وطن #اكتتاب_ارامكو</t>
  </si>
  <si>
    <t>https://twitter.com/h2030Al/status/1202711357130493953</t>
  </si>
  <si>
    <t>SHli0li</t>
  </si>
  <si>
    <t xml:space="preserve">(وَعَجِلْتُ إِلَيْكَ رَبِّ لِتَرْضَىٰ) . #اكتتاب_ارامكو </t>
  </si>
  <si>
    <t>https://twitter.com/SHli0li/status/1202711353338859520</t>
  </si>
  <si>
    <t>Roz0544</t>
  </si>
  <si>
    <t xml:space="preserve">#قطر_السعوديه #اكتتاب_ارامكو صل على رسولك فإنها تصل إليه مباشرة فيرد عليك </t>
  </si>
  <si>
    <t>https://twitter.com/Roz0544/status/1202711280257245184</t>
  </si>
  <si>
    <t>ماشاء الله تبارك الرحمن الحمد لله من قبل ومن بعد اللهم اعز بلادنا وقادتنا وشعبنا ، اللهم واقهر اعداءنا، اللهم زدنا من الخير والنعيم، وبارك لنا في خيراتنا التي رزقتنا إياها، واجعلنا لك شاكرين حامدين #اكتتاب_ارامكو</t>
  </si>
  <si>
    <t>https://twitter.com/h2030Al/status/1202711273949081601</t>
  </si>
  <si>
    <t>AzkarKSA</t>
  </si>
  <si>
    <t>https://twitter.com/AzkarKSA/status/1202711228746997761</t>
  </si>
  <si>
    <t xml:space="preserve">#اكتتاب_ارامكو تكفون ياأهل الخير تكفون ياأهل المساعدات تكفون ياأهل المواقف تكفون ياأهل الكرم والطيب تكفون ياأهل القلوب الرحيمة اجمعوني بوالدي انا واخواني ابنتكم تنخاكم </t>
  </si>
  <si>
    <t>https://twitter.com/abntsjeen/status/1202711223311228928</t>
  </si>
  <si>
    <t>sloooooh_</t>
  </si>
  <si>
    <t>اللهُم سرّ قلبي بفرحه تغنيني عن كل تعب اللهُم عوضني بالأجمل دائماً.#اكتتاب_ارامكو</t>
  </si>
  <si>
    <t>https://twitter.com/sloooooh_/status/1202711214532501510</t>
  </si>
  <si>
    <t>homework210</t>
  </si>
  <si>
    <t>#اكتتاب_ارامكو أنا شابه سعوديه اشتغل بالاعمال المدرسيه والجامعيه طموحه واسعى لكسب الرزق الحلال، اسعاري مناسبة باذن الله ادعموني بحوث، عروض بوربوينت، مطويات، أوراق عمل، واعمل على اي برنامج - لتواصل خاص تويتر او سناب . - ساعدوني لو برتويت الله يرزقكم.</t>
  </si>
  <si>
    <t>https://twitter.com/homework210/status/1202711190574714887</t>
  </si>
  <si>
    <t>amg_1437</t>
  </si>
  <si>
    <t>﴿إِنَّ اللَّهَ وَمَلائِكَتَهُ يُصَلّونَ عَلَى النَّبِيِّ يا أَيُّهَا الَّذينَ آمَنوا صَلّوا عَلَيهِ وَسَلِّموا تَسليمًا﴾ "اللَّهُمَّ صَلِّ وَسَلِّمْ عَلَى نَبِيِّنَا مُحَمَّدٍ وَعَلَى آلِهِ وَصَحْبِهِ أَجْمَعِينَ" #اكتتاب_ارامكو</t>
  </si>
  <si>
    <t>https://twitter.com/amg_1437/status/1202711132127010817</t>
  </si>
  <si>
    <t>Magedsalmadi</t>
  </si>
  <si>
    <t xml:space="preserve">افضل تخصيص بتاريخ اكتتاب الأسهم نشكر و نثمن جهود حكومتنا الرشيدة في السماح للمواطنين للاكتتاب ب شركة ارامكو و هذا التخصيص العادل الذي سيعود على المواطن بالنفع الكبير بإذن الله </t>
  </si>
  <si>
    <t>https://twitter.com/Magedsalmadi/status/1202711111918923776</t>
  </si>
  <si>
    <t>moone954</t>
  </si>
  <si>
    <t>#اكتتاب_ارامكو خلص الاكتتاب والا باقي ؟!!!!!!</t>
  </si>
  <si>
    <t>https://twitter.com/moone954/status/1202711087801614341</t>
  </si>
  <si>
    <t>بلاش عاد البيع الجماعي يوم التداول اركدو واحتفظ فيها ولاتنسى سهم هديه لكل عشره اسهم #اكتتاب_ارامكو</t>
  </si>
  <si>
    <t>https://twitter.com/fahd4849/status/1202710973079019520</t>
  </si>
  <si>
    <t>Cryptoco2018</t>
  </si>
  <si>
    <t>#اكتتاب_ارامكو مصر و السعودية والإمارات والكويت كود خصم من H&amp;amp;m الموضه للرجال والنساء والأطفال والشباب الديكور والأثاث كود خصم %25 HM25 يسعدني ان امنحك تخفيض من متجر HM استخدم هذا الكود Code: HM25 لتحصل على التخفيض</t>
  </si>
  <si>
    <t>https://twitter.com/Cryptoco2018/status/1202710928942419968</t>
  </si>
  <si>
    <t xml:space="preserve">" لكل فرد 1500 سهم " . وانا مكتتبة ب100 سهم وانتظر يرجعون لي الفائض ! #اكتتاب_ارامكو </t>
  </si>
  <si>
    <t>https://twitter.com/54d4f1/status/1202710907270443009</t>
  </si>
  <si>
    <t>f26717964</t>
  </si>
  <si>
    <t>#اكتتاب_ارامكو هكذا الليل دائمًا ، مُترف بـ الهدوء والذكريات.</t>
  </si>
  <si>
    <t>https://twitter.com/f26717964/status/1202710896998539265</t>
  </si>
  <si>
    <t>. . . إحذر تصك الباب في وجه من جاك وأحذر تبيع إنسان بالوقت شاريك. ولا تحقر اللي بالليالي يبـي رضاك ولا تشري اللي بالزمـن ما يدانيك. . . #اكتتاب_ارامكو</t>
  </si>
  <si>
    <t>https://twitter.com/m018m/status/1202710874793938946</t>
  </si>
  <si>
    <t xml:space="preserve">#اكتتاب_ارامكو يقول الفيلسوف ارسطو : ( إنزل لرغباتك بمستوى دخلك الحالي وإرتفع بها عندما يسمح لك دخلك بذلك ) قسماً بالله هي نفسها ( مد رجليك على قد لحافك ) بس الفلسفه تعمل دور </t>
  </si>
  <si>
    <t>https://twitter.com/montajy1439/status/1202710869714653184</t>
  </si>
  <si>
    <t>Of____11</t>
  </si>
  <si>
    <t>https://twitter.com/Of____11/status/1202710826270035968</t>
  </si>
  <si>
    <t>#اكتتاب_ارامكو يد ارتخت برضاها ؟ عيب نشد عليها .</t>
  </si>
  <si>
    <t>https://twitter.com/f26717964/status/1202710802412834822</t>
  </si>
  <si>
    <t>1_bntaboha</t>
  </si>
  <si>
    <t xml:space="preserve">#اكتتاب_ارامكو من يوم يبدا التداول الأخلاق راح ترتبط مع السهم هبوط و ارتفاع . اذا ارتفع السهم تزين الاخلاق اذا هبط السهم لاتدور أخلاق عندي . . . ومن الان أنا مشغوله وراح امسح كل البرامج ما راح يكون عندي الا الآلة الحاسبة . 32 ضرب 32 ناقص </t>
  </si>
  <si>
    <t>https://twitter.com/1_bntaboha/status/1202710799950761989</t>
  </si>
  <si>
    <t>لعلها الليّله,التي يقول الله لدُعائك كـن فيكون..صلاة الوتر . #اكتتاب_ارامكو</t>
  </si>
  <si>
    <t>https://twitter.com/SHli0li/status/1202710789477535745</t>
  </si>
  <si>
    <t>sma_0003</t>
  </si>
  <si>
    <t xml:space="preserve">#اكتتاب_ارامكو يصبح اكتتاب أرامكو اليوم الأكبر في العالم إنها أكبر شركات الكون إنها فخر الوطن إنها ارامكو نجاح تاريخي تاريخي تاريخي يسجله اكتتاب ارامكو </t>
  </si>
  <si>
    <t>https://twitter.com/sma_0003/status/1202710784591179776</t>
  </si>
  <si>
    <t xml:space="preserve">#اكتتاب_ارامكو بالنسبه لي الإعلان والتخصيص احلى من فوز المنتخب </t>
  </si>
  <si>
    <t>https://twitter.com/khaled_alsahmi/status/1202710749853958149</t>
  </si>
  <si>
    <t>zoza73190029</t>
  </si>
  <si>
    <t xml:space="preserve">كود خصم نمشي قوي لأول طلب لك : RFHDI8D و كود ايهرب رهيب : ANH9959 كود خصم قوي لنون الكود : LMN463 Bath &amp; Body Works خصم نار على باث اند بودي الكود : XY517 قولدن سنت خصم الكود : ACPKM اتش ام , H&amp;amp;M الكود : HH594 سنتربوينت الكود : FC392 #اكتتاب_ارامكو </t>
  </si>
  <si>
    <t>https://twitter.com/zoza73190029/status/1202710726219046912</t>
  </si>
  <si>
    <t>#اكتتاب_ارامكو ؛:'. - ولآ يُشقى من كآن مِن المستغفرين .. - أستغفر الله العظيم ، وأتوب إليه - أستغفر الله العظيم ، وأتوب إليه - أستغفر الله العظيم ، وأتوب إليه</t>
  </si>
  <si>
    <t>https://twitter.com/yf3y5/status/1202710717897543680</t>
  </si>
  <si>
    <t>a7mduuuuuo29</t>
  </si>
  <si>
    <t xml:space="preserve">#اكتتاب_ارامكو. الحمدالله والشكر يارب بارك لي فيها وافق الاكتتاب عدد اسهمي </t>
  </si>
  <si>
    <t>https://twitter.com/a7mduuuuuo29/status/1202710717595561986</t>
  </si>
  <si>
    <t>q_uat</t>
  </si>
  <si>
    <t xml:space="preserve">يارب الحمدلله على كمية الراحة عند سماع القران #اكتتاب_ارامكو </t>
  </si>
  <si>
    <t>https://twitter.com/q_uat/status/1202710639371804673</t>
  </si>
  <si>
    <t>almsuri1400</t>
  </si>
  <si>
    <t xml:space="preserve">#اكتتاب_ارامكو يا حي يا قيوم برحمتك أستغيث، يا ودود يا ودود يا ودود يا ذا العرش المجيد، يا فعالا لما يريد، اللهم إني أسألك بعزك الذي لا يرام، وملكك الذي لا يضام، ونورك الذي ملأ أرجاء عرشك أن تقضي ديني وتفرج همي وتيسر امري يارب اجعل لي من كل عسر يسرا </t>
  </si>
  <si>
    <t>https://twitter.com/almsuri1400/status/1202710629045456897</t>
  </si>
  <si>
    <t>I_Rooh</t>
  </si>
  <si>
    <t xml:space="preserve">#اكتتاب_ارامكو @nashwaa_14 </t>
  </si>
  <si>
    <t>https://twitter.com/I_Rooh/status/1202710627317374978</t>
  </si>
  <si>
    <t>TheDarKMasteR20</t>
  </si>
  <si>
    <t xml:space="preserve">#اكتتاب_ارامكو الارقام المعلنه مهوله في حال تم التداول سترتفع سيوله السوق الحاليه الى الضعف ... الله يبارك فيها </t>
  </si>
  <si>
    <t>https://twitter.com/TheDarKMasteR20/status/1202710601681821697</t>
  </si>
  <si>
    <t>https://twitter.com/ana7sash/status/1202710539325100035</t>
  </si>
  <si>
    <t>Dr__abdulmalek</t>
  </si>
  <si>
    <t>نجاح باهر بفضل الله تعالى ومنته لأضخم إكتتاب عرفته الأسواق المالية العالمية. وخمسة ملايين سعودي بالإنابة يصفعون الإخونج وكذابي زفة #المعارضة وبقية مُرتزقة الليرة والريال من أنقرة الى مونتريال بتغطية فاقت 153.7% ————————————————— شكراً عملاق النفط #شكراً_ارامكو_السعودية https://twitter.com/Dr__abdulmalek/status/1197545965286281230</t>
  </si>
  <si>
    <t>https://twitter.com/Dr__abdulmalek/status/1202710537441816576</t>
  </si>
  <si>
    <t>alkeadiah</t>
  </si>
  <si>
    <t>#استمرار_غلاء_المعيشه_1441 #برنامج_المجلس #علم_قطر #اكتتاب_ارامكو #قطر_السعوديه #صلعه_فواز #البحرين #السعوديه_العظمي #ماهي_اسباب_نجاح_الزواج #نوال_الزغبي_في_الرياض #كاس_الخليج_24 #منتخب_السعوديه #سرعةـأوبرـإيتس</t>
  </si>
  <si>
    <t>https://twitter.com/alkeadiah/status/1202710525592920064</t>
  </si>
  <si>
    <t xml:space="preserve">#اكتتاب_ارامكو تخصيص كامل الأسهم المكتتب بها في "أرامكو" حتى 1500 سهم للفرد.. ورد الفائض اعتبارا من الغد </t>
  </si>
  <si>
    <t>https://twitter.com/Saudiwithhonor/status/1202710498611015684</t>
  </si>
  <si>
    <t>يالله من النكبات تآمنا #اكتتاب_ارامكو</t>
  </si>
  <si>
    <t>https://twitter.com/5uy_/status/1202710434245234688</t>
  </si>
  <si>
    <t>n9fuwJ8GAyGHaxs</t>
  </si>
  <si>
    <t>فاح العبيرُ إذا ذكرتُ محمدا والنورُ أشرقَ والظلامُ تبددا صلى عليكَ الله يا نبعَ الهُدى ماطار طيرٌ في السماءِ وغردا اللهم صَل وسلم وبارك على سيدنا محمد #اكتتاب_ارامكو</t>
  </si>
  <si>
    <t>https://twitter.com/n9fuwJ8GAyGHaxs/status/1202710424724164608</t>
  </si>
  <si>
    <t xml:space="preserve">#اكتتاب_ارامكو . ألف وخمس مئه سهم للفرد. ياخي انتوا من فين تجيبون الفلوس؟ </t>
  </si>
  <si>
    <t>https://twitter.com/AlwaldAlshayab/status/1202710422861893632</t>
  </si>
  <si>
    <t>Dndni1414</t>
  </si>
  <si>
    <t>#اكتتاب_ارامكو الي اكتتب لافراد عائلته الواحد ٥٠٠ سهم المجموع ٢٠٠٠ سهم هل تحسب كلها</t>
  </si>
  <si>
    <t>https://twitter.com/Dndni1414/status/1202710412652949504</t>
  </si>
  <si>
    <t>Sh50959770</t>
  </si>
  <si>
    <t>كيف ابيع وكيف اتابع حلالي ؟؟؟ #اكتتاب_ارامكو</t>
  </si>
  <si>
    <t>https://twitter.com/Sh50959770/status/1202710386807574528</t>
  </si>
  <si>
    <t>#اكتتاب_أرامكو تخصيص 1500 سهماً للفرد، بعد ذلك تطبق نسبة 10.941% على الكميات المتبقية مثال: اكتتب شخص ب100,000 سهم يخصم منها الحد الأدنى 1500 سهم ويصبح المتبقي من الكميات 98500 سهم حساب باقي الكميات: 98500 * 10.941%= 10777 سهم ويصبح كامل التخصيص: 10777 + 1500= 12777 سهم</t>
  </si>
  <si>
    <t>https://twitter.com/Khalid_F17/status/1202710358475059201</t>
  </si>
  <si>
    <t>https://twitter.com/alkeadiah/status/1202710350262611971</t>
  </si>
  <si>
    <t>Ym8nLa</t>
  </si>
  <si>
    <t xml:space="preserve">#اكتتاب_ارامكو ١٠ اسهم يعطون وجه ولا </t>
  </si>
  <si>
    <t>https://twitter.com/Ym8nLa/status/1202710322454450176</t>
  </si>
  <si>
    <t>a0581170</t>
  </si>
  <si>
    <t xml:space="preserve">#اكتتاب_ارامكو لكل من جادت نفسه لعمل الخير اللهم هذا عبدك يدعوك انه لا معين له إلا أنت قلوب خلقك بين يديك تحركها كيفما تشأء اعينه يارب ووجه له من أهل الخير من يعينه على قضاء دينه الفاتوره 1929904359 المبلغ الاساسي 137000 المبلغ المتبقي 101871 </t>
  </si>
  <si>
    <t>https://twitter.com/a0581170/status/1202710239822389248</t>
  </si>
  <si>
    <t>R___881</t>
  </si>
  <si>
    <t xml:space="preserve">#اكتتاب_ارامكو بدأت حياتي موظفه صغيره ثم تدرّجت بالحياة والآن أنا شريكه في أكبر شركة نفـط بالعالم . ها ابيع ولا لا؟؟ </t>
  </si>
  <si>
    <t>https://twitter.com/R___881/status/1202710223011618816</t>
  </si>
  <si>
    <t xml:space="preserve">بعض من الرؤى اللي عبرتها ووقعت بفضل الله عز وجل #اكتتاب_ارامكو </t>
  </si>
  <si>
    <t>https://twitter.com/i8xnn4lCU1IxUsB/status/1202710218444038149</t>
  </si>
  <si>
    <t>"اللّهمّ صلّ على محمّد وعلى آل محمّد كما صلّيت على إبراهيم وعلى آل إبراهيم إنّك حميد مجيد ، اللّهمّ وبارك على محمّد وعلى آل محمّد كما باركت على إبراهيم وعلى آل إبراهيم إنّك حميد مجيد #اكتتاب_ارامكو</t>
  </si>
  <si>
    <t>https://twitter.com/amg_1437/status/1202710169555214336</t>
  </si>
  <si>
    <t xml:space="preserve">#اكتتاب_ارامكو اللهم صل وسلم على نبينا محمد ﷺ </t>
  </si>
  <si>
    <t>https://twitter.com/Rose_1ll/status/1202710142225199104</t>
  </si>
  <si>
    <t>i__mm77</t>
  </si>
  <si>
    <t xml:space="preserve">#اكتتاب_ارامكو غارقون في نعمك يا الله ، فاللهم لك الحمد حتي ترضي </t>
  </si>
  <si>
    <t>https://twitter.com/i__mm77/status/1202710139029065728</t>
  </si>
  <si>
    <t>https://twitter.com/alkeadiah/status/1202710137942749184</t>
  </si>
  <si>
    <t>fisal0346</t>
  </si>
  <si>
    <t xml:space="preserve">#اكتتاب_ارامكو شريك في ارامكو </t>
  </si>
  <si>
    <t>https://twitter.com/fisal0346/status/1202710130866950145</t>
  </si>
  <si>
    <t>badr_74</t>
  </si>
  <si>
    <t xml:space="preserve">قضي الامر : #أرامكو السعودية تعلن الحد الاعلى للفرد في الاسهم الى 1500 سهم ورد الفائض بداية من يوم غداً .. . . وأي سهم طلبها الفرد المكتتب فوق 1500 سهم يتم تخصيصها على أساس تناسبي .. وبهذا يصبح #اكتتاب_ارامكو الاكتتاب الأكبر والأقوى في العالم </t>
  </si>
  <si>
    <t>https://twitter.com/badr_74/status/1202710118967717889</t>
  </si>
  <si>
    <t xml:space="preserve">#اكتتاب_ارامكو اللهم اني اسالك أنك انت الله لا إله إلا أنت الأحد الصمد الذي لم يلد ولم يولد ولم يكن له كفو أحد أسألك ان تفرج همى وتقضي ديني الفرج العاجل يارب ساعدوني لو برتويت جزاكم الله كل خير </t>
  </si>
  <si>
    <t>https://twitter.com/ONana20177/status/1202710091704786944</t>
  </si>
  <si>
    <t>Fsh345</t>
  </si>
  <si>
    <t xml:space="preserve">جاتني رسالة عن فتح محفظة كيف أقدر أطلع عليها ؟ @AlRajhiBankCare #اكتتاب_ارامكو </t>
  </si>
  <si>
    <t>https://twitter.com/Fsh345/status/1202710037099155456</t>
  </si>
  <si>
    <t>aloosh_jeddah</t>
  </si>
  <si>
    <t>صحيفة الإقتصادية / #عاجل | #اكتتاب_أرامكو .. تخصيص 1500 سهم للمكتتب الفرد الواحد وهو ما يمثل نسبة تخصيص كاملة تبلغ 97.5% من إجمالي عدد المكتتبين. - عبر نبض @NabdApp</t>
  </si>
  <si>
    <t>https://twitter.com/aloosh_jeddah/status/1202710021286645761</t>
  </si>
  <si>
    <t>s2006a</t>
  </si>
  <si>
    <t xml:space="preserve">وضعنا يالي ما حطينا شي #اكتتاب_ارامكو </t>
  </si>
  <si>
    <t>https://twitter.com/s2006a/status/1202709935227842560</t>
  </si>
  <si>
    <t xml:space="preserve">#اكتتاب_ارامكو الله يطرح فيها البركة عن نفسي ماراح استعجل بالبيع ولولا خوفي من مهاوشة الأحفاد كان خليتها لهم تتبارك اكثر </t>
  </si>
  <si>
    <t>https://twitter.com/janoubi_yanbu/status/1202709927648808960</t>
  </si>
  <si>
    <t>Am_azoz0m</t>
  </si>
  <si>
    <t>#اكتتاب_ارامكو تكفون الله يجزاكم بالجنة ويحرم والديك من النار ويفرحكم يا ربي بعافيتكم ويدخل عليكم السرور أنا محتاجة مبلغ بسيط علشان اشتري ملابس عيالي شتوي الله يسعدكم بالدنيا والاخره يحقق لكم ما تتمنون جعل ربي يجبر بخاطركم</t>
  </si>
  <si>
    <t>https://twitter.com/Am_azoz0m/status/1202709927619371009</t>
  </si>
  <si>
    <t>q_own</t>
  </si>
  <si>
    <t xml:space="preserve">#اكتتاب_ارامكو لا تنسى تقرأ هالدعاء قبل نومك </t>
  </si>
  <si>
    <t>https://twitter.com/q_own/status/1202709903976095744</t>
  </si>
  <si>
    <t>wwwouir</t>
  </si>
  <si>
    <t>#اكتتاب_ارامكو يكتب لنا الله نصيب</t>
  </si>
  <si>
    <t>https://twitter.com/wwwouir/status/1202709878210539521</t>
  </si>
  <si>
    <t>as_766</t>
  </si>
  <si>
    <t>اكثروا من الصلاة على النبي في ليلة الجمعة" اللهم صل وسلم على نبينا محمد #اكتتاب_ارامكو</t>
  </si>
  <si>
    <t>https://twitter.com/as_766/status/1202709872674033664</t>
  </si>
  <si>
    <t>MnooN2008</t>
  </si>
  <si>
    <t>الله يرزقني #اكتتاب_ارامكو</t>
  </si>
  <si>
    <t>https://twitter.com/MnooN2008/status/1202709866521014272</t>
  </si>
  <si>
    <t>i23020222</t>
  </si>
  <si>
    <t>ازعجوني تكفون كل شوي يدق على ذا المصري. وش السالفه يبه ؟! #اكتتاب_ارامكو</t>
  </si>
  <si>
    <t>https://twitter.com/i23020222/status/1202709812599042049</t>
  </si>
  <si>
    <t>من سنن يوم الجمعة: 1-الاغتسال 2-التطيب 3-لبس الجميل 4-التسوك 5-التبكير إلى المسجد 6-قراءة سورة الكهف 7-الإكثار من الدعاء 8-الصلاة على نبينا ﷺ #اكتتاب_ارامكو</t>
  </si>
  <si>
    <t>https://twitter.com/n9fuwJ8GAyGHaxs/status/1202709783532449793</t>
  </si>
  <si>
    <t>AZoby3w</t>
  </si>
  <si>
    <t xml:space="preserve">#اكتتاب_ارامكو لاحول ولاقوة الا بالله </t>
  </si>
  <si>
    <t>https://twitter.com/AZoby3w/status/1202709768349081601</t>
  </si>
  <si>
    <t xml:space="preserve">اللهم ياشافي أيوب ومبشر يعقوب وياعالم مافي القلوب ويافارج الهم وكاشف الغم وقاضي الحاجات وغافر السيئات أسالك الفرج والسداد من هذا الدين 1914705335 #اكتتاب_ارامكو </t>
  </si>
  <si>
    <t>https://twitter.com/__i66/status/1202709759985639425</t>
  </si>
  <si>
    <t>قيمة #أرامكو 6,375,000,000,000 ريال اللهم لا حسد #اكتتاب_ارامكو</t>
  </si>
  <si>
    <t>https://twitter.com/Eng_Nimri/status/1202709735646085120</t>
  </si>
  <si>
    <t>صحيفة عاجل/ أرامكو تعلن سعر الطرح عند 32 ريالاً.. وإعادة فائض مبالغ الاكتتاب للمكتتبين الخميس القادم. #عاجل #اكتتاب_أرامكو - عبر تطبيق نبض @NabdApp</t>
  </si>
  <si>
    <t>https://twitter.com/54953326/status/1202709720097792004</t>
  </si>
  <si>
    <t>daoodshaoosh</t>
  </si>
  <si>
    <t xml:space="preserve">الان اللي شغالين في ارامكو يداومون بالبصمة ؟؟ اذا لا .. انا كشريك في ارامكو اطالب بتطبيق نظام البصمة الدنيا ماهي فوضى الواحد يداوم براحته ويطلع براحته #اكتتاب_ارامكو </t>
  </si>
  <si>
    <t>https://twitter.com/daoodshaoosh/status/1202709605521989637</t>
  </si>
  <si>
    <t>sooesy</t>
  </si>
  <si>
    <t>من اكتتب! #اكتتاب_ارامكو</t>
  </si>
  <si>
    <t>https://twitter.com/sooesy/status/1202709605257793536</t>
  </si>
  <si>
    <t>ahlamalga</t>
  </si>
  <si>
    <t>مافهمت شي احد يفهمنا #اكتتاب_ارامكو</t>
  </si>
  <si>
    <t>https://twitter.com/ahlamalga/status/1202709520285351943</t>
  </si>
  <si>
    <t>Sho47070538</t>
  </si>
  <si>
    <t>#اكتتاب_ارامكو ﷺﷺﷺﷺﷺﷺﷺﷺﷺﷺﷺﷺﷺﷺﷺﷺﷺﷺﷺﷺﷺﷺﷺﷺﷺﷺﷺﷺﷺﷺﷺﷺﷺﷺﷺﷺﷺﷺﷺﷺﷺﷺﷺﷺﷺﷺﷺﷺﷺﷺﷺﷺﷺﷺﷺﷺﷺﷺﷺﷺﷺﷺﷺﷺﷺﷺﷺﷺﷺﷺﷺﷺﷺﷺﷺﷺﷺﷺﷺﷺﷺﷺﷺﷺ</t>
  </si>
  <si>
    <t>https://twitter.com/Sho47070538/status/1202709492359729152</t>
  </si>
  <si>
    <t>btuoolh</t>
  </si>
  <si>
    <t>تم إعلان عن سعر #سهم_أرامكو 32 في الاكتتاب وتخصيص حتى 1500سهم الفرد الواحد في اكتتاب أرامكو موعد استرداد المبالغ الفائضه يوم الخميس 12 #ديسمبر</t>
  </si>
  <si>
    <t>https://twitter.com/btuoolh/status/1202709492045103105</t>
  </si>
  <si>
    <t>https://twitter.com/Medo_xl100100/status/1202709438760718336</t>
  </si>
  <si>
    <t>6ii6q</t>
  </si>
  <si>
    <t>https://twitter.com/6ii6q/status/1202709421337534464</t>
  </si>
  <si>
    <t>ll0_ox</t>
  </si>
  <si>
    <t>#اكتتاب_ارامكو ابشركم كنت فرحانه وعطيت اخوي القطه وفالنهايه سحب علينا ههههههههههههههههههههههههههههههههههههههههههههههههههههههههههه</t>
  </si>
  <si>
    <t>https://twitter.com/ll0_ox/status/1202709394875662337</t>
  </si>
  <si>
    <t>wrd999</t>
  </si>
  <si>
    <t>ارامكو: تخصيص 1500 سهم كحد أقصى لكل مكتتب من الأفراد.. بسعر 32 ريال لكل سهم. اي انه يحق لكل فرد الإكتتاب لغاية 1500 سهم.. مما يعني تخصيص كل الاسهم المكتب بها من الأفراد اذا لم تتجاوز 1500 لكل فرد. #اكتتاب_أرامكو</t>
  </si>
  <si>
    <t>https://twitter.com/wrd999/status/1202709377544839170</t>
  </si>
  <si>
    <t>Aliandro_85</t>
  </si>
  <si>
    <t>مبروك التخصييصصص الرااهي #اكتتاب_ارامكو</t>
  </si>
  <si>
    <t>https://twitter.com/Aliandro_85/status/1202709362919301120</t>
  </si>
  <si>
    <t>5_pve</t>
  </si>
  <si>
    <t xml:space="preserve">بدينا ب الزقاقه افف #اكتتاب_ارامكو </t>
  </si>
  <si>
    <t>https://twitter.com/5_pve/status/1202709350038544384</t>
  </si>
  <si>
    <t>vvz90</t>
  </si>
  <si>
    <t>الحمد لله رب العالمين #قطر_السعوديه #اكتتاب_ارامكو</t>
  </si>
  <si>
    <t>https://twitter.com/vvz90/status/1202709346423132162</t>
  </si>
  <si>
    <t>اليوم أقفل الاكتتاب في أرامكو: - السعر النهائي 32 ريال - بلغ عدد المساهمين الأفراد 4.9 مليون مساهم ، وإجمالي المبالغ 49 مليار ريال . - إجمالي اكتتاب المؤسسات 397 مليار مجموع حصيلة الاكتتاب 446 مليار ريال - نسبة التغطية أربع مرات ونصف .</t>
  </si>
  <si>
    <t>https://twitter.com/asam2012/status/1202709325405474816</t>
  </si>
  <si>
    <t>mooor990099</t>
  </si>
  <si>
    <t>#اكتتاب_ارامكو ما اكتتبت يمدي الحين</t>
  </si>
  <si>
    <t>https://twitter.com/mooor990099/status/1202709317889273867</t>
  </si>
  <si>
    <t>nor_bela_thel</t>
  </si>
  <si>
    <t>"يا الله عبدَكَ في ضِيقٍ وَفَرَجُكَ لا يَضِيق" . #اكتتاب_ارامكو</t>
  </si>
  <si>
    <t>https://twitter.com/nor_bela_thel/status/1202709240370094080</t>
  </si>
  <si>
    <t>ksa_1153</t>
  </si>
  <si>
    <t>https://twitter.com/ksa_1153/status/1202709175832391680</t>
  </si>
  <si>
    <t>r_r1437</t>
  </si>
  <si>
    <t xml:space="preserve">#اكتتاب_ارامكو افاااا لو اني اكتتبت </t>
  </si>
  <si>
    <t>https://twitter.com/r_r1437/status/1202709167812829184</t>
  </si>
  <si>
    <t>wad_hamad1</t>
  </si>
  <si>
    <t>عادي اكتتب الحين؟؟؟؟؟؟ #اكتتاب_ارامكو</t>
  </si>
  <si>
    <t>https://twitter.com/wad_hamad1/status/1202709113991503872</t>
  </si>
  <si>
    <t>استغفرالله واتوب اليه #اكتتاب_ارامكو</t>
  </si>
  <si>
    <t>https://twitter.com/AZoby3w/status/1202709104227168257</t>
  </si>
  <si>
    <t>iisameerj</t>
  </si>
  <si>
    <t>#اكتتاب_ارامكو يقبلون خمس ريال ؟</t>
  </si>
  <si>
    <t>https://twitter.com/iisameerj/status/1202709098103541761</t>
  </si>
  <si>
    <t>FAHAD67361593</t>
  </si>
  <si>
    <t xml:space="preserve">#اكتتاب_ارامكو صاحب الهوية 6220*** صدر عليكم أمر بالتنفيذ بموجب رقم طلب 4041656163 لسداد مبلغ (51415.00)ريال لطالب التنفيذ برقم فاتورة 1928963318 تكفون ياخوان واخوات فزعتكم لخوكم بالي تقدرون عليه أو رتويت تكفون طالبكم يااخوان.... </t>
  </si>
  <si>
    <t>https://twitter.com/FAHAD67361593/status/1202709058576363520</t>
  </si>
  <si>
    <t>مافهمت احد يشرح #اكتتاب_ارامكو</t>
  </si>
  <si>
    <t>https://twitter.com/MnooN2008/status/1202709053610311685</t>
  </si>
  <si>
    <t>mashaelsa305</t>
  </si>
  <si>
    <t>ياجماعه لو مابي ابيع اسهمي الا في 2030 يصير ولا لا ؟؟ #اكتتاب_ارامكو</t>
  </si>
  <si>
    <t>https://twitter.com/mashaelsa305/status/1202709003572252672</t>
  </si>
  <si>
    <t>ms96532</t>
  </si>
  <si>
    <t xml:space="preserve">#اكتتاب_ارامكو في الجدول التالي أمثلة على التخصيص بكميات مختلفة. </t>
  </si>
  <si>
    <t>https://twitter.com/ms96532/status/1202708966142365697</t>
  </si>
  <si>
    <t>bno_alanazi</t>
  </si>
  <si>
    <t>اكتتبت بس سؤال انا سمعت انه لازم يكون عندي محفظة بالبنك ؟؟؟ #اكتتاب_ارامكو</t>
  </si>
  <si>
    <t>https://twitter.com/bno_alanazi/status/1202708959922196482</t>
  </si>
  <si>
    <t>laill6i</t>
  </si>
  <si>
    <t xml:space="preserve">#اكتتاب_ارامكو انتظروا اجمع فلوس واصير شريكه لكم </t>
  </si>
  <si>
    <t>https://twitter.com/laill6i/status/1202708952951201798</t>
  </si>
  <si>
    <t>KSA_hkrz</t>
  </si>
  <si>
    <t xml:space="preserve">#اكتتاب_ارامكو اللي يفكر يبيع بالصراف او عن طريق التطبيق راح يتفاجا انه باع بغير السعر اللي باع عليه لانك تبيع بسعر السوق اما عن طريق تداول تحدد سعرك وتراقب الشاشه يسمى بيع لحظي. البنك الاهلي والراجحي وسامبا لازم تراجع الفرع المالي باقي البنوك اتوقع عندهم طريقه اولاين تسجل </t>
  </si>
  <si>
    <t>https://twitter.com/KSA_hkrz/status/1202708935884587009</t>
  </si>
  <si>
    <t>فين المحللين الي كانو يتوقعون نصيب الفرد 200 سهم .. هذي ارامكو مو انعام القابضه #اكتتاب_ارامكو</t>
  </si>
  <si>
    <t>https://twitter.com/fahd4849/status/1202708899863912451</t>
  </si>
  <si>
    <t>soulnum8</t>
  </si>
  <si>
    <t>https://twitter.com/soulnum8/status/1202708872877748224</t>
  </si>
  <si>
    <t>fo_rn2</t>
  </si>
  <si>
    <t>#اكتتاب_ارامكو ⚘﴿ فَلَا تَكُن مِّنَ الْقَانِطِينَ ﴾ مهما أرغمتك الحياة وأودعت أفراحك في قاع المستحيل يجب أن تبقي باب السماء مُشرَعاً للأبد هناك ربٌ لا تتعاظمه حاجاتك ولو كانت في عينك مستحيلة لُطف الله يسع انكسارَ قلبك ، خوفك وجعك حُزنك وضعفك ؛ لُطف الله يسع كُلَّ شيء #الوتر</t>
  </si>
  <si>
    <t>https://twitter.com/fo_rn2/status/1202708863352541184</t>
  </si>
  <si>
    <t>_Veg0</t>
  </si>
  <si>
    <t xml:space="preserve">#اكتتاب_ارامكو كل ما اشوف الهاشتاق اتذكر ذا الفيديو </t>
  </si>
  <si>
    <t>https://twitter.com/_Veg0/status/1202708796163940352</t>
  </si>
  <si>
    <t>https://twitter.com/sabbanms/status/1202708790765903873</t>
  </si>
  <si>
    <t>4_jore2</t>
  </si>
  <si>
    <t xml:space="preserve"> أتوقع أنا الوحيدة اللي ما اكتتبت ؟! #اكتتاب_ارامكو</t>
  </si>
  <si>
    <t>https://twitter.com/4_jore2/status/1202708763351891968</t>
  </si>
  <si>
    <t>alsaady119</t>
  </si>
  <si>
    <t>#اكتتاب_ارامكو https://chat.whatsapp.com/DFZAnPDfw7aEzDWKlKHuHd تفاعل عندك لقطة حلوة ارسلها ممنوع النشر ممنوع الملصقات بكثره ممنوع سب و شتم عندك مشكلة لاتتردد وارسل مشكلتك كلان القروب :TheLastBuliet وسلامتكم</t>
  </si>
  <si>
    <t>https://twitter.com/alsaady119/status/1202708759719632897</t>
  </si>
  <si>
    <t xml:space="preserve">#اكتتاب_ارامكو ماافهم لهالامور بس وش وضع المكتتب بـ 10 أسهم ! </t>
  </si>
  <si>
    <t>https://twitter.com/n_m4m/status/1202708756196450305</t>
  </si>
  <si>
    <t>#اكتتاب_ارامكو سحبت سيفون علية لان الوضع فية ربح وخسارة.</t>
  </si>
  <si>
    <t>https://twitter.com/milaf89/status/1202708735619207174</t>
  </si>
  <si>
    <t>قال صلى الله عليه وسلم : ( إذا قال الإمام : غير المغضوب عليهم ولا الضالين فقولوا آمين ، فإنه من وافقَ قولُه قولَ الملائكة ، غُفِرَ له ما تقدَّمَ من ذنبِه ) الراوي: أبو هريرة المحدث: البخاري المصدر: صحيح البخاري الصفحة أو الرقم: 782 #اكتتاب_ارامكو</t>
  </si>
  <si>
    <t>https://twitter.com/aisha_almass_/status/1202708700663865346</t>
  </si>
  <si>
    <t>abu_yazzen</t>
  </si>
  <si>
    <t>اكتتاب ارامكو فاق كل التوقعات بإذن لله فيه الخير ..</t>
  </si>
  <si>
    <t>https://twitter.com/zain_ma_zain/status/1202708700508643335</t>
  </si>
  <si>
    <t>alrumida222</t>
  </si>
  <si>
    <t>الله يبارك للجميع ونصيحه احتفظوا بالسهم لابنائكم #اكتتاب_ارامكو</t>
  </si>
  <si>
    <t>https://twitter.com/alrumida222/status/1202708693218930694</t>
  </si>
  <si>
    <t>ummabrar11</t>
  </si>
  <si>
    <t>#اكتتاب_ارامكو*تحب تتسوق اونلاين؟؟؟ هالتغريدة توفر لك أقوى اكواد الخصم كود خصم نون : RN162 كود خصم نمشي : RFWYA4R كود خصم قولدن سنت : ACS98 كود خصم سنتر بوينت : FC364 كود خصم اتش اند ام : HH017 كود خصم اتش اند ام : MM724</t>
  </si>
  <si>
    <t>https://twitter.com/ummabrar11/status/1202708687594381312</t>
  </si>
  <si>
    <t>ah22a4</t>
  </si>
  <si>
    <t xml:space="preserve">هذي الاحتفالات ولا بلاش #اكتتاب_ارامكو </t>
  </si>
  <si>
    <t>https://twitter.com/ah22a4/status/1202708655998672898</t>
  </si>
  <si>
    <t>mona_harbi931</t>
  </si>
  <si>
    <t xml:space="preserve">#اكتتاب_ارامكو وش بهم يادافع البلا، ليكون خسرو ، ترا مساهمه ب331 </t>
  </si>
  <si>
    <t>https://twitter.com/mona_harbi931/status/1202708647593336840</t>
  </si>
  <si>
    <t>fahad06710067</t>
  </si>
  <si>
    <t xml:space="preserve">#اكتتاب_ارامكو الله يستر 1200 سهم ب 38 الف يارب برميلي يطلع اصلي </t>
  </si>
  <si>
    <t>https://twitter.com/fahad06710067/status/1202708644032385024</t>
  </si>
  <si>
    <t>#اكتتاب_ارامكو الوتر ،،،، الله ينزل إلى السماء الدنيا في ثلث الليل الاخير لتطلب ماشئت ، فاغتنمها.</t>
  </si>
  <si>
    <t>https://twitter.com/014030/status/1202708641339658248</t>
  </si>
  <si>
    <t>سويت لكم ملف اكسل يساعدكم على حساب الاسهم المخصصة من #اكتتاب_ارامكو اذا حبيت تبيع اكتب سعر البيع عشان تعرف ربحك. للتذكير: للمكتتب السعودي فقط اذا احتفظت بالاسهم لمدة 6 شهور تحصل 10% اسهم مجانية بحد أقصى 100 سهم لكل فرد. *الملف اجتهاد شخصي بالتوفيق للجميع https://drive.google.com/open?id=1PAEHnsRdSaL-9M6M0e1guZGj6XTxAx-o</t>
  </si>
  <si>
    <t>https://twitter.com/Boholaiga/status/1202708600256380928</t>
  </si>
  <si>
    <t>sara_53344</t>
  </si>
  <si>
    <t>قهررر ماااكتتبت #اكتتاب_ارامكو</t>
  </si>
  <si>
    <t>https://twitter.com/sara_53344/status/1202708476998430721</t>
  </si>
  <si>
    <t>#اكتتاب_ارامكو تم تخصيص كامل الكمية من الأسهم للمكتتب ب 1500 سهم أو أقل و اي شخص طلب اكثر من 1500 سهم سوف يتم التخصيص له بما يعادل 10.941 % من الكمية المطلوبة. نسبة تخصيص عالية</t>
  </si>
  <si>
    <t>https://twitter.com/ms96532/status/1202708448540008448</t>
  </si>
  <si>
    <t>لا اله الا الله،؛:/ #اكتتاب_ارامكو</t>
  </si>
  <si>
    <t>https://twitter.com/pensive777/status/1202708440092696576</t>
  </si>
  <si>
    <t>B_bb703</t>
  </si>
  <si>
    <t xml:space="preserve">#اكتتاب_ارامكو اكتتبت بس للامانه نفس الاطرش بالزفه ماني عارفه شيء اش صار </t>
  </si>
  <si>
    <t>https://twitter.com/B_bb703/status/1202708415958732805</t>
  </si>
  <si>
    <t>fhdhrbi</t>
  </si>
  <si>
    <t xml:space="preserve">#اكتتاب_ارامكو شكلها هذي اخرتها </t>
  </si>
  <si>
    <t>https://twitter.com/fhdhrbi/status/1202708411319803904</t>
  </si>
  <si>
    <t>0olll_</t>
  </si>
  <si>
    <t>#اكتتاب_ارامكو للحين ماحد علمني وش اكتتاب ارامكو ذا علموني بصير غنيه ثريه واسوي نفسي ماعرف احد</t>
  </si>
  <si>
    <t>https://twitter.com/0olll_/status/1202708385604481025</t>
  </si>
  <si>
    <t>so97334186</t>
  </si>
  <si>
    <t>https://twitter.com/so97334186/status/1202708376544825346</t>
  </si>
  <si>
    <t>toooootatoot1</t>
  </si>
  <si>
    <t>حبايبي لاحقين تشترون في اول يوم تداول وترى سعر الاكتتاب مو رخيص #اكتتاب_ارامكو</t>
  </si>
  <si>
    <t>https://twitter.com/toooootatoot1/status/1202708368453967872</t>
  </si>
  <si>
    <t>FFaYYezz</t>
  </si>
  <si>
    <t>#اكتتاب_ارامكو بصراحة فيه ناس امرها غريب... بعد ما تقفل الاكتتاب اللي ما اكتتب يقول ليتني اكتتبت واللي اكتتب بكمية قليلة يقول ليتني زودت... بكرة يا الحبيب تقدر تشتري من السوق ان شاء الله...هذا اذا احد تنازل يبيع لك من اسهمه</t>
  </si>
  <si>
    <t>https://twitter.com/FFaYYezz/status/1202708325198106624</t>
  </si>
  <si>
    <t>T__q4</t>
  </si>
  <si>
    <t>#اكتتاب_ارامكو وش فيه امي افدا عينها اكتتبت فيه .</t>
  </si>
  <si>
    <t>https://twitter.com/T__q4/status/1202708317065351169</t>
  </si>
  <si>
    <t>ChemEconomy</t>
  </si>
  <si>
    <t>https://twitter.com/ChemEconomy/status/1202708280788815877</t>
  </si>
  <si>
    <t>اللهم صلّ وسلم على محمد #اكتتاب_ارامكو</t>
  </si>
  <si>
    <t>https://twitter.com/pensive777/status/1202708180356280322</t>
  </si>
  <si>
    <t>XUCrKaaiwLMl9vp</t>
  </si>
  <si>
    <t xml:space="preserve">#اكتتاب_ارامكو مافهمت صراحه انا مثل الاطرش بالزفه &amp;lt;&amp;lt;معاهم معاهم عليهم عليهم </t>
  </si>
  <si>
    <t>https://twitter.com/XUCrKaaiwLMl9vp/status/1202708155534381056</t>
  </si>
  <si>
    <t>power_girl111</t>
  </si>
  <si>
    <t>"لستُ الذي يرتجي الناس وَصلًا ولا مَن إذا هَجَروا يَألم أنا البَدرُ، ما ضَرني في لَياليَّ سُحبٌ تُغادِرُ أو أَنجُم" #اكتتاب_ارامكو</t>
  </si>
  <si>
    <t>https://twitter.com/power_girl111/status/1202708131198799878</t>
  </si>
  <si>
    <t>slyman1474</t>
  </si>
  <si>
    <t xml:space="preserve">#اكتتاب_ارامكو ارامكو ليش ما ترسلون لي مثل العالم اللي أرسلتو لهم ولا علشاني على قد حالي ترى حتى أنا شريك مثلهم </t>
  </si>
  <si>
    <t>https://twitter.com/slyman1474/status/1202708087053967360</t>
  </si>
  <si>
    <t>__vot6</t>
  </si>
  <si>
    <t>#اكتتاب_ارامكو خــدمــات الكــتـرونيه تحديث حافز بالشهر ٣٠ ريال التسجيل في حافز ١٠ ريال حجز مواعيد بالاحوال ١٠ ريال التسجيل في قياس ١٥ ريال التسجيل في جداره ١٥ ريال التسجيل في حساب مواطن ١٥ ريال استرجاع كلمة المرور ١٠ ريال انشاء ايميل ٥ ريال</t>
  </si>
  <si>
    <t>https://twitter.com/__vot6/status/1202708006867230720</t>
  </si>
  <si>
    <t>hasah44316173</t>
  </si>
  <si>
    <t>https://twitter.com/hasah44316173/status/1202707965414977536</t>
  </si>
  <si>
    <t>https://twitter.com/ALFarshooti/status/1202707947765325825</t>
  </si>
  <si>
    <t>OSAlhsan</t>
  </si>
  <si>
    <t xml:space="preserve">أرامكو السعودية تحصل على 446 مليار ريال أي 119 مليار دولار، واكتتاب أرامكو يخصص 1500 سهم لـ 97% من المكتتبين و الباقي سيوزع كنسبة. قيمة أرامكو بعد الطرح 1.7 تريليون دولار. وبهذا يصبح طرح أرامكو أكبر اكتتاب في العالم بسعر 25 مليار دولار. نجاح مستحق </t>
  </si>
  <si>
    <t>https://twitter.com/OSAlhsan/status/1202707912860278784</t>
  </si>
  <si>
    <t>Ab_am1412</t>
  </si>
  <si>
    <t xml:space="preserve">#اكتتاب_ارامكو من الخاص اللهم بلّغ اخوي المُتسع واليُسر في كل أموره و تحقيق المُنى وحياة الهناء اللهم سعادة قلبه وقرّة عينه و جَميـل البشائر وسجدة الفرح العميقة الفاتوره 196369017 الباقي 44,984 ريال </t>
  </si>
  <si>
    <t>https://twitter.com/Ab_am1412/status/1202707911446814720</t>
  </si>
  <si>
    <t>39g4o3KSeB4lBBs</t>
  </si>
  <si>
    <t>#اكتتاب_ارامكو الله يفرج عليكم يا اهل الخير محتاجه مواد غذائيه الله يحقق اموركم ساعدوني ولو بالقليل واللي مايقدر رتويت والله اني صادقه.</t>
  </si>
  <si>
    <t>https://twitter.com/39g4o3KSeB4lBBs/status/1202707901539860481</t>
  </si>
  <si>
    <t>F16KHF16</t>
  </si>
  <si>
    <t xml:space="preserve">هنا مستقبل الوطن هنا الفخر لا يعلى عليه #اكتتاب_ارامكو </t>
  </si>
  <si>
    <t>https://twitter.com/F16KHF16/status/1202707890529820672</t>
  </si>
  <si>
    <t xml:space="preserve">لطيف جداً. سبيكر بلوثوث وحامل للجوال في نفس الوقت، تم تصميمه بستايل التلفزيون القديم، ويمكن استخدامه كـ فريم للصور أيضاً. http://ali.pub/46wwil #اكتتاب_ارامكو </t>
  </si>
  <si>
    <t>https://twitter.com/souq_secrets/status/1202707869843496960</t>
  </si>
  <si>
    <t>#اكتتاب_أرامكو تخصيص ١٥٠٠ سهم كحد اعلى للفرد الواحد رقم كبير والله ، كنت متوقع ٣٠٠ سهم ، اعتقد فرصه وضاعت</t>
  </si>
  <si>
    <t>https://twitter.com/S3oood_gllg/status/1202707854697943042</t>
  </si>
  <si>
    <t>اكتتاب أرامكو يجمع 446 مليار ريال بتغطية 465%.. و32 ريالا تسعير نهائي http://dlvr.it/RKlMYl</t>
  </si>
  <si>
    <t>https://twitter.com/GREATKSA2030/status/1202707853401739264</t>
  </si>
  <si>
    <t>AlamlRoooo7</t>
  </si>
  <si>
    <t>يارب اطرح فيها البركه واجعلها بداية خير علينا و ع جميع المسلمين #اكتتاب_ارامكو</t>
  </si>
  <si>
    <t>https://twitter.com/AlamlRoooo7/status/1202707852235870208</t>
  </si>
  <si>
    <t>استغفرالله #اكتتاب_ارامكو</t>
  </si>
  <si>
    <t>https://twitter.com/pensive777/status/1202707851514458112</t>
  </si>
  <si>
    <t>KBri32457754</t>
  </si>
  <si>
    <t xml:space="preserve">#اكتتاب_ارامكو الحمد الله مكتتب ب 10 اسهم بس القناعه شي جميل </t>
  </si>
  <si>
    <t>https://twitter.com/KBri32457754/status/1202707814860414977</t>
  </si>
  <si>
    <t>suker1980</t>
  </si>
  <si>
    <t>https://twitter.com/suker1980/status/1202707779758239746</t>
  </si>
  <si>
    <t>0123Bin</t>
  </si>
  <si>
    <t>#اكتتاب_أرامكو هو الأكبر بالعالم • إجمالي الأموال المجمعة 446 مليار • تخصيص 1500 سهم للمكتتب الفرد الواحد في #ارامكوا</t>
  </si>
  <si>
    <t>https://twitter.com/0123Bin/status/1202707751996137472</t>
  </si>
  <si>
    <t>Esam7736</t>
  </si>
  <si>
    <t>https://twitter.com/Esam7736/status/1202707750951800837</t>
  </si>
  <si>
    <t>alqabas</t>
  </si>
  <si>
    <t>#اكتتاب_أرامكو يصبح الأكبر في العالم بقيمة 25.6 مليار دولار • تخطّت قيمة #طلبات_الاكتتاب 119 مليار دولار</t>
  </si>
  <si>
    <t>https://twitter.com/alqabas/status/1202707716348809216</t>
  </si>
  <si>
    <t>ارتفاع عدد المكتتبين الأفراد في #أرامكو لأكثر من 5 ملايين. (الإخبارية) #اكتتاب_ارامكو</t>
  </si>
  <si>
    <t>https://twitter.com/rahalsaudi/status/1202707699458363392</t>
  </si>
  <si>
    <t>aboyara4455</t>
  </si>
  <si>
    <t>#اكتتاب_ارامكو بما اني احد ملاك اسهم في شركة ارامكوا اذا عبيتو سفينه امريكا من شركتنا وصوهم المره الثانيه يجيبون معهم كروز ملبورو اصلي واخصموه من الارباح</t>
  </si>
  <si>
    <t>https://twitter.com/aboyara4455/status/1202707657938939905</t>
  </si>
  <si>
    <t xml:space="preserve">stance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</si>
</sst>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utput_got" connectionId="1" xr16:uid="{2DB5CB7C-50A6-A44B-902A-A3EEBA55A74C}"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824C8-AE5A-7C41-96A2-F70A99DC301F}">
  <dimension ref="A1:M10001"/>
  <sheetViews>
    <sheetView tabSelected="1" topLeftCell="I1" workbookViewId="0">
      <selection activeCell="M2" sqref="M2"/>
    </sheetView>
  </sheetViews>
  <sheetFormatPr baseColWidth="10" defaultRowHeight="16" x14ac:dyDescent="0.2"/>
  <cols>
    <col min="1" max="1" width="36.83203125" customWidth="1"/>
    <col min="2" max="2" width="15.5" customWidth="1"/>
    <col min="3" max="3" width="13.1640625" hidden="1" customWidth="1"/>
    <col min="4" max="4" width="12.1640625" hidden="1" customWidth="1"/>
    <col min="5" max="5" width="11.1640625" hidden="1" customWidth="1"/>
    <col min="6" max="6" width="0.1640625" hidden="1" customWidth="1"/>
    <col min="7" max="7" width="153.5" customWidth="1"/>
    <col min="8" max="8" width="25.5" customWidth="1"/>
    <col min="9" max="9" width="8.83203125" bestFit="1" customWidth="1"/>
    <col min="10" max="10" width="80.6640625" bestFit="1" customWidth="1"/>
    <col min="11" max="11" width="12.1640625" bestFit="1" customWidth="1"/>
    <col min="12" max="12" width="63.1640625" bestFit="1" customWidth="1"/>
  </cols>
  <sheetData>
    <row r="1" spans="1:13" x14ac:dyDescent="0.2">
      <c r="A1" t="s">
        <v>0</v>
      </c>
      <c r="B1" t="s">
        <v>1</v>
      </c>
      <c r="C1" t="s">
        <v>2</v>
      </c>
      <c r="D1" t="s">
        <v>3</v>
      </c>
      <c r="E1" t="s">
        <v>4</v>
      </c>
      <c r="F1" t="s">
        <v>5</v>
      </c>
      <c r="G1" t="s">
        <v>6</v>
      </c>
      <c r="H1" t="s">
        <v>7</v>
      </c>
      <c r="I1" t="s">
        <v>8</v>
      </c>
      <c r="J1" t="s">
        <v>9</v>
      </c>
      <c r="K1" t="s">
        <v>10</v>
      </c>
      <c r="L1" t="s">
        <v>11</v>
      </c>
      <c r="M1" t="s">
        <v>27118</v>
      </c>
    </row>
    <row r="2" spans="1:13" x14ac:dyDescent="0.2">
      <c r="A2" s="1">
        <v>43897.861180555556</v>
      </c>
      <c r="B2" t="s">
        <v>12</v>
      </c>
      <c r="C2" t="s">
        <v>13</v>
      </c>
      <c r="D2">
        <v>1</v>
      </c>
      <c r="E2">
        <v>0</v>
      </c>
      <c r="F2">
        <v>0</v>
      </c>
      <c r="G2" t="s">
        <v>14</v>
      </c>
      <c r="K2">
        <v>1.23639119387922E+18</v>
      </c>
      <c r="L2" t="s">
        <v>15</v>
      </c>
    </row>
    <row r="3" spans="1:13" x14ac:dyDescent="0.2">
      <c r="A3" s="1">
        <v>43897.434733796297</v>
      </c>
      <c r="B3" t="s">
        <v>16</v>
      </c>
      <c r="D3">
        <v>17</v>
      </c>
      <c r="E3">
        <v>3</v>
      </c>
      <c r="F3">
        <v>6</v>
      </c>
      <c r="G3" t="s">
        <v>17</v>
      </c>
      <c r="K3">
        <v>1.23623665579265E+18</v>
      </c>
      <c r="L3" t="s">
        <v>18</v>
      </c>
    </row>
    <row r="4" spans="1:13" x14ac:dyDescent="0.2">
      <c r="A4" s="1">
        <v>43897.424768518518</v>
      </c>
      <c r="B4" t="s">
        <v>19</v>
      </c>
      <c r="C4" t="s">
        <v>20</v>
      </c>
      <c r="D4">
        <v>0</v>
      </c>
      <c r="E4">
        <v>0</v>
      </c>
      <c r="F4">
        <v>0</v>
      </c>
      <c r="G4" t="s">
        <v>21</v>
      </c>
      <c r="K4">
        <v>1.2362330447653399E+18</v>
      </c>
      <c r="L4" t="s">
        <v>22</v>
      </c>
    </row>
    <row r="5" spans="1:13" x14ac:dyDescent="0.2">
      <c r="A5" s="1">
        <v>43897.410277777781</v>
      </c>
      <c r="B5" t="s">
        <v>23</v>
      </c>
      <c r="C5" t="s">
        <v>24</v>
      </c>
      <c r="D5">
        <v>0</v>
      </c>
      <c r="E5">
        <v>0</v>
      </c>
      <c r="F5">
        <v>0</v>
      </c>
      <c r="G5" t="s">
        <v>25</v>
      </c>
      <c r="K5">
        <v>1.23622779400432E+18</v>
      </c>
      <c r="L5" t="s">
        <v>26</v>
      </c>
    </row>
    <row r="6" spans="1:13" x14ac:dyDescent="0.2">
      <c r="A6" s="1">
        <v>43897.338842592595</v>
      </c>
      <c r="B6" t="s">
        <v>27</v>
      </c>
      <c r="C6" t="s">
        <v>28</v>
      </c>
      <c r="D6">
        <v>0</v>
      </c>
      <c r="E6">
        <v>0</v>
      </c>
      <c r="F6">
        <v>1</v>
      </c>
      <c r="G6" t="s">
        <v>29</v>
      </c>
      <c r="K6">
        <v>1.2362019060301499E+18</v>
      </c>
      <c r="L6" t="s">
        <v>30</v>
      </c>
    </row>
    <row r="7" spans="1:13" x14ac:dyDescent="0.2">
      <c r="A7" s="1">
        <v>43897.266689814816</v>
      </c>
      <c r="B7" t="s">
        <v>31</v>
      </c>
      <c r="C7" t="s">
        <v>32</v>
      </c>
      <c r="D7">
        <v>1</v>
      </c>
      <c r="E7">
        <v>0</v>
      </c>
      <c r="F7">
        <v>0</v>
      </c>
      <c r="G7" t="s">
        <v>33</v>
      </c>
      <c r="K7">
        <v>1.23617575981281E+18</v>
      </c>
      <c r="L7" t="s">
        <v>34</v>
      </c>
    </row>
    <row r="8" spans="1:13" x14ac:dyDescent="0.2">
      <c r="A8" s="1">
        <v>43896.796770833331</v>
      </c>
      <c r="B8" t="s">
        <v>35</v>
      </c>
      <c r="C8" t="s">
        <v>36</v>
      </c>
      <c r="D8">
        <v>1</v>
      </c>
      <c r="E8">
        <v>0</v>
      </c>
      <c r="F8">
        <v>0</v>
      </c>
      <c r="G8" t="s">
        <v>37</v>
      </c>
      <c r="K8">
        <v>1.23600546345775E+18</v>
      </c>
      <c r="L8" t="s">
        <v>38</v>
      </c>
    </row>
    <row r="9" spans="1:13" x14ac:dyDescent="0.2">
      <c r="A9" s="1">
        <v>43896.743935185186</v>
      </c>
      <c r="B9" t="s">
        <v>39</v>
      </c>
      <c r="C9" t="s">
        <v>40</v>
      </c>
      <c r="D9">
        <v>1</v>
      </c>
      <c r="E9">
        <v>0</v>
      </c>
      <c r="F9">
        <v>2</v>
      </c>
      <c r="G9" t="s">
        <v>41</v>
      </c>
      <c r="K9">
        <v>1.23598632052849E+18</v>
      </c>
      <c r="L9" t="s">
        <v>42</v>
      </c>
    </row>
    <row r="10" spans="1:13" x14ac:dyDescent="0.2">
      <c r="A10" s="1">
        <v>43896.65016203704</v>
      </c>
      <c r="B10" t="s">
        <v>43</v>
      </c>
      <c r="D10">
        <v>0</v>
      </c>
      <c r="E10">
        <v>0</v>
      </c>
      <c r="F10">
        <v>0</v>
      </c>
      <c r="G10" t="s">
        <v>44</v>
      </c>
      <c r="K10">
        <v>1.23595233426765E+18</v>
      </c>
      <c r="L10" t="s">
        <v>45</v>
      </c>
    </row>
    <row r="11" spans="1:13" x14ac:dyDescent="0.2">
      <c r="A11" s="1">
        <v>43896.48096064815</v>
      </c>
      <c r="B11" t="s">
        <v>46</v>
      </c>
      <c r="D11">
        <v>0</v>
      </c>
      <c r="E11">
        <v>1</v>
      </c>
      <c r="F11">
        <v>1</v>
      </c>
      <c r="G11" t="s">
        <v>47</v>
      </c>
      <c r="K11">
        <v>1.23589102074066E+18</v>
      </c>
      <c r="L11" t="s">
        <v>48</v>
      </c>
    </row>
    <row r="12" spans="1:13" x14ac:dyDescent="0.2">
      <c r="A12" s="1">
        <v>43896.383483796293</v>
      </c>
      <c r="B12" t="s">
        <v>49</v>
      </c>
      <c r="D12">
        <v>0</v>
      </c>
      <c r="E12">
        <v>0</v>
      </c>
      <c r="F12">
        <v>0</v>
      </c>
      <c r="G12" t="s">
        <v>50</v>
      </c>
      <c r="K12">
        <v>1.2358556948483699E+18</v>
      </c>
      <c r="L12" t="s">
        <v>51</v>
      </c>
    </row>
    <row r="13" spans="1:13" x14ac:dyDescent="0.2">
      <c r="A13" s="1">
        <v>43895.65697916667</v>
      </c>
      <c r="B13" t="s">
        <v>52</v>
      </c>
      <c r="C13" t="s">
        <v>53</v>
      </c>
      <c r="D13">
        <v>1</v>
      </c>
      <c r="E13">
        <v>0</v>
      </c>
      <c r="F13">
        <v>0</v>
      </c>
      <c r="G13" t="s">
        <v>54</v>
      </c>
      <c r="K13">
        <v>1.23559241906175E+18</v>
      </c>
      <c r="L13" t="s">
        <v>55</v>
      </c>
    </row>
    <row r="14" spans="1:13" x14ac:dyDescent="0.2">
      <c r="A14" s="1">
        <v>43895.578148148146</v>
      </c>
      <c r="B14" t="s">
        <v>56</v>
      </c>
      <c r="D14">
        <v>0</v>
      </c>
      <c r="E14">
        <v>0</v>
      </c>
      <c r="F14">
        <v>1</v>
      </c>
      <c r="G14" t="s">
        <v>57</v>
      </c>
      <c r="K14">
        <v>1.2355638505413601E+18</v>
      </c>
      <c r="L14" t="s">
        <v>58</v>
      </c>
    </row>
    <row r="15" spans="1:13" x14ac:dyDescent="0.2">
      <c r="A15" s="1">
        <v>43895.2815162037</v>
      </c>
      <c r="B15" t="s">
        <v>59</v>
      </c>
      <c r="D15">
        <v>1</v>
      </c>
      <c r="E15">
        <v>0</v>
      </c>
      <c r="F15">
        <v>0</v>
      </c>
      <c r="G15" t="s">
        <v>60</v>
      </c>
      <c r="K15">
        <v>1.2354563551982899E+18</v>
      </c>
      <c r="L15" t="s">
        <v>61</v>
      </c>
    </row>
    <row r="16" spans="1:13" x14ac:dyDescent="0.2">
      <c r="A16" s="1">
        <v>43895.280787037038</v>
      </c>
      <c r="B16" t="s">
        <v>59</v>
      </c>
      <c r="D16">
        <v>0</v>
      </c>
      <c r="E16">
        <v>0</v>
      </c>
      <c r="F16">
        <v>0</v>
      </c>
      <c r="G16" t="s">
        <v>62</v>
      </c>
      <c r="K16">
        <v>1.2354560931717E+18</v>
      </c>
      <c r="L16" t="s">
        <v>63</v>
      </c>
    </row>
    <row r="17" spans="1:12" x14ac:dyDescent="0.2">
      <c r="A17" s="1">
        <v>43895.231574074074</v>
      </c>
      <c r="B17" t="s">
        <v>64</v>
      </c>
      <c r="D17">
        <v>24</v>
      </c>
      <c r="E17">
        <v>11</v>
      </c>
      <c r="F17">
        <v>24</v>
      </c>
      <c r="G17" t="s">
        <v>65</v>
      </c>
      <c r="K17">
        <v>1.2354382578586399E+18</v>
      </c>
      <c r="L17" t="s">
        <v>66</v>
      </c>
    </row>
    <row r="18" spans="1:12" x14ac:dyDescent="0.2">
      <c r="A18" s="1">
        <v>43894.868136574078</v>
      </c>
      <c r="B18" t="s">
        <v>46</v>
      </c>
      <c r="D18">
        <v>0</v>
      </c>
      <c r="E18">
        <v>0</v>
      </c>
      <c r="F18">
        <v>0</v>
      </c>
      <c r="G18" t="s">
        <v>67</v>
      </c>
      <c r="K18">
        <v>1.2353065512353001E+18</v>
      </c>
      <c r="L18" t="s">
        <v>68</v>
      </c>
    </row>
    <row r="19" spans="1:12" x14ac:dyDescent="0.2">
      <c r="A19" s="1">
        <v>43894.686099537037</v>
      </c>
      <c r="B19" t="s">
        <v>69</v>
      </c>
      <c r="C19" t="s">
        <v>69</v>
      </c>
      <c r="D19">
        <v>0</v>
      </c>
      <c r="E19">
        <v>0</v>
      </c>
      <c r="F19">
        <v>0</v>
      </c>
      <c r="G19" t="s">
        <v>70</v>
      </c>
      <c r="K19">
        <v>1.2352405847738601E+18</v>
      </c>
      <c r="L19" t="s">
        <v>71</v>
      </c>
    </row>
    <row r="20" spans="1:12" x14ac:dyDescent="0.2">
      <c r="A20" s="1">
        <v>43894.58421296296</v>
      </c>
      <c r="B20" t="s">
        <v>72</v>
      </c>
      <c r="D20">
        <v>0</v>
      </c>
      <c r="E20">
        <v>0</v>
      </c>
      <c r="F20">
        <v>0</v>
      </c>
      <c r="G20" t="s">
        <v>73</v>
      </c>
      <c r="K20">
        <v>1.2352036601682501E+18</v>
      </c>
      <c r="L20" t="s">
        <v>74</v>
      </c>
    </row>
    <row r="21" spans="1:12" x14ac:dyDescent="0.2">
      <c r="A21" s="1">
        <v>43894.52548611111</v>
      </c>
      <c r="B21" t="s">
        <v>75</v>
      </c>
      <c r="C21" t="s">
        <v>76</v>
      </c>
      <c r="D21">
        <v>1</v>
      </c>
      <c r="E21">
        <v>0</v>
      </c>
      <c r="F21">
        <v>0</v>
      </c>
      <c r="G21" t="s">
        <v>77</v>
      </c>
      <c r="K21">
        <v>1.2351823811889999E+18</v>
      </c>
      <c r="L21" t="s">
        <v>78</v>
      </c>
    </row>
    <row r="22" spans="1:12" x14ac:dyDescent="0.2">
      <c r="A22" s="1">
        <v>43894.44390046296</v>
      </c>
      <c r="B22" t="s">
        <v>79</v>
      </c>
      <c r="C22" t="s">
        <v>80</v>
      </c>
      <c r="D22">
        <v>0</v>
      </c>
      <c r="E22">
        <v>0</v>
      </c>
      <c r="F22">
        <v>0</v>
      </c>
      <c r="G22" t="s">
        <v>81</v>
      </c>
      <c r="K22">
        <v>1.2351528137281101E+18</v>
      </c>
      <c r="L22" t="s">
        <v>82</v>
      </c>
    </row>
    <row r="23" spans="1:12" x14ac:dyDescent="0.2">
      <c r="A23" s="1">
        <v>43893.95653935185</v>
      </c>
      <c r="B23" t="s">
        <v>83</v>
      </c>
      <c r="D23">
        <v>0</v>
      </c>
      <c r="E23">
        <v>0</v>
      </c>
      <c r="F23">
        <v>0</v>
      </c>
      <c r="G23" t="s">
        <v>84</v>
      </c>
      <c r="K23">
        <v>1.2349761981086899E+18</v>
      </c>
      <c r="L23" t="s">
        <v>85</v>
      </c>
    </row>
    <row r="24" spans="1:12" x14ac:dyDescent="0.2">
      <c r="A24" s="1">
        <v>43893.847071759257</v>
      </c>
      <c r="B24" t="s">
        <v>86</v>
      </c>
      <c r="C24" t="s">
        <v>87</v>
      </c>
      <c r="D24">
        <v>0</v>
      </c>
      <c r="E24">
        <v>0</v>
      </c>
      <c r="F24">
        <v>0</v>
      </c>
      <c r="G24" t="e" cm="1">
        <f t="array" ref="G24">+ اكتتاب آرامكو</f>
        <v>#NAME?</v>
      </c>
      <c r="K24">
        <v>1.2349365304116201E+18</v>
      </c>
      <c r="L24" t="s">
        <v>88</v>
      </c>
    </row>
    <row r="25" spans="1:12" x14ac:dyDescent="0.2">
      <c r="A25" s="1">
        <v>43893.845925925925</v>
      </c>
      <c r="B25" t="s">
        <v>89</v>
      </c>
      <c r="C25" t="s">
        <v>90</v>
      </c>
      <c r="D25">
        <v>0</v>
      </c>
      <c r="E25">
        <v>0</v>
      </c>
      <c r="F25">
        <v>0</v>
      </c>
      <c r="G25" t="s">
        <v>91</v>
      </c>
      <c r="K25">
        <v>1.23493611610254E+18</v>
      </c>
      <c r="L25" t="s">
        <v>92</v>
      </c>
    </row>
    <row r="26" spans="1:12" x14ac:dyDescent="0.2">
      <c r="A26" s="1">
        <v>43893.825740740744</v>
      </c>
      <c r="B26" t="s">
        <v>93</v>
      </c>
      <c r="D26">
        <v>0</v>
      </c>
      <c r="E26">
        <v>2</v>
      </c>
      <c r="F26">
        <v>8</v>
      </c>
      <c r="G26" t="s">
        <v>94</v>
      </c>
      <c r="K26">
        <v>1.23492879921455E+18</v>
      </c>
      <c r="L26" t="s">
        <v>95</v>
      </c>
    </row>
    <row r="27" spans="1:12" x14ac:dyDescent="0.2">
      <c r="A27" s="1">
        <v>43893.777719907404</v>
      </c>
      <c r="B27" t="s">
        <v>96</v>
      </c>
      <c r="D27">
        <v>0</v>
      </c>
      <c r="E27">
        <v>0</v>
      </c>
      <c r="F27">
        <v>0</v>
      </c>
      <c r="G27" t="s">
        <v>97</v>
      </c>
      <c r="K27">
        <v>1.2349113977939799E+18</v>
      </c>
      <c r="L27" t="s">
        <v>98</v>
      </c>
    </row>
    <row r="28" spans="1:12" x14ac:dyDescent="0.2">
      <c r="A28" s="1">
        <v>43893.765162037038</v>
      </c>
      <c r="B28" t="s">
        <v>99</v>
      </c>
      <c r="D28">
        <v>0</v>
      </c>
      <c r="E28">
        <v>1</v>
      </c>
      <c r="F28">
        <v>0</v>
      </c>
      <c r="G28" t="s">
        <v>100</v>
      </c>
      <c r="I28" t="e">
        <f>_xlfn.SINGLE(SA_Scholarships _xlfn.SINGLE(mohe_sa))</f>
        <v>#NAME?</v>
      </c>
      <c r="K28">
        <v>1.2349068452040901E+18</v>
      </c>
      <c r="L28" t="s">
        <v>101</v>
      </c>
    </row>
    <row r="29" spans="1:12" x14ac:dyDescent="0.2">
      <c r="A29" s="1">
        <v>43893.764409722222</v>
      </c>
      <c r="B29" t="s">
        <v>102</v>
      </c>
      <c r="D29">
        <v>0</v>
      </c>
      <c r="E29">
        <v>2</v>
      </c>
      <c r="F29">
        <v>0</v>
      </c>
      <c r="G29" t="s">
        <v>100</v>
      </c>
      <c r="I29" t="e">
        <f>_xlfn.SINGLE(SA_Scholarships _xlfn.SINGLE(mohe_sa))</f>
        <v>#NAME?</v>
      </c>
      <c r="K29">
        <v>1.2349065725953101E+18</v>
      </c>
      <c r="L29" t="s">
        <v>103</v>
      </c>
    </row>
    <row r="30" spans="1:12" x14ac:dyDescent="0.2">
      <c r="A30" s="1">
        <v>43893.758888888886</v>
      </c>
      <c r="B30" t="s">
        <v>99</v>
      </c>
      <c r="D30">
        <v>0</v>
      </c>
      <c r="E30">
        <v>1</v>
      </c>
      <c r="F30">
        <v>0</v>
      </c>
      <c r="G30" t="s">
        <v>104</v>
      </c>
      <c r="I30" t="e">
        <f>_xlfn.SINGLE(SA_Scholarships _xlfn.SINGLE(mohe_sa))</f>
        <v>#NAME?</v>
      </c>
      <c r="K30">
        <v>1.2349045718997901E+18</v>
      </c>
      <c r="L30" t="s">
        <v>105</v>
      </c>
    </row>
    <row r="31" spans="1:12" x14ac:dyDescent="0.2">
      <c r="A31" s="1">
        <v>43893.75277777778</v>
      </c>
      <c r="B31" t="s">
        <v>106</v>
      </c>
      <c r="D31">
        <v>1</v>
      </c>
      <c r="E31">
        <v>6</v>
      </c>
      <c r="F31">
        <v>15</v>
      </c>
      <c r="G31" t="s">
        <v>107</v>
      </c>
      <c r="K31">
        <v>1.23490235856113E+18</v>
      </c>
      <c r="L31" t="s">
        <v>108</v>
      </c>
    </row>
    <row r="32" spans="1:12" x14ac:dyDescent="0.2">
      <c r="A32" s="1">
        <v>43893.694444444445</v>
      </c>
      <c r="B32" t="s">
        <v>109</v>
      </c>
      <c r="D32">
        <v>0</v>
      </c>
      <c r="E32">
        <v>0</v>
      </c>
      <c r="F32">
        <v>7</v>
      </c>
      <c r="G32" t="s">
        <v>110</v>
      </c>
      <c r="K32">
        <v>1.2348812189042801E+18</v>
      </c>
      <c r="L32" t="s">
        <v>111</v>
      </c>
    </row>
    <row r="33" spans="1:12" x14ac:dyDescent="0.2">
      <c r="A33" s="1">
        <v>43893.632789351854</v>
      </c>
      <c r="B33" t="s">
        <v>112</v>
      </c>
      <c r="D33">
        <v>1</v>
      </c>
      <c r="E33">
        <v>0</v>
      </c>
      <c r="F33">
        <v>0</v>
      </c>
      <c r="G33" t="s">
        <v>113</v>
      </c>
      <c r="K33">
        <v>1.234858877684E+18</v>
      </c>
      <c r="L33" t="s">
        <v>114</v>
      </c>
    </row>
    <row r="34" spans="1:12" x14ac:dyDescent="0.2">
      <c r="A34" s="1">
        <v>43893.630509259259</v>
      </c>
      <c r="B34" t="s">
        <v>112</v>
      </c>
      <c r="D34">
        <v>1</v>
      </c>
      <c r="E34">
        <v>0</v>
      </c>
      <c r="F34">
        <v>0</v>
      </c>
      <c r="G34" t="s">
        <v>115</v>
      </c>
      <c r="K34">
        <v>1.23485805119632E+18</v>
      </c>
      <c r="L34" t="s">
        <v>116</v>
      </c>
    </row>
    <row r="35" spans="1:12" x14ac:dyDescent="0.2">
      <c r="A35" s="1">
        <v>43893.562534722223</v>
      </c>
      <c r="B35" t="s">
        <v>109</v>
      </c>
      <c r="D35">
        <v>2</v>
      </c>
      <c r="E35">
        <v>1</v>
      </c>
      <c r="F35">
        <v>5</v>
      </c>
      <c r="G35" t="s">
        <v>117</v>
      </c>
      <c r="K35">
        <v>1.2348334160942799E+18</v>
      </c>
      <c r="L35" t="s">
        <v>118</v>
      </c>
    </row>
    <row r="36" spans="1:12" x14ac:dyDescent="0.2">
      <c r="A36" s="1">
        <v>43893.537604166668</v>
      </c>
      <c r="B36" t="s">
        <v>119</v>
      </c>
      <c r="D36">
        <v>1</v>
      </c>
      <c r="E36">
        <v>0</v>
      </c>
      <c r="F36">
        <v>1</v>
      </c>
      <c r="G36" t="s">
        <v>120</v>
      </c>
      <c r="K36">
        <v>1.23482438273374E+18</v>
      </c>
      <c r="L36" t="s">
        <v>121</v>
      </c>
    </row>
    <row r="37" spans="1:12" x14ac:dyDescent="0.2">
      <c r="A37" s="1">
        <v>43893.47115740741</v>
      </c>
      <c r="B37" t="s">
        <v>122</v>
      </c>
      <c r="C37" t="s">
        <v>123</v>
      </c>
      <c r="D37">
        <v>0</v>
      </c>
      <c r="E37">
        <v>1</v>
      </c>
      <c r="F37">
        <v>7</v>
      </c>
      <c r="G37" t="s">
        <v>124</v>
      </c>
      <c r="K37">
        <v>1.2348003021314299E+18</v>
      </c>
      <c r="L37" t="s">
        <v>125</v>
      </c>
    </row>
    <row r="38" spans="1:12" x14ac:dyDescent="0.2">
      <c r="A38" s="1">
        <v>43893.454398148147</v>
      </c>
      <c r="B38" t="s">
        <v>126</v>
      </c>
      <c r="D38">
        <v>1</v>
      </c>
      <c r="E38">
        <v>0</v>
      </c>
      <c r="F38">
        <v>0</v>
      </c>
      <c r="G38" t="s">
        <v>127</v>
      </c>
      <c r="K38">
        <v>1.2347942295132301E+18</v>
      </c>
      <c r="L38" t="s">
        <v>128</v>
      </c>
    </row>
    <row r="39" spans="1:12" x14ac:dyDescent="0.2">
      <c r="A39" s="1">
        <v>43893.399699074071</v>
      </c>
      <c r="B39" t="s">
        <v>129</v>
      </c>
      <c r="D39">
        <v>0</v>
      </c>
      <c r="E39">
        <v>1</v>
      </c>
      <c r="F39">
        <v>2</v>
      </c>
      <c r="G39" t="s">
        <v>130</v>
      </c>
      <c r="J39" t="s">
        <v>131</v>
      </c>
      <c r="K39">
        <v>1.23477440928354E+18</v>
      </c>
      <c r="L39" t="s">
        <v>132</v>
      </c>
    </row>
    <row r="40" spans="1:12" x14ac:dyDescent="0.2">
      <c r="A40" s="1">
        <v>43893.324560185189</v>
      </c>
      <c r="B40" t="s">
        <v>16</v>
      </c>
      <c r="C40" t="s">
        <v>133</v>
      </c>
      <c r="D40">
        <v>1</v>
      </c>
      <c r="E40">
        <v>0</v>
      </c>
      <c r="F40">
        <v>1</v>
      </c>
      <c r="G40" t="s">
        <v>134</v>
      </c>
      <c r="K40">
        <v>1.2347471767372201E+18</v>
      </c>
      <c r="L40" t="s">
        <v>135</v>
      </c>
    </row>
    <row r="41" spans="1:12" x14ac:dyDescent="0.2">
      <c r="A41" s="1">
        <v>43893.28497685185</v>
      </c>
      <c r="B41" t="s">
        <v>136</v>
      </c>
      <c r="D41">
        <v>1</v>
      </c>
      <c r="E41">
        <v>1</v>
      </c>
      <c r="F41">
        <v>3</v>
      </c>
      <c r="G41" t="s">
        <v>137</v>
      </c>
      <c r="K41">
        <v>1.2347328339707699E+18</v>
      </c>
      <c r="L41" t="s">
        <v>138</v>
      </c>
    </row>
    <row r="42" spans="1:12" x14ac:dyDescent="0.2">
      <c r="A42" s="1">
        <v>43893.282847222225</v>
      </c>
      <c r="B42" t="s">
        <v>136</v>
      </c>
      <c r="D42">
        <v>1</v>
      </c>
      <c r="E42">
        <v>0</v>
      </c>
      <c r="F42">
        <v>5</v>
      </c>
      <c r="G42" t="s">
        <v>139</v>
      </c>
      <c r="K42">
        <v>1.2347320620217001E+18</v>
      </c>
      <c r="L42" t="s">
        <v>140</v>
      </c>
    </row>
    <row r="43" spans="1:12" x14ac:dyDescent="0.2">
      <c r="A43" s="1">
        <v>43893.168854166666</v>
      </c>
      <c r="B43" t="s">
        <v>141</v>
      </c>
      <c r="D43">
        <v>0</v>
      </c>
      <c r="E43">
        <v>0</v>
      </c>
      <c r="F43">
        <v>1</v>
      </c>
      <c r="G43" t="s">
        <v>142</v>
      </c>
      <c r="K43">
        <v>1.2346907510340101E+18</v>
      </c>
      <c r="L43" t="s">
        <v>143</v>
      </c>
    </row>
    <row r="44" spans="1:12" x14ac:dyDescent="0.2">
      <c r="A44" s="1">
        <v>43892.731053240743</v>
      </c>
      <c r="B44" t="s">
        <v>144</v>
      </c>
      <c r="C44" t="s">
        <v>145</v>
      </c>
      <c r="D44">
        <v>1</v>
      </c>
      <c r="E44">
        <v>0</v>
      </c>
      <c r="F44">
        <v>1</v>
      </c>
      <c r="G44" t="s">
        <v>146</v>
      </c>
      <c r="K44">
        <v>1.23453209968159E+18</v>
      </c>
      <c r="L44" t="s">
        <v>147</v>
      </c>
    </row>
    <row r="45" spans="1:12" x14ac:dyDescent="0.2">
      <c r="A45" s="1">
        <v>43892.653854166667</v>
      </c>
      <c r="B45" t="s">
        <v>148</v>
      </c>
      <c r="D45">
        <v>0</v>
      </c>
      <c r="E45">
        <v>0</v>
      </c>
      <c r="F45">
        <v>0</v>
      </c>
      <c r="G45" t="s">
        <v>149</v>
      </c>
      <c r="K45">
        <v>1.23450412374947E+18</v>
      </c>
      <c r="L45" t="s">
        <v>150</v>
      </c>
    </row>
    <row r="46" spans="1:12" x14ac:dyDescent="0.2">
      <c r="A46" s="1">
        <v>43892.615497685183</v>
      </c>
      <c r="B46" t="s">
        <v>151</v>
      </c>
      <c r="C46" t="s">
        <v>152</v>
      </c>
      <c r="D46">
        <v>0</v>
      </c>
      <c r="E46">
        <v>0</v>
      </c>
      <c r="F46">
        <v>0</v>
      </c>
      <c r="G46" t="s">
        <v>153</v>
      </c>
      <c r="K46">
        <v>1.2344902228277499E+18</v>
      </c>
      <c r="L46" t="s">
        <v>154</v>
      </c>
    </row>
    <row r="47" spans="1:12" x14ac:dyDescent="0.2">
      <c r="A47" s="1">
        <v>43892.615416666667</v>
      </c>
      <c r="B47" t="s">
        <v>155</v>
      </c>
      <c r="D47">
        <v>0</v>
      </c>
      <c r="E47">
        <v>1</v>
      </c>
      <c r="F47">
        <v>1</v>
      </c>
      <c r="G47" t="s">
        <v>156</v>
      </c>
      <c r="K47">
        <v>1.2344901951453E+18</v>
      </c>
      <c r="L47" t="s">
        <v>157</v>
      </c>
    </row>
    <row r="48" spans="1:12" x14ac:dyDescent="0.2">
      <c r="A48" s="1">
        <v>43892.592175925929</v>
      </c>
      <c r="B48" t="s">
        <v>158</v>
      </c>
      <c r="D48">
        <v>0</v>
      </c>
      <c r="E48">
        <v>1</v>
      </c>
      <c r="F48">
        <v>0</v>
      </c>
      <c r="G48" t="s">
        <v>159</v>
      </c>
      <c r="K48">
        <v>1.2344817730121201E+18</v>
      </c>
      <c r="L48" t="s">
        <v>160</v>
      </c>
    </row>
    <row r="49" spans="1:12" x14ac:dyDescent="0.2">
      <c r="A49" s="1">
        <v>43892.447777777779</v>
      </c>
      <c r="B49" t="s">
        <v>161</v>
      </c>
      <c r="D49">
        <v>1</v>
      </c>
      <c r="E49">
        <v>0</v>
      </c>
      <c r="F49">
        <v>1</v>
      </c>
      <c r="G49" t="s">
        <v>162</v>
      </c>
      <c r="K49">
        <v>1.2344294430509901E+18</v>
      </c>
      <c r="L49" t="s">
        <v>163</v>
      </c>
    </row>
    <row r="50" spans="1:12" x14ac:dyDescent="0.2">
      <c r="A50" s="1">
        <v>43892.437048611115</v>
      </c>
      <c r="B50" t="s">
        <v>164</v>
      </c>
      <c r="D50">
        <v>0</v>
      </c>
      <c r="E50">
        <v>0</v>
      </c>
      <c r="F50">
        <v>0</v>
      </c>
      <c r="G50" t="s">
        <v>165</v>
      </c>
      <c r="K50">
        <v>1.23442555670543E+18</v>
      </c>
      <c r="L50" t="s">
        <v>166</v>
      </c>
    </row>
    <row r="51" spans="1:12" x14ac:dyDescent="0.2">
      <c r="A51" s="1">
        <v>43891.936851851853</v>
      </c>
      <c r="B51" t="s">
        <v>167</v>
      </c>
      <c r="D51">
        <v>0</v>
      </c>
      <c r="E51">
        <v>0</v>
      </c>
      <c r="F51">
        <v>0</v>
      </c>
      <c r="G51" t="s">
        <v>168</v>
      </c>
      <c r="K51">
        <v>1.2342442894939599E+18</v>
      </c>
      <c r="L51" t="s">
        <v>169</v>
      </c>
    </row>
    <row r="52" spans="1:12" x14ac:dyDescent="0.2">
      <c r="A52" s="1">
        <v>43891.921944444446</v>
      </c>
      <c r="B52" t="s">
        <v>170</v>
      </c>
      <c r="D52">
        <v>2</v>
      </c>
      <c r="E52">
        <v>15</v>
      </c>
      <c r="F52">
        <v>41</v>
      </c>
      <c r="G52" t="s">
        <v>171</v>
      </c>
      <c r="K52">
        <v>1.2342388875911301E+18</v>
      </c>
      <c r="L52" t="s">
        <v>172</v>
      </c>
    </row>
    <row r="53" spans="1:12" x14ac:dyDescent="0.2">
      <c r="A53" s="1">
        <v>43891.871689814812</v>
      </c>
      <c r="B53" t="s">
        <v>173</v>
      </c>
      <c r="C53" t="s">
        <v>174</v>
      </c>
      <c r="D53">
        <v>4</v>
      </c>
      <c r="E53">
        <v>0</v>
      </c>
      <c r="F53">
        <v>0</v>
      </c>
      <c r="G53" t="s">
        <v>175</v>
      </c>
      <c r="K53">
        <v>1.23422067384691E+18</v>
      </c>
      <c r="L53" t="s">
        <v>176</v>
      </c>
    </row>
    <row r="54" spans="1:12" x14ac:dyDescent="0.2">
      <c r="A54" s="1">
        <v>43891.776539351849</v>
      </c>
      <c r="B54" t="s">
        <v>177</v>
      </c>
      <c r="D54">
        <v>1</v>
      </c>
      <c r="E54">
        <v>0</v>
      </c>
      <c r="F54">
        <v>0</v>
      </c>
      <c r="G54" t="e">
        <f>SambaCare شروط واحكام الاكتتاب في سامبا لشركة سليمان الحبيب تظهر معلومات اكتتاب آرامكو</f>
        <v>#NAME?</v>
      </c>
      <c r="I54" t="e">
        <f>SambaCare</f>
        <v>#NAME?</v>
      </c>
      <c r="K54">
        <v>1.23418619587535E+18</v>
      </c>
      <c r="L54" t="s">
        <v>178</v>
      </c>
    </row>
    <row r="55" spans="1:12" x14ac:dyDescent="0.2">
      <c r="A55" s="1">
        <v>43891.774745370371</v>
      </c>
      <c r="B55" t="s">
        <v>179</v>
      </c>
      <c r="C55" t="s">
        <v>179</v>
      </c>
      <c r="D55">
        <v>2</v>
      </c>
      <c r="E55">
        <v>0</v>
      </c>
      <c r="F55">
        <v>0</v>
      </c>
      <c r="G55" t="s">
        <v>180</v>
      </c>
      <c r="K55">
        <v>1.23418554529677E+18</v>
      </c>
      <c r="L55" t="s">
        <v>181</v>
      </c>
    </row>
    <row r="56" spans="1:12" x14ac:dyDescent="0.2">
      <c r="A56" s="1">
        <v>43891.753912037035</v>
      </c>
      <c r="B56" t="s">
        <v>182</v>
      </c>
      <c r="D56">
        <v>1</v>
      </c>
      <c r="E56">
        <v>1</v>
      </c>
      <c r="F56">
        <v>2</v>
      </c>
      <c r="G56" t="s">
        <v>183</v>
      </c>
      <c r="K56">
        <v>1.2341779956629299E+18</v>
      </c>
      <c r="L56" t="s">
        <v>184</v>
      </c>
    </row>
    <row r="57" spans="1:12" x14ac:dyDescent="0.2">
      <c r="A57" s="1">
        <v>43891.715925925928</v>
      </c>
      <c r="B57" t="s">
        <v>185</v>
      </c>
      <c r="C57" t="s">
        <v>186</v>
      </c>
      <c r="D57">
        <v>1</v>
      </c>
      <c r="E57">
        <v>0</v>
      </c>
      <c r="F57">
        <v>1</v>
      </c>
      <c r="G57" t="s">
        <v>187</v>
      </c>
      <c r="K57">
        <v>1.23416422862334E+18</v>
      </c>
      <c r="L57" t="s">
        <v>188</v>
      </c>
    </row>
    <row r="58" spans="1:12" x14ac:dyDescent="0.2">
      <c r="A58" s="1">
        <v>43891.710115740738</v>
      </c>
      <c r="B58" t="s">
        <v>189</v>
      </c>
      <c r="C58" t="s">
        <v>189</v>
      </c>
      <c r="D58">
        <v>1</v>
      </c>
      <c r="E58">
        <v>0</v>
      </c>
      <c r="F58">
        <v>1</v>
      </c>
      <c r="G58" t="s">
        <v>190</v>
      </c>
      <c r="K58">
        <v>1.23416212161053E+18</v>
      </c>
      <c r="L58" t="s">
        <v>191</v>
      </c>
    </row>
    <row r="59" spans="1:12" x14ac:dyDescent="0.2">
      <c r="A59" s="1">
        <v>43891.583449074074</v>
      </c>
      <c r="B59" t="s">
        <v>122</v>
      </c>
      <c r="D59">
        <v>2</v>
      </c>
      <c r="E59">
        <v>0</v>
      </c>
      <c r="F59">
        <v>2</v>
      </c>
      <c r="G59" t="s">
        <v>192</v>
      </c>
      <c r="K59">
        <v>1.2341162213076401E+18</v>
      </c>
      <c r="L59" t="s">
        <v>193</v>
      </c>
    </row>
    <row r="60" spans="1:12" x14ac:dyDescent="0.2">
      <c r="A60" s="1">
        <v>43891.583298611113</v>
      </c>
      <c r="B60" t="s">
        <v>122</v>
      </c>
      <c r="C60" t="s">
        <v>194</v>
      </c>
      <c r="D60">
        <v>6</v>
      </c>
      <c r="E60">
        <v>20</v>
      </c>
      <c r="F60">
        <v>49</v>
      </c>
      <c r="G60" t="s">
        <v>195</v>
      </c>
      <c r="K60">
        <v>1.2341161651165701E+18</v>
      </c>
      <c r="L60" t="s">
        <v>196</v>
      </c>
    </row>
    <row r="61" spans="1:12" x14ac:dyDescent="0.2">
      <c r="A61" s="1">
        <v>43891.578009259261</v>
      </c>
      <c r="B61" t="s">
        <v>197</v>
      </c>
      <c r="C61" t="s">
        <v>198</v>
      </c>
      <c r="D61">
        <v>0</v>
      </c>
      <c r="E61">
        <v>0</v>
      </c>
      <c r="F61">
        <v>1</v>
      </c>
      <c r="G61" t="s">
        <v>199</v>
      </c>
      <c r="K61">
        <v>1.2341142509536399E+18</v>
      </c>
      <c r="L61" t="s">
        <v>200</v>
      </c>
    </row>
    <row r="62" spans="1:12" x14ac:dyDescent="0.2">
      <c r="A62" s="1">
        <v>43891.563402777778</v>
      </c>
      <c r="B62" t="s">
        <v>201</v>
      </c>
      <c r="D62">
        <v>1</v>
      </c>
      <c r="E62">
        <v>2</v>
      </c>
      <c r="F62">
        <v>1</v>
      </c>
      <c r="G62" t="s">
        <v>202</v>
      </c>
      <c r="K62">
        <v>1.2341089577588301E+18</v>
      </c>
      <c r="L62" t="s">
        <v>203</v>
      </c>
    </row>
    <row r="63" spans="1:12" x14ac:dyDescent="0.2">
      <c r="A63" s="1">
        <v>43891.480162037034</v>
      </c>
      <c r="B63" t="s">
        <v>204</v>
      </c>
      <c r="D63">
        <v>1</v>
      </c>
      <c r="E63">
        <v>0</v>
      </c>
      <c r="F63">
        <v>2</v>
      </c>
      <c r="G63" t="s">
        <v>205</v>
      </c>
      <c r="K63">
        <v>1.23407879255934E+18</v>
      </c>
      <c r="L63" t="s">
        <v>206</v>
      </c>
    </row>
    <row r="64" spans="1:12" x14ac:dyDescent="0.2">
      <c r="A64" s="1">
        <v>43891.469525462962</v>
      </c>
      <c r="B64" t="s">
        <v>207</v>
      </c>
      <c r="D64">
        <v>1</v>
      </c>
      <c r="E64">
        <v>0</v>
      </c>
      <c r="F64">
        <v>1</v>
      </c>
      <c r="G64" t="s">
        <v>208</v>
      </c>
      <c r="K64">
        <v>1.2340749351040599E+18</v>
      </c>
      <c r="L64" t="s">
        <v>209</v>
      </c>
    </row>
    <row r="65" spans="1:12" x14ac:dyDescent="0.2">
      <c r="A65" s="1">
        <v>43891.376435185186</v>
      </c>
      <c r="B65" t="s">
        <v>210</v>
      </c>
      <c r="D65">
        <v>0</v>
      </c>
      <c r="E65">
        <v>1</v>
      </c>
      <c r="F65">
        <v>2</v>
      </c>
      <c r="G65" t="s">
        <v>211</v>
      </c>
      <c r="K65">
        <v>1.23404120058543E+18</v>
      </c>
      <c r="L65" t="s">
        <v>212</v>
      </c>
    </row>
    <row r="66" spans="1:12" x14ac:dyDescent="0.2">
      <c r="A66" s="1">
        <v>43891.360613425924</v>
      </c>
      <c r="B66" t="s">
        <v>213</v>
      </c>
      <c r="C66" t="s">
        <v>214</v>
      </c>
      <c r="D66">
        <v>0</v>
      </c>
      <c r="E66">
        <v>0</v>
      </c>
      <c r="F66">
        <v>0</v>
      </c>
      <c r="G66" t="s">
        <v>215</v>
      </c>
      <c r="K66">
        <v>1.2340354670515E+18</v>
      </c>
      <c r="L66" t="s">
        <v>216</v>
      </c>
    </row>
    <row r="67" spans="1:12" x14ac:dyDescent="0.2">
      <c r="A67" s="1">
        <v>43891.355717592596</v>
      </c>
      <c r="B67" t="s">
        <v>217</v>
      </c>
      <c r="D67">
        <v>0</v>
      </c>
      <c r="E67">
        <v>0</v>
      </c>
      <c r="F67">
        <v>1</v>
      </c>
      <c r="G67" t="s">
        <v>218</v>
      </c>
      <c r="K67">
        <v>1.23403369284418E+18</v>
      </c>
      <c r="L67" t="s">
        <v>219</v>
      </c>
    </row>
    <row r="68" spans="1:12" x14ac:dyDescent="0.2">
      <c r="A68" s="1">
        <v>43891.242824074077</v>
      </c>
      <c r="B68" t="s">
        <v>220</v>
      </c>
      <c r="D68">
        <v>2</v>
      </c>
      <c r="E68">
        <v>2</v>
      </c>
      <c r="F68">
        <v>4</v>
      </c>
      <c r="G68" t="s">
        <v>221</v>
      </c>
      <c r="K68">
        <v>1.2339927814938801E+18</v>
      </c>
      <c r="L68" t="s">
        <v>222</v>
      </c>
    </row>
    <row r="69" spans="1:12" x14ac:dyDescent="0.2">
      <c r="A69" s="1">
        <v>43891.1875</v>
      </c>
      <c r="B69" t="s">
        <v>223</v>
      </c>
      <c r="D69">
        <v>5</v>
      </c>
      <c r="E69">
        <v>2</v>
      </c>
      <c r="F69">
        <v>4</v>
      </c>
      <c r="G69" t="s">
        <v>224</v>
      </c>
      <c r="K69">
        <v>1.2339727324691E+18</v>
      </c>
      <c r="L69" t="s">
        <v>225</v>
      </c>
    </row>
    <row r="70" spans="1:12" x14ac:dyDescent="0.2">
      <c r="A70" s="1">
        <v>43890.926249999997</v>
      </c>
      <c r="B70" t="s">
        <v>226</v>
      </c>
      <c r="C70" t="s">
        <v>227</v>
      </c>
      <c r="D70">
        <v>1</v>
      </c>
      <c r="E70">
        <v>0</v>
      </c>
      <c r="F70">
        <v>1</v>
      </c>
      <c r="G70" t="s">
        <v>228</v>
      </c>
      <c r="K70">
        <v>1.2338780594528901E+18</v>
      </c>
      <c r="L70" t="s">
        <v>229</v>
      </c>
    </row>
    <row r="71" spans="1:12" x14ac:dyDescent="0.2">
      <c r="A71" s="1">
        <v>43890.842233796298</v>
      </c>
      <c r="B71" t="s">
        <v>230</v>
      </c>
      <c r="C71" t="s">
        <v>231</v>
      </c>
      <c r="D71">
        <v>0</v>
      </c>
      <c r="E71">
        <v>0</v>
      </c>
      <c r="F71">
        <v>1</v>
      </c>
      <c r="G71" t="s">
        <v>232</v>
      </c>
      <c r="K71">
        <v>1.2338476123877499E+18</v>
      </c>
      <c r="L71" t="s">
        <v>233</v>
      </c>
    </row>
    <row r="72" spans="1:12" x14ac:dyDescent="0.2">
      <c r="A72" s="1">
        <v>43890.827349537038</v>
      </c>
      <c r="B72" t="s">
        <v>234</v>
      </c>
      <c r="D72">
        <v>0</v>
      </c>
      <c r="E72">
        <v>0</v>
      </c>
      <c r="F72">
        <v>0</v>
      </c>
      <c r="G72" t="s">
        <v>235</v>
      </c>
      <c r="K72">
        <v>1.23384221929725E+18</v>
      </c>
      <c r="L72" t="s">
        <v>236</v>
      </c>
    </row>
    <row r="73" spans="1:12" x14ac:dyDescent="0.2">
      <c r="A73" s="1">
        <v>43890.774305555555</v>
      </c>
      <c r="B73" t="s">
        <v>223</v>
      </c>
      <c r="D73">
        <v>1</v>
      </c>
      <c r="E73">
        <v>7</v>
      </c>
      <c r="F73">
        <v>6</v>
      </c>
      <c r="G73" t="s">
        <v>237</v>
      </c>
      <c r="K73">
        <v>1.23382299616449E+18</v>
      </c>
      <c r="L73" t="s">
        <v>238</v>
      </c>
    </row>
    <row r="74" spans="1:12" x14ac:dyDescent="0.2">
      <c r="A74" s="1">
        <v>43890.719398148147</v>
      </c>
      <c r="B74" t="s">
        <v>239</v>
      </c>
      <c r="C74" t="s">
        <v>240</v>
      </c>
      <c r="D74">
        <v>1</v>
      </c>
      <c r="E74">
        <v>0</v>
      </c>
      <c r="F74">
        <v>4</v>
      </c>
      <c r="G74" t="s">
        <v>241</v>
      </c>
      <c r="K74">
        <v>1.2338030989524301E+18</v>
      </c>
      <c r="L74" t="s">
        <v>242</v>
      </c>
    </row>
    <row r="75" spans="1:12" x14ac:dyDescent="0.2">
      <c r="A75" s="1">
        <v>43890.699629629627</v>
      </c>
      <c r="B75" t="s">
        <v>240</v>
      </c>
      <c r="C75" t="s">
        <v>239</v>
      </c>
      <c r="D75">
        <v>2</v>
      </c>
      <c r="E75">
        <v>0</v>
      </c>
      <c r="F75">
        <v>0</v>
      </c>
      <c r="G75" t="s">
        <v>243</v>
      </c>
      <c r="K75">
        <v>1.2337959361130299E+18</v>
      </c>
      <c r="L75" t="s">
        <v>244</v>
      </c>
    </row>
    <row r="76" spans="1:12" x14ac:dyDescent="0.2">
      <c r="A76" s="1">
        <v>43890.534004629626</v>
      </c>
      <c r="B76" t="s">
        <v>245</v>
      </c>
      <c r="D76">
        <v>17</v>
      </c>
      <c r="E76">
        <v>84</v>
      </c>
      <c r="F76">
        <v>67</v>
      </c>
      <c r="G76" t="s">
        <v>246</v>
      </c>
      <c r="K76">
        <v>1.2337359147587699E+18</v>
      </c>
      <c r="L76" t="s">
        <v>247</v>
      </c>
    </row>
    <row r="77" spans="1:12" x14ac:dyDescent="0.2">
      <c r="A77" s="1">
        <v>43890.489108796297</v>
      </c>
      <c r="B77" t="s">
        <v>248</v>
      </c>
      <c r="C77" t="s">
        <v>249</v>
      </c>
      <c r="D77">
        <v>1</v>
      </c>
      <c r="E77">
        <v>2</v>
      </c>
      <c r="F77">
        <v>3</v>
      </c>
      <c r="G77" t="s">
        <v>250</v>
      </c>
      <c r="K77">
        <v>1.23371964722625E+18</v>
      </c>
      <c r="L77" t="s">
        <v>251</v>
      </c>
    </row>
    <row r="78" spans="1:12" x14ac:dyDescent="0.2">
      <c r="A78" s="1">
        <v>43890.374155092592</v>
      </c>
      <c r="B78" t="s">
        <v>213</v>
      </c>
      <c r="D78">
        <v>0</v>
      </c>
      <c r="E78">
        <v>0</v>
      </c>
      <c r="F78">
        <v>0</v>
      </c>
      <c r="G78" t="s">
        <v>252</v>
      </c>
      <c r="K78">
        <v>1.23367798719693E+18</v>
      </c>
      <c r="L78" t="s">
        <v>253</v>
      </c>
    </row>
    <row r="79" spans="1:12" x14ac:dyDescent="0.2">
      <c r="A79" s="1">
        <v>43890.337893518517</v>
      </c>
      <c r="B79" t="s">
        <v>226</v>
      </c>
      <c r="C79" t="s">
        <v>53</v>
      </c>
      <c r="D79">
        <v>2</v>
      </c>
      <c r="E79">
        <v>0</v>
      </c>
      <c r="F79">
        <v>0</v>
      </c>
      <c r="G79" t="s">
        <v>254</v>
      </c>
      <c r="K79">
        <v>1.2336648463501499E+18</v>
      </c>
      <c r="L79" t="s">
        <v>255</v>
      </c>
    </row>
    <row r="80" spans="1:12" x14ac:dyDescent="0.2">
      <c r="A80" s="1">
        <v>43889.906122685185</v>
      </c>
      <c r="B80" t="s">
        <v>256</v>
      </c>
      <c r="C80" t="s">
        <v>257</v>
      </c>
      <c r="D80">
        <v>0</v>
      </c>
      <c r="E80">
        <v>0</v>
      </c>
      <c r="F80">
        <v>1</v>
      </c>
      <c r="G80" t="s">
        <v>258</v>
      </c>
      <c r="K80">
        <v>1.23350837919425E+18</v>
      </c>
      <c r="L80" t="s">
        <v>259</v>
      </c>
    </row>
    <row r="81" spans="1:12" x14ac:dyDescent="0.2">
      <c r="A81" s="1">
        <v>43889.870821759258</v>
      </c>
      <c r="B81" t="s">
        <v>260</v>
      </c>
      <c r="C81" t="s">
        <v>261</v>
      </c>
      <c r="D81">
        <v>0</v>
      </c>
      <c r="E81">
        <v>0</v>
      </c>
      <c r="F81">
        <v>0</v>
      </c>
      <c r="G81" t="s">
        <v>262</v>
      </c>
      <c r="K81">
        <v>1.2334955875107799E+18</v>
      </c>
      <c r="L81" t="s">
        <v>263</v>
      </c>
    </row>
    <row r="82" spans="1:12" x14ac:dyDescent="0.2">
      <c r="A82" s="1">
        <v>43889.849803240744</v>
      </c>
      <c r="B82" t="s">
        <v>264</v>
      </c>
      <c r="C82" t="s">
        <v>265</v>
      </c>
      <c r="D82">
        <v>1</v>
      </c>
      <c r="E82">
        <v>0</v>
      </c>
      <c r="F82">
        <v>0</v>
      </c>
      <c r="G82" t="s">
        <v>266</v>
      </c>
      <c r="K82">
        <v>1.2334879699667799E+18</v>
      </c>
      <c r="L82" t="s">
        <v>267</v>
      </c>
    </row>
    <row r="83" spans="1:12" x14ac:dyDescent="0.2">
      <c r="A83" s="1">
        <v>43889.821863425925</v>
      </c>
      <c r="B83" t="s">
        <v>268</v>
      </c>
      <c r="D83">
        <v>0</v>
      </c>
      <c r="E83">
        <v>3</v>
      </c>
      <c r="F83">
        <v>17</v>
      </c>
      <c r="G83" t="s">
        <v>269</v>
      </c>
      <c r="K83">
        <v>1.23347784267725E+18</v>
      </c>
      <c r="L83" t="s">
        <v>270</v>
      </c>
    </row>
    <row r="84" spans="1:12" x14ac:dyDescent="0.2">
      <c r="A84" s="1">
        <v>43889.672939814816</v>
      </c>
      <c r="B84" t="s">
        <v>265</v>
      </c>
      <c r="D84">
        <v>2</v>
      </c>
      <c r="E84">
        <v>12</v>
      </c>
      <c r="F84">
        <v>8</v>
      </c>
      <c r="G84" t="s">
        <v>271</v>
      </c>
      <c r="K84">
        <v>1.23342387418175E+18</v>
      </c>
      <c r="L84" t="s">
        <v>272</v>
      </c>
    </row>
    <row r="85" spans="1:12" x14ac:dyDescent="0.2">
      <c r="A85" s="1">
        <v>43889.584583333337</v>
      </c>
      <c r="B85" t="s">
        <v>273</v>
      </c>
      <c r="C85" t="s">
        <v>274</v>
      </c>
      <c r="D85">
        <v>1</v>
      </c>
      <c r="E85">
        <v>0</v>
      </c>
      <c r="F85">
        <v>0</v>
      </c>
      <c r="G85" t="s">
        <v>275</v>
      </c>
      <c r="K85">
        <v>1.2333918548314399E+18</v>
      </c>
      <c r="L85" t="s">
        <v>276</v>
      </c>
    </row>
    <row r="86" spans="1:12" x14ac:dyDescent="0.2">
      <c r="A86" s="1">
        <v>43889.289675925924</v>
      </c>
      <c r="B86" t="s">
        <v>277</v>
      </c>
      <c r="C86" t="s">
        <v>278</v>
      </c>
      <c r="D86">
        <v>0</v>
      </c>
      <c r="E86">
        <v>0</v>
      </c>
      <c r="F86">
        <v>0</v>
      </c>
      <c r="G86" t="s">
        <v>279</v>
      </c>
      <c r="K86">
        <v>1.23328498418782E+18</v>
      </c>
      <c r="L86" t="s">
        <v>280</v>
      </c>
    </row>
    <row r="87" spans="1:12" x14ac:dyDescent="0.2">
      <c r="A87" s="1">
        <v>43888.843657407408</v>
      </c>
      <c r="B87" t="s">
        <v>281</v>
      </c>
      <c r="C87" t="s">
        <v>282</v>
      </c>
      <c r="D87">
        <v>0</v>
      </c>
      <c r="E87">
        <v>0</v>
      </c>
      <c r="F87">
        <v>0</v>
      </c>
      <c r="G87" t="s">
        <v>283</v>
      </c>
      <c r="K87">
        <v>1.2331233547454799E+18</v>
      </c>
      <c r="L87" t="s">
        <v>284</v>
      </c>
    </row>
    <row r="88" spans="1:12" x14ac:dyDescent="0.2">
      <c r="A88" s="1">
        <v>43888.790405092594</v>
      </c>
      <c r="B88" t="s">
        <v>285</v>
      </c>
      <c r="D88">
        <v>0</v>
      </c>
      <c r="E88">
        <v>5</v>
      </c>
      <c r="F88">
        <v>9</v>
      </c>
      <c r="G88" t="s">
        <v>286</v>
      </c>
      <c r="K88">
        <v>1.23310405603534E+18</v>
      </c>
      <c r="L88" t="s">
        <v>287</v>
      </c>
    </row>
    <row r="89" spans="1:12" x14ac:dyDescent="0.2">
      <c r="A89" s="1">
        <v>43888.580763888887</v>
      </c>
      <c r="B89" t="s">
        <v>288</v>
      </c>
      <c r="D89">
        <v>0</v>
      </c>
      <c r="E89">
        <v>0</v>
      </c>
      <c r="F89">
        <v>0</v>
      </c>
      <c r="G89" t="s">
        <v>289</v>
      </c>
      <c r="K89">
        <v>1.2330280831978601E+18</v>
      </c>
      <c r="L89" t="s">
        <v>290</v>
      </c>
    </row>
    <row r="90" spans="1:12" x14ac:dyDescent="0.2">
      <c r="A90" s="1">
        <v>43888.375138888892</v>
      </c>
      <c r="B90" t="s">
        <v>291</v>
      </c>
      <c r="D90">
        <v>1</v>
      </c>
      <c r="E90">
        <v>1</v>
      </c>
      <c r="F90">
        <v>1</v>
      </c>
      <c r="G90" t="s">
        <v>292</v>
      </c>
      <c r="K90">
        <v>1.2329535676837601E+18</v>
      </c>
      <c r="L90" t="s">
        <v>293</v>
      </c>
    </row>
    <row r="91" spans="1:12" x14ac:dyDescent="0.2">
      <c r="A91" s="1">
        <v>43888.114618055559</v>
      </c>
      <c r="B91" t="s">
        <v>294</v>
      </c>
      <c r="D91">
        <v>0</v>
      </c>
      <c r="E91">
        <v>0</v>
      </c>
      <c r="F91">
        <v>1</v>
      </c>
      <c r="G91" t="s">
        <v>295</v>
      </c>
      <c r="K91">
        <v>1.23285915958814E+18</v>
      </c>
      <c r="L91" t="s">
        <v>296</v>
      </c>
    </row>
    <row r="92" spans="1:12" x14ac:dyDescent="0.2">
      <c r="A92" s="1">
        <v>43888.024687500001</v>
      </c>
      <c r="B92" t="s">
        <v>297</v>
      </c>
      <c r="D92">
        <v>0</v>
      </c>
      <c r="E92">
        <v>1</v>
      </c>
      <c r="F92">
        <v>1</v>
      </c>
      <c r="G92" t="s">
        <v>298</v>
      </c>
      <c r="K92">
        <v>1.2328265678202099E+18</v>
      </c>
      <c r="L92" t="s">
        <v>299</v>
      </c>
    </row>
    <row r="93" spans="1:12" x14ac:dyDescent="0.2">
      <c r="A93" s="1">
        <v>43887.516979166663</v>
      </c>
      <c r="B93" t="s">
        <v>300</v>
      </c>
      <c r="C93" t="s">
        <v>301</v>
      </c>
      <c r="D93">
        <v>0</v>
      </c>
      <c r="E93">
        <v>0</v>
      </c>
      <c r="F93">
        <v>0</v>
      </c>
      <c r="G93" t="s">
        <v>302</v>
      </c>
      <c r="K93">
        <v>1.23264258338765E+18</v>
      </c>
      <c r="L93" t="s">
        <v>303</v>
      </c>
    </row>
    <row r="94" spans="1:12" x14ac:dyDescent="0.2">
      <c r="A94" s="1">
        <v>43887.505601851852</v>
      </c>
      <c r="B94" t="s">
        <v>304</v>
      </c>
      <c r="C94" t="s">
        <v>304</v>
      </c>
      <c r="D94">
        <v>1</v>
      </c>
      <c r="E94">
        <v>0</v>
      </c>
      <c r="F94">
        <v>0</v>
      </c>
      <c r="G94" t="s">
        <v>305</v>
      </c>
      <c r="K94">
        <v>1.23263845683005E+18</v>
      </c>
      <c r="L94" t="s">
        <v>306</v>
      </c>
    </row>
    <row r="95" spans="1:12" x14ac:dyDescent="0.2">
      <c r="A95" s="1">
        <v>43887.340509259258</v>
      </c>
      <c r="B95" t="s">
        <v>307</v>
      </c>
      <c r="C95" t="s">
        <v>274</v>
      </c>
      <c r="D95">
        <v>1</v>
      </c>
      <c r="E95">
        <v>0</v>
      </c>
      <c r="F95">
        <v>0</v>
      </c>
      <c r="G95" t="s">
        <v>308</v>
      </c>
      <c r="K95">
        <v>1.23257863176078E+18</v>
      </c>
      <c r="L95" t="s">
        <v>309</v>
      </c>
    </row>
    <row r="96" spans="1:12" x14ac:dyDescent="0.2">
      <c r="A96" s="1">
        <v>43887.021307870367</v>
      </c>
      <c r="B96" t="s">
        <v>310</v>
      </c>
      <c r="C96" t="s">
        <v>311</v>
      </c>
      <c r="D96">
        <v>1</v>
      </c>
      <c r="E96">
        <v>1</v>
      </c>
      <c r="F96">
        <v>2</v>
      </c>
      <c r="G96" t="s">
        <v>312</v>
      </c>
      <c r="K96">
        <v>1.23246295570846E+18</v>
      </c>
      <c r="L96" t="s">
        <v>313</v>
      </c>
    </row>
    <row r="97" spans="1:12" x14ac:dyDescent="0.2">
      <c r="A97" s="1">
        <v>43887.012650462966</v>
      </c>
      <c r="B97" t="s">
        <v>314</v>
      </c>
      <c r="C97" t="s">
        <v>315</v>
      </c>
      <c r="D97">
        <v>0</v>
      </c>
      <c r="E97">
        <v>0</v>
      </c>
      <c r="F97">
        <v>0</v>
      </c>
      <c r="G97" t="s">
        <v>316</v>
      </c>
      <c r="K97">
        <v>1.23245981763088E+18</v>
      </c>
      <c r="L97" t="s">
        <v>317</v>
      </c>
    </row>
    <row r="98" spans="1:12" x14ac:dyDescent="0.2">
      <c r="A98" s="1">
        <v>43886.944340277776</v>
      </c>
      <c r="B98" t="s">
        <v>318</v>
      </c>
      <c r="C98" t="s">
        <v>319</v>
      </c>
      <c r="D98">
        <v>1</v>
      </c>
      <c r="E98">
        <v>0</v>
      </c>
      <c r="F98">
        <v>0</v>
      </c>
      <c r="G98" t="s">
        <v>320</v>
      </c>
      <c r="K98">
        <v>1.2324350655372301E+18</v>
      </c>
      <c r="L98" t="s">
        <v>321</v>
      </c>
    </row>
    <row r="99" spans="1:12" x14ac:dyDescent="0.2">
      <c r="A99" s="1">
        <v>43886.888483796298</v>
      </c>
      <c r="B99" t="s">
        <v>322</v>
      </c>
      <c r="C99" t="s">
        <v>323</v>
      </c>
      <c r="D99">
        <v>0</v>
      </c>
      <c r="E99">
        <v>0</v>
      </c>
      <c r="F99">
        <v>0</v>
      </c>
      <c r="G99" t="s">
        <v>324</v>
      </c>
      <c r="K99">
        <v>1.23241482077282E+18</v>
      </c>
      <c r="L99" t="s">
        <v>325</v>
      </c>
    </row>
    <row r="100" spans="1:12" x14ac:dyDescent="0.2">
      <c r="A100" s="1">
        <v>43886.576354166667</v>
      </c>
      <c r="B100" t="s">
        <v>326</v>
      </c>
      <c r="C100" t="s">
        <v>327</v>
      </c>
      <c r="D100">
        <v>1</v>
      </c>
      <c r="E100">
        <v>1</v>
      </c>
      <c r="F100">
        <v>1</v>
      </c>
      <c r="G100" t="s">
        <v>328</v>
      </c>
      <c r="K100">
        <v>1.23230170908865E+18</v>
      </c>
      <c r="L100" t="s">
        <v>329</v>
      </c>
    </row>
    <row r="101" spans="1:12" x14ac:dyDescent="0.2">
      <c r="A101" s="1">
        <v>43886.406643518516</v>
      </c>
      <c r="B101" t="s">
        <v>330</v>
      </c>
      <c r="D101">
        <v>0</v>
      </c>
      <c r="E101">
        <v>1</v>
      </c>
      <c r="F101">
        <v>1</v>
      </c>
      <c r="G101" t="s">
        <v>331</v>
      </c>
      <c r="K101">
        <v>1.2322402100308401E+18</v>
      </c>
      <c r="L101" t="s">
        <v>332</v>
      </c>
    </row>
    <row r="102" spans="1:12" x14ac:dyDescent="0.2">
      <c r="A102" s="1">
        <v>43886.340370370373</v>
      </c>
      <c r="B102" t="s">
        <v>333</v>
      </c>
      <c r="C102" t="s">
        <v>334</v>
      </c>
      <c r="D102">
        <v>0</v>
      </c>
      <c r="E102">
        <v>0</v>
      </c>
      <c r="F102">
        <v>0</v>
      </c>
      <c r="G102" t="s">
        <v>335</v>
      </c>
      <c r="K102">
        <v>1.2322161928882501E+18</v>
      </c>
      <c r="L102" t="s">
        <v>336</v>
      </c>
    </row>
    <row r="103" spans="1:12" x14ac:dyDescent="0.2">
      <c r="A103" s="1">
        <v>43886.339837962965</v>
      </c>
      <c r="B103" t="s">
        <v>337</v>
      </c>
      <c r="C103" t="s">
        <v>338</v>
      </c>
      <c r="D103">
        <v>1</v>
      </c>
      <c r="E103">
        <v>0</v>
      </c>
      <c r="F103">
        <v>3</v>
      </c>
      <c r="G103" t="s">
        <v>339</v>
      </c>
      <c r="K103">
        <v>1.2322159981174001E+18</v>
      </c>
      <c r="L103" t="s">
        <v>340</v>
      </c>
    </row>
    <row r="104" spans="1:12" x14ac:dyDescent="0.2">
      <c r="A104" s="1">
        <v>43886.301678240743</v>
      </c>
      <c r="B104" t="s">
        <v>341</v>
      </c>
      <c r="C104" t="s">
        <v>311</v>
      </c>
      <c r="D104">
        <v>0</v>
      </c>
      <c r="E104">
        <v>0</v>
      </c>
      <c r="F104">
        <v>0</v>
      </c>
      <c r="G104" t="s">
        <v>342</v>
      </c>
      <c r="K104">
        <v>1.2322021732887301E+18</v>
      </c>
      <c r="L104" t="s">
        <v>343</v>
      </c>
    </row>
    <row r="105" spans="1:12" x14ac:dyDescent="0.2">
      <c r="A105" s="1">
        <v>43886.169293981482</v>
      </c>
      <c r="B105" t="s">
        <v>344</v>
      </c>
      <c r="C105" t="s">
        <v>311</v>
      </c>
      <c r="D105">
        <v>0</v>
      </c>
      <c r="E105">
        <v>0</v>
      </c>
      <c r="F105">
        <v>0</v>
      </c>
      <c r="G105" t="s">
        <v>345</v>
      </c>
      <c r="K105">
        <v>1.2321541973464599E+18</v>
      </c>
      <c r="L105" t="s">
        <v>346</v>
      </c>
    </row>
    <row r="106" spans="1:12" x14ac:dyDescent="0.2">
      <c r="A106" s="1">
        <v>43886.161979166667</v>
      </c>
      <c r="B106" t="s">
        <v>347</v>
      </c>
      <c r="C106" t="s">
        <v>348</v>
      </c>
      <c r="D106">
        <v>0</v>
      </c>
      <c r="E106">
        <v>0</v>
      </c>
      <c r="F106">
        <v>0</v>
      </c>
      <c r="G106" t="s">
        <v>349</v>
      </c>
      <c r="K106">
        <v>1.23215154484337E+18</v>
      </c>
      <c r="L106" t="s">
        <v>350</v>
      </c>
    </row>
    <row r="107" spans="1:12" x14ac:dyDescent="0.2">
      <c r="A107" s="1">
        <v>43886.035277777781</v>
      </c>
      <c r="B107" t="s">
        <v>351</v>
      </c>
      <c r="D107">
        <v>1</v>
      </c>
      <c r="E107">
        <v>0</v>
      </c>
      <c r="F107">
        <v>0</v>
      </c>
      <c r="G107" t="s">
        <v>352</v>
      </c>
      <c r="K107">
        <v>1.2321056298267E+18</v>
      </c>
      <c r="L107" t="s">
        <v>353</v>
      </c>
    </row>
    <row r="108" spans="1:12" x14ac:dyDescent="0.2">
      <c r="A108" s="1">
        <v>43885.931793981479</v>
      </c>
      <c r="B108" t="s">
        <v>354</v>
      </c>
      <c r="D108">
        <v>0</v>
      </c>
      <c r="E108">
        <v>0</v>
      </c>
      <c r="F108">
        <v>0</v>
      </c>
      <c r="G108" t="s">
        <v>355</v>
      </c>
      <c r="K108">
        <v>1.23206813045485E+18</v>
      </c>
      <c r="L108" t="s">
        <v>356</v>
      </c>
    </row>
    <row r="109" spans="1:12" x14ac:dyDescent="0.2">
      <c r="A109" s="1">
        <v>43885.906585648147</v>
      </c>
      <c r="B109" t="s">
        <v>357</v>
      </c>
      <c r="C109" t="s">
        <v>358</v>
      </c>
      <c r="D109">
        <v>1</v>
      </c>
      <c r="E109">
        <v>0</v>
      </c>
      <c r="F109">
        <v>1</v>
      </c>
      <c r="G109" t="s">
        <v>359</v>
      </c>
      <c r="K109">
        <v>1.23205899397728E+18</v>
      </c>
      <c r="L109" t="s">
        <v>360</v>
      </c>
    </row>
    <row r="110" spans="1:12" x14ac:dyDescent="0.2">
      <c r="A110" s="1">
        <v>43885.8903125</v>
      </c>
      <c r="B110" t="s">
        <v>361</v>
      </c>
      <c r="C110" t="s">
        <v>362</v>
      </c>
      <c r="D110">
        <v>0</v>
      </c>
      <c r="E110">
        <v>0</v>
      </c>
      <c r="F110">
        <v>0</v>
      </c>
      <c r="G110" t="s">
        <v>363</v>
      </c>
      <c r="K110">
        <v>1.2320530973478899E+18</v>
      </c>
      <c r="L110" t="s">
        <v>364</v>
      </c>
    </row>
    <row r="111" spans="1:12" x14ac:dyDescent="0.2">
      <c r="A111" s="1">
        <v>43885.881747685184</v>
      </c>
      <c r="B111" t="s">
        <v>365</v>
      </c>
      <c r="D111">
        <v>1</v>
      </c>
      <c r="E111">
        <v>4</v>
      </c>
      <c r="F111">
        <v>3</v>
      </c>
      <c r="G111" t="s">
        <v>366</v>
      </c>
      <c r="K111">
        <v>1.2320499923381499E+18</v>
      </c>
      <c r="L111" t="s">
        <v>367</v>
      </c>
    </row>
    <row r="112" spans="1:12" x14ac:dyDescent="0.2">
      <c r="A112" s="1">
        <v>43885.84648148148</v>
      </c>
      <c r="B112" t="s">
        <v>268</v>
      </c>
      <c r="D112">
        <v>1</v>
      </c>
      <c r="E112">
        <v>2</v>
      </c>
      <c r="F112">
        <v>15</v>
      </c>
      <c r="G112" t="s">
        <v>368</v>
      </c>
      <c r="I112" t="e">
        <f>FayrouzZiani</f>
        <v>#NAME?</v>
      </c>
      <c r="K112">
        <v>1.2320372144581801E+18</v>
      </c>
      <c r="L112" t="s">
        <v>369</v>
      </c>
    </row>
    <row r="113" spans="1:12" x14ac:dyDescent="0.2">
      <c r="A113" s="1">
        <v>43885.837291666663</v>
      </c>
      <c r="B113" t="s">
        <v>370</v>
      </c>
      <c r="D113">
        <v>0</v>
      </c>
      <c r="E113">
        <v>0</v>
      </c>
      <c r="F113">
        <v>0</v>
      </c>
      <c r="G113" t="e">
        <f>AJASTFهل يعجز معد البرنامج الى هذه الدرجة لإختيار الضيف الصحيح? الليلة كانت مناقشة اكتتاب آرامكو و تمت إستضافة علي الأحمد وهو لا يفهم شيئا في الإقتصاد فلم يأت بمعلومة إقتصادية واحدة طوال وقت البرنامج. وللعلم فإن علي الأحمد لا يفهم في السياسة رغم أنه يدعي بأنه معارض سياسي.</f>
        <v>#NAME?</v>
      </c>
      <c r="I113" t="e">
        <f>AJASTF</f>
        <v>#NAME?</v>
      </c>
      <c r="K113">
        <v>1.23203388289311E+18</v>
      </c>
      <c r="L113" t="s">
        <v>371</v>
      </c>
    </row>
    <row r="114" spans="1:12" x14ac:dyDescent="0.2">
      <c r="A114" s="1">
        <v>43885.821469907409</v>
      </c>
      <c r="B114" t="s">
        <v>372</v>
      </c>
      <c r="C114" t="s">
        <v>373</v>
      </c>
      <c r="D114">
        <v>0</v>
      </c>
      <c r="E114">
        <v>0</v>
      </c>
      <c r="F114">
        <v>1</v>
      </c>
      <c r="G114" t="s">
        <v>374</v>
      </c>
      <c r="K114">
        <v>1.2320281487343099E+18</v>
      </c>
      <c r="L114" t="s">
        <v>375</v>
      </c>
    </row>
    <row r="115" spans="1:12" x14ac:dyDescent="0.2">
      <c r="A115" s="1">
        <v>43885.821203703701</v>
      </c>
      <c r="B115" t="s">
        <v>376</v>
      </c>
      <c r="D115">
        <v>0</v>
      </c>
      <c r="E115">
        <v>0</v>
      </c>
      <c r="F115">
        <v>0</v>
      </c>
      <c r="G115" t="s">
        <v>377</v>
      </c>
      <c r="I115" t="e">
        <f>_xlfn.SINGLE(TamimBinHamad _xlfn.SINGLE(2030))</f>
        <v>#NAME?</v>
      </c>
      <c r="K115">
        <v>1.23202805226114E+18</v>
      </c>
      <c r="L115" t="s">
        <v>378</v>
      </c>
    </row>
    <row r="116" spans="1:12" x14ac:dyDescent="0.2">
      <c r="A116" s="1">
        <v>43885.820347222223</v>
      </c>
      <c r="B116" t="s">
        <v>379</v>
      </c>
      <c r="D116">
        <v>0</v>
      </c>
      <c r="E116">
        <v>0</v>
      </c>
      <c r="F116">
        <v>0</v>
      </c>
      <c r="G116" t="s">
        <v>380</v>
      </c>
      <c r="K116">
        <v>1.23202774212173E+18</v>
      </c>
      <c r="L116" t="s">
        <v>381</v>
      </c>
    </row>
    <row r="117" spans="1:12" x14ac:dyDescent="0.2">
      <c r="A117" s="1">
        <v>43885.797974537039</v>
      </c>
      <c r="B117" t="s">
        <v>382</v>
      </c>
      <c r="D117">
        <v>0</v>
      </c>
      <c r="E117">
        <v>1</v>
      </c>
      <c r="F117">
        <v>5</v>
      </c>
      <c r="G117" t="s">
        <v>383</v>
      </c>
      <c r="K117">
        <v>1.2320196333618601E+18</v>
      </c>
      <c r="L117" t="s">
        <v>384</v>
      </c>
    </row>
    <row r="118" spans="1:12" x14ac:dyDescent="0.2">
      <c r="A118" s="1">
        <v>43885.750798611109</v>
      </c>
      <c r="B118" t="s">
        <v>385</v>
      </c>
      <c r="C118" t="s">
        <v>386</v>
      </c>
      <c r="D118">
        <v>1</v>
      </c>
      <c r="E118">
        <v>0</v>
      </c>
      <c r="F118">
        <v>0</v>
      </c>
      <c r="G118" t="s">
        <v>387</v>
      </c>
      <c r="K118">
        <v>1.2320025407006001E+18</v>
      </c>
      <c r="L118" t="s">
        <v>388</v>
      </c>
    </row>
    <row r="119" spans="1:12" x14ac:dyDescent="0.2">
      <c r="A119" s="1">
        <v>43885.730196759258</v>
      </c>
      <c r="B119" t="s">
        <v>64</v>
      </c>
      <c r="C119" t="s">
        <v>389</v>
      </c>
      <c r="D119">
        <v>0</v>
      </c>
      <c r="E119">
        <v>0</v>
      </c>
      <c r="F119">
        <v>0</v>
      </c>
      <c r="G119" t="s">
        <v>390</v>
      </c>
      <c r="K119">
        <v>1.2319950733505001E+18</v>
      </c>
      <c r="L119" t="s">
        <v>391</v>
      </c>
    </row>
    <row r="120" spans="1:12" x14ac:dyDescent="0.2">
      <c r="A120" s="1">
        <v>43885.655416666668</v>
      </c>
      <c r="B120" t="s">
        <v>392</v>
      </c>
      <c r="C120" t="s">
        <v>393</v>
      </c>
      <c r="D120">
        <v>0</v>
      </c>
      <c r="E120">
        <v>0</v>
      </c>
      <c r="F120">
        <v>1</v>
      </c>
      <c r="G120" t="s">
        <v>394</v>
      </c>
      <c r="K120">
        <v>1.2319679753700301E+18</v>
      </c>
      <c r="L120" t="s">
        <v>395</v>
      </c>
    </row>
    <row r="121" spans="1:12" x14ac:dyDescent="0.2">
      <c r="A121" s="1">
        <v>43885.583124999997</v>
      </c>
      <c r="B121" t="s">
        <v>396</v>
      </c>
      <c r="D121">
        <v>1</v>
      </c>
      <c r="E121">
        <v>4</v>
      </c>
      <c r="F121">
        <v>21</v>
      </c>
      <c r="G121" t="s">
        <v>397</v>
      </c>
      <c r="K121">
        <v>1.2319417749916101E+18</v>
      </c>
      <c r="L121" t="s">
        <v>398</v>
      </c>
    </row>
    <row r="122" spans="1:12" x14ac:dyDescent="0.2">
      <c r="A122" s="1">
        <v>43885.564618055556</v>
      </c>
      <c r="B122" t="s">
        <v>399</v>
      </c>
      <c r="D122">
        <v>1</v>
      </c>
      <c r="E122">
        <v>0</v>
      </c>
      <c r="F122">
        <v>0</v>
      </c>
      <c r="G122" t="s">
        <v>400</v>
      </c>
      <c r="K122">
        <v>1.2319350689161101E+18</v>
      </c>
      <c r="L122" t="s">
        <v>401</v>
      </c>
    </row>
    <row r="123" spans="1:12" x14ac:dyDescent="0.2">
      <c r="A123" s="1">
        <v>43885.555347222224</v>
      </c>
      <c r="B123" t="s">
        <v>330</v>
      </c>
      <c r="D123">
        <v>0</v>
      </c>
      <c r="E123">
        <v>0</v>
      </c>
      <c r="F123">
        <v>0</v>
      </c>
      <c r="G123" t="s">
        <v>402</v>
      </c>
      <c r="K123">
        <v>1.2319317090898601E+18</v>
      </c>
      <c r="L123" t="s">
        <v>403</v>
      </c>
    </row>
    <row r="124" spans="1:12" x14ac:dyDescent="0.2">
      <c r="A124" s="1">
        <v>43885.458333333336</v>
      </c>
      <c r="B124" t="s">
        <v>404</v>
      </c>
      <c r="D124">
        <v>0</v>
      </c>
      <c r="E124">
        <v>1</v>
      </c>
      <c r="F124">
        <v>6</v>
      </c>
      <c r="G124" t="s">
        <v>405</v>
      </c>
      <c r="K124">
        <v>1.2318965550635699E+18</v>
      </c>
      <c r="L124" t="s">
        <v>406</v>
      </c>
    </row>
    <row r="125" spans="1:12" x14ac:dyDescent="0.2">
      <c r="A125" s="1">
        <v>43885.408148148148</v>
      </c>
      <c r="B125" t="s">
        <v>407</v>
      </c>
      <c r="C125" t="s">
        <v>408</v>
      </c>
      <c r="D125">
        <v>0</v>
      </c>
      <c r="E125">
        <v>0</v>
      </c>
      <c r="F125">
        <v>0</v>
      </c>
      <c r="G125" t="s">
        <v>409</v>
      </c>
      <c r="K125">
        <v>1.23187836744574E+18</v>
      </c>
      <c r="L125" t="s">
        <v>410</v>
      </c>
    </row>
    <row r="126" spans="1:12" x14ac:dyDescent="0.2">
      <c r="A126" s="1">
        <v>43885.401886574073</v>
      </c>
      <c r="B126" t="s">
        <v>411</v>
      </c>
      <c r="C126" t="s">
        <v>412</v>
      </c>
      <c r="D126">
        <v>0</v>
      </c>
      <c r="E126">
        <v>0</v>
      </c>
      <c r="F126">
        <v>0</v>
      </c>
      <c r="G126" t="s">
        <v>413</v>
      </c>
      <c r="K126">
        <v>1.2318760986544399E+18</v>
      </c>
      <c r="L126" t="s">
        <v>414</v>
      </c>
    </row>
    <row r="127" spans="1:12" x14ac:dyDescent="0.2">
      <c r="A127" s="1">
        <v>43885.313599537039</v>
      </c>
      <c r="B127" t="s">
        <v>361</v>
      </c>
      <c r="C127" t="s">
        <v>415</v>
      </c>
      <c r="D127">
        <v>1</v>
      </c>
      <c r="E127">
        <v>1</v>
      </c>
      <c r="F127">
        <v>0</v>
      </c>
      <c r="G127" t="s">
        <v>416</v>
      </c>
      <c r="K127">
        <v>1.23184410300606E+18</v>
      </c>
      <c r="L127" t="s">
        <v>417</v>
      </c>
    </row>
    <row r="128" spans="1:12" x14ac:dyDescent="0.2">
      <c r="A128" s="1">
        <v>43885.252789351849</v>
      </c>
      <c r="B128" t="s">
        <v>418</v>
      </c>
      <c r="C128" t="s">
        <v>419</v>
      </c>
      <c r="D128">
        <v>0</v>
      </c>
      <c r="E128">
        <v>0</v>
      </c>
      <c r="F128">
        <v>0</v>
      </c>
      <c r="G128" t="s">
        <v>420</v>
      </c>
      <c r="K128">
        <v>1.2318220654072699E+18</v>
      </c>
      <c r="L128" t="s">
        <v>421</v>
      </c>
    </row>
    <row r="129" spans="1:12" x14ac:dyDescent="0.2">
      <c r="A129" s="1">
        <v>43884.844560185185</v>
      </c>
      <c r="B129" t="s">
        <v>422</v>
      </c>
      <c r="D129">
        <v>0</v>
      </c>
      <c r="E129">
        <v>0</v>
      </c>
      <c r="F129">
        <v>0</v>
      </c>
      <c r="G129" t="s">
        <v>423</v>
      </c>
      <c r="K129">
        <v>1.23167412998161E+18</v>
      </c>
      <c r="L129" t="s">
        <v>424</v>
      </c>
    </row>
    <row r="130" spans="1:12" x14ac:dyDescent="0.2">
      <c r="A130" s="1">
        <v>43884.733101851853</v>
      </c>
      <c r="B130" t="s">
        <v>425</v>
      </c>
      <c r="C130" t="s">
        <v>426</v>
      </c>
      <c r="D130">
        <v>1</v>
      </c>
      <c r="E130">
        <v>0</v>
      </c>
      <c r="F130">
        <v>0</v>
      </c>
      <c r="G130" t="s">
        <v>427</v>
      </c>
      <c r="K130">
        <v>1.23163373924094E+18</v>
      </c>
      <c r="L130" t="s">
        <v>428</v>
      </c>
    </row>
    <row r="131" spans="1:12" x14ac:dyDescent="0.2">
      <c r="A131" s="1">
        <v>43884.51226851852</v>
      </c>
      <c r="B131" t="s">
        <v>429</v>
      </c>
      <c r="D131">
        <v>2</v>
      </c>
      <c r="E131">
        <v>0</v>
      </c>
      <c r="F131">
        <v>0</v>
      </c>
      <c r="G131" t="s">
        <v>430</v>
      </c>
      <c r="K131">
        <v>1.2315537120925901E+18</v>
      </c>
      <c r="L131" t="s">
        <v>431</v>
      </c>
    </row>
    <row r="132" spans="1:12" x14ac:dyDescent="0.2">
      <c r="A132" s="1">
        <v>43884.481504629628</v>
      </c>
      <c r="B132" t="s">
        <v>268</v>
      </c>
      <c r="D132">
        <v>2</v>
      </c>
      <c r="E132">
        <v>4</v>
      </c>
      <c r="F132">
        <v>20</v>
      </c>
      <c r="G132" t="s">
        <v>432</v>
      </c>
      <c r="K132">
        <v>1.23154256434975E+18</v>
      </c>
      <c r="L132" t="s">
        <v>433</v>
      </c>
    </row>
    <row r="133" spans="1:12" x14ac:dyDescent="0.2">
      <c r="A133" s="1">
        <v>43884.371354166666</v>
      </c>
      <c r="B133" t="s">
        <v>434</v>
      </c>
      <c r="D133">
        <v>3</v>
      </c>
      <c r="E133">
        <v>0</v>
      </c>
      <c r="F133">
        <v>2</v>
      </c>
      <c r="G133" t="s">
        <v>435</v>
      </c>
      <c r="K133">
        <v>1.23150264418483E+18</v>
      </c>
      <c r="L133" t="s">
        <v>436</v>
      </c>
    </row>
    <row r="134" spans="1:12" x14ac:dyDescent="0.2">
      <c r="A134" s="1">
        <v>43883.86917824074</v>
      </c>
      <c r="B134" t="s">
        <v>437</v>
      </c>
      <c r="D134">
        <v>1</v>
      </c>
      <c r="E134">
        <v>6</v>
      </c>
      <c r="F134">
        <v>8</v>
      </c>
      <c r="G134" t="s">
        <v>438</v>
      </c>
      <c r="K134">
        <v>1.2313206641051899E+18</v>
      </c>
      <c r="L134" t="s">
        <v>439</v>
      </c>
    </row>
    <row r="135" spans="1:12" x14ac:dyDescent="0.2">
      <c r="A135" s="1">
        <v>43883.785092592596</v>
      </c>
      <c r="B135" t="s">
        <v>440</v>
      </c>
      <c r="D135">
        <v>13</v>
      </c>
      <c r="E135">
        <v>85</v>
      </c>
      <c r="F135">
        <v>334</v>
      </c>
      <c r="G135" t="s">
        <v>441</v>
      </c>
      <c r="K135">
        <v>1.23129019183233E+18</v>
      </c>
      <c r="L135" t="s">
        <v>442</v>
      </c>
    </row>
    <row r="136" spans="1:12" x14ac:dyDescent="0.2">
      <c r="A136" s="1">
        <v>43883.651666666665</v>
      </c>
      <c r="B136" t="s">
        <v>268</v>
      </c>
      <c r="D136">
        <v>1</v>
      </c>
      <c r="E136">
        <v>3</v>
      </c>
      <c r="F136">
        <v>15</v>
      </c>
      <c r="G136" t="s">
        <v>443</v>
      </c>
      <c r="K136">
        <v>1.2312418371653199E+18</v>
      </c>
      <c r="L136" t="s">
        <v>444</v>
      </c>
    </row>
    <row r="137" spans="1:12" x14ac:dyDescent="0.2">
      <c r="A137" s="1">
        <v>43883.594386574077</v>
      </c>
      <c r="B137" t="s">
        <v>445</v>
      </c>
      <c r="C137" t="s">
        <v>446</v>
      </c>
      <c r="D137">
        <v>0</v>
      </c>
      <c r="E137">
        <v>0</v>
      </c>
      <c r="F137">
        <v>0</v>
      </c>
      <c r="G137" t="s">
        <v>447</v>
      </c>
      <c r="K137">
        <v>1.23122108170657E+18</v>
      </c>
      <c r="L137" t="s">
        <v>448</v>
      </c>
    </row>
    <row r="138" spans="1:12" x14ac:dyDescent="0.2">
      <c r="A138" s="1">
        <v>43883.502280092594</v>
      </c>
      <c r="B138" t="s">
        <v>449</v>
      </c>
      <c r="C138" t="s">
        <v>450</v>
      </c>
      <c r="D138">
        <v>2</v>
      </c>
      <c r="E138">
        <v>5</v>
      </c>
      <c r="F138">
        <v>14</v>
      </c>
      <c r="G138" t="s">
        <v>451</v>
      </c>
      <c r="K138">
        <v>1.2311877030788101E+18</v>
      </c>
      <c r="L138" t="s">
        <v>452</v>
      </c>
    </row>
    <row r="139" spans="1:12" x14ac:dyDescent="0.2">
      <c r="A139" s="1">
        <v>43883.470219907409</v>
      </c>
      <c r="B139" t="s">
        <v>453</v>
      </c>
      <c r="C139" t="s">
        <v>454</v>
      </c>
      <c r="D139">
        <v>0</v>
      </c>
      <c r="E139">
        <v>0</v>
      </c>
      <c r="F139">
        <v>0</v>
      </c>
      <c r="G139" t="s">
        <v>455</v>
      </c>
      <c r="K139">
        <v>1.23117608400942E+18</v>
      </c>
      <c r="L139" t="s">
        <v>456</v>
      </c>
    </row>
    <row r="140" spans="1:12" x14ac:dyDescent="0.2">
      <c r="A140" s="1">
        <v>43883.45349537037</v>
      </c>
      <c r="B140" t="s">
        <v>457</v>
      </c>
      <c r="D140">
        <v>1</v>
      </c>
      <c r="E140">
        <v>0</v>
      </c>
      <c r="F140">
        <v>0</v>
      </c>
      <c r="G140" t="s">
        <v>458</v>
      </c>
      <c r="I140" t="e">
        <f>AlRajhiBankCare</f>
        <v>#NAME?</v>
      </c>
      <c r="K140">
        <v>1.23117002313533E+18</v>
      </c>
      <c r="L140" t="s">
        <v>459</v>
      </c>
    </row>
    <row r="141" spans="1:12" x14ac:dyDescent="0.2">
      <c r="A141" s="1">
        <v>43883.168900462966</v>
      </c>
      <c r="B141" t="s">
        <v>460</v>
      </c>
      <c r="C141" t="s">
        <v>461</v>
      </c>
      <c r="D141">
        <v>2</v>
      </c>
      <c r="E141">
        <v>0</v>
      </c>
      <c r="F141">
        <v>0</v>
      </c>
      <c r="G141" t="s">
        <v>462</v>
      </c>
      <c r="K141">
        <v>1.2310668915879099E+18</v>
      </c>
      <c r="L141" t="s">
        <v>463</v>
      </c>
    </row>
    <row r="142" spans="1:12" x14ac:dyDescent="0.2">
      <c r="A142" s="1">
        <v>43882.876886574071</v>
      </c>
      <c r="B142" t="s">
        <v>464</v>
      </c>
      <c r="D142">
        <v>0</v>
      </c>
      <c r="E142">
        <v>0</v>
      </c>
      <c r="F142">
        <v>0</v>
      </c>
      <c r="G142" t="s">
        <v>465</v>
      </c>
      <c r="K142">
        <v>1.2309610679935601E+18</v>
      </c>
      <c r="L142" t="s">
        <v>466</v>
      </c>
    </row>
    <row r="143" spans="1:12" x14ac:dyDescent="0.2">
      <c r="A143" s="1">
        <v>43882.803784722222</v>
      </c>
      <c r="B143" t="s">
        <v>467</v>
      </c>
      <c r="D143">
        <v>0</v>
      </c>
      <c r="E143">
        <v>0</v>
      </c>
      <c r="F143">
        <v>0</v>
      </c>
      <c r="G143" t="s">
        <v>468</v>
      </c>
      <c r="K143">
        <v>1.2309345780278001E+18</v>
      </c>
      <c r="L143" t="s">
        <v>469</v>
      </c>
    </row>
    <row r="144" spans="1:12" x14ac:dyDescent="0.2">
      <c r="A144" s="1">
        <v>43882.717766203707</v>
      </c>
      <c r="B144" t="s">
        <v>470</v>
      </c>
      <c r="C144" t="s">
        <v>471</v>
      </c>
      <c r="D144">
        <v>0</v>
      </c>
      <c r="E144">
        <v>0</v>
      </c>
      <c r="F144">
        <v>0</v>
      </c>
      <c r="G144" t="s">
        <v>472</v>
      </c>
      <c r="K144">
        <v>1.23090340523905E+18</v>
      </c>
      <c r="L144" t="s">
        <v>473</v>
      </c>
    </row>
    <row r="145" spans="1:12" x14ac:dyDescent="0.2">
      <c r="A145" s="1">
        <v>43882.708391203705</v>
      </c>
      <c r="B145" t="s">
        <v>278</v>
      </c>
      <c r="D145">
        <v>11</v>
      </c>
      <c r="E145">
        <v>23</v>
      </c>
      <c r="F145">
        <v>190</v>
      </c>
      <c r="G145" t="s">
        <v>474</v>
      </c>
      <c r="K145">
        <v>1.2309000095933801E+18</v>
      </c>
      <c r="L145" t="s">
        <v>475</v>
      </c>
    </row>
    <row r="146" spans="1:12" x14ac:dyDescent="0.2">
      <c r="A146" s="1">
        <v>43882.702997685185</v>
      </c>
      <c r="B146" t="s">
        <v>476</v>
      </c>
      <c r="C146" t="s">
        <v>477</v>
      </c>
      <c r="D146">
        <v>0</v>
      </c>
      <c r="E146">
        <v>0</v>
      </c>
      <c r="F146">
        <v>2</v>
      </c>
      <c r="G146" t="s">
        <v>478</v>
      </c>
      <c r="K146">
        <v>1.2308980551190799E+18</v>
      </c>
      <c r="L146" t="s">
        <v>479</v>
      </c>
    </row>
    <row r="147" spans="1:12" x14ac:dyDescent="0.2">
      <c r="A147" s="1">
        <v>43882.69903935185</v>
      </c>
      <c r="B147" t="s">
        <v>476</v>
      </c>
      <c r="D147">
        <v>2</v>
      </c>
      <c r="E147">
        <v>0</v>
      </c>
      <c r="F147">
        <v>0</v>
      </c>
      <c r="G147" t="s">
        <v>480</v>
      </c>
      <c r="K147">
        <v>1.2308966172780101E+18</v>
      </c>
      <c r="L147" t="s">
        <v>481</v>
      </c>
    </row>
    <row r="148" spans="1:12" x14ac:dyDescent="0.2">
      <c r="A148" s="1">
        <v>43882.252812500003</v>
      </c>
      <c r="B148" t="s">
        <v>482</v>
      </c>
      <c r="C148" t="s">
        <v>483</v>
      </c>
      <c r="D148">
        <v>0</v>
      </c>
      <c r="E148">
        <v>0</v>
      </c>
      <c r="F148">
        <v>0</v>
      </c>
      <c r="G148" t="s">
        <v>484</v>
      </c>
      <c r="K148">
        <v>1.23073490964115E+18</v>
      </c>
      <c r="L148" t="s">
        <v>485</v>
      </c>
    </row>
    <row r="149" spans="1:12" x14ac:dyDescent="0.2">
      <c r="A149" s="1">
        <v>43882.010520833333</v>
      </c>
      <c r="B149" t="s">
        <v>486</v>
      </c>
      <c r="D149">
        <v>0</v>
      </c>
      <c r="E149">
        <v>0</v>
      </c>
      <c r="F149">
        <v>0</v>
      </c>
      <c r="G149" t="s">
        <v>487</v>
      </c>
      <c r="K149">
        <v>1.2306471067356101E+18</v>
      </c>
      <c r="L149" t="s">
        <v>488</v>
      </c>
    </row>
    <row r="150" spans="1:12" x14ac:dyDescent="0.2">
      <c r="A150" s="1">
        <v>43881.909201388888</v>
      </c>
      <c r="B150" t="s">
        <v>489</v>
      </c>
      <c r="D150">
        <v>3</v>
      </c>
      <c r="E150">
        <v>0</v>
      </c>
      <c r="F150">
        <v>1</v>
      </c>
      <c r="G150" t="s">
        <v>490</v>
      </c>
      <c r="K150">
        <v>1.23061038980259E+18</v>
      </c>
      <c r="L150" t="s">
        <v>491</v>
      </c>
    </row>
    <row r="151" spans="1:12" x14ac:dyDescent="0.2">
      <c r="A151" s="1">
        <v>43881.721168981479</v>
      </c>
      <c r="B151" t="s">
        <v>492</v>
      </c>
      <c r="D151">
        <v>2</v>
      </c>
      <c r="E151">
        <v>0</v>
      </c>
      <c r="F151">
        <v>0</v>
      </c>
      <c r="G151" t="s">
        <v>493</v>
      </c>
      <c r="I151" t="e">
        <f>AlRajhiBank</f>
        <v>#NAME?</v>
      </c>
      <c r="K151">
        <v>1.2305422518619699E+18</v>
      </c>
      <c r="L151" t="s">
        <v>494</v>
      </c>
    </row>
    <row r="152" spans="1:12" x14ac:dyDescent="0.2">
      <c r="A152" s="1">
        <v>43881.707986111112</v>
      </c>
      <c r="B152" t="s">
        <v>53</v>
      </c>
      <c r="C152" t="s">
        <v>495</v>
      </c>
      <c r="D152">
        <v>1</v>
      </c>
      <c r="E152">
        <v>0</v>
      </c>
      <c r="F152">
        <v>0</v>
      </c>
      <c r="G152" t="s">
        <v>496</v>
      </c>
      <c r="K152">
        <v>1.23053747140813E+18</v>
      </c>
      <c r="L152" t="s">
        <v>497</v>
      </c>
    </row>
    <row r="153" spans="1:12" x14ac:dyDescent="0.2">
      <c r="A153" s="1">
        <v>43881.571516203701</v>
      </c>
      <c r="B153" t="s">
        <v>291</v>
      </c>
      <c r="D153">
        <v>1</v>
      </c>
      <c r="E153">
        <v>0</v>
      </c>
      <c r="F153">
        <v>1</v>
      </c>
      <c r="G153" t="s">
        <v>498</v>
      </c>
      <c r="K153">
        <v>1.2304880176069701E+18</v>
      </c>
      <c r="L153" t="s">
        <v>499</v>
      </c>
    </row>
    <row r="154" spans="1:12" x14ac:dyDescent="0.2">
      <c r="A154" s="1">
        <v>43881.55195601852</v>
      </c>
      <c r="B154" t="s">
        <v>500</v>
      </c>
      <c r="D154">
        <v>0</v>
      </c>
      <c r="E154">
        <v>0</v>
      </c>
      <c r="F154">
        <v>0</v>
      </c>
      <c r="G154" t="s">
        <v>501</v>
      </c>
      <c r="K154">
        <v>1.23048092888096E+18</v>
      </c>
      <c r="L154" t="s">
        <v>502</v>
      </c>
    </row>
    <row r="155" spans="1:12" x14ac:dyDescent="0.2">
      <c r="A155" s="1">
        <v>43881.527650462966</v>
      </c>
      <c r="B155" t="s">
        <v>503</v>
      </c>
      <c r="C155" t="s">
        <v>504</v>
      </c>
      <c r="D155">
        <v>0</v>
      </c>
      <c r="E155">
        <v>0</v>
      </c>
      <c r="F155">
        <v>0</v>
      </c>
      <c r="G155" t="s">
        <v>505</v>
      </c>
      <c r="K155">
        <v>1.2304721219666199E+18</v>
      </c>
      <c r="L155" t="s">
        <v>506</v>
      </c>
    </row>
    <row r="156" spans="1:12" x14ac:dyDescent="0.2">
      <c r="A156" s="1">
        <v>43881.512627314813</v>
      </c>
      <c r="B156" t="s">
        <v>507</v>
      </c>
      <c r="C156" t="s">
        <v>508</v>
      </c>
      <c r="D156">
        <v>0</v>
      </c>
      <c r="E156">
        <v>0</v>
      </c>
      <c r="F156">
        <v>0</v>
      </c>
      <c r="G156" t="s">
        <v>509</v>
      </c>
      <c r="K156">
        <v>1.2304666794042099E+18</v>
      </c>
      <c r="L156" t="s">
        <v>510</v>
      </c>
    </row>
    <row r="157" spans="1:12" x14ac:dyDescent="0.2">
      <c r="A157" s="1">
        <v>43881.505243055559</v>
      </c>
      <c r="B157" t="s">
        <v>511</v>
      </c>
      <c r="C157" t="s">
        <v>512</v>
      </c>
      <c r="D157">
        <v>7</v>
      </c>
      <c r="E157">
        <v>4</v>
      </c>
      <c r="F157">
        <v>12</v>
      </c>
      <c r="G157" t="s">
        <v>513</v>
      </c>
      <c r="K157">
        <v>1.23046399969683E+18</v>
      </c>
      <c r="L157" t="s">
        <v>514</v>
      </c>
    </row>
    <row r="158" spans="1:12" x14ac:dyDescent="0.2">
      <c r="A158" s="1">
        <v>43881.48269675926</v>
      </c>
      <c r="B158" t="s">
        <v>515</v>
      </c>
      <c r="D158">
        <v>0</v>
      </c>
      <c r="E158">
        <v>0</v>
      </c>
      <c r="F158">
        <v>0</v>
      </c>
      <c r="G158" t="s">
        <v>516</v>
      </c>
      <c r="K158">
        <v>1.23045583041327E+18</v>
      </c>
      <c r="L158" t="s">
        <v>517</v>
      </c>
    </row>
    <row r="159" spans="1:12" x14ac:dyDescent="0.2">
      <c r="A159" s="1">
        <v>43881.466817129629</v>
      </c>
      <c r="B159" t="s">
        <v>518</v>
      </c>
      <c r="D159">
        <v>0</v>
      </c>
      <c r="E159">
        <v>2</v>
      </c>
      <c r="F159">
        <v>3</v>
      </c>
      <c r="G159" t="s">
        <v>519</v>
      </c>
      <c r="I159" t="e">
        <f>_xlfn.SINGLE(TurkiAldakhil _xlfn.SINGLE(thmanyah))</f>
        <v>#NAME?</v>
      </c>
      <c r="K159">
        <v>1.2304500767803E+18</v>
      </c>
      <c r="L159" t="s">
        <v>520</v>
      </c>
    </row>
    <row r="160" spans="1:12" x14ac:dyDescent="0.2">
      <c r="A160" s="1">
        <v>43881.293692129628</v>
      </c>
      <c r="B160" t="s">
        <v>521</v>
      </c>
      <c r="D160">
        <v>0</v>
      </c>
      <c r="E160">
        <v>1</v>
      </c>
      <c r="F160">
        <v>1</v>
      </c>
      <c r="G160" t="s">
        <v>522</v>
      </c>
      <c r="K160">
        <v>1.2303873395722601E+18</v>
      </c>
      <c r="L160" t="s">
        <v>523</v>
      </c>
    </row>
    <row r="161" spans="1:12" x14ac:dyDescent="0.2">
      <c r="A161" s="1">
        <v>43881.14366898148</v>
      </c>
      <c r="B161" t="s">
        <v>524</v>
      </c>
      <c r="D161">
        <v>0</v>
      </c>
      <c r="E161">
        <v>0</v>
      </c>
      <c r="F161">
        <v>0</v>
      </c>
      <c r="G161" t="s">
        <v>525</v>
      </c>
      <c r="K161">
        <v>1.2303329701013199E+18</v>
      </c>
      <c r="L161" t="s">
        <v>526</v>
      </c>
    </row>
    <row r="162" spans="1:12" x14ac:dyDescent="0.2">
      <c r="A162" s="1">
        <v>43880.946828703702</v>
      </c>
      <c r="B162" t="s">
        <v>527</v>
      </c>
      <c r="D162">
        <v>11</v>
      </c>
      <c r="E162">
        <v>0</v>
      </c>
      <c r="F162">
        <v>9</v>
      </c>
      <c r="G162" t="s">
        <v>528</v>
      </c>
      <c r="K162">
        <v>1.2302616367133199E+18</v>
      </c>
      <c r="L162" t="s">
        <v>529</v>
      </c>
    </row>
    <row r="163" spans="1:12" x14ac:dyDescent="0.2">
      <c r="A163" s="1">
        <v>43880.880567129629</v>
      </c>
      <c r="B163" t="s">
        <v>530</v>
      </c>
      <c r="D163">
        <v>1</v>
      </c>
      <c r="E163">
        <v>0</v>
      </c>
      <c r="F163">
        <v>0</v>
      </c>
      <c r="G163" t="s">
        <v>531</v>
      </c>
      <c r="I163" t="e">
        <f>riyadcapital</f>
        <v>#NAME?</v>
      </c>
      <c r="K163">
        <v>1.2302376265962801E+18</v>
      </c>
      <c r="L163" t="s">
        <v>532</v>
      </c>
    </row>
    <row r="164" spans="1:12" x14ac:dyDescent="0.2">
      <c r="A164" s="1">
        <v>43880.876203703701</v>
      </c>
      <c r="B164" t="s">
        <v>530</v>
      </c>
      <c r="D164">
        <v>1</v>
      </c>
      <c r="E164">
        <v>0</v>
      </c>
      <c r="F164">
        <v>0</v>
      </c>
      <c r="G164" t="s">
        <v>533</v>
      </c>
      <c r="I164" t="e">
        <f>AskRiyadBank</f>
        <v>#NAME?</v>
      </c>
      <c r="K164">
        <v>1.23023604703389E+18</v>
      </c>
      <c r="L164" t="s">
        <v>534</v>
      </c>
    </row>
    <row r="165" spans="1:12" x14ac:dyDescent="0.2">
      <c r="A165" s="1">
        <v>43880.873252314814</v>
      </c>
      <c r="B165" t="s">
        <v>535</v>
      </c>
      <c r="C165" t="s">
        <v>536</v>
      </c>
      <c r="D165">
        <v>1</v>
      </c>
      <c r="E165">
        <v>0</v>
      </c>
      <c r="F165">
        <v>0</v>
      </c>
      <c r="G165" t="s">
        <v>537</v>
      </c>
      <c r="K165">
        <v>1.2302349771298501E+18</v>
      </c>
      <c r="L165" t="s">
        <v>538</v>
      </c>
    </row>
    <row r="166" spans="1:12" x14ac:dyDescent="0.2">
      <c r="A166" s="1">
        <v>43880.872037037036</v>
      </c>
      <c r="B166" t="s">
        <v>539</v>
      </c>
      <c r="C166" t="s">
        <v>540</v>
      </c>
      <c r="D166">
        <v>0</v>
      </c>
      <c r="E166">
        <v>1</v>
      </c>
      <c r="F166">
        <v>1</v>
      </c>
      <c r="G166" t="s">
        <v>541</v>
      </c>
      <c r="K166">
        <v>1.23023453586399E+18</v>
      </c>
      <c r="L166" t="s">
        <v>542</v>
      </c>
    </row>
    <row r="167" spans="1:12" x14ac:dyDescent="0.2">
      <c r="A167" s="1">
        <v>43880.742685185185</v>
      </c>
      <c r="B167" t="s">
        <v>543</v>
      </c>
      <c r="C167" t="s">
        <v>544</v>
      </c>
      <c r="D167">
        <v>0</v>
      </c>
      <c r="E167">
        <v>0</v>
      </c>
      <c r="F167">
        <v>0</v>
      </c>
      <c r="G167" t="s">
        <v>545</v>
      </c>
      <c r="K167">
        <v>1.2301876586950999E+18</v>
      </c>
      <c r="L167" t="s">
        <v>546</v>
      </c>
    </row>
    <row r="168" spans="1:12" x14ac:dyDescent="0.2">
      <c r="A168" s="1">
        <v>43880.734525462962</v>
      </c>
      <c r="B168" t="s">
        <v>547</v>
      </c>
      <c r="C168" t="s">
        <v>548</v>
      </c>
      <c r="D168">
        <v>0</v>
      </c>
      <c r="E168">
        <v>0</v>
      </c>
      <c r="F168">
        <v>0</v>
      </c>
      <c r="G168" t="s">
        <v>549</v>
      </c>
      <c r="K168">
        <v>1.23018470215118E+18</v>
      </c>
      <c r="L168" t="s">
        <v>550</v>
      </c>
    </row>
    <row r="169" spans="1:12" x14ac:dyDescent="0.2">
      <c r="A169" s="1">
        <v>43880.676168981481</v>
      </c>
      <c r="B169" t="s">
        <v>551</v>
      </c>
      <c r="D169">
        <v>0</v>
      </c>
      <c r="E169">
        <v>0</v>
      </c>
      <c r="F169">
        <v>0</v>
      </c>
      <c r="G169" t="s">
        <v>552</v>
      </c>
      <c r="K169">
        <v>1.23016355449135E+18</v>
      </c>
      <c r="L169" t="s">
        <v>553</v>
      </c>
    </row>
    <row r="170" spans="1:12" x14ac:dyDescent="0.2">
      <c r="A170" s="1">
        <v>43880.671620370369</v>
      </c>
      <c r="B170" t="s">
        <v>554</v>
      </c>
      <c r="D170">
        <v>0</v>
      </c>
      <c r="E170">
        <v>0</v>
      </c>
      <c r="F170">
        <v>0</v>
      </c>
      <c r="G170" t="s">
        <v>555</v>
      </c>
      <c r="K170">
        <v>1.2301619077573E+18</v>
      </c>
      <c r="L170" t="s">
        <v>556</v>
      </c>
    </row>
    <row r="171" spans="1:12" x14ac:dyDescent="0.2">
      <c r="A171" s="1">
        <v>43880.396377314813</v>
      </c>
      <c r="B171" t="s">
        <v>557</v>
      </c>
      <c r="D171">
        <v>0</v>
      </c>
      <c r="E171">
        <v>15</v>
      </c>
      <c r="F171">
        <v>14</v>
      </c>
      <c r="G171" t="s">
        <v>558</v>
      </c>
      <c r="K171">
        <v>1.23006216162557E+18</v>
      </c>
      <c r="L171" t="s">
        <v>559</v>
      </c>
    </row>
    <row r="172" spans="1:12" x14ac:dyDescent="0.2">
      <c r="A172" s="1">
        <v>43880.347233796296</v>
      </c>
      <c r="B172" t="s">
        <v>560</v>
      </c>
      <c r="D172">
        <v>0</v>
      </c>
      <c r="E172">
        <v>0</v>
      </c>
      <c r="F172">
        <v>0</v>
      </c>
      <c r="G172" t="e">
        <f>AlRajhiCapital السلام عليكم تم بيع أسهم اكتتاب آرامكو من يومين ومانزل بالحساب المبلغ</f>
        <v>#NAME?</v>
      </c>
      <c r="I172" t="e">
        <f>AlRajhiCapital</f>
        <v>#NAME?</v>
      </c>
      <c r="K172">
        <v>1.2300443538312901E+18</v>
      </c>
      <c r="L172" t="s">
        <v>561</v>
      </c>
    </row>
    <row r="173" spans="1:12" x14ac:dyDescent="0.2">
      <c r="A173" s="1">
        <v>43880.346828703703</v>
      </c>
      <c r="B173" t="s">
        <v>562</v>
      </c>
      <c r="D173">
        <v>0</v>
      </c>
      <c r="E173">
        <v>0</v>
      </c>
      <c r="F173">
        <v>0</v>
      </c>
      <c r="G173" t="s">
        <v>563</v>
      </c>
      <c r="K173">
        <v>1.2300442046064E+18</v>
      </c>
      <c r="L173" t="s">
        <v>564</v>
      </c>
    </row>
    <row r="174" spans="1:12" x14ac:dyDescent="0.2">
      <c r="A174" s="1">
        <v>43880.339988425927</v>
      </c>
      <c r="B174" t="s">
        <v>565</v>
      </c>
      <c r="C174" t="s">
        <v>548</v>
      </c>
      <c r="D174">
        <v>0</v>
      </c>
      <c r="E174">
        <v>0</v>
      </c>
      <c r="F174">
        <v>1</v>
      </c>
      <c r="G174" t="s">
        <v>566</v>
      </c>
      <c r="K174">
        <v>1.23004172617953E+18</v>
      </c>
      <c r="L174" t="s">
        <v>567</v>
      </c>
    </row>
    <row r="175" spans="1:12" x14ac:dyDescent="0.2">
      <c r="A175" s="1">
        <v>43880.213935185187</v>
      </c>
      <c r="B175" t="s">
        <v>568</v>
      </c>
      <c r="C175" t="s">
        <v>569</v>
      </c>
      <c r="D175">
        <v>0</v>
      </c>
      <c r="E175">
        <v>0</v>
      </c>
      <c r="F175">
        <v>0</v>
      </c>
      <c r="G175" t="s">
        <v>570</v>
      </c>
      <c r="K175">
        <v>1.2299960456120599E+18</v>
      </c>
      <c r="L175" t="s">
        <v>571</v>
      </c>
    </row>
    <row r="176" spans="1:12" x14ac:dyDescent="0.2">
      <c r="A176" s="1">
        <v>43879.893634259257</v>
      </c>
      <c r="B176" t="s">
        <v>548</v>
      </c>
      <c r="D176">
        <v>1</v>
      </c>
      <c r="E176">
        <v>1</v>
      </c>
      <c r="F176">
        <v>7</v>
      </c>
      <c r="G176" t="s">
        <v>572</v>
      </c>
      <c r="K176">
        <v>1.2298799726108301E+18</v>
      </c>
      <c r="L176" t="s">
        <v>573</v>
      </c>
    </row>
    <row r="177" spans="1:12" x14ac:dyDescent="0.2">
      <c r="A177" s="1">
        <v>43879.874502314815</v>
      </c>
      <c r="B177" t="s">
        <v>548</v>
      </c>
      <c r="C177" t="s">
        <v>574</v>
      </c>
      <c r="D177">
        <v>2</v>
      </c>
      <c r="E177">
        <v>0</v>
      </c>
      <c r="F177">
        <v>0</v>
      </c>
      <c r="G177" t="s">
        <v>575</v>
      </c>
      <c r="K177">
        <v>1.2298730403616799E+18</v>
      </c>
      <c r="L177" t="s">
        <v>576</v>
      </c>
    </row>
    <row r="178" spans="1:12" x14ac:dyDescent="0.2">
      <c r="A178" s="1">
        <v>43879.870729166665</v>
      </c>
      <c r="B178" t="s">
        <v>548</v>
      </c>
      <c r="D178">
        <v>12</v>
      </c>
      <c r="E178">
        <v>5</v>
      </c>
      <c r="F178">
        <v>23</v>
      </c>
      <c r="G178" t="s">
        <v>577</v>
      </c>
      <c r="K178">
        <v>1.2298716714247099E+18</v>
      </c>
      <c r="L178" t="s">
        <v>578</v>
      </c>
    </row>
    <row r="179" spans="1:12" x14ac:dyDescent="0.2">
      <c r="A179" s="1">
        <v>43879.647627314815</v>
      </c>
      <c r="B179" t="s">
        <v>579</v>
      </c>
      <c r="C179" t="s">
        <v>580</v>
      </c>
      <c r="D179">
        <v>0</v>
      </c>
      <c r="E179">
        <v>0</v>
      </c>
      <c r="F179">
        <v>0</v>
      </c>
      <c r="G179" t="s">
        <v>581</v>
      </c>
      <c r="K179">
        <v>1.2297908244535601E+18</v>
      </c>
      <c r="L179" t="s">
        <v>582</v>
      </c>
    </row>
    <row r="180" spans="1:12" x14ac:dyDescent="0.2">
      <c r="A180" s="1">
        <v>43879.453148148146</v>
      </c>
      <c r="B180" t="s">
        <v>583</v>
      </c>
      <c r="D180">
        <v>0</v>
      </c>
      <c r="E180">
        <v>0</v>
      </c>
      <c r="F180">
        <v>0</v>
      </c>
      <c r="G180" t="s">
        <v>584</v>
      </c>
      <c r="I180" t="e">
        <f>SambaCare</f>
        <v>#NAME?</v>
      </c>
      <c r="K180">
        <v>1.2297203471440599E+18</v>
      </c>
      <c r="L180" t="s">
        <v>585</v>
      </c>
    </row>
    <row r="181" spans="1:12" x14ac:dyDescent="0.2">
      <c r="A181" s="1">
        <v>43879.074131944442</v>
      </c>
      <c r="B181" t="s">
        <v>586</v>
      </c>
      <c r="D181">
        <v>1</v>
      </c>
      <c r="E181">
        <v>1</v>
      </c>
      <c r="F181">
        <v>2</v>
      </c>
      <c r="G181" t="s">
        <v>587</v>
      </c>
      <c r="J181" t="s">
        <v>588</v>
      </c>
      <c r="K181">
        <v>1.2295829968581901E+18</v>
      </c>
      <c r="L181" t="s">
        <v>589</v>
      </c>
    </row>
    <row r="182" spans="1:12" x14ac:dyDescent="0.2">
      <c r="A182" s="1">
        <v>43878.55909722222</v>
      </c>
      <c r="B182" t="s">
        <v>590</v>
      </c>
      <c r="C182" t="s">
        <v>591</v>
      </c>
      <c r="D182">
        <v>0</v>
      </c>
      <c r="E182">
        <v>0</v>
      </c>
      <c r="F182">
        <v>0</v>
      </c>
      <c r="G182" t="s">
        <v>592</v>
      </c>
      <c r="K182">
        <v>1.2293963537778801E+18</v>
      </c>
      <c r="L182" t="s">
        <v>593</v>
      </c>
    </row>
    <row r="183" spans="1:12" x14ac:dyDescent="0.2">
      <c r="A183" s="1">
        <v>43878.501134259262</v>
      </c>
      <c r="B183" t="s">
        <v>594</v>
      </c>
      <c r="C183" t="s">
        <v>595</v>
      </c>
      <c r="D183">
        <v>1</v>
      </c>
      <c r="E183">
        <v>0</v>
      </c>
      <c r="F183">
        <v>0</v>
      </c>
      <c r="G183" t="s">
        <v>596</v>
      </c>
      <c r="K183">
        <v>1.22937534962622E+18</v>
      </c>
      <c r="L183" t="s">
        <v>597</v>
      </c>
    </row>
    <row r="184" spans="1:12" x14ac:dyDescent="0.2">
      <c r="A184" s="1">
        <v>43878.450995370367</v>
      </c>
      <c r="B184" t="s">
        <v>598</v>
      </c>
      <c r="C184" t="s">
        <v>599</v>
      </c>
      <c r="D184">
        <v>2</v>
      </c>
      <c r="E184">
        <v>0</v>
      </c>
      <c r="F184">
        <v>0</v>
      </c>
      <c r="G184" t="s">
        <v>600</v>
      </c>
      <c r="K184">
        <v>1.2293571777243699E+18</v>
      </c>
      <c r="L184" t="s">
        <v>601</v>
      </c>
    </row>
    <row r="185" spans="1:12" x14ac:dyDescent="0.2">
      <c r="A185" s="1">
        <v>43878.444803240738</v>
      </c>
      <c r="B185" t="s">
        <v>602</v>
      </c>
      <c r="C185" t="s">
        <v>603</v>
      </c>
      <c r="D185">
        <v>0</v>
      </c>
      <c r="E185">
        <v>0</v>
      </c>
      <c r="F185">
        <v>1</v>
      </c>
      <c r="G185" t="s">
        <v>604</v>
      </c>
      <c r="K185">
        <v>1.22935493628E+18</v>
      </c>
      <c r="L185" t="s">
        <v>605</v>
      </c>
    </row>
    <row r="186" spans="1:12" x14ac:dyDescent="0.2">
      <c r="A186" s="1">
        <v>43878.428888888891</v>
      </c>
      <c r="B186" t="s">
        <v>606</v>
      </c>
      <c r="D186">
        <v>9</v>
      </c>
      <c r="E186">
        <v>0</v>
      </c>
      <c r="F186">
        <v>6</v>
      </c>
      <c r="G186" t="s">
        <v>607</v>
      </c>
      <c r="K186">
        <v>1.2293491666163899E+18</v>
      </c>
      <c r="L186" t="s">
        <v>608</v>
      </c>
    </row>
    <row r="187" spans="1:12" x14ac:dyDescent="0.2">
      <c r="A187" s="1">
        <v>43878.38753472222</v>
      </c>
      <c r="B187" t="s">
        <v>291</v>
      </c>
      <c r="D187">
        <v>0</v>
      </c>
      <c r="E187">
        <v>0</v>
      </c>
      <c r="F187">
        <v>1</v>
      </c>
      <c r="G187" t="s">
        <v>609</v>
      </c>
      <c r="K187">
        <v>1.2293341805988101E+18</v>
      </c>
      <c r="L187" t="s">
        <v>610</v>
      </c>
    </row>
    <row r="188" spans="1:12" x14ac:dyDescent="0.2">
      <c r="A188" s="1">
        <v>43878.373414351852</v>
      </c>
      <c r="B188" t="s">
        <v>611</v>
      </c>
      <c r="D188">
        <v>3</v>
      </c>
      <c r="E188">
        <v>0</v>
      </c>
      <c r="F188">
        <v>2</v>
      </c>
      <c r="G188" t="s">
        <v>612</v>
      </c>
      <c r="K188">
        <v>1.2293290637240901E+18</v>
      </c>
      <c r="L188" t="s">
        <v>613</v>
      </c>
    </row>
    <row r="189" spans="1:12" x14ac:dyDescent="0.2">
      <c r="A189" s="1">
        <v>43878.34815972222</v>
      </c>
      <c r="B189" t="s">
        <v>76</v>
      </c>
      <c r="D189">
        <v>2</v>
      </c>
      <c r="E189">
        <v>1</v>
      </c>
      <c r="F189">
        <v>4</v>
      </c>
      <c r="G189" t="s">
        <v>614</v>
      </c>
      <c r="K189">
        <v>1.22931991245746E+18</v>
      </c>
      <c r="L189" t="s">
        <v>615</v>
      </c>
    </row>
    <row r="190" spans="1:12" x14ac:dyDescent="0.2">
      <c r="A190" s="1">
        <v>43878.302164351851</v>
      </c>
      <c r="B190" t="s">
        <v>616</v>
      </c>
      <c r="D190">
        <v>4</v>
      </c>
      <c r="E190">
        <v>0</v>
      </c>
      <c r="F190">
        <v>2</v>
      </c>
      <c r="G190" t="s">
        <v>617</v>
      </c>
      <c r="K190">
        <v>1.2293032434754199E+18</v>
      </c>
      <c r="L190" t="s">
        <v>618</v>
      </c>
    </row>
    <row r="191" spans="1:12" x14ac:dyDescent="0.2">
      <c r="A191" s="1">
        <v>43878.254432870373</v>
      </c>
      <c r="B191" t="s">
        <v>619</v>
      </c>
      <c r="C191" t="s">
        <v>620</v>
      </c>
      <c r="D191">
        <v>2</v>
      </c>
      <c r="E191">
        <v>0</v>
      </c>
      <c r="F191">
        <v>0</v>
      </c>
      <c r="G191" t="s">
        <v>621</v>
      </c>
      <c r="K191">
        <v>1.2292859487619999E+18</v>
      </c>
      <c r="L191" t="s">
        <v>622</v>
      </c>
    </row>
    <row r="192" spans="1:12" x14ac:dyDescent="0.2">
      <c r="A192" s="1">
        <v>43878.155243055553</v>
      </c>
      <c r="B192" t="s">
        <v>623</v>
      </c>
      <c r="C192" t="s">
        <v>624</v>
      </c>
      <c r="D192">
        <v>1</v>
      </c>
      <c r="E192">
        <v>0</v>
      </c>
      <c r="F192">
        <v>2</v>
      </c>
      <c r="G192" t="s">
        <v>625</v>
      </c>
      <c r="K192">
        <v>1.2292500035725299E+18</v>
      </c>
      <c r="L192" t="s">
        <v>626</v>
      </c>
    </row>
    <row r="193" spans="1:12" x14ac:dyDescent="0.2">
      <c r="A193" s="1">
        <v>43877.946886574071</v>
      </c>
      <c r="B193" t="s">
        <v>627</v>
      </c>
      <c r="C193" t="s">
        <v>628</v>
      </c>
      <c r="D193">
        <v>1</v>
      </c>
      <c r="E193">
        <v>0</v>
      </c>
      <c r="F193">
        <v>0</v>
      </c>
      <c r="G193" t="s">
        <v>629</v>
      </c>
      <c r="K193">
        <v>1.2291744965711201E+18</v>
      </c>
      <c r="L193" t="s">
        <v>630</v>
      </c>
    </row>
    <row r="194" spans="1:12" x14ac:dyDescent="0.2">
      <c r="A194" s="1">
        <v>43877.907870370371</v>
      </c>
      <c r="B194" t="s">
        <v>631</v>
      </c>
      <c r="C194" t="s">
        <v>632</v>
      </c>
      <c r="D194">
        <v>0</v>
      </c>
      <c r="E194">
        <v>0</v>
      </c>
      <c r="F194">
        <v>0</v>
      </c>
      <c r="G194" t="s">
        <v>633</v>
      </c>
      <c r="K194">
        <v>1.2291603569221801E+18</v>
      </c>
      <c r="L194" t="s">
        <v>634</v>
      </c>
    </row>
    <row r="195" spans="1:12" x14ac:dyDescent="0.2">
      <c r="A195" s="1">
        <v>43877.891342592593</v>
      </c>
      <c r="B195" t="s">
        <v>635</v>
      </c>
      <c r="C195" t="s">
        <v>635</v>
      </c>
      <c r="D195">
        <v>2</v>
      </c>
      <c r="E195">
        <v>0</v>
      </c>
      <c r="F195">
        <v>1</v>
      </c>
      <c r="G195" t="s">
        <v>636</v>
      </c>
      <c r="K195">
        <v>1.22915436680593E+18</v>
      </c>
      <c r="L195" t="s">
        <v>637</v>
      </c>
    </row>
    <row r="196" spans="1:12" x14ac:dyDescent="0.2">
      <c r="A196" s="1">
        <v>43877.891203703701</v>
      </c>
      <c r="B196" t="s">
        <v>638</v>
      </c>
      <c r="D196">
        <v>1</v>
      </c>
      <c r="E196">
        <v>1</v>
      </c>
      <c r="F196">
        <v>2</v>
      </c>
      <c r="G196" t="s">
        <v>639</v>
      </c>
      <c r="K196">
        <v>1.22915431601296E+18</v>
      </c>
      <c r="L196" t="s">
        <v>640</v>
      </c>
    </row>
    <row r="197" spans="1:12" x14ac:dyDescent="0.2">
      <c r="A197" s="1">
        <v>43877.877881944441</v>
      </c>
      <c r="B197" t="s">
        <v>641</v>
      </c>
      <c r="D197">
        <v>3</v>
      </c>
      <c r="E197">
        <v>6</v>
      </c>
      <c r="F197">
        <v>10</v>
      </c>
      <c r="G197" t="s">
        <v>642</v>
      </c>
      <c r="K197">
        <v>1.2291494916825201E+18</v>
      </c>
      <c r="L197" t="s">
        <v>643</v>
      </c>
    </row>
    <row r="198" spans="1:12" x14ac:dyDescent="0.2">
      <c r="A198" s="1">
        <v>43877.798518518517</v>
      </c>
      <c r="B198" t="s">
        <v>644</v>
      </c>
      <c r="C198" t="s">
        <v>20</v>
      </c>
      <c r="D198">
        <v>0</v>
      </c>
      <c r="E198">
        <v>0</v>
      </c>
      <c r="F198">
        <v>0</v>
      </c>
      <c r="G198" t="s">
        <v>645</v>
      </c>
      <c r="K198">
        <v>1.22912072936447E+18</v>
      </c>
      <c r="L198" t="s">
        <v>646</v>
      </c>
    </row>
    <row r="199" spans="1:12" x14ac:dyDescent="0.2">
      <c r="A199" s="1">
        <v>43877.737037037034</v>
      </c>
      <c r="B199" t="s">
        <v>647</v>
      </c>
      <c r="D199">
        <v>1</v>
      </c>
      <c r="E199">
        <v>0</v>
      </c>
      <c r="F199">
        <v>0</v>
      </c>
      <c r="G199" t="s">
        <v>648</v>
      </c>
      <c r="K199">
        <v>1.2290984512014001E+18</v>
      </c>
      <c r="L199" t="s">
        <v>649</v>
      </c>
    </row>
    <row r="200" spans="1:12" x14ac:dyDescent="0.2">
      <c r="A200" s="1">
        <v>43877.736307870371</v>
      </c>
      <c r="B200" t="s">
        <v>650</v>
      </c>
      <c r="C200" t="s">
        <v>651</v>
      </c>
      <c r="D200">
        <v>1</v>
      </c>
      <c r="E200">
        <v>0</v>
      </c>
      <c r="F200">
        <v>0</v>
      </c>
      <c r="G200" t="s">
        <v>652</v>
      </c>
      <c r="K200">
        <v>1.22909818592E+18</v>
      </c>
      <c r="L200" t="s">
        <v>653</v>
      </c>
    </row>
    <row r="201" spans="1:12" x14ac:dyDescent="0.2">
      <c r="A201" s="1">
        <v>43877.730428240742</v>
      </c>
      <c r="B201" t="s">
        <v>654</v>
      </c>
      <c r="D201">
        <v>0</v>
      </c>
      <c r="E201">
        <v>0</v>
      </c>
      <c r="F201">
        <v>2</v>
      </c>
      <c r="G201" t="s">
        <v>655</v>
      </c>
      <c r="K201">
        <v>1.2290960556204001E+18</v>
      </c>
      <c r="L201" t="s">
        <v>656</v>
      </c>
    </row>
    <row r="202" spans="1:12" x14ac:dyDescent="0.2">
      <c r="A202" s="1">
        <v>43877.725856481484</v>
      </c>
      <c r="B202" t="s">
        <v>657</v>
      </c>
      <c r="D202">
        <v>1</v>
      </c>
      <c r="E202">
        <v>2</v>
      </c>
      <c r="F202">
        <v>1</v>
      </c>
      <c r="G202" t="s">
        <v>658</v>
      </c>
      <c r="I202" t="e">
        <f>_xlfn.SINGLE(Khalejiatv _xlfn.SINGLE(YaHalaShow _xlfn.SINGLE(Mofareh5)))</f>
        <v>#NAME?</v>
      </c>
      <c r="K202">
        <v>1.2290943964251E+18</v>
      </c>
      <c r="L202" t="s">
        <v>659</v>
      </c>
    </row>
    <row r="203" spans="1:12" x14ac:dyDescent="0.2">
      <c r="A203" s="1">
        <v>43877.723761574074</v>
      </c>
      <c r="B203" t="s">
        <v>660</v>
      </c>
      <c r="D203">
        <v>0</v>
      </c>
      <c r="E203">
        <v>0</v>
      </c>
      <c r="F203">
        <v>0</v>
      </c>
      <c r="G203" t="s">
        <v>661</v>
      </c>
      <c r="K203">
        <v>1.2290936363375501E+18</v>
      </c>
      <c r="L203" t="s">
        <v>662</v>
      </c>
    </row>
    <row r="204" spans="1:12" x14ac:dyDescent="0.2">
      <c r="A204" s="1">
        <v>43877.723541666666</v>
      </c>
      <c r="B204" t="s">
        <v>663</v>
      </c>
      <c r="C204" t="s">
        <v>454</v>
      </c>
      <c r="D204">
        <v>0</v>
      </c>
      <c r="E204">
        <v>0</v>
      </c>
      <c r="F204">
        <v>0</v>
      </c>
      <c r="G204" t="s">
        <v>664</v>
      </c>
      <c r="K204">
        <v>1.2290935603325E+18</v>
      </c>
      <c r="L204" t="s">
        <v>665</v>
      </c>
    </row>
    <row r="205" spans="1:12" x14ac:dyDescent="0.2">
      <c r="A205" s="1">
        <v>43877.663194444445</v>
      </c>
      <c r="B205" t="s">
        <v>666</v>
      </c>
      <c r="D205">
        <v>17</v>
      </c>
      <c r="E205">
        <v>52</v>
      </c>
      <c r="F205">
        <v>99</v>
      </c>
      <c r="G205" t="s">
        <v>667</v>
      </c>
      <c r="K205">
        <v>1.2290716883707599E+18</v>
      </c>
      <c r="L205" t="s">
        <v>668</v>
      </c>
    </row>
    <row r="206" spans="1:12" x14ac:dyDescent="0.2">
      <c r="A206" s="1">
        <v>43877.635682870372</v>
      </c>
      <c r="B206" t="s">
        <v>669</v>
      </c>
      <c r="D206">
        <v>1</v>
      </c>
      <c r="E206">
        <v>0</v>
      </c>
      <c r="F206">
        <v>0</v>
      </c>
      <c r="G206" t="s">
        <v>670</v>
      </c>
      <c r="K206">
        <v>1.2290617215512499E+18</v>
      </c>
      <c r="L206" t="s">
        <v>671</v>
      </c>
    </row>
    <row r="207" spans="1:12" x14ac:dyDescent="0.2">
      <c r="A207" s="1">
        <v>43877.577569444446</v>
      </c>
      <c r="B207" t="s">
        <v>672</v>
      </c>
      <c r="C207" t="s">
        <v>673</v>
      </c>
      <c r="D207">
        <v>0</v>
      </c>
      <c r="E207">
        <v>0</v>
      </c>
      <c r="F207">
        <v>0</v>
      </c>
      <c r="G207" t="s">
        <v>674</v>
      </c>
      <c r="K207">
        <v>1.22904066066733E+18</v>
      </c>
      <c r="L207" t="s">
        <v>675</v>
      </c>
    </row>
    <row r="208" spans="1:12" x14ac:dyDescent="0.2">
      <c r="A208" s="1">
        <v>43877.559675925928</v>
      </c>
      <c r="B208" t="s">
        <v>676</v>
      </c>
      <c r="C208" t="s">
        <v>471</v>
      </c>
      <c r="D208">
        <v>6</v>
      </c>
      <c r="E208">
        <v>0</v>
      </c>
      <c r="F208">
        <v>0</v>
      </c>
      <c r="G208" t="s">
        <v>677</v>
      </c>
      <c r="K208">
        <v>1.2290341774939599E+18</v>
      </c>
      <c r="L208" t="s">
        <v>678</v>
      </c>
    </row>
    <row r="209" spans="1:12" x14ac:dyDescent="0.2">
      <c r="A209" s="1">
        <v>43877.513344907406</v>
      </c>
      <c r="B209" t="s">
        <v>679</v>
      </c>
      <c r="D209">
        <v>0</v>
      </c>
      <c r="E209">
        <v>1</v>
      </c>
      <c r="F209">
        <v>7</v>
      </c>
      <c r="G209" t="s">
        <v>680</v>
      </c>
      <c r="K209">
        <v>1.2290173876027799E+18</v>
      </c>
      <c r="L209" t="s">
        <v>681</v>
      </c>
    </row>
    <row r="210" spans="1:12" x14ac:dyDescent="0.2">
      <c r="A210" s="1">
        <v>43877.504699074074</v>
      </c>
      <c r="B210" t="s">
        <v>682</v>
      </c>
      <c r="C210" t="s">
        <v>40</v>
      </c>
      <c r="D210">
        <v>0</v>
      </c>
      <c r="E210">
        <v>0</v>
      </c>
      <c r="F210">
        <v>0</v>
      </c>
      <c r="G210" t="s">
        <v>683</v>
      </c>
      <c r="K210">
        <v>1.2290142526331E+18</v>
      </c>
      <c r="L210" t="s">
        <v>684</v>
      </c>
    </row>
    <row r="211" spans="1:12" x14ac:dyDescent="0.2">
      <c r="A211" s="1">
        <v>43877.48940972222</v>
      </c>
      <c r="B211" t="s">
        <v>685</v>
      </c>
      <c r="D211">
        <v>0</v>
      </c>
      <c r="E211">
        <v>0</v>
      </c>
      <c r="F211">
        <v>0</v>
      </c>
      <c r="G211" t="s">
        <v>686</v>
      </c>
      <c r="K211">
        <v>1.2290087106866501E+18</v>
      </c>
      <c r="L211" t="s">
        <v>687</v>
      </c>
    </row>
    <row r="212" spans="1:12" x14ac:dyDescent="0.2">
      <c r="A212" s="1">
        <v>43877.475462962961</v>
      </c>
      <c r="B212" t="s">
        <v>688</v>
      </c>
      <c r="C212" t="s">
        <v>689</v>
      </c>
      <c r="D212">
        <v>0</v>
      </c>
      <c r="E212">
        <v>0</v>
      </c>
      <c r="F212">
        <v>0</v>
      </c>
      <c r="G212" t="s">
        <v>690</v>
      </c>
      <c r="K212">
        <v>1.22900365762831E+18</v>
      </c>
      <c r="L212" t="s">
        <v>691</v>
      </c>
    </row>
    <row r="213" spans="1:12" x14ac:dyDescent="0.2">
      <c r="A213" s="1">
        <v>43877.467418981483</v>
      </c>
      <c r="B213" t="s">
        <v>692</v>
      </c>
      <c r="D213">
        <v>0</v>
      </c>
      <c r="E213">
        <v>0</v>
      </c>
      <c r="F213">
        <v>2</v>
      </c>
      <c r="G213" t="s">
        <v>693</v>
      </c>
      <c r="K213">
        <v>1.2290007441850501E+18</v>
      </c>
      <c r="L213" t="s">
        <v>694</v>
      </c>
    </row>
    <row r="214" spans="1:12" x14ac:dyDescent="0.2">
      <c r="A214" s="1">
        <v>43877.457141203704</v>
      </c>
      <c r="B214" t="s">
        <v>695</v>
      </c>
      <c r="C214" t="s">
        <v>696</v>
      </c>
      <c r="D214">
        <v>0</v>
      </c>
      <c r="E214">
        <v>0</v>
      </c>
      <c r="F214">
        <v>0</v>
      </c>
      <c r="G214" t="s">
        <v>697</v>
      </c>
      <c r="K214">
        <v>1.2289970185986299E+18</v>
      </c>
      <c r="L214" t="s">
        <v>698</v>
      </c>
    </row>
    <row r="215" spans="1:12" x14ac:dyDescent="0.2">
      <c r="A215" s="1">
        <v>43877.440717592595</v>
      </c>
      <c r="B215" t="s">
        <v>90</v>
      </c>
      <c r="D215">
        <v>4</v>
      </c>
      <c r="E215">
        <v>8</v>
      </c>
      <c r="F215">
        <v>6</v>
      </c>
      <c r="G215" t="s">
        <v>699</v>
      </c>
      <c r="K215">
        <v>1.22899106549298E+18</v>
      </c>
      <c r="L215" t="s">
        <v>700</v>
      </c>
    </row>
    <row r="216" spans="1:12" x14ac:dyDescent="0.2">
      <c r="A216" s="1">
        <v>43877.385671296295</v>
      </c>
      <c r="B216" t="s">
        <v>701</v>
      </c>
      <c r="C216" t="s">
        <v>557</v>
      </c>
      <c r="D216">
        <v>0</v>
      </c>
      <c r="E216">
        <v>0</v>
      </c>
      <c r="F216">
        <v>0</v>
      </c>
      <c r="G216" t="s">
        <v>702</v>
      </c>
      <c r="K216">
        <v>1.22897111723216E+18</v>
      </c>
      <c r="L216" t="s">
        <v>703</v>
      </c>
    </row>
    <row r="217" spans="1:12" x14ac:dyDescent="0.2">
      <c r="A217" s="1">
        <v>43877.335185185184</v>
      </c>
      <c r="B217" t="s">
        <v>704</v>
      </c>
      <c r="D217">
        <v>5</v>
      </c>
      <c r="E217">
        <v>5</v>
      </c>
      <c r="F217">
        <v>3</v>
      </c>
      <c r="G217" t="s">
        <v>705</v>
      </c>
      <c r="K217">
        <v>1.2289528216823601E+18</v>
      </c>
      <c r="L217" t="s">
        <v>706</v>
      </c>
    </row>
    <row r="218" spans="1:12" x14ac:dyDescent="0.2">
      <c r="A218" s="1">
        <v>43877.200532407405</v>
      </c>
      <c r="B218" t="s">
        <v>707</v>
      </c>
      <c r="C218" t="s">
        <v>708</v>
      </c>
      <c r="D218">
        <v>0</v>
      </c>
      <c r="E218">
        <v>0</v>
      </c>
      <c r="F218">
        <v>1</v>
      </c>
      <c r="G218" t="s">
        <v>709</v>
      </c>
      <c r="K218">
        <v>1.2289040283498801E+18</v>
      </c>
      <c r="L218" t="s">
        <v>710</v>
      </c>
    </row>
    <row r="219" spans="1:12" x14ac:dyDescent="0.2">
      <c r="A219" s="1">
        <v>43877.074745370373</v>
      </c>
      <c r="B219" t="s">
        <v>711</v>
      </c>
      <c r="D219">
        <v>0</v>
      </c>
      <c r="E219">
        <v>0</v>
      </c>
      <c r="F219">
        <v>2</v>
      </c>
      <c r="G219" t="s">
        <v>712</v>
      </c>
      <c r="K219">
        <v>1.22885844182706E+18</v>
      </c>
      <c r="L219" t="s">
        <v>713</v>
      </c>
    </row>
    <row r="220" spans="1:12" x14ac:dyDescent="0.2">
      <c r="A220" s="1">
        <v>43876.999120370368</v>
      </c>
      <c r="B220" t="s">
        <v>93</v>
      </c>
      <c r="D220">
        <v>1</v>
      </c>
      <c r="E220">
        <v>3</v>
      </c>
      <c r="F220">
        <v>7</v>
      </c>
      <c r="G220" t="s">
        <v>714</v>
      </c>
      <c r="K220">
        <v>1.22883103865219E+18</v>
      </c>
      <c r="L220" t="s">
        <v>715</v>
      </c>
    </row>
    <row r="221" spans="1:12" x14ac:dyDescent="0.2">
      <c r="A221" s="1">
        <v>43876.951122685183</v>
      </c>
      <c r="B221" t="s">
        <v>716</v>
      </c>
      <c r="C221" t="s">
        <v>717</v>
      </c>
      <c r="D221">
        <v>1</v>
      </c>
      <c r="E221">
        <v>0</v>
      </c>
      <c r="F221">
        <v>0</v>
      </c>
      <c r="G221" t="s">
        <v>718</v>
      </c>
      <c r="K221">
        <v>1.22881364169426E+18</v>
      </c>
      <c r="L221" t="s">
        <v>719</v>
      </c>
    </row>
    <row r="222" spans="1:12" x14ac:dyDescent="0.2">
      <c r="A222" s="1">
        <v>43876.903611111113</v>
      </c>
      <c r="B222" t="s">
        <v>720</v>
      </c>
      <c r="C222" t="s">
        <v>721</v>
      </c>
      <c r="D222">
        <v>0</v>
      </c>
      <c r="E222">
        <v>0</v>
      </c>
      <c r="F222">
        <v>0</v>
      </c>
      <c r="G222" t="s">
        <v>722</v>
      </c>
      <c r="K222">
        <v>1.22879642715917E+18</v>
      </c>
      <c r="L222" t="s">
        <v>723</v>
      </c>
    </row>
    <row r="223" spans="1:12" x14ac:dyDescent="0.2">
      <c r="A223" s="1">
        <v>43876.887824074074</v>
      </c>
      <c r="B223" t="s">
        <v>724</v>
      </c>
      <c r="D223">
        <v>9</v>
      </c>
      <c r="E223">
        <v>104</v>
      </c>
      <c r="F223">
        <v>273</v>
      </c>
      <c r="G223" t="s">
        <v>725</v>
      </c>
      <c r="K223">
        <v>1.2287907055077499E+18</v>
      </c>
      <c r="L223" t="s">
        <v>726</v>
      </c>
    </row>
    <row r="224" spans="1:12" x14ac:dyDescent="0.2">
      <c r="A224" s="1">
        <v>43876.878344907411</v>
      </c>
      <c r="B224" t="s">
        <v>727</v>
      </c>
      <c r="D224">
        <v>0</v>
      </c>
      <c r="E224">
        <v>1</v>
      </c>
      <c r="F224">
        <v>0</v>
      </c>
      <c r="G224" t="s">
        <v>728</v>
      </c>
      <c r="K224">
        <v>1.22878727072509E+18</v>
      </c>
      <c r="L224" t="s">
        <v>729</v>
      </c>
    </row>
    <row r="225" spans="1:12" x14ac:dyDescent="0.2">
      <c r="A225" s="1">
        <v>43876.876087962963</v>
      </c>
      <c r="B225" t="s">
        <v>730</v>
      </c>
      <c r="C225" t="s">
        <v>731</v>
      </c>
      <c r="D225">
        <v>1</v>
      </c>
      <c r="E225">
        <v>0</v>
      </c>
      <c r="F225">
        <v>0</v>
      </c>
      <c r="G225" t="s">
        <v>732</v>
      </c>
      <c r="K225">
        <v>1.22878645328461E+18</v>
      </c>
      <c r="L225" t="s">
        <v>733</v>
      </c>
    </row>
    <row r="226" spans="1:12" x14ac:dyDescent="0.2">
      <c r="A226" s="1">
        <v>43876.872256944444</v>
      </c>
      <c r="B226" t="s">
        <v>734</v>
      </c>
      <c r="D226">
        <v>0</v>
      </c>
      <c r="E226">
        <v>0</v>
      </c>
      <c r="F226">
        <v>0</v>
      </c>
      <c r="G226" t="s">
        <v>735</v>
      </c>
      <c r="K226">
        <v>1.22878506403456E+18</v>
      </c>
      <c r="L226" t="s">
        <v>736</v>
      </c>
    </row>
    <row r="227" spans="1:12" x14ac:dyDescent="0.2">
      <c r="A227" s="1">
        <v>43876.871574074074</v>
      </c>
      <c r="B227" t="s">
        <v>737</v>
      </c>
      <c r="D227">
        <v>2</v>
      </c>
      <c r="E227">
        <v>1</v>
      </c>
      <c r="F227">
        <v>2</v>
      </c>
      <c r="G227" t="s">
        <v>738</v>
      </c>
      <c r="K227">
        <v>1.22878481466653E+18</v>
      </c>
      <c r="L227" t="s">
        <v>739</v>
      </c>
    </row>
    <row r="228" spans="1:12" x14ac:dyDescent="0.2">
      <c r="A228" s="1">
        <v>43876.871493055558</v>
      </c>
      <c r="B228" t="s">
        <v>740</v>
      </c>
      <c r="C228" t="s">
        <v>508</v>
      </c>
      <c r="D228">
        <v>0</v>
      </c>
      <c r="E228">
        <v>0</v>
      </c>
      <c r="F228">
        <v>0</v>
      </c>
      <c r="G228" t="s">
        <v>741</v>
      </c>
      <c r="K228">
        <v>1.2287847851554099E+18</v>
      </c>
      <c r="L228" t="s">
        <v>742</v>
      </c>
    </row>
    <row r="229" spans="1:12" x14ac:dyDescent="0.2">
      <c r="A229" s="1">
        <v>43876.865648148145</v>
      </c>
      <c r="B229" t="s">
        <v>743</v>
      </c>
      <c r="C229" t="s">
        <v>721</v>
      </c>
      <c r="D229">
        <v>0</v>
      </c>
      <c r="E229">
        <v>0</v>
      </c>
      <c r="F229">
        <v>1</v>
      </c>
      <c r="G229" t="s">
        <v>744</v>
      </c>
      <c r="K229">
        <v>1.22878266752256E+18</v>
      </c>
      <c r="L229" t="s">
        <v>745</v>
      </c>
    </row>
    <row r="230" spans="1:12" x14ac:dyDescent="0.2">
      <c r="A230" s="1">
        <v>43876.854444444441</v>
      </c>
      <c r="B230" t="s">
        <v>746</v>
      </c>
      <c r="D230">
        <v>0</v>
      </c>
      <c r="E230">
        <v>0</v>
      </c>
      <c r="F230">
        <v>0</v>
      </c>
      <c r="G230" t="s">
        <v>747</v>
      </c>
      <c r="K230">
        <v>1.2287786091013701E+18</v>
      </c>
      <c r="L230" t="s">
        <v>748</v>
      </c>
    </row>
    <row r="231" spans="1:12" x14ac:dyDescent="0.2">
      <c r="A231" s="1">
        <v>43876.840856481482</v>
      </c>
      <c r="B231" t="s">
        <v>749</v>
      </c>
      <c r="C231" t="s">
        <v>750</v>
      </c>
      <c r="D231">
        <v>0</v>
      </c>
      <c r="E231">
        <v>0</v>
      </c>
      <c r="F231">
        <v>0</v>
      </c>
      <c r="G231" t="s">
        <v>751</v>
      </c>
      <c r="K231">
        <v>1.2287736854666601E+18</v>
      </c>
      <c r="L231" t="s">
        <v>752</v>
      </c>
    </row>
    <row r="232" spans="1:12" x14ac:dyDescent="0.2">
      <c r="A232" s="1">
        <v>43876.838240740741</v>
      </c>
      <c r="B232" t="s">
        <v>753</v>
      </c>
      <c r="D232">
        <v>0</v>
      </c>
      <c r="E232">
        <v>0</v>
      </c>
      <c r="F232">
        <v>3</v>
      </c>
      <c r="G232" t="s">
        <v>754</v>
      </c>
      <c r="K232">
        <v>1.2287727352010299E+18</v>
      </c>
      <c r="L232" t="s">
        <v>755</v>
      </c>
    </row>
    <row r="233" spans="1:12" x14ac:dyDescent="0.2">
      <c r="A233" s="1">
        <v>43876.721736111111</v>
      </c>
      <c r="B233" t="s">
        <v>756</v>
      </c>
      <c r="D233">
        <v>7</v>
      </c>
      <c r="E233">
        <v>12</v>
      </c>
      <c r="F233">
        <v>27</v>
      </c>
      <c r="G233" t="s">
        <v>757</v>
      </c>
      <c r="K233">
        <v>1.2287305167588201E+18</v>
      </c>
      <c r="L233" t="s">
        <v>758</v>
      </c>
    </row>
    <row r="234" spans="1:12" x14ac:dyDescent="0.2">
      <c r="A234" s="1">
        <v>43876.719004629631</v>
      </c>
      <c r="B234" t="s">
        <v>756</v>
      </c>
      <c r="D234">
        <v>3</v>
      </c>
      <c r="E234">
        <v>9</v>
      </c>
      <c r="F234">
        <v>18</v>
      </c>
      <c r="G234" t="s">
        <v>759</v>
      </c>
      <c r="K234">
        <v>1.2287295277712499E+18</v>
      </c>
      <c r="L234" t="s">
        <v>760</v>
      </c>
    </row>
    <row r="235" spans="1:12" x14ac:dyDescent="0.2">
      <c r="A235" s="1">
        <v>43876.710613425923</v>
      </c>
      <c r="B235" t="s">
        <v>761</v>
      </c>
      <c r="D235">
        <v>13</v>
      </c>
      <c r="E235">
        <v>9</v>
      </c>
      <c r="F235">
        <v>5</v>
      </c>
      <c r="G235" t="s">
        <v>762</v>
      </c>
      <c r="K235">
        <v>1.2287264839270899E+18</v>
      </c>
      <c r="L235" t="s">
        <v>763</v>
      </c>
    </row>
    <row r="236" spans="1:12" x14ac:dyDescent="0.2">
      <c r="A236" s="1">
        <v>43876.646793981483</v>
      </c>
      <c r="B236" t="s">
        <v>764</v>
      </c>
      <c r="C236" t="s">
        <v>170</v>
      </c>
      <c r="D236">
        <v>1</v>
      </c>
      <c r="E236">
        <v>0</v>
      </c>
      <c r="F236">
        <v>0</v>
      </c>
      <c r="G236" t="s">
        <v>765</v>
      </c>
      <c r="K236">
        <v>1.22870335979795E+18</v>
      </c>
      <c r="L236" t="s">
        <v>766</v>
      </c>
    </row>
    <row r="237" spans="1:12" x14ac:dyDescent="0.2">
      <c r="A237" s="1">
        <v>43876.613912037035</v>
      </c>
      <c r="B237" t="s">
        <v>764</v>
      </c>
      <c r="D237">
        <v>0</v>
      </c>
      <c r="E237">
        <v>0</v>
      </c>
      <c r="F237">
        <v>0</v>
      </c>
      <c r="G237" t="s">
        <v>767</v>
      </c>
      <c r="K237">
        <v>1.22869144362514E+18</v>
      </c>
      <c r="L237" t="s">
        <v>768</v>
      </c>
    </row>
    <row r="238" spans="1:12" x14ac:dyDescent="0.2">
      <c r="A238" s="1">
        <v>43876.611111111109</v>
      </c>
      <c r="B238" t="s">
        <v>109</v>
      </c>
      <c r="D238">
        <v>1</v>
      </c>
      <c r="E238">
        <v>3</v>
      </c>
      <c r="F238">
        <v>17</v>
      </c>
      <c r="G238" t="s">
        <v>769</v>
      </c>
      <c r="K238">
        <v>1.2286904262378299E+18</v>
      </c>
      <c r="L238" t="s">
        <v>770</v>
      </c>
    </row>
    <row r="239" spans="1:12" x14ac:dyDescent="0.2">
      <c r="A239" s="1">
        <v>43876.607118055559</v>
      </c>
      <c r="B239" t="s">
        <v>771</v>
      </c>
      <c r="D239">
        <v>1</v>
      </c>
      <c r="E239">
        <v>13</v>
      </c>
      <c r="F239">
        <v>45</v>
      </c>
      <c r="G239" t="s">
        <v>772</v>
      </c>
      <c r="K239">
        <v>1.22868897905217E+18</v>
      </c>
      <c r="L239" t="s">
        <v>773</v>
      </c>
    </row>
    <row r="240" spans="1:12" x14ac:dyDescent="0.2">
      <c r="A240" s="1">
        <v>43876.500127314815</v>
      </c>
      <c r="B240" t="s">
        <v>404</v>
      </c>
      <c r="D240">
        <v>0</v>
      </c>
      <c r="E240">
        <v>0</v>
      </c>
      <c r="F240">
        <v>0</v>
      </c>
      <c r="G240" t="s">
        <v>774</v>
      </c>
      <c r="K240">
        <v>1.22865020707794E+18</v>
      </c>
      <c r="L240" t="s">
        <v>775</v>
      </c>
    </row>
    <row r="241" spans="1:12" x14ac:dyDescent="0.2">
      <c r="A241" s="1">
        <v>43876.49690972222</v>
      </c>
      <c r="B241" t="s">
        <v>109</v>
      </c>
      <c r="D241">
        <v>0</v>
      </c>
      <c r="E241">
        <v>1</v>
      </c>
      <c r="F241">
        <v>15</v>
      </c>
      <c r="G241" t="s">
        <v>776</v>
      </c>
      <c r="K241">
        <v>1.2286490401595E+18</v>
      </c>
      <c r="L241" t="s">
        <v>777</v>
      </c>
    </row>
    <row r="242" spans="1:12" x14ac:dyDescent="0.2">
      <c r="A242" s="1">
        <v>43876.444641203707</v>
      </c>
      <c r="B242" t="s">
        <v>778</v>
      </c>
      <c r="C242" t="s">
        <v>40</v>
      </c>
      <c r="D242">
        <v>0</v>
      </c>
      <c r="E242">
        <v>0</v>
      </c>
      <c r="F242">
        <v>0</v>
      </c>
      <c r="G242" t="s">
        <v>779</v>
      </c>
      <c r="K242">
        <v>1.22863009968945E+18</v>
      </c>
      <c r="L242" t="s">
        <v>780</v>
      </c>
    </row>
    <row r="243" spans="1:12" x14ac:dyDescent="0.2">
      <c r="A243" s="1">
        <v>43876.208333333336</v>
      </c>
      <c r="B243" t="s">
        <v>781</v>
      </c>
      <c r="D243">
        <v>0</v>
      </c>
      <c r="E243">
        <v>0</v>
      </c>
      <c r="F243">
        <v>0</v>
      </c>
      <c r="G243" t="s">
        <v>782</v>
      </c>
      <c r="K243">
        <v>1.2285444647650099E+18</v>
      </c>
      <c r="L243" t="s">
        <v>783</v>
      </c>
    </row>
    <row r="244" spans="1:12" x14ac:dyDescent="0.2">
      <c r="A244" s="1">
        <v>43876.170520833337</v>
      </c>
      <c r="B244" t="s">
        <v>784</v>
      </c>
      <c r="C244" t="s">
        <v>785</v>
      </c>
      <c r="D244">
        <v>0</v>
      </c>
      <c r="E244">
        <v>1</v>
      </c>
      <c r="F244">
        <v>0</v>
      </c>
      <c r="G244" t="s">
        <v>786</v>
      </c>
      <c r="K244">
        <v>1.22853076333281E+18</v>
      </c>
      <c r="L244" t="s">
        <v>787</v>
      </c>
    </row>
    <row r="245" spans="1:12" x14ac:dyDescent="0.2">
      <c r="A245" s="1">
        <v>43875.900127314817</v>
      </c>
      <c r="B245" t="s">
        <v>788</v>
      </c>
      <c r="C245" t="s">
        <v>789</v>
      </c>
      <c r="D245">
        <v>1</v>
      </c>
      <c r="E245">
        <v>0</v>
      </c>
      <c r="F245">
        <v>1</v>
      </c>
      <c r="G245" t="s">
        <v>790</v>
      </c>
      <c r="K245">
        <v>1.2284327761117499E+18</v>
      </c>
      <c r="L245" t="s">
        <v>791</v>
      </c>
    </row>
    <row r="246" spans="1:12" x14ac:dyDescent="0.2">
      <c r="A246" s="1">
        <v>43875.871342592596</v>
      </c>
      <c r="B246" t="s">
        <v>792</v>
      </c>
      <c r="C246" t="s">
        <v>793</v>
      </c>
      <c r="D246">
        <v>1</v>
      </c>
      <c r="E246">
        <v>0</v>
      </c>
      <c r="F246">
        <v>0</v>
      </c>
      <c r="G246" t="s">
        <v>794</v>
      </c>
      <c r="K246">
        <v>1.22842234574593E+18</v>
      </c>
      <c r="L246" t="s">
        <v>795</v>
      </c>
    </row>
    <row r="247" spans="1:12" x14ac:dyDescent="0.2">
      <c r="A247" s="1">
        <v>43875.750011574077</v>
      </c>
      <c r="B247" t="s">
        <v>781</v>
      </c>
      <c r="D247">
        <v>1</v>
      </c>
      <c r="E247">
        <v>2</v>
      </c>
      <c r="F247">
        <v>5</v>
      </c>
      <c r="G247" t="s">
        <v>796</v>
      </c>
      <c r="K247">
        <v>1.22837837448723E+18</v>
      </c>
      <c r="L247" t="s">
        <v>797</v>
      </c>
    </row>
    <row r="248" spans="1:12" x14ac:dyDescent="0.2">
      <c r="A248" s="1">
        <v>43875.729212962964</v>
      </c>
      <c r="B248" t="s">
        <v>798</v>
      </c>
      <c r="C248" t="s">
        <v>798</v>
      </c>
      <c r="D248">
        <v>0</v>
      </c>
      <c r="E248">
        <v>1</v>
      </c>
      <c r="F248">
        <v>2</v>
      </c>
      <c r="G248" t="s">
        <v>799</v>
      </c>
      <c r="K248">
        <v>1.22837083854781E+18</v>
      </c>
      <c r="L248" t="s">
        <v>800</v>
      </c>
    </row>
    <row r="249" spans="1:12" x14ac:dyDescent="0.2">
      <c r="A249" s="1">
        <v>43875.66505787037</v>
      </c>
      <c r="B249" t="s">
        <v>801</v>
      </c>
      <c r="C249" t="s">
        <v>802</v>
      </c>
      <c r="D249">
        <v>0</v>
      </c>
      <c r="E249">
        <v>0</v>
      </c>
      <c r="F249">
        <v>5</v>
      </c>
      <c r="G249" t="s">
        <v>803</v>
      </c>
      <c r="K249">
        <v>1.2283475877632901E+18</v>
      </c>
      <c r="L249" t="s">
        <v>804</v>
      </c>
    </row>
    <row r="250" spans="1:12" x14ac:dyDescent="0.2">
      <c r="A250" s="1">
        <v>43875.5625</v>
      </c>
      <c r="B250" t="s">
        <v>781</v>
      </c>
      <c r="D250">
        <v>0</v>
      </c>
      <c r="E250">
        <v>1</v>
      </c>
      <c r="F250">
        <v>4</v>
      </c>
      <c r="G250" t="s">
        <v>805</v>
      </c>
      <c r="K250">
        <v>1.2283104244806899E+18</v>
      </c>
      <c r="L250" t="s">
        <v>806</v>
      </c>
    </row>
    <row r="251" spans="1:12" x14ac:dyDescent="0.2">
      <c r="A251" s="1">
        <v>43875.315509259257</v>
      </c>
      <c r="B251" t="s">
        <v>781</v>
      </c>
      <c r="D251">
        <v>0</v>
      </c>
      <c r="E251">
        <v>2</v>
      </c>
      <c r="F251">
        <v>6</v>
      </c>
      <c r="G251" t="s">
        <v>807</v>
      </c>
      <c r="K251">
        <v>1.22822091769357E+18</v>
      </c>
      <c r="L251" t="s">
        <v>808</v>
      </c>
    </row>
    <row r="252" spans="1:12" x14ac:dyDescent="0.2">
      <c r="A252" s="1">
        <v>43874.892002314817</v>
      </c>
      <c r="B252" t="s">
        <v>809</v>
      </c>
      <c r="D252">
        <v>1</v>
      </c>
      <c r="E252">
        <v>0</v>
      </c>
      <c r="F252">
        <v>0</v>
      </c>
      <c r="G252" t="s">
        <v>810</v>
      </c>
      <c r="K252">
        <v>1.2280674424143401E+18</v>
      </c>
      <c r="L252" t="s">
        <v>811</v>
      </c>
    </row>
    <row r="253" spans="1:12" x14ac:dyDescent="0.2">
      <c r="A253" s="1">
        <v>43874.697025462963</v>
      </c>
      <c r="B253" t="s">
        <v>812</v>
      </c>
      <c r="D253">
        <v>0</v>
      </c>
      <c r="E253">
        <v>4</v>
      </c>
      <c r="F253">
        <v>2</v>
      </c>
      <c r="G253" t="s">
        <v>813</v>
      </c>
      <c r="K253">
        <v>1.2279967853245399E+18</v>
      </c>
      <c r="L253" t="s">
        <v>814</v>
      </c>
    </row>
    <row r="254" spans="1:12" x14ac:dyDescent="0.2">
      <c r="A254" s="1">
        <v>43874.589201388888</v>
      </c>
      <c r="B254" t="s">
        <v>815</v>
      </c>
      <c r="C254" t="s">
        <v>816</v>
      </c>
      <c r="D254">
        <v>0</v>
      </c>
      <c r="E254">
        <v>0</v>
      </c>
      <c r="F254">
        <v>0</v>
      </c>
      <c r="G254" t="s">
        <v>817</v>
      </c>
      <c r="K254">
        <v>1.22795771318911E+18</v>
      </c>
      <c r="L254" t="s">
        <v>818</v>
      </c>
    </row>
    <row r="255" spans="1:12" x14ac:dyDescent="0.2">
      <c r="A255" s="1">
        <v>43874.416631944441</v>
      </c>
      <c r="B255" t="s">
        <v>819</v>
      </c>
      <c r="D255">
        <v>0</v>
      </c>
      <c r="E255">
        <v>1</v>
      </c>
      <c r="F255">
        <v>0</v>
      </c>
      <c r="G255" t="s">
        <v>820</v>
      </c>
      <c r="K255">
        <v>1.22789517615423E+18</v>
      </c>
      <c r="L255" t="s">
        <v>821</v>
      </c>
    </row>
    <row r="256" spans="1:12" x14ac:dyDescent="0.2">
      <c r="A256" s="1">
        <v>43874.392858796295</v>
      </c>
      <c r="B256" t="s">
        <v>704</v>
      </c>
      <c r="D256">
        <v>1</v>
      </c>
      <c r="E256">
        <v>0</v>
      </c>
      <c r="F256">
        <v>0</v>
      </c>
      <c r="G256" t="s">
        <v>822</v>
      </c>
      <c r="K256">
        <v>1.2278865599003699E+18</v>
      </c>
      <c r="L256" t="s">
        <v>823</v>
      </c>
    </row>
    <row r="257" spans="1:12" x14ac:dyDescent="0.2">
      <c r="A257" s="1">
        <v>43874.392407407409</v>
      </c>
      <c r="B257" t="s">
        <v>824</v>
      </c>
      <c r="C257" t="s">
        <v>261</v>
      </c>
      <c r="D257">
        <v>0</v>
      </c>
      <c r="E257">
        <v>0</v>
      </c>
      <c r="F257">
        <v>0</v>
      </c>
      <c r="G257" t="s">
        <v>825</v>
      </c>
      <c r="K257">
        <v>1.2278863945398999E+18</v>
      </c>
      <c r="L257" t="s">
        <v>826</v>
      </c>
    </row>
    <row r="258" spans="1:12" x14ac:dyDescent="0.2">
      <c r="A258" s="1">
        <v>43874.389155092591</v>
      </c>
      <c r="B258" t="s">
        <v>827</v>
      </c>
      <c r="C258" t="s">
        <v>828</v>
      </c>
      <c r="D258">
        <v>0</v>
      </c>
      <c r="E258">
        <v>0</v>
      </c>
      <c r="F258">
        <v>0</v>
      </c>
      <c r="G258" t="s">
        <v>829</v>
      </c>
      <c r="K258">
        <v>1.2278852170772201E+18</v>
      </c>
      <c r="L258" t="s">
        <v>830</v>
      </c>
    </row>
    <row r="259" spans="1:12" x14ac:dyDescent="0.2">
      <c r="A259" s="1">
        <v>43874.386620370373</v>
      </c>
      <c r="B259" t="s">
        <v>704</v>
      </c>
      <c r="D259">
        <v>3</v>
      </c>
      <c r="E259">
        <v>2</v>
      </c>
      <c r="F259">
        <v>2</v>
      </c>
      <c r="G259" t="s">
        <v>822</v>
      </c>
      <c r="K259">
        <v>1.22788429972416E+18</v>
      </c>
      <c r="L259" t="s">
        <v>831</v>
      </c>
    </row>
    <row r="260" spans="1:12" x14ac:dyDescent="0.2">
      <c r="A260" s="1">
        <v>43874.384467592594</v>
      </c>
      <c r="B260" t="s">
        <v>832</v>
      </c>
      <c r="D260">
        <v>0</v>
      </c>
      <c r="E260">
        <v>0</v>
      </c>
      <c r="F260">
        <v>0</v>
      </c>
      <c r="G260" t="s">
        <v>833</v>
      </c>
      <c r="K260">
        <v>1.2278835179730199E+18</v>
      </c>
      <c r="L260" t="s">
        <v>834</v>
      </c>
    </row>
    <row r="261" spans="1:12" x14ac:dyDescent="0.2">
      <c r="A261" s="1">
        <v>43874.354074074072</v>
      </c>
      <c r="B261" t="s">
        <v>835</v>
      </c>
      <c r="C261" t="s">
        <v>836</v>
      </c>
      <c r="D261">
        <v>0</v>
      </c>
      <c r="E261">
        <v>0</v>
      </c>
      <c r="F261">
        <v>0</v>
      </c>
      <c r="G261" t="s">
        <v>837</v>
      </c>
      <c r="K261">
        <v>1.2278725034706701E+18</v>
      </c>
      <c r="L261" t="s">
        <v>838</v>
      </c>
    </row>
    <row r="262" spans="1:12" x14ac:dyDescent="0.2">
      <c r="A262" s="1">
        <v>43874.351284722223</v>
      </c>
      <c r="B262" t="s">
        <v>839</v>
      </c>
      <c r="D262">
        <v>0</v>
      </c>
      <c r="E262">
        <v>0</v>
      </c>
      <c r="F262">
        <v>0</v>
      </c>
      <c r="G262" t="s">
        <v>840</v>
      </c>
      <c r="K262">
        <v>1.22787149517681E+18</v>
      </c>
      <c r="L262" t="s">
        <v>841</v>
      </c>
    </row>
    <row r="263" spans="1:12" x14ac:dyDescent="0.2">
      <c r="A263" s="1">
        <v>43874.328067129631</v>
      </c>
      <c r="B263" t="s">
        <v>511</v>
      </c>
      <c r="C263" t="s">
        <v>544</v>
      </c>
      <c r="D263">
        <v>0</v>
      </c>
      <c r="E263">
        <v>0</v>
      </c>
      <c r="F263">
        <v>0</v>
      </c>
      <c r="G263" t="s">
        <v>842</v>
      </c>
      <c r="K263">
        <v>1.2278630799936399E+18</v>
      </c>
      <c r="L263" t="s">
        <v>843</v>
      </c>
    </row>
    <row r="264" spans="1:12" x14ac:dyDescent="0.2">
      <c r="A264" s="1">
        <v>43873.635798611111</v>
      </c>
      <c r="B264" t="s">
        <v>844</v>
      </c>
      <c r="C264" t="s">
        <v>845</v>
      </c>
      <c r="D264">
        <v>3</v>
      </c>
      <c r="E264">
        <v>0</v>
      </c>
      <c r="F264">
        <v>0</v>
      </c>
      <c r="G264" t="s">
        <v>846</v>
      </c>
      <c r="K264">
        <v>1.2276122107442099E+18</v>
      </c>
      <c r="L264" t="s">
        <v>847</v>
      </c>
    </row>
    <row r="265" spans="1:12" x14ac:dyDescent="0.2">
      <c r="A265" s="1">
        <v>43873.51152777778</v>
      </c>
      <c r="B265" t="s">
        <v>848</v>
      </c>
      <c r="C265" t="s">
        <v>849</v>
      </c>
      <c r="D265">
        <v>1</v>
      </c>
      <c r="E265">
        <v>0</v>
      </c>
      <c r="F265">
        <v>0</v>
      </c>
      <c r="G265" t="s">
        <v>850</v>
      </c>
      <c r="K265">
        <v>1.2275671779533399E+18</v>
      </c>
      <c r="L265" t="s">
        <v>851</v>
      </c>
    </row>
    <row r="266" spans="1:12" x14ac:dyDescent="0.2">
      <c r="A266" s="1">
        <v>43873.404131944444</v>
      </c>
      <c r="B266" t="s">
        <v>852</v>
      </c>
      <c r="D266">
        <v>0</v>
      </c>
      <c r="E266">
        <v>0</v>
      </c>
      <c r="F266">
        <v>0</v>
      </c>
      <c r="G266" t="s">
        <v>853</v>
      </c>
      <c r="K266">
        <v>1.22752825650258E+18</v>
      </c>
      <c r="L266" t="s">
        <v>854</v>
      </c>
    </row>
    <row r="267" spans="1:12" x14ac:dyDescent="0.2">
      <c r="A267" s="1">
        <v>43873.162662037037</v>
      </c>
      <c r="B267" t="s">
        <v>855</v>
      </c>
      <c r="C267" t="s">
        <v>856</v>
      </c>
      <c r="D267">
        <v>1</v>
      </c>
      <c r="E267">
        <v>0</v>
      </c>
      <c r="F267">
        <v>0</v>
      </c>
      <c r="G267" t="s">
        <v>857</v>
      </c>
      <c r="K267">
        <v>1.22744075156446E+18</v>
      </c>
      <c r="L267" t="s">
        <v>858</v>
      </c>
    </row>
    <row r="268" spans="1:12" x14ac:dyDescent="0.2">
      <c r="A268" s="1">
        <v>43872.754525462966</v>
      </c>
      <c r="B268" t="s">
        <v>859</v>
      </c>
      <c r="C268" t="s">
        <v>544</v>
      </c>
      <c r="D268">
        <v>0</v>
      </c>
      <c r="E268">
        <v>0</v>
      </c>
      <c r="F268">
        <v>0</v>
      </c>
      <c r="G268" t="s">
        <v>860</v>
      </c>
      <c r="K268">
        <v>1.22729284798194E+18</v>
      </c>
      <c r="L268" t="s">
        <v>861</v>
      </c>
    </row>
    <row r="269" spans="1:12" x14ac:dyDescent="0.2">
      <c r="A269" s="1">
        <v>43872.674629629626</v>
      </c>
      <c r="B269" t="s">
        <v>862</v>
      </c>
      <c r="C269" t="s">
        <v>863</v>
      </c>
      <c r="D269">
        <v>1</v>
      </c>
      <c r="E269">
        <v>0</v>
      </c>
      <c r="F269">
        <v>0</v>
      </c>
      <c r="G269" t="s">
        <v>864</v>
      </c>
      <c r="K269">
        <v>1.2272638947307799E+18</v>
      </c>
      <c r="L269" t="s">
        <v>865</v>
      </c>
    </row>
    <row r="270" spans="1:12" x14ac:dyDescent="0.2">
      <c r="A270" s="1">
        <v>43872.340902777774</v>
      </c>
      <c r="B270" t="s">
        <v>866</v>
      </c>
      <c r="D270">
        <v>0</v>
      </c>
      <c r="E270">
        <v>0</v>
      </c>
      <c r="F270">
        <v>0</v>
      </c>
      <c r="G270" t="s">
        <v>867</v>
      </c>
      <c r="K270">
        <v>1.2271429553261499E+18</v>
      </c>
      <c r="L270" t="s">
        <v>868</v>
      </c>
    </row>
    <row r="271" spans="1:12" x14ac:dyDescent="0.2">
      <c r="A271" s="1">
        <v>43872.314780092594</v>
      </c>
      <c r="B271" t="s">
        <v>869</v>
      </c>
      <c r="D271">
        <v>0</v>
      </c>
      <c r="E271">
        <v>0</v>
      </c>
      <c r="F271">
        <v>0</v>
      </c>
      <c r="G271" t="s">
        <v>867</v>
      </c>
      <c r="K271">
        <v>1.2271334903423501E+18</v>
      </c>
      <c r="L271" t="s">
        <v>870</v>
      </c>
    </row>
    <row r="272" spans="1:12" x14ac:dyDescent="0.2">
      <c r="A272" s="1">
        <v>43872.288900462961</v>
      </c>
      <c r="B272" t="s">
        <v>301</v>
      </c>
      <c r="C272" t="s">
        <v>90</v>
      </c>
      <c r="D272">
        <v>2</v>
      </c>
      <c r="E272">
        <v>0</v>
      </c>
      <c r="F272">
        <v>1</v>
      </c>
      <c r="G272" t="s">
        <v>871</v>
      </c>
      <c r="K272">
        <v>1.22712410872451E+18</v>
      </c>
      <c r="L272" t="s">
        <v>872</v>
      </c>
    </row>
    <row r="273" spans="1:12" x14ac:dyDescent="0.2">
      <c r="A273" s="1">
        <v>43872.151250000003</v>
      </c>
      <c r="B273" t="s">
        <v>873</v>
      </c>
      <c r="D273">
        <v>2</v>
      </c>
      <c r="E273">
        <v>0</v>
      </c>
      <c r="F273">
        <v>0</v>
      </c>
      <c r="G273" t="s">
        <v>874</v>
      </c>
      <c r="K273">
        <v>1.22707422575793E+18</v>
      </c>
      <c r="L273" t="s">
        <v>875</v>
      </c>
    </row>
    <row r="274" spans="1:12" x14ac:dyDescent="0.2">
      <c r="A274" s="1">
        <v>43871.886481481481</v>
      </c>
      <c r="B274" t="s">
        <v>580</v>
      </c>
      <c r="C274" t="s">
        <v>580</v>
      </c>
      <c r="D274">
        <v>0</v>
      </c>
      <c r="E274">
        <v>1</v>
      </c>
      <c r="F274">
        <v>0</v>
      </c>
      <c r="G274" t="s">
        <v>876</v>
      </c>
      <c r="K274">
        <v>1.2269782796152901E+18</v>
      </c>
      <c r="L274" t="s">
        <v>877</v>
      </c>
    </row>
    <row r="275" spans="1:12" x14ac:dyDescent="0.2">
      <c r="A275" s="1">
        <v>43871.824733796297</v>
      </c>
      <c r="B275" t="s">
        <v>878</v>
      </c>
      <c r="C275" t="s">
        <v>879</v>
      </c>
      <c r="D275">
        <v>1</v>
      </c>
      <c r="E275">
        <v>0</v>
      </c>
      <c r="F275">
        <v>0</v>
      </c>
      <c r="G275" t="s">
        <v>880</v>
      </c>
      <c r="K275">
        <v>1.22695590285245E+18</v>
      </c>
      <c r="L275" t="s">
        <v>881</v>
      </c>
    </row>
    <row r="276" spans="1:12" x14ac:dyDescent="0.2">
      <c r="A276" s="1">
        <v>43871.787442129629</v>
      </c>
      <c r="B276" t="s">
        <v>882</v>
      </c>
      <c r="D276">
        <v>0</v>
      </c>
      <c r="E276">
        <v>0</v>
      </c>
      <c r="F276">
        <v>1</v>
      </c>
      <c r="G276" t="s">
        <v>883</v>
      </c>
      <c r="K276">
        <v>1.22694238905248E+18</v>
      </c>
      <c r="L276" t="s">
        <v>884</v>
      </c>
    </row>
    <row r="277" spans="1:12" x14ac:dyDescent="0.2">
      <c r="A277" s="1">
        <v>43871.596435185187</v>
      </c>
      <c r="B277" t="s">
        <v>885</v>
      </c>
      <c r="D277">
        <v>0</v>
      </c>
      <c r="E277">
        <v>0</v>
      </c>
      <c r="F277">
        <v>0</v>
      </c>
      <c r="G277" t="s">
        <v>867</v>
      </c>
      <c r="K277">
        <v>1.2268731698704901E+18</v>
      </c>
      <c r="L277" t="s">
        <v>886</v>
      </c>
    </row>
    <row r="278" spans="1:12" x14ac:dyDescent="0.2">
      <c r="A278" s="1">
        <v>43871.514270833337</v>
      </c>
      <c r="B278" t="s">
        <v>887</v>
      </c>
      <c r="D278">
        <v>0</v>
      </c>
      <c r="E278">
        <v>0</v>
      </c>
      <c r="F278">
        <v>0</v>
      </c>
      <c r="G278" t="s">
        <v>867</v>
      </c>
      <c r="K278">
        <v>1.2268433928579899E+18</v>
      </c>
      <c r="L278" t="s">
        <v>888</v>
      </c>
    </row>
    <row r="279" spans="1:12" x14ac:dyDescent="0.2">
      <c r="A279" s="1">
        <v>43871.498749999999</v>
      </c>
      <c r="B279" t="s">
        <v>889</v>
      </c>
      <c r="D279">
        <v>0</v>
      </c>
      <c r="E279">
        <v>0</v>
      </c>
      <c r="F279">
        <v>0</v>
      </c>
      <c r="G279" t="s">
        <v>867</v>
      </c>
      <c r="K279">
        <v>1.2268377702383501E+18</v>
      </c>
      <c r="L279" t="s">
        <v>890</v>
      </c>
    </row>
    <row r="280" spans="1:12" x14ac:dyDescent="0.2">
      <c r="A280" s="1">
        <v>43871.485300925924</v>
      </c>
      <c r="B280" t="s">
        <v>891</v>
      </c>
      <c r="D280">
        <v>0</v>
      </c>
      <c r="E280">
        <v>0</v>
      </c>
      <c r="F280">
        <v>0</v>
      </c>
      <c r="G280" t="s">
        <v>867</v>
      </c>
      <c r="K280">
        <v>1.22683289420894E+18</v>
      </c>
      <c r="L280" t="s">
        <v>892</v>
      </c>
    </row>
    <row r="281" spans="1:12" x14ac:dyDescent="0.2">
      <c r="A281" s="1">
        <v>43871.417893518519</v>
      </c>
      <c r="B281" t="s">
        <v>893</v>
      </c>
      <c r="C281" t="s">
        <v>894</v>
      </c>
      <c r="D281">
        <v>0</v>
      </c>
      <c r="E281">
        <v>0</v>
      </c>
      <c r="F281">
        <v>0</v>
      </c>
      <c r="G281" t="s">
        <v>895</v>
      </c>
      <c r="K281">
        <v>1.2268084695898099E+18</v>
      </c>
      <c r="L281" t="s">
        <v>896</v>
      </c>
    </row>
    <row r="282" spans="1:12" x14ac:dyDescent="0.2">
      <c r="A282" s="1">
        <v>43871.236712962964</v>
      </c>
      <c r="B282" t="s">
        <v>897</v>
      </c>
      <c r="C282" t="s">
        <v>569</v>
      </c>
      <c r="D282">
        <v>0</v>
      </c>
      <c r="E282">
        <v>1</v>
      </c>
      <c r="F282">
        <v>1</v>
      </c>
      <c r="G282" t="s">
        <v>898</v>
      </c>
      <c r="K282">
        <v>1.2267428115355599E+18</v>
      </c>
      <c r="L282" t="s">
        <v>899</v>
      </c>
    </row>
    <row r="283" spans="1:12" x14ac:dyDescent="0.2">
      <c r="A283" s="1">
        <v>43871.213217592594</v>
      </c>
      <c r="B283" t="s">
        <v>900</v>
      </c>
      <c r="C283" t="s">
        <v>901</v>
      </c>
      <c r="D283">
        <v>1</v>
      </c>
      <c r="E283">
        <v>0</v>
      </c>
      <c r="F283">
        <v>0</v>
      </c>
      <c r="G283" t="s">
        <v>902</v>
      </c>
      <c r="K283">
        <v>1.2267342977275E+18</v>
      </c>
      <c r="L283" t="s">
        <v>903</v>
      </c>
    </row>
    <row r="284" spans="1:12" x14ac:dyDescent="0.2">
      <c r="A284" s="1">
        <v>43870.886666666665</v>
      </c>
      <c r="B284" t="s">
        <v>904</v>
      </c>
      <c r="C284" t="s">
        <v>904</v>
      </c>
      <c r="D284">
        <v>2</v>
      </c>
      <c r="E284">
        <v>2</v>
      </c>
      <c r="F284">
        <v>13</v>
      </c>
      <c r="G284" t="s">
        <v>905</v>
      </c>
      <c r="K284">
        <v>1.2266159593325701E+18</v>
      </c>
      <c r="L284" t="s">
        <v>906</v>
      </c>
    </row>
    <row r="285" spans="1:12" x14ac:dyDescent="0.2">
      <c r="A285" s="1">
        <v>43870.810543981483</v>
      </c>
      <c r="B285" t="s">
        <v>580</v>
      </c>
      <c r="C285" t="s">
        <v>907</v>
      </c>
      <c r="D285">
        <v>0</v>
      </c>
      <c r="E285">
        <v>0</v>
      </c>
      <c r="F285">
        <v>0</v>
      </c>
      <c r="G285" t="s">
        <v>908</v>
      </c>
      <c r="K285">
        <v>1.2265883729253199E+18</v>
      </c>
      <c r="L285" t="s">
        <v>909</v>
      </c>
    </row>
    <row r="286" spans="1:12" x14ac:dyDescent="0.2">
      <c r="A286" s="1">
        <v>43870.751770833333</v>
      </c>
      <c r="B286" t="s">
        <v>910</v>
      </c>
      <c r="D286">
        <v>5</v>
      </c>
      <c r="E286">
        <v>2</v>
      </c>
      <c r="F286">
        <v>9</v>
      </c>
      <c r="G286" t="s">
        <v>911</v>
      </c>
      <c r="K286">
        <v>1.2265670717372401E+18</v>
      </c>
      <c r="L286" t="s">
        <v>912</v>
      </c>
    </row>
    <row r="287" spans="1:12" x14ac:dyDescent="0.2">
      <c r="A287" s="1">
        <v>43870.708368055559</v>
      </c>
      <c r="B287" t="s">
        <v>913</v>
      </c>
      <c r="D287">
        <v>0</v>
      </c>
      <c r="E287">
        <v>0</v>
      </c>
      <c r="F287">
        <v>0</v>
      </c>
      <c r="G287" t="s">
        <v>914</v>
      </c>
      <c r="K287">
        <v>1.2265513454879301E+18</v>
      </c>
      <c r="L287" t="s">
        <v>915</v>
      </c>
    </row>
    <row r="288" spans="1:12" x14ac:dyDescent="0.2">
      <c r="A288" s="1">
        <v>43870.699733796297</v>
      </c>
      <c r="B288" t="s">
        <v>916</v>
      </c>
      <c r="C288" t="s">
        <v>917</v>
      </c>
      <c r="D288">
        <v>0</v>
      </c>
      <c r="E288">
        <v>0</v>
      </c>
      <c r="F288">
        <v>0</v>
      </c>
      <c r="G288" t="s">
        <v>918</v>
      </c>
      <c r="K288">
        <v>1.22654821578221E+18</v>
      </c>
      <c r="L288" t="s">
        <v>919</v>
      </c>
    </row>
    <row r="289" spans="1:12" x14ac:dyDescent="0.2">
      <c r="A289" s="1">
        <v>43870.692291666666</v>
      </c>
      <c r="B289" t="s">
        <v>920</v>
      </c>
      <c r="D289">
        <v>0</v>
      </c>
      <c r="E289">
        <v>1</v>
      </c>
      <c r="F289">
        <v>1</v>
      </c>
      <c r="G289" t="s">
        <v>921</v>
      </c>
      <c r="K289">
        <v>1.2265455182114701E+18</v>
      </c>
      <c r="L289" t="s">
        <v>922</v>
      </c>
    </row>
    <row r="290" spans="1:12" x14ac:dyDescent="0.2">
      <c r="A290" s="1">
        <v>43870.653923611113</v>
      </c>
      <c r="B290" t="s">
        <v>923</v>
      </c>
      <c r="D290">
        <v>0</v>
      </c>
      <c r="E290">
        <v>0</v>
      </c>
      <c r="F290">
        <v>0</v>
      </c>
      <c r="G290" t="s">
        <v>924</v>
      </c>
      <c r="K290">
        <v>1.2265316134896799E+18</v>
      </c>
      <c r="L290" t="s">
        <v>925</v>
      </c>
    </row>
    <row r="291" spans="1:12" x14ac:dyDescent="0.2">
      <c r="A291" s="1">
        <v>43870.643449074072</v>
      </c>
      <c r="B291" t="s">
        <v>926</v>
      </c>
      <c r="D291">
        <v>0</v>
      </c>
      <c r="E291">
        <v>0</v>
      </c>
      <c r="F291">
        <v>1</v>
      </c>
      <c r="G291" t="s">
        <v>927</v>
      </c>
      <c r="K291">
        <v>1.22652781701955E+18</v>
      </c>
      <c r="L291" t="s">
        <v>928</v>
      </c>
    </row>
    <row r="292" spans="1:12" x14ac:dyDescent="0.2">
      <c r="A292" s="1">
        <v>43870.636458333334</v>
      </c>
      <c r="B292" t="s">
        <v>929</v>
      </c>
      <c r="D292">
        <v>1</v>
      </c>
      <c r="E292">
        <v>2</v>
      </c>
      <c r="F292">
        <v>4</v>
      </c>
      <c r="G292" t="s">
        <v>930</v>
      </c>
      <c r="K292">
        <v>1.2265252875690701E+18</v>
      </c>
      <c r="L292" t="s">
        <v>931</v>
      </c>
    </row>
    <row r="293" spans="1:12" x14ac:dyDescent="0.2">
      <c r="A293" s="1">
        <v>43870.630972222221</v>
      </c>
      <c r="B293" t="s">
        <v>932</v>
      </c>
      <c r="C293" t="s">
        <v>933</v>
      </c>
      <c r="D293">
        <v>0</v>
      </c>
      <c r="E293">
        <v>0</v>
      </c>
      <c r="F293">
        <v>0</v>
      </c>
      <c r="G293" t="s">
        <v>934</v>
      </c>
      <c r="K293">
        <v>1.2265232972795599E+18</v>
      </c>
      <c r="L293" t="s">
        <v>935</v>
      </c>
    </row>
    <row r="294" spans="1:12" x14ac:dyDescent="0.2">
      <c r="A294" s="1">
        <v>43870.627141203702</v>
      </c>
      <c r="B294" t="s">
        <v>878</v>
      </c>
      <c r="C294" t="s">
        <v>53</v>
      </c>
      <c r="D294">
        <v>1</v>
      </c>
      <c r="E294">
        <v>0</v>
      </c>
      <c r="F294">
        <v>0</v>
      </c>
      <c r="G294" t="s">
        <v>936</v>
      </c>
      <c r="K294">
        <v>1.22652191017294E+18</v>
      </c>
      <c r="L294" t="s">
        <v>937</v>
      </c>
    </row>
    <row r="295" spans="1:12" x14ac:dyDescent="0.2">
      <c r="A295" s="1">
        <v>43870.622175925928</v>
      </c>
      <c r="B295" t="s">
        <v>938</v>
      </c>
      <c r="D295">
        <v>2</v>
      </c>
      <c r="E295">
        <v>0</v>
      </c>
      <c r="F295">
        <v>0</v>
      </c>
      <c r="G295" t="s">
        <v>939</v>
      </c>
      <c r="K295">
        <v>1.22652010919328E+18</v>
      </c>
      <c r="L295" t="s">
        <v>940</v>
      </c>
    </row>
    <row r="296" spans="1:12" x14ac:dyDescent="0.2">
      <c r="A296" s="1">
        <v>43870.612511574072</v>
      </c>
      <c r="B296" t="s">
        <v>941</v>
      </c>
      <c r="D296">
        <v>0</v>
      </c>
      <c r="E296">
        <v>0</v>
      </c>
      <c r="F296">
        <v>0</v>
      </c>
      <c r="G296" t="s">
        <v>942</v>
      </c>
      <c r="K296">
        <v>1.22651660857682E+18</v>
      </c>
      <c r="L296" t="s">
        <v>943</v>
      </c>
    </row>
    <row r="297" spans="1:12" x14ac:dyDescent="0.2">
      <c r="A297" s="1">
        <v>43870.593773148146</v>
      </c>
      <c r="B297" t="s">
        <v>53</v>
      </c>
      <c r="D297">
        <v>13</v>
      </c>
      <c r="E297">
        <v>6</v>
      </c>
      <c r="F297">
        <v>12</v>
      </c>
      <c r="G297" t="s">
        <v>944</v>
      </c>
      <c r="K297">
        <v>1.2265098190011E+18</v>
      </c>
      <c r="L297" t="s">
        <v>945</v>
      </c>
    </row>
    <row r="298" spans="1:12" x14ac:dyDescent="0.2">
      <c r="A298" s="1">
        <v>43870.496874999997</v>
      </c>
      <c r="B298" t="s">
        <v>946</v>
      </c>
      <c r="C298" t="s">
        <v>947</v>
      </c>
      <c r="D298">
        <v>0</v>
      </c>
      <c r="E298">
        <v>1</v>
      </c>
      <c r="F298">
        <v>2</v>
      </c>
      <c r="G298" t="s">
        <v>948</v>
      </c>
      <c r="K298">
        <v>1.2264747029248901E+18</v>
      </c>
      <c r="L298" t="s">
        <v>949</v>
      </c>
    </row>
    <row r="299" spans="1:12" x14ac:dyDescent="0.2">
      <c r="A299" s="1">
        <v>43870.476006944446</v>
      </c>
      <c r="B299" t="s">
        <v>950</v>
      </c>
      <c r="C299" t="s">
        <v>951</v>
      </c>
      <c r="D299">
        <v>1</v>
      </c>
      <c r="E299">
        <v>0</v>
      </c>
      <c r="F299">
        <v>1</v>
      </c>
      <c r="G299" t="s">
        <v>952</v>
      </c>
      <c r="K299">
        <v>1.2264671405528599E+18</v>
      </c>
      <c r="L299" t="s">
        <v>953</v>
      </c>
    </row>
    <row r="300" spans="1:12" x14ac:dyDescent="0.2">
      <c r="A300" s="1">
        <v>43870.467210648145</v>
      </c>
      <c r="B300" t="s">
        <v>946</v>
      </c>
      <c r="D300">
        <v>3</v>
      </c>
      <c r="E300">
        <v>4</v>
      </c>
      <c r="F300">
        <v>2</v>
      </c>
      <c r="G300" t="s">
        <v>954</v>
      </c>
      <c r="K300">
        <v>1.22646395401841E+18</v>
      </c>
      <c r="L300" t="s">
        <v>955</v>
      </c>
    </row>
    <row r="301" spans="1:12" x14ac:dyDescent="0.2">
      <c r="A301" s="1">
        <v>43870.44263888889</v>
      </c>
      <c r="B301" t="s">
        <v>956</v>
      </c>
      <c r="D301">
        <v>1</v>
      </c>
      <c r="E301">
        <v>0</v>
      </c>
      <c r="F301">
        <v>0</v>
      </c>
      <c r="G301" t="s">
        <v>957</v>
      </c>
      <c r="K301">
        <v>1.2264550479675599E+18</v>
      </c>
      <c r="L301" t="s">
        <v>958</v>
      </c>
    </row>
    <row r="302" spans="1:12" x14ac:dyDescent="0.2">
      <c r="A302" s="1">
        <v>43870.428831018522</v>
      </c>
      <c r="B302" t="s">
        <v>959</v>
      </c>
      <c r="C302" t="s">
        <v>960</v>
      </c>
      <c r="D302">
        <v>0</v>
      </c>
      <c r="E302">
        <v>0</v>
      </c>
      <c r="F302">
        <v>0</v>
      </c>
      <c r="G302" t="s">
        <v>961</v>
      </c>
      <c r="K302">
        <v>1.22645004221249E+18</v>
      </c>
      <c r="L302" t="s">
        <v>962</v>
      </c>
    </row>
    <row r="303" spans="1:12" x14ac:dyDescent="0.2">
      <c r="A303" s="1">
        <v>43870.411956018521</v>
      </c>
      <c r="B303" t="s">
        <v>963</v>
      </c>
      <c r="C303" t="s">
        <v>964</v>
      </c>
      <c r="D303">
        <v>1</v>
      </c>
      <c r="E303">
        <v>0</v>
      </c>
      <c r="F303">
        <v>0</v>
      </c>
      <c r="G303" t="s">
        <v>965</v>
      </c>
      <c r="K303">
        <v>1.2264439278232699E+18</v>
      </c>
      <c r="L303" t="s">
        <v>966</v>
      </c>
    </row>
    <row r="304" spans="1:12" x14ac:dyDescent="0.2">
      <c r="A304" s="1">
        <v>43870.395497685182</v>
      </c>
      <c r="B304" t="s">
        <v>967</v>
      </c>
      <c r="D304">
        <v>0</v>
      </c>
      <c r="E304">
        <v>0</v>
      </c>
      <c r="F304">
        <v>0</v>
      </c>
      <c r="G304" t="s">
        <v>968</v>
      </c>
      <c r="K304">
        <v>1.22643796593054E+18</v>
      </c>
      <c r="L304" t="s">
        <v>969</v>
      </c>
    </row>
    <row r="305" spans="1:12" x14ac:dyDescent="0.2">
      <c r="A305" s="1">
        <v>43870.392847222225</v>
      </c>
      <c r="B305" t="s">
        <v>970</v>
      </c>
      <c r="D305">
        <v>1</v>
      </c>
      <c r="E305">
        <v>0</v>
      </c>
      <c r="F305">
        <v>2</v>
      </c>
      <c r="G305" t="s">
        <v>971</v>
      </c>
      <c r="K305">
        <v>1.2264370038368901E+18</v>
      </c>
      <c r="L305" t="s">
        <v>972</v>
      </c>
    </row>
    <row r="306" spans="1:12" x14ac:dyDescent="0.2">
      <c r="A306" s="1">
        <v>43870.386111111111</v>
      </c>
      <c r="B306" t="s">
        <v>973</v>
      </c>
      <c r="D306">
        <v>1</v>
      </c>
      <c r="E306">
        <v>0</v>
      </c>
      <c r="F306">
        <v>0</v>
      </c>
      <c r="G306" t="e">
        <f>_xlfn.SINGLE(AlinmaBankSA سلام عليكم) , ابي ابيع أسهم اكتتاب آرامكو من خلال التطبيق لكن لم اجد الخيارات الرجاء طريقة بيع الاسهم</f>
        <v>#NAME?</v>
      </c>
      <c r="I306" t="e">
        <f>AlinmaBankSA</f>
        <v>#NAME?</v>
      </c>
      <c r="K306">
        <v>1.2264345618501901E+18</v>
      </c>
      <c r="L306" t="s">
        <v>974</v>
      </c>
    </row>
    <row r="307" spans="1:12" x14ac:dyDescent="0.2">
      <c r="A307" s="1">
        <v>43870.384062500001</v>
      </c>
      <c r="B307" t="s">
        <v>975</v>
      </c>
      <c r="D307">
        <v>1</v>
      </c>
      <c r="E307">
        <v>0</v>
      </c>
      <c r="F307">
        <v>0</v>
      </c>
      <c r="G307" t="s">
        <v>976</v>
      </c>
      <c r="K307">
        <v>1.22643381925694E+18</v>
      </c>
      <c r="L307" t="s">
        <v>977</v>
      </c>
    </row>
    <row r="308" spans="1:12" x14ac:dyDescent="0.2">
      <c r="A308" s="1">
        <v>43870.368449074071</v>
      </c>
      <c r="B308" t="s">
        <v>978</v>
      </c>
      <c r="D308">
        <v>0</v>
      </c>
      <c r="E308">
        <v>0</v>
      </c>
      <c r="F308">
        <v>0</v>
      </c>
      <c r="G308" t="s">
        <v>979</v>
      </c>
      <c r="K308">
        <v>1.2264281635191301E+18</v>
      </c>
      <c r="L308" t="s">
        <v>980</v>
      </c>
    </row>
    <row r="309" spans="1:12" x14ac:dyDescent="0.2">
      <c r="A309" s="1">
        <v>43870.359722222223</v>
      </c>
      <c r="B309" t="s">
        <v>950</v>
      </c>
      <c r="D309">
        <v>0</v>
      </c>
      <c r="E309">
        <v>0</v>
      </c>
      <c r="F309">
        <v>0</v>
      </c>
      <c r="G309" t="s">
        <v>981</v>
      </c>
      <c r="J309" t="s">
        <v>982</v>
      </c>
      <c r="K309">
        <v>1.2264250014207501E+18</v>
      </c>
      <c r="L309" t="s">
        <v>983</v>
      </c>
    </row>
    <row r="310" spans="1:12" x14ac:dyDescent="0.2">
      <c r="A310" s="1">
        <v>43870.343344907407</v>
      </c>
      <c r="B310" t="s">
        <v>704</v>
      </c>
      <c r="D310">
        <v>1</v>
      </c>
      <c r="E310">
        <v>2</v>
      </c>
      <c r="F310">
        <v>1</v>
      </c>
      <c r="G310" t="s">
        <v>822</v>
      </c>
      <c r="K310">
        <v>1.2264190649454899E+18</v>
      </c>
      <c r="L310" t="s">
        <v>984</v>
      </c>
    </row>
    <row r="311" spans="1:12" x14ac:dyDescent="0.2">
      <c r="A311" s="1">
        <v>43870.336550925924</v>
      </c>
      <c r="B311" t="s">
        <v>985</v>
      </c>
      <c r="D311">
        <v>3</v>
      </c>
      <c r="E311">
        <v>1</v>
      </c>
      <c r="F311">
        <v>1</v>
      </c>
      <c r="G311" t="s">
        <v>986</v>
      </c>
      <c r="K311">
        <v>1.2264166021213701E+18</v>
      </c>
      <c r="L311" t="s">
        <v>987</v>
      </c>
    </row>
    <row r="312" spans="1:12" x14ac:dyDescent="0.2">
      <c r="A312" s="1">
        <v>43870.309398148151</v>
      </c>
      <c r="B312" t="s">
        <v>155</v>
      </c>
      <c r="D312">
        <v>0</v>
      </c>
      <c r="E312">
        <v>0</v>
      </c>
      <c r="F312">
        <v>0</v>
      </c>
      <c r="G312" t="s">
        <v>988</v>
      </c>
      <c r="K312">
        <v>1.2264067638528901E+18</v>
      </c>
      <c r="L312" t="s">
        <v>989</v>
      </c>
    </row>
    <row r="313" spans="1:12" x14ac:dyDescent="0.2">
      <c r="A313" s="1">
        <v>43869.673310185186</v>
      </c>
      <c r="B313" t="s">
        <v>990</v>
      </c>
      <c r="D313">
        <v>0</v>
      </c>
      <c r="E313">
        <v>0</v>
      </c>
      <c r="F313">
        <v>0</v>
      </c>
      <c r="G313" t="s">
        <v>991</v>
      </c>
      <c r="K313">
        <v>1.22617625379683E+18</v>
      </c>
      <c r="L313" t="s">
        <v>992</v>
      </c>
    </row>
    <row r="314" spans="1:12" x14ac:dyDescent="0.2">
      <c r="A314" s="1">
        <v>43869.634120370371</v>
      </c>
      <c r="B314" t="s">
        <v>993</v>
      </c>
      <c r="D314">
        <v>0</v>
      </c>
      <c r="E314">
        <v>0</v>
      </c>
      <c r="F314">
        <v>0</v>
      </c>
      <c r="G314" t="s">
        <v>994</v>
      </c>
      <c r="K314">
        <v>1.2261620496143601E+18</v>
      </c>
      <c r="L314" t="s">
        <v>995</v>
      </c>
    </row>
    <row r="315" spans="1:12" x14ac:dyDescent="0.2">
      <c r="A315" s="1">
        <v>43869.530578703707</v>
      </c>
      <c r="B315" t="s">
        <v>996</v>
      </c>
      <c r="C315" t="s">
        <v>721</v>
      </c>
      <c r="D315">
        <v>1</v>
      </c>
      <c r="E315">
        <v>0</v>
      </c>
      <c r="F315">
        <v>0</v>
      </c>
      <c r="G315" t="s">
        <v>997</v>
      </c>
      <c r="K315">
        <v>1.22612453021891E+18</v>
      </c>
      <c r="L315" t="s">
        <v>998</v>
      </c>
    </row>
    <row r="316" spans="1:12" x14ac:dyDescent="0.2">
      <c r="A316" s="1">
        <v>43869.477905092594</v>
      </c>
      <c r="B316" t="s">
        <v>999</v>
      </c>
      <c r="D316">
        <v>2</v>
      </c>
      <c r="E316">
        <v>0</v>
      </c>
      <c r="F316">
        <v>0</v>
      </c>
      <c r="G316" t="s">
        <v>1000</v>
      </c>
      <c r="K316">
        <v>1.2261054416897101E+18</v>
      </c>
      <c r="L316" t="s">
        <v>1001</v>
      </c>
    </row>
    <row r="317" spans="1:12" x14ac:dyDescent="0.2">
      <c r="A317" s="1">
        <v>43869.416180555556</v>
      </c>
      <c r="B317" t="s">
        <v>1002</v>
      </c>
      <c r="D317">
        <v>0</v>
      </c>
      <c r="E317">
        <v>0</v>
      </c>
      <c r="F317">
        <v>0</v>
      </c>
      <c r="G317" t="s">
        <v>1003</v>
      </c>
      <c r="K317">
        <v>1.2260830727409001E+18</v>
      </c>
      <c r="L317" t="s">
        <v>1004</v>
      </c>
    </row>
    <row r="318" spans="1:12" x14ac:dyDescent="0.2">
      <c r="A318" s="1">
        <v>43868.802916666667</v>
      </c>
      <c r="B318" t="s">
        <v>1005</v>
      </c>
      <c r="D318">
        <v>0</v>
      </c>
      <c r="E318">
        <v>0</v>
      </c>
      <c r="F318">
        <v>1</v>
      </c>
      <c r="G318" t="s">
        <v>1006</v>
      </c>
      <c r="K318">
        <v>1.2258608343221901E+18</v>
      </c>
      <c r="L318" t="s">
        <v>1007</v>
      </c>
    </row>
    <row r="319" spans="1:12" x14ac:dyDescent="0.2">
      <c r="A319" s="1">
        <v>43868.744606481479</v>
      </c>
      <c r="B319" t="s">
        <v>1008</v>
      </c>
      <c r="D319">
        <v>12</v>
      </c>
      <c r="E319">
        <v>5</v>
      </c>
      <c r="F319">
        <v>0</v>
      </c>
      <c r="G319" t="s">
        <v>1009</v>
      </c>
      <c r="K319">
        <v>1.2258397025378801E+18</v>
      </c>
      <c r="L319" t="s">
        <v>1010</v>
      </c>
    </row>
    <row r="320" spans="1:12" x14ac:dyDescent="0.2">
      <c r="A320" s="1">
        <v>43868.682766203703</v>
      </c>
      <c r="B320" t="s">
        <v>1011</v>
      </c>
      <c r="C320" t="s">
        <v>1012</v>
      </c>
      <c r="D320">
        <v>0</v>
      </c>
      <c r="E320">
        <v>0</v>
      </c>
      <c r="F320">
        <v>0</v>
      </c>
      <c r="G320" t="s">
        <v>1013</v>
      </c>
      <c r="K320">
        <v>1.2258172923464699E+18</v>
      </c>
      <c r="L320" t="s">
        <v>1014</v>
      </c>
    </row>
    <row r="321" spans="1:12" x14ac:dyDescent="0.2">
      <c r="A321" s="1">
        <v>43868.673611111109</v>
      </c>
      <c r="B321" t="s">
        <v>1015</v>
      </c>
      <c r="D321">
        <v>18</v>
      </c>
      <c r="E321">
        <v>90</v>
      </c>
      <c r="F321">
        <v>112</v>
      </c>
      <c r="G321" t="s">
        <v>1016</v>
      </c>
      <c r="K321">
        <v>1.22581397406478E+18</v>
      </c>
      <c r="L321" t="s">
        <v>1017</v>
      </c>
    </row>
    <row r="322" spans="1:12" x14ac:dyDescent="0.2">
      <c r="A322" s="1">
        <v>43868.560532407406</v>
      </c>
      <c r="B322" t="s">
        <v>1018</v>
      </c>
      <c r="C322" t="s">
        <v>1019</v>
      </c>
      <c r="D322">
        <v>0</v>
      </c>
      <c r="E322">
        <v>0</v>
      </c>
      <c r="F322">
        <v>0</v>
      </c>
      <c r="G322" t="s">
        <v>1020</v>
      </c>
      <c r="K322">
        <v>1.2257729974007601E+18</v>
      </c>
      <c r="L322" t="s">
        <v>1021</v>
      </c>
    </row>
    <row r="323" spans="1:12" x14ac:dyDescent="0.2">
      <c r="A323" s="1">
        <v>43868.402997685182</v>
      </c>
      <c r="B323" t="s">
        <v>1022</v>
      </c>
      <c r="C323" t="s">
        <v>894</v>
      </c>
      <c r="D323">
        <v>0</v>
      </c>
      <c r="E323">
        <v>0</v>
      </c>
      <c r="F323">
        <v>1</v>
      </c>
      <c r="G323" t="s">
        <v>1023</v>
      </c>
      <c r="K323">
        <v>1.2257159081250501E+18</v>
      </c>
      <c r="L323" t="s">
        <v>1024</v>
      </c>
    </row>
    <row r="324" spans="1:12" x14ac:dyDescent="0.2">
      <c r="A324" s="1">
        <v>43868.36681712963</v>
      </c>
      <c r="B324" t="s">
        <v>1025</v>
      </c>
      <c r="C324" t="s">
        <v>1026</v>
      </c>
      <c r="D324">
        <v>2</v>
      </c>
      <c r="E324">
        <v>0</v>
      </c>
      <c r="F324">
        <v>2</v>
      </c>
      <c r="G324" t="s">
        <v>1027</v>
      </c>
      <c r="K324">
        <v>1.2257027960175601E+18</v>
      </c>
      <c r="L324" t="s">
        <v>1028</v>
      </c>
    </row>
    <row r="325" spans="1:12" x14ac:dyDescent="0.2">
      <c r="A325" s="1">
        <v>43868.275324074071</v>
      </c>
      <c r="B325" t="s">
        <v>1029</v>
      </c>
      <c r="C325" t="s">
        <v>1030</v>
      </c>
      <c r="D325">
        <v>1</v>
      </c>
      <c r="E325">
        <v>0</v>
      </c>
      <c r="F325">
        <v>0</v>
      </c>
      <c r="G325" t="s">
        <v>1031</v>
      </c>
      <c r="K325">
        <v>1.2256696398683E+18</v>
      </c>
      <c r="L325" t="s">
        <v>1032</v>
      </c>
    </row>
    <row r="326" spans="1:12" x14ac:dyDescent="0.2">
      <c r="A326" s="1">
        <v>43868.250636574077</v>
      </c>
      <c r="B326" t="s">
        <v>1029</v>
      </c>
      <c r="C326" t="s">
        <v>274</v>
      </c>
      <c r="D326">
        <v>1</v>
      </c>
      <c r="E326">
        <v>0</v>
      </c>
      <c r="F326">
        <v>0</v>
      </c>
      <c r="G326" t="s">
        <v>1033</v>
      </c>
      <c r="K326">
        <v>1.22566069121586E+18</v>
      </c>
      <c r="L326" t="s">
        <v>1034</v>
      </c>
    </row>
    <row r="327" spans="1:12" x14ac:dyDescent="0.2">
      <c r="A327" s="1">
        <v>43867.87023148148</v>
      </c>
      <c r="B327" t="s">
        <v>1035</v>
      </c>
      <c r="C327" t="s">
        <v>1036</v>
      </c>
      <c r="D327">
        <v>1</v>
      </c>
      <c r="E327">
        <v>0</v>
      </c>
      <c r="F327">
        <v>0</v>
      </c>
      <c r="G327" t="s">
        <v>1037</v>
      </c>
      <c r="K327">
        <v>1.2255228381379599E+18</v>
      </c>
      <c r="L327" t="s">
        <v>1038</v>
      </c>
    </row>
    <row r="328" spans="1:12" x14ac:dyDescent="0.2">
      <c r="A328" s="1">
        <v>43867.843854166669</v>
      </c>
      <c r="B328" t="s">
        <v>1039</v>
      </c>
      <c r="D328">
        <v>0</v>
      </c>
      <c r="E328">
        <v>1</v>
      </c>
      <c r="F328">
        <v>1</v>
      </c>
      <c r="G328" t="s">
        <v>1040</v>
      </c>
      <c r="K328">
        <v>1.2255132810849001E+18</v>
      </c>
      <c r="L328" t="s">
        <v>1041</v>
      </c>
    </row>
    <row r="329" spans="1:12" x14ac:dyDescent="0.2">
      <c r="A329" s="1">
        <v>43867.736678240741</v>
      </c>
      <c r="B329" t="s">
        <v>1042</v>
      </c>
      <c r="C329" t="s">
        <v>753</v>
      </c>
      <c r="D329">
        <v>1</v>
      </c>
      <c r="E329">
        <v>0</v>
      </c>
      <c r="F329">
        <v>0</v>
      </c>
      <c r="G329" t="s">
        <v>1043</v>
      </c>
      <c r="K329">
        <v>1.22547443970754E+18</v>
      </c>
      <c r="L329" t="s">
        <v>1044</v>
      </c>
    </row>
    <row r="330" spans="1:12" x14ac:dyDescent="0.2">
      <c r="A330" s="1">
        <v>43867.686620370368</v>
      </c>
      <c r="B330" t="s">
        <v>1045</v>
      </c>
      <c r="C330" t="s">
        <v>1012</v>
      </c>
      <c r="D330">
        <v>0</v>
      </c>
      <c r="E330">
        <v>0</v>
      </c>
      <c r="F330">
        <v>0</v>
      </c>
      <c r="G330" t="s">
        <v>1046</v>
      </c>
      <c r="K330">
        <v>1.22545630214878E+18</v>
      </c>
      <c r="L330" t="s">
        <v>1047</v>
      </c>
    </row>
    <row r="331" spans="1:12" x14ac:dyDescent="0.2">
      <c r="A331" s="1">
        <v>43867.574780092589</v>
      </c>
      <c r="B331" t="s">
        <v>1048</v>
      </c>
      <c r="D331">
        <v>1</v>
      </c>
      <c r="E331">
        <v>0</v>
      </c>
      <c r="F331">
        <v>0</v>
      </c>
      <c r="G331" t="s">
        <v>1049</v>
      </c>
      <c r="K331">
        <v>1.2254157691497999E+18</v>
      </c>
      <c r="L331" t="s">
        <v>1050</v>
      </c>
    </row>
    <row r="332" spans="1:12" x14ac:dyDescent="0.2">
      <c r="A332" s="1">
        <v>43867.573321759257</v>
      </c>
      <c r="B332" t="s">
        <v>1051</v>
      </c>
      <c r="C332" t="s">
        <v>1052</v>
      </c>
      <c r="D332">
        <v>1</v>
      </c>
      <c r="E332">
        <v>0</v>
      </c>
      <c r="F332">
        <v>0</v>
      </c>
      <c r="G332" t="s">
        <v>1053</v>
      </c>
      <c r="K332">
        <v>1.2254152440062799E+18</v>
      </c>
      <c r="L332" t="s">
        <v>1054</v>
      </c>
    </row>
    <row r="333" spans="1:12" x14ac:dyDescent="0.2">
      <c r="A333" s="1">
        <v>43867.514861111114</v>
      </c>
      <c r="B333" t="s">
        <v>1055</v>
      </c>
      <c r="C333" t="s">
        <v>894</v>
      </c>
      <c r="D333">
        <v>4</v>
      </c>
      <c r="E333">
        <v>1</v>
      </c>
      <c r="F333">
        <v>1</v>
      </c>
      <c r="G333" t="s">
        <v>1023</v>
      </c>
      <c r="K333">
        <v>1.2253940562740201E+18</v>
      </c>
      <c r="L333" t="s">
        <v>1056</v>
      </c>
    </row>
    <row r="334" spans="1:12" x14ac:dyDescent="0.2">
      <c r="A334" s="1">
        <v>43867.483599537038</v>
      </c>
      <c r="B334" t="s">
        <v>1057</v>
      </c>
      <c r="D334">
        <v>1</v>
      </c>
      <c r="E334">
        <v>2</v>
      </c>
      <c r="F334">
        <v>0</v>
      </c>
      <c r="G334" t="s">
        <v>1058</v>
      </c>
      <c r="K334">
        <v>1.22538272808387E+18</v>
      </c>
      <c r="L334" t="s">
        <v>1059</v>
      </c>
    </row>
    <row r="335" spans="1:12" x14ac:dyDescent="0.2">
      <c r="A335" s="1">
        <v>43867.399305555555</v>
      </c>
      <c r="B335" t="s">
        <v>1060</v>
      </c>
      <c r="C335" t="s">
        <v>1061</v>
      </c>
      <c r="D335">
        <v>1</v>
      </c>
      <c r="E335">
        <v>0</v>
      </c>
      <c r="F335">
        <v>1</v>
      </c>
      <c r="G335" t="s">
        <v>1062</v>
      </c>
      <c r="K335">
        <v>1.22535218190736E+18</v>
      </c>
      <c r="L335" t="s">
        <v>1063</v>
      </c>
    </row>
    <row r="336" spans="1:12" x14ac:dyDescent="0.2">
      <c r="A336" s="1">
        <v>43867.395694444444</v>
      </c>
      <c r="B336" t="s">
        <v>291</v>
      </c>
      <c r="D336">
        <v>0</v>
      </c>
      <c r="E336">
        <v>0</v>
      </c>
      <c r="F336">
        <v>1</v>
      </c>
      <c r="G336" t="s">
        <v>1064</v>
      </c>
      <c r="K336">
        <v>1.2253508720178299E+18</v>
      </c>
      <c r="L336" t="s">
        <v>1065</v>
      </c>
    </row>
    <row r="337" spans="1:12" x14ac:dyDescent="0.2">
      <c r="A337" s="1">
        <v>43867.387199074074</v>
      </c>
      <c r="B337" t="s">
        <v>291</v>
      </c>
      <c r="D337">
        <v>0</v>
      </c>
      <c r="E337">
        <v>0</v>
      </c>
      <c r="F337">
        <v>0</v>
      </c>
      <c r="G337" t="s">
        <v>1066</v>
      </c>
      <c r="K337">
        <v>1.2253477939020101E+18</v>
      </c>
      <c r="L337" t="s">
        <v>1067</v>
      </c>
    </row>
    <row r="338" spans="1:12" x14ac:dyDescent="0.2">
      <c r="A338" s="1">
        <v>43867.386134259257</v>
      </c>
      <c r="B338" t="s">
        <v>248</v>
      </c>
      <c r="D338">
        <v>1</v>
      </c>
      <c r="E338">
        <v>1</v>
      </c>
      <c r="F338">
        <v>2</v>
      </c>
      <c r="G338" t="s">
        <v>1068</v>
      </c>
      <c r="K338">
        <v>1.22534740974576E+18</v>
      </c>
      <c r="L338" t="s">
        <v>1069</v>
      </c>
    </row>
    <row r="339" spans="1:12" x14ac:dyDescent="0.2">
      <c r="A339" s="1">
        <v>43867.365902777776</v>
      </c>
      <c r="B339" t="s">
        <v>1070</v>
      </c>
      <c r="C339" t="s">
        <v>1018</v>
      </c>
      <c r="D339">
        <v>1</v>
      </c>
      <c r="E339">
        <v>0</v>
      </c>
      <c r="F339">
        <v>0</v>
      </c>
      <c r="G339" t="s">
        <v>1071</v>
      </c>
      <c r="K339">
        <v>1.2253400780394099E+18</v>
      </c>
      <c r="L339" t="s">
        <v>1072</v>
      </c>
    </row>
    <row r="340" spans="1:12" x14ac:dyDescent="0.2">
      <c r="A340" s="1">
        <v>43867.212280092594</v>
      </c>
      <c r="B340" t="s">
        <v>1073</v>
      </c>
      <c r="C340" t="s">
        <v>1074</v>
      </c>
      <c r="D340">
        <v>2</v>
      </c>
      <c r="E340">
        <v>0</v>
      </c>
      <c r="F340">
        <v>0</v>
      </c>
      <c r="G340" t="s">
        <v>1075</v>
      </c>
      <c r="K340">
        <v>1.22528440606941E+18</v>
      </c>
      <c r="L340" t="s">
        <v>1076</v>
      </c>
    </row>
    <row r="341" spans="1:12" x14ac:dyDescent="0.2">
      <c r="A341" s="1">
        <v>43867.066736111112</v>
      </c>
      <c r="B341" t="s">
        <v>1077</v>
      </c>
      <c r="D341">
        <v>0</v>
      </c>
      <c r="E341">
        <v>0</v>
      </c>
      <c r="F341">
        <v>0</v>
      </c>
      <c r="G341" t="s">
        <v>1078</v>
      </c>
      <c r="I341" t="e">
        <f>sal_2078</f>
        <v>#NAME?</v>
      </c>
      <c r="K341">
        <v>1.22523166090563E+18</v>
      </c>
      <c r="L341" t="s">
        <v>1079</v>
      </c>
    </row>
    <row r="342" spans="1:12" x14ac:dyDescent="0.2">
      <c r="A342" s="1">
        <v>43867.013599537036</v>
      </c>
      <c r="B342" t="s">
        <v>1080</v>
      </c>
      <c r="D342">
        <v>1</v>
      </c>
      <c r="E342">
        <v>0</v>
      </c>
      <c r="F342">
        <v>0</v>
      </c>
      <c r="G342" t="s">
        <v>1081</v>
      </c>
      <c r="K342">
        <v>1.2252124068901901E+18</v>
      </c>
      <c r="L342" t="s">
        <v>1082</v>
      </c>
    </row>
    <row r="343" spans="1:12" x14ac:dyDescent="0.2">
      <c r="A343" s="1">
        <v>43866.925300925926</v>
      </c>
      <c r="B343" t="s">
        <v>1083</v>
      </c>
      <c r="D343">
        <v>0</v>
      </c>
      <c r="E343">
        <v>1</v>
      </c>
      <c r="F343">
        <v>2</v>
      </c>
      <c r="G343" t="s">
        <v>1084</v>
      </c>
      <c r="K343">
        <v>1.22518040646462E+18</v>
      </c>
      <c r="L343" t="s">
        <v>1085</v>
      </c>
    </row>
    <row r="344" spans="1:12" x14ac:dyDescent="0.2">
      <c r="A344" s="1">
        <v>43866.74795138889</v>
      </c>
      <c r="B344" t="s">
        <v>1086</v>
      </c>
      <c r="C344" t="s">
        <v>1087</v>
      </c>
      <c r="D344">
        <v>0</v>
      </c>
      <c r="E344">
        <v>0</v>
      </c>
      <c r="F344">
        <v>0</v>
      </c>
      <c r="G344" t="s">
        <v>1088</v>
      </c>
      <c r="K344">
        <v>1.22511613640622E+18</v>
      </c>
      <c r="L344" t="s">
        <v>1089</v>
      </c>
    </row>
    <row r="345" spans="1:12" x14ac:dyDescent="0.2">
      <c r="A345" s="1">
        <v>43866.66983796296</v>
      </c>
      <c r="B345" t="s">
        <v>1008</v>
      </c>
      <c r="C345" t="s">
        <v>1090</v>
      </c>
      <c r="D345">
        <v>0</v>
      </c>
      <c r="E345">
        <v>0</v>
      </c>
      <c r="F345">
        <v>0</v>
      </c>
      <c r="G345" t="s">
        <v>1091</v>
      </c>
      <c r="K345">
        <v>1.2250878289730299E+18</v>
      </c>
      <c r="L345" t="s">
        <v>1092</v>
      </c>
    </row>
    <row r="346" spans="1:12" x14ac:dyDescent="0.2">
      <c r="A346" s="1">
        <v>43866.651585648149</v>
      </c>
      <c r="B346" t="s">
        <v>1093</v>
      </c>
      <c r="C346" t="s">
        <v>1093</v>
      </c>
      <c r="D346">
        <v>0</v>
      </c>
      <c r="E346">
        <v>0</v>
      </c>
      <c r="F346">
        <v>0</v>
      </c>
      <c r="G346" t="s">
        <v>1094</v>
      </c>
      <c r="K346">
        <v>1.2250812141151601E+18</v>
      </c>
      <c r="L346" t="s">
        <v>1095</v>
      </c>
    </row>
    <row r="347" spans="1:12" x14ac:dyDescent="0.2">
      <c r="A347" s="1">
        <v>43866.617442129631</v>
      </c>
      <c r="B347" t="s">
        <v>1096</v>
      </c>
      <c r="C347" t="s">
        <v>1097</v>
      </c>
      <c r="D347">
        <v>1</v>
      </c>
      <c r="E347">
        <v>0</v>
      </c>
      <c r="F347">
        <v>0</v>
      </c>
      <c r="G347" t="s">
        <v>1098</v>
      </c>
      <c r="K347">
        <v>1.2250688414511099E+18</v>
      </c>
      <c r="L347" t="s">
        <v>1099</v>
      </c>
    </row>
    <row r="348" spans="1:12" x14ac:dyDescent="0.2">
      <c r="A348" s="1">
        <v>43866.565798611111</v>
      </c>
      <c r="B348" t="s">
        <v>1100</v>
      </c>
      <c r="D348">
        <v>2</v>
      </c>
      <c r="E348">
        <v>0</v>
      </c>
      <c r="F348">
        <v>1</v>
      </c>
      <c r="G348" t="s">
        <v>1101</v>
      </c>
      <c r="K348">
        <v>1.22505012906286E+18</v>
      </c>
      <c r="L348" t="s">
        <v>1102</v>
      </c>
    </row>
    <row r="349" spans="1:12" x14ac:dyDescent="0.2">
      <c r="A349" s="1">
        <v>43866.450243055559</v>
      </c>
      <c r="B349" t="s">
        <v>318</v>
      </c>
      <c r="C349" t="s">
        <v>1103</v>
      </c>
      <c r="D349">
        <v>1</v>
      </c>
      <c r="E349">
        <v>0</v>
      </c>
      <c r="F349">
        <v>0</v>
      </c>
      <c r="G349" t="s">
        <v>1104</v>
      </c>
      <c r="K349">
        <v>1.22500825196159E+18</v>
      </c>
      <c r="L349" t="s">
        <v>1105</v>
      </c>
    </row>
    <row r="350" spans="1:12" x14ac:dyDescent="0.2">
      <c r="A350" s="1">
        <v>43866.427430555559</v>
      </c>
      <c r="B350" t="s">
        <v>1106</v>
      </c>
      <c r="D350">
        <v>0</v>
      </c>
      <c r="E350">
        <v>0</v>
      </c>
      <c r="F350">
        <v>0</v>
      </c>
      <c r="G350" t="s">
        <v>1107</v>
      </c>
      <c r="K350">
        <v>1.2249999864689101E+18</v>
      </c>
      <c r="L350" t="s">
        <v>1108</v>
      </c>
    </row>
    <row r="351" spans="1:12" x14ac:dyDescent="0.2">
      <c r="A351" s="1">
        <v>43865.794988425929</v>
      </c>
      <c r="B351" t="s">
        <v>1109</v>
      </c>
      <c r="D351">
        <v>0</v>
      </c>
      <c r="E351">
        <v>0</v>
      </c>
      <c r="F351">
        <v>0</v>
      </c>
      <c r="G351" t="s">
        <v>1110</v>
      </c>
      <c r="K351">
        <v>1.2247707946072499E+18</v>
      </c>
      <c r="L351" t="s">
        <v>1111</v>
      </c>
    </row>
    <row r="352" spans="1:12" x14ac:dyDescent="0.2">
      <c r="A352" s="1">
        <v>43865.786956018521</v>
      </c>
      <c r="B352" t="s">
        <v>1112</v>
      </c>
      <c r="D352">
        <v>0</v>
      </c>
      <c r="E352">
        <v>0</v>
      </c>
      <c r="F352">
        <v>0</v>
      </c>
      <c r="G352" t="s">
        <v>1113</v>
      </c>
      <c r="K352">
        <v>1.2247678836973199E+18</v>
      </c>
      <c r="L352" t="s">
        <v>1114</v>
      </c>
    </row>
    <row r="353" spans="1:12" x14ac:dyDescent="0.2">
      <c r="A353" s="1">
        <v>43865.675196759257</v>
      </c>
      <c r="B353" t="s">
        <v>1115</v>
      </c>
      <c r="D353">
        <v>0</v>
      </c>
      <c r="E353">
        <v>0</v>
      </c>
      <c r="F353">
        <v>0</v>
      </c>
      <c r="G353" t="s">
        <v>1116</v>
      </c>
      <c r="K353">
        <v>1.22472738517986E+18</v>
      </c>
      <c r="L353" t="s">
        <v>1117</v>
      </c>
    </row>
    <row r="354" spans="1:12" x14ac:dyDescent="0.2">
      <c r="A354" s="1">
        <v>43865.674618055556</v>
      </c>
      <c r="B354" t="s">
        <v>1118</v>
      </c>
      <c r="D354">
        <v>90</v>
      </c>
      <c r="E354">
        <v>23</v>
      </c>
      <c r="F354">
        <v>40</v>
      </c>
      <c r="G354" t="s">
        <v>1119</v>
      </c>
      <c r="K354">
        <v>1.22472717491107E+18</v>
      </c>
      <c r="L354" t="s">
        <v>1120</v>
      </c>
    </row>
    <row r="355" spans="1:12" x14ac:dyDescent="0.2">
      <c r="A355" s="1">
        <v>43865.501886574071</v>
      </c>
      <c r="B355" t="s">
        <v>1121</v>
      </c>
      <c r="C355" t="s">
        <v>1122</v>
      </c>
      <c r="D355">
        <v>0</v>
      </c>
      <c r="E355">
        <v>0</v>
      </c>
      <c r="F355">
        <v>0</v>
      </c>
      <c r="G355" t="s">
        <v>1123</v>
      </c>
      <c r="K355">
        <v>1.22466458028832E+18</v>
      </c>
      <c r="L355" t="s">
        <v>1124</v>
      </c>
    </row>
    <row r="356" spans="1:12" x14ac:dyDescent="0.2">
      <c r="A356" s="1">
        <v>43865.365266203706</v>
      </c>
      <c r="B356" t="s">
        <v>950</v>
      </c>
      <c r="D356">
        <v>1</v>
      </c>
      <c r="E356">
        <v>2</v>
      </c>
      <c r="F356">
        <v>0</v>
      </c>
      <c r="G356" t="s">
        <v>1125</v>
      </c>
      <c r="J356" t="s">
        <v>982</v>
      </c>
      <c r="K356">
        <v>1.22461506913008E+18</v>
      </c>
      <c r="L356" t="s">
        <v>1126</v>
      </c>
    </row>
    <row r="357" spans="1:12" x14ac:dyDescent="0.2">
      <c r="A357" s="1">
        <v>43865.305509259262</v>
      </c>
      <c r="B357" t="s">
        <v>1127</v>
      </c>
      <c r="C357" t="s">
        <v>1128</v>
      </c>
      <c r="D357">
        <v>0</v>
      </c>
      <c r="E357">
        <v>0</v>
      </c>
      <c r="F357">
        <v>0</v>
      </c>
      <c r="G357" t="s">
        <v>1129</v>
      </c>
      <c r="K357">
        <v>1.2245934149576901E+18</v>
      </c>
      <c r="L357" t="s">
        <v>1130</v>
      </c>
    </row>
    <row r="358" spans="1:12" x14ac:dyDescent="0.2">
      <c r="A358" s="1">
        <v>43864.948553240742</v>
      </c>
      <c r="B358" t="s">
        <v>1131</v>
      </c>
      <c r="C358" t="s">
        <v>1132</v>
      </c>
      <c r="D358">
        <v>0</v>
      </c>
      <c r="E358">
        <v>0</v>
      </c>
      <c r="F358">
        <v>0</v>
      </c>
      <c r="G358" t="s">
        <v>1133</v>
      </c>
      <c r="K358">
        <v>1.22446405961086E+18</v>
      </c>
      <c r="L358" t="s">
        <v>1134</v>
      </c>
    </row>
    <row r="359" spans="1:12" x14ac:dyDescent="0.2">
      <c r="A359" s="1">
        <v>43864.938344907408</v>
      </c>
      <c r="B359" t="s">
        <v>348</v>
      </c>
      <c r="C359" t="s">
        <v>1135</v>
      </c>
      <c r="D359">
        <v>1</v>
      </c>
      <c r="E359">
        <v>0</v>
      </c>
      <c r="F359">
        <v>0</v>
      </c>
      <c r="G359" t="s">
        <v>1136</v>
      </c>
      <c r="K359">
        <v>1.22446035864514E+18</v>
      </c>
      <c r="L359" t="s">
        <v>1137</v>
      </c>
    </row>
    <row r="360" spans="1:12" x14ac:dyDescent="0.2">
      <c r="A360" s="1">
        <v>43864.769131944442</v>
      </c>
      <c r="B360" t="s">
        <v>1138</v>
      </c>
      <c r="C360" t="s">
        <v>1139</v>
      </c>
      <c r="D360">
        <v>1</v>
      </c>
      <c r="E360">
        <v>0</v>
      </c>
      <c r="F360">
        <v>1</v>
      </c>
      <c r="G360" t="s">
        <v>1140</v>
      </c>
      <c r="K360">
        <v>1.22439903799613E+18</v>
      </c>
      <c r="L360" t="s">
        <v>1141</v>
      </c>
    </row>
    <row r="361" spans="1:12" x14ac:dyDescent="0.2">
      <c r="A361" s="1">
        <v>43864.718935185185</v>
      </c>
      <c r="B361" t="s">
        <v>1142</v>
      </c>
      <c r="C361" t="s">
        <v>844</v>
      </c>
      <c r="D361">
        <v>1</v>
      </c>
      <c r="E361">
        <v>0</v>
      </c>
      <c r="F361">
        <v>0</v>
      </c>
      <c r="G361" t="s">
        <v>1143</v>
      </c>
      <c r="K361">
        <v>1.2243808470690401E+18</v>
      </c>
      <c r="L361" t="s">
        <v>1144</v>
      </c>
    </row>
    <row r="362" spans="1:12" x14ac:dyDescent="0.2">
      <c r="A362" s="1">
        <v>43864.699108796296</v>
      </c>
      <c r="B362" t="s">
        <v>170</v>
      </c>
      <c r="D362">
        <v>6</v>
      </c>
      <c r="E362">
        <v>17</v>
      </c>
      <c r="F362">
        <v>68</v>
      </c>
      <c r="G362" t="s">
        <v>1145</v>
      </c>
      <c r="K362">
        <v>1.22437366365233E+18</v>
      </c>
      <c r="L362" t="s">
        <v>1146</v>
      </c>
    </row>
    <row r="363" spans="1:12" x14ac:dyDescent="0.2">
      <c r="A363" s="1">
        <v>43864.684027777781</v>
      </c>
      <c r="B363" t="s">
        <v>1147</v>
      </c>
      <c r="C363" t="s">
        <v>844</v>
      </c>
      <c r="D363">
        <v>1</v>
      </c>
      <c r="E363">
        <v>0</v>
      </c>
      <c r="F363">
        <v>0</v>
      </c>
      <c r="G363" t="s">
        <v>1148</v>
      </c>
      <c r="K363">
        <v>1.2243681990194501E+18</v>
      </c>
      <c r="L363" t="s">
        <v>1149</v>
      </c>
    </row>
    <row r="364" spans="1:12" x14ac:dyDescent="0.2">
      <c r="A364" s="1">
        <v>43864.652569444443</v>
      </c>
      <c r="B364" t="s">
        <v>1150</v>
      </c>
      <c r="C364" t="s">
        <v>1151</v>
      </c>
      <c r="D364">
        <v>0</v>
      </c>
      <c r="E364">
        <v>0</v>
      </c>
      <c r="F364">
        <v>1</v>
      </c>
      <c r="G364" t="s">
        <v>1152</v>
      </c>
      <c r="K364">
        <v>1.22435679877118E+18</v>
      </c>
      <c r="L364" t="s">
        <v>1153</v>
      </c>
    </row>
    <row r="365" spans="1:12" x14ac:dyDescent="0.2">
      <c r="A365" s="1">
        <v>43864.647083333337</v>
      </c>
      <c r="B365" t="s">
        <v>1154</v>
      </c>
      <c r="C365" t="s">
        <v>1154</v>
      </c>
      <c r="D365">
        <v>1</v>
      </c>
      <c r="E365">
        <v>1</v>
      </c>
      <c r="F365">
        <v>1</v>
      </c>
      <c r="G365" t="s">
        <v>1155</v>
      </c>
      <c r="K365">
        <v>1.22435480735762E+18</v>
      </c>
      <c r="L365" t="s">
        <v>1156</v>
      </c>
    </row>
    <row r="366" spans="1:12" x14ac:dyDescent="0.2">
      <c r="A366" s="1">
        <v>43864.558171296296</v>
      </c>
      <c r="B366" t="s">
        <v>1157</v>
      </c>
      <c r="C366" t="s">
        <v>1158</v>
      </c>
      <c r="D366">
        <v>0</v>
      </c>
      <c r="E366">
        <v>0</v>
      </c>
      <c r="F366">
        <v>0</v>
      </c>
      <c r="G366" t="s">
        <v>1159</v>
      </c>
      <c r="K366">
        <v>1.2243225873139999E+18</v>
      </c>
      <c r="L366" t="s">
        <v>1160</v>
      </c>
    </row>
    <row r="367" spans="1:12" x14ac:dyDescent="0.2">
      <c r="A367" s="1">
        <v>43864.507893518516</v>
      </c>
      <c r="B367" t="s">
        <v>1161</v>
      </c>
      <c r="D367">
        <v>2</v>
      </c>
      <c r="E367">
        <v>0</v>
      </c>
      <c r="F367">
        <v>0</v>
      </c>
      <c r="G367" t="e">
        <f>AlRajhiBankCare السلام عليكم خلال كم يوم يتم إيداع مبلغ اكتتاب آرامكو بائع من يوم الاربعاء والى الان لم يتم إيداع مبلغ</f>
        <v>#NAME?</v>
      </c>
      <c r="I367" t="e">
        <f>AlRajhiBankCare</f>
        <v>#NAME?</v>
      </c>
      <c r="K367">
        <v>1.22430436859966E+18</v>
      </c>
      <c r="L367" t="s">
        <v>1162</v>
      </c>
    </row>
    <row r="368" spans="1:12" x14ac:dyDescent="0.2">
      <c r="A368" s="1">
        <v>43864.42015046296</v>
      </c>
      <c r="B368" t="s">
        <v>1163</v>
      </c>
      <c r="D368">
        <v>1</v>
      </c>
      <c r="E368">
        <v>0</v>
      </c>
      <c r="F368">
        <v>0</v>
      </c>
      <c r="G368" t="s">
        <v>1164</v>
      </c>
      <c r="K368">
        <v>1.22427256917345E+18</v>
      </c>
      <c r="L368" t="s">
        <v>1165</v>
      </c>
    </row>
    <row r="369" spans="1:12" x14ac:dyDescent="0.2">
      <c r="A369" s="1">
        <v>43864.357442129629</v>
      </c>
      <c r="B369" t="s">
        <v>148</v>
      </c>
      <c r="D369">
        <v>0</v>
      </c>
      <c r="E369">
        <v>0</v>
      </c>
      <c r="F369">
        <v>0</v>
      </c>
      <c r="G369" t="s">
        <v>1166</v>
      </c>
      <c r="K369">
        <v>1.2242498479450199E+18</v>
      </c>
      <c r="L369" t="s">
        <v>1167</v>
      </c>
    </row>
    <row r="370" spans="1:12" x14ac:dyDescent="0.2">
      <c r="A370" s="1">
        <v>43864.24355324074</v>
      </c>
      <c r="B370" t="s">
        <v>1168</v>
      </c>
      <c r="C370" t="s">
        <v>1169</v>
      </c>
      <c r="D370">
        <v>2</v>
      </c>
      <c r="E370">
        <v>5</v>
      </c>
      <c r="F370">
        <v>9</v>
      </c>
      <c r="G370" t="s">
        <v>1170</v>
      </c>
      <c r="K370">
        <v>1.22420857291502E+18</v>
      </c>
      <c r="L370" t="s">
        <v>1171</v>
      </c>
    </row>
    <row r="371" spans="1:12" x14ac:dyDescent="0.2">
      <c r="A371" s="1">
        <v>43864.138171296298</v>
      </c>
      <c r="B371" t="s">
        <v>1172</v>
      </c>
      <c r="D371">
        <v>2</v>
      </c>
      <c r="E371">
        <v>0</v>
      </c>
      <c r="F371">
        <v>0</v>
      </c>
      <c r="G371" t="s">
        <v>1173</v>
      </c>
      <c r="K371">
        <v>1.2241703845656E+18</v>
      </c>
      <c r="L371" t="s">
        <v>1174</v>
      </c>
    </row>
    <row r="372" spans="1:12" x14ac:dyDescent="0.2">
      <c r="A372" s="1">
        <v>43863.916666666664</v>
      </c>
      <c r="B372" t="s">
        <v>1175</v>
      </c>
      <c r="D372">
        <v>1</v>
      </c>
      <c r="E372">
        <v>1</v>
      </c>
      <c r="F372">
        <v>1</v>
      </c>
      <c r="G372" t="s">
        <v>1176</v>
      </c>
      <c r="K372">
        <v>1.22409011441613E+18</v>
      </c>
      <c r="L372" t="s">
        <v>1177</v>
      </c>
    </row>
    <row r="373" spans="1:12" x14ac:dyDescent="0.2">
      <c r="A373" s="1">
        <v>43863.902187500003</v>
      </c>
      <c r="B373" t="s">
        <v>801</v>
      </c>
      <c r="D373">
        <v>0</v>
      </c>
      <c r="E373">
        <v>1</v>
      </c>
      <c r="F373">
        <v>1</v>
      </c>
      <c r="G373" t="s">
        <v>1178</v>
      </c>
      <c r="K373">
        <v>1.22408486641069E+18</v>
      </c>
      <c r="L373" t="s">
        <v>1179</v>
      </c>
    </row>
    <row r="374" spans="1:12" x14ac:dyDescent="0.2">
      <c r="A374" s="1">
        <v>43863.883101851854</v>
      </c>
      <c r="B374" t="s">
        <v>651</v>
      </c>
      <c r="C374" t="s">
        <v>1180</v>
      </c>
      <c r="D374">
        <v>1</v>
      </c>
      <c r="E374">
        <v>0</v>
      </c>
      <c r="F374">
        <v>0</v>
      </c>
      <c r="G374" t="s">
        <v>1181</v>
      </c>
      <c r="K374">
        <v>1.2240779507960901E+18</v>
      </c>
      <c r="L374" t="s">
        <v>1182</v>
      </c>
    </row>
    <row r="375" spans="1:12" x14ac:dyDescent="0.2">
      <c r="A375" s="1">
        <v>43863.719293981485</v>
      </c>
      <c r="B375" t="s">
        <v>1183</v>
      </c>
      <c r="C375" t="s">
        <v>454</v>
      </c>
      <c r="D375">
        <v>0</v>
      </c>
      <c r="E375">
        <v>0</v>
      </c>
      <c r="F375">
        <v>0</v>
      </c>
      <c r="G375" t="s">
        <v>1184</v>
      </c>
      <c r="I375" t="e">
        <f>AlRajhiBank</f>
        <v>#NAME?</v>
      </c>
      <c r="K375">
        <v>1.22401858829135E+18</v>
      </c>
      <c r="L375" t="s">
        <v>1185</v>
      </c>
    </row>
    <row r="376" spans="1:12" x14ac:dyDescent="0.2">
      <c r="A376" s="1">
        <v>43863.674479166664</v>
      </c>
      <c r="B376" t="s">
        <v>1186</v>
      </c>
      <c r="C376" t="s">
        <v>1151</v>
      </c>
      <c r="D376">
        <v>0</v>
      </c>
      <c r="E376">
        <v>0</v>
      </c>
      <c r="F376">
        <v>0</v>
      </c>
      <c r="G376" t="s">
        <v>1187</v>
      </c>
      <c r="K376">
        <v>1.2240023506098199E+18</v>
      </c>
      <c r="L376" t="s">
        <v>1188</v>
      </c>
    </row>
    <row r="377" spans="1:12" x14ac:dyDescent="0.2">
      <c r="A377" s="1">
        <v>43863.665891203702</v>
      </c>
      <c r="B377" t="s">
        <v>1189</v>
      </c>
      <c r="D377">
        <v>2</v>
      </c>
      <c r="E377">
        <v>0</v>
      </c>
      <c r="F377">
        <v>0</v>
      </c>
      <c r="G377" t="s">
        <v>1190</v>
      </c>
      <c r="K377">
        <v>1.2239992357141499E+18</v>
      </c>
      <c r="L377" t="s">
        <v>1191</v>
      </c>
    </row>
    <row r="378" spans="1:12" x14ac:dyDescent="0.2">
      <c r="A378" s="1">
        <v>43863.578275462962</v>
      </c>
      <c r="B378" t="s">
        <v>1192</v>
      </c>
      <c r="C378" t="s">
        <v>1193</v>
      </c>
      <c r="D378">
        <v>1</v>
      </c>
      <c r="E378">
        <v>0</v>
      </c>
      <c r="F378">
        <v>0</v>
      </c>
      <c r="G378" t="s">
        <v>1194</v>
      </c>
      <c r="K378">
        <v>1.2239674851935201E+18</v>
      </c>
      <c r="L378" t="s">
        <v>1195</v>
      </c>
    </row>
    <row r="379" spans="1:12" x14ac:dyDescent="0.2">
      <c r="A379" s="1">
        <v>43863.575902777775</v>
      </c>
      <c r="B379" t="s">
        <v>1196</v>
      </c>
      <c r="C379" t="s">
        <v>1197</v>
      </c>
      <c r="D379">
        <v>2</v>
      </c>
      <c r="E379">
        <v>0</v>
      </c>
      <c r="F379">
        <v>0</v>
      </c>
      <c r="G379" t="s">
        <v>1198</v>
      </c>
      <c r="K379">
        <v>1.22396662733679E+18</v>
      </c>
      <c r="L379" t="s">
        <v>1199</v>
      </c>
    </row>
    <row r="380" spans="1:12" x14ac:dyDescent="0.2">
      <c r="A380" s="1">
        <v>43863.537511574075</v>
      </c>
      <c r="B380" t="s">
        <v>1200</v>
      </c>
      <c r="C380" t="s">
        <v>1201</v>
      </c>
      <c r="D380">
        <v>1</v>
      </c>
      <c r="E380">
        <v>0</v>
      </c>
      <c r="F380">
        <v>0</v>
      </c>
      <c r="G380" t="s">
        <v>1202</v>
      </c>
      <c r="K380">
        <v>1.22395271303519E+18</v>
      </c>
      <c r="L380" t="s">
        <v>1203</v>
      </c>
    </row>
    <row r="381" spans="1:12" x14ac:dyDescent="0.2">
      <c r="A381" s="1">
        <v>43863.478425925925</v>
      </c>
      <c r="B381" t="s">
        <v>1204</v>
      </c>
      <c r="D381">
        <v>0</v>
      </c>
      <c r="E381">
        <v>0</v>
      </c>
      <c r="F381">
        <v>0</v>
      </c>
      <c r="G381" t="s">
        <v>1205</v>
      </c>
      <c r="K381">
        <v>1.2239313024512599E+18</v>
      </c>
      <c r="L381" t="s">
        <v>1206</v>
      </c>
    </row>
    <row r="382" spans="1:12" x14ac:dyDescent="0.2">
      <c r="A382" s="1">
        <v>43863.326678240737</v>
      </c>
      <c r="B382" t="s">
        <v>141</v>
      </c>
      <c r="C382" t="s">
        <v>1207</v>
      </c>
      <c r="D382">
        <v>0</v>
      </c>
      <c r="E382">
        <v>0</v>
      </c>
      <c r="F382">
        <v>0</v>
      </c>
      <c r="G382" t="s">
        <v>1208</v>
      </c>
      <c r="K382">
        <v>1.2238763106126999E+18</v>
      </c>
      <c r="L382" t="s">
        <v>1209</v>
      </c>
    </row>
    <row r="383" spans="1:12" x14ac:dyDescent="0.2">
      <c r="A383" s="1">
        <v>43862.694004629629</v>
      </c>
      <c r="B383" t="s">
        <v>1210</v>
      </c>
      <c r="C383" t="s">
        <v>1211</v>
      </c>
      <c r="D383">
        <v>1</v>
      </c>
      <c r="E383">
        <v>0</v>
      </c>
      <c r="F383">
        <v>1</v>
      </c>
      <c r="G383" t="s">
        <v>1212</v>
      </c>
      <c r="K383">
        <v>1.22364703547313E+18</v>
      </c>
      <c r="L383" t="s">
        <v>1213</v>
      </c>
    </row>
    <row r="384" spans="1:12" x14ac:dyDescent="0.2">
      <c r="A384" s="1">
        <v>43862.589247685188</v>
      </c>
      <c r="B384" t="s">
        <v>1214</v>
      </c>
      <c r="C384" t="s">
        <v>544</v>
      </c>
      <c r="D384">
        <v>1</v>
      </c>
      <c r="E384">
        <v>0</v>
      </c>
      <c r="F384">
        <v>0</v>
      </c>
      <c r="G384" t="s">
        <v>1215</v>
      </c>
      <c r="K384">
        <v>1.22360907310877E+18</v>
      </c>
      <c r="L384" t="s">
        <v>1216</v>
      </c>
    </row>
    <row r="385" spans="1:12" x14ac:dyDescent="0.2">
      <c r="A385" s="1">
        <v>43862.563460648147</v>
      </c>
      <c r="B385" t="s">
        <v>1217</v>
      </c>
      <c r="C385" t="s">
        <v>580</v>
      </c>
      <c r="D385">
        <v>1</v>
      </c>
      <c r="E385">
        <v>0</v>
      </c>
      <c r="F385">
        <v>1</v>
      </c>
      <c r="G385" t="s">
        <v>1218</v>
      </c>
      <c r="K385">
        <v>1.22359972908018E+18</v>
      </c>
      <c r="L385" t="s">
        <v>1219</v>
      </c>
    </row>
    <row r="386" spans="1:12" x14ac:dyDescent="0.2">
      <c r="A386" s="1">
        <v>43862.548379629632</v>
      </c>
      <c r="B386" t="s">
        <v>1220</v>
      </c>
      <c r="C386" t="s">
        <v>580</v>
      </c>
      <c r="D386">
        <v>2</v>
      </c>
      <c r="E386">
        <v>0</v>
      </c>
      <c r="F386">
        <v>0</v>
      </c>
      <c r="G386" t="s">
        <v>1221</v>
      </c>
      <c r="K386">
        <v>1.2235942635245701E+18</v>
      </c>
      <c r="L386" t="s">
        <v>1222</v>
      </c>
    </row>
    <row r="387" spans="1:12" x14ac:dyDescent="0.2">
      <c r="A387" s="1">
        <v>43862.547222222223</v>
      </c>
      <c r="B387" t="s">
        <v>1223</v>
      </c>
      <c r="D387">
        <v>19</v>
      </c>
      <c r="E387">
        <v>85</v>
      </c>
      <c r="F387">
        <v>170</v>
      </c>
      <c r="G387" t="s">
        <v>1224</v>
      </c>
      <c r="K387">
        <v>1.2235938434985999E+18</v>
      </c>
      <c r="L387" t="s">
        <v>1225</v>
      </c>
    </row>
    <row r="388" spans="1:12" x14ac:dyDescent="0.2">
      <c r="A388" s="1">
        <v>43862.02542824074</v>
      </c>
      <c r="B388" t="s">
        <v>1226</v>
      </c>
      <c r="C388" t="s">
        <v>1227</v>
      </c>
      <c r="D388">
        <v>0</v>
      </c>
      <c r="E388">
        <v>0</v>
      </c>
      <c r="F388">
        <v>0</v>
      </c>
      <c r="G388" t="s">
        <v>1228</v>
      </c>
      <c r="K388">
        <v>1.22340475234574E+18</v>
      </c>
      <c r="L388" t="s">
        <v>1229</v>
      </c>
    </row>
    <row r="389" spans="1:12" x14ac:dyDescent="0.2">
      <c r="A389" s="1">
        <v>43861.815092592595</v>
      </c>
      <c r="B389" t="s">
        <v>1230</v>
      </c>
      <c r="C389" t="s">
        <v>1231</v>
      </c>
      <c r="D389">
        <v>1</v>
      </c>
      <c r="E389">
        <v>0</v>
      </c>
      <c r="F389">
        <v>0</v>
      </c>
      <c r="G389" t="s">
        <v>1232</v>
      </c>
      <c r="K389">
        <v>1.2233285311591401E+18</v>
      </c>
      <c r="L389" t="s">
        <v>1233</v>
      </c>
    </row>
    <row r="390" spans="1:12" x14ac:dyDescent="0.2">
      <c r="A390" s="1">
        <v>43861.75613425926</v>
      </c>
      <c r="B390" t="s">
        <v>1234</v>
      </c>
      <c r="C390" t="s">
        <v>1235</v>
      </c>
      <c r="D390">
        <v>1</v>
      </c>
      <c r="E390">
        <v>4</v>
      </c>
      <c r="F390">
        <v>5</v>
      </c>
      <c r="G390" t="s">
        <v>1236</v>
      </c>
      <c r="K390">
        <v>1.22330716607922E+18</v>
      </c>
      <c r="L390" t="s">
        <v>1237</v>
      </c>
    </row>
    <row r="391" spans="1:12" x14ac:dyDescent="0.2">
      <c r="A391" s="1">
        <v>43861.677997685183</v>
      </c>
      <c r="B391" t="s">
        <v>1238</v>
      </c>
      <c r="C391" t="s">
        <v>1239</v>
      </c>
      <c r="D391">
        <v>0</v>
      </c>
      <c r="E391">
        <v>0</v>
      </c>
      <c r="F391">
        <v>0</v>
      </c>
      <c r="G391" t="s">
        <v>1240</v>
      </c>
      <c r="K391">
        <v>1.2232788474555799E+18</v>
      </c>
      <c r="L391" t="s">
        <v>1241</v>
      </c>
    </row>
    <row r="392" spans="1:12" x14ac:dyDescent="0.2">
      <c r="A392" s="1">
        <v>43860.901724537034</v>
      </c>
      <c r="B392" t="s">
        <v>285</v>
      </c>
      <c r="D392">
        <v>1</v>
      </c>
      <c r="E392">
        <v>1</v>
      </c>
      <c r="F392">
        <v>3</v>
      </c>
      <c r="G392" t="s">
        <v>1242</v>
      </c>
      <c r="K392">
        <v>1.22299753432014E+18</v>
      </c>
      <c r="L392" t="s">
        <v>1243</v>
      </c>
    </row>
    <row r="393" spans="1:12" x14ac:dyDescent="0.2">
      <c r="A393" s="1">
        <v>43860.891770833332</v>
      </c>
      <c r="B393" t="s">
        <v>1217</v>
      </c>
      <c r="C393" t="s">
        <v>580</v>
      </c>
      <c r="D393">
        <v>1</v>
      </c>
      <c r="E393">
        <v>0</v>
      </c>
      <c r="F393">
        <v>0</v>
      </c>
      <c r="G393" t="s">
        <v>1244</v>
      </c>
      <c r="K393">
        <v>1.2229939302135199E+18</v>
      </c>
      <c r="L393" t="s">
        <v>1245</v>
      </c>
    </row>
    <row r="394" spans="1:12" x14ac:dyDescent="0.2">
      <c r="A394" s="1">
        <v>43860.135358796295</v>
      </c>
      <c r="B394" t="s">
        <v>1246</v>
      </c>
      <c r="D394">
        <v>0</v>
      </c>
      <c r="E394">
        <v>0</v>
      </c>
      <c r="F394">
        <v>0</v>
      </c>
      <c r="G394" t="s">
        <v>1247</v>
      </c>
      <c r="K394">
        <v>1.2227198128640399E+18</v>
      </c>
      <c r="L394" t="s">
        <v>1248</v>
      </c>
    </row>
    <row r="395" spans="1:12" x14ac:dyDescent="0.2">
      <c r="A395" s="1">
        <v>43859.981122685182</v>
      </c>
      <c r="B395" t="s">
        <v>1249</v>
      </c>
      <c r="D395">
        <v>8</v>
      </c>
      <c r="E395">
        <v>7</v>
      </c>
      <c r="F395">
        <v>3</v>
      </c>
      <c r="G395" t="s">
        <v>1250</v>
      </c>
      <c r="K395">
        <v>1.22266392325149E+18</v>
      </c>
      <c r="L395" t="s">
        <v>1251</v>
      </c>
    </row>
    <row r="396" spans="1:12" x14ac:dyDescent="0.2">
      <c r="A396" s="1">
        <v>43859.949490740742</v>
      </c>
      <c r="B396" t="s">
        <v>1252</v>
      </c>
      <c r="C396" t="s">
        <v>1253</v>
      </c>
      <c r="D396">
        <v>1</v>
      </c>
      <c r="E396">
        <v>1</v>
      </c>
      <c r="F396">
        <v>1</v>
      </c>
      <c r="G396" t="s">
        <v>1254</v>
      </c>
      <c r="K396">
        <v>1.2226524571357599E+18</v>
      </c>
      <c r="L396" t="s">
        <v>1255</v>
      </c>
    </row>
    <row r="397" spans="1:12" x14ac:dyDescent="0.2">
      <c r="A397" s="1">
        <v>43859.904224537036</v>
      </c>
      <c r="B397" t="s">
        <v>1256</v>
      </c>
      <c r="C397" t="s">
        <v>1257</v>
      </c>
      <c r="D397">
        <v>1</v>
      </c>
      <c r="E397">
        <v>0</v>
      </c>
      <c r="F397">
        <v>0</v>
      </c>
      <c r="G397" t="s">
        <v>1258</v>
      </c>
      <c r="K397">
        <v>1.2226360527389499E+18</v>
      </c>
      <c r="L397" t="s">
        <v>1259</v>
      </c>
    </row>
    <row r="398" spans="1:12" x14ac:dyDescent="0.2">
      <c r="A398" s="1">
        <v>43859.798194444447</v>
      </c>
      <c r="B398" t="s">
        <v>1260</v>
      </c>
      <c r="C398" t="s">
        <v>1261</v>
      </c>
      <c r="D398">
        <v>0</v>
      </c>
      <c r="E398">
        <v>0</v>
      </c>
      <c r="F398">
        <v>0</v>
      </c>
      <c r="G398" t="s">
        <v>1159</v>
      </c>
      <c r="K398">
        <v>1.22259763045647E+18</v>
      </c>
      <c r="L398" t="s">
        <v>1262</v>
      </c>
    </row>
    <row r="399" spans="1:12" x14ac:dyDescent="0.2">
      <c r="A399" s="1">
        <v>43859.59746527778</v>
      </c>
      <c r="B399" t="s">
        <v>1263</v>
      </c>
      <c r="D399">
        <v>0</v>
      </c>
      <c r="E399">
        <v>2</v>
      </c>
      <c r="F399">
        <v>3</v>
      </c>
      <c r="G399" t="s">
        <v>1264</v>
      </c>
      <c r="K399">
        <v>1.22252488945167E+18</v>
      </c>
      <c r="L399" t="s">
        <v>1265</v>
      </c>
    </row>
    <row r="400" spans="1:12" x14ac:dyDescent="0.2">
      <c r="A400" s="1">
        <v>43859.450462962966</v>
      </c>
      <c r="B400" t="s">
        <v>1266</v>
      </c>
      <c r="C400" t="s">
        <v>1267</v>
      </c>
      <c r="D400">
        <v>0</v>
      </c>
      <c r="E400">
        <v>0</v>
      </c>
      <c r="F400">
        <v>0</v>
      </c>
      <c r="G400" t="s">
        <v>1268</v>
      </c>
      <c r="K400">
        <v>1.2224716159524401E+18</v>
      </c>
      <c r="L400" t="s">
        <v>1269</v>
      </c>
    </row>
    <row r="401" spans="1:12" x14ac:dyDescent="0.2">
      <c r="A401" s="1">
        <v>43859.368831018517</v>
      </c>
      <c r="B401" t="s">
        <v>1270</v>
      </c>
      <c r="D401">
        <v>2</v>
      </c>
      <c r="E401">
        <v>0</v>
      </c>
      <c r="F401">
        <v>0</v>
      </c>
      <c r="G401" t="e">
        <f>r_alfowzan صباح الخير أستاذ راشد كرما منك عندي أستفسار انا عندي أسهم من اكتتاب آرامكو وراح احتفظ فيها لين ماتنزل الاسهم المجانيه.. والان اريد أن اشتري زياده بنفس الشركه هل هذا يؤثر على الاسهم المجانيه. وشكرا لكم</f>
        <v>#NAME?</v>
      </c>
      <c r="I401" t="e">
        <f>r_alfowzan</f>
        <v>#NAME?</v>
      </c>
      <c r="K401">
        <v>1.2224420348474099E+18</v>
      </c>
      <c r="L401" t="s">
        <v>1271</v>
      </c>
    </row>
    <row r="402" spans="1:12" x14ac:dyDescent="0.2">
      <c r="A402" s="1">
        <v>43859.336145833331</v>
      </c>
      <c r="B402" t="s">
        <v>1272</v>
      </c>
      <c r="D402">
        <v>0</v>
      </c>
      <c r="E402">
        <v>0</v>
      </c>
      <c r="F402">
        <v>0</v>
      </c>
      <c r="G402" t="s">
        <v>1273</v>
      </c>
      <c r="K402">
        <v>1.2224301909047501E+18</v>
      </c>
      <c r="L402" t="s">
        <v>1274</v>
      </c>
    </row>
    <row r="403" spans="1:12" x14ac:dyDescent="0.2">
      <c r="A403" s="1">
        <v>43859.303854166668</v>
      </c>
      <c r="B403" t="s">
        <v>1275</v>
      </c>
      <c r="D403">
        <v>0</v>
      </c>
      <c r="E403">
        <v>0</v>
      </c>
      <c r="F403">
        <v>0</v>
      </c>
      <c r="G403" t="s">
        <v>1276</v>
      </c>
      <c r="K403">
        <v>1.22241848786546E+18</v>
      </c>
      <c r="L403" t="s">
        <v>1277</v>
      </c>
    </row>
    <row r="404" spans="1:12" x14ac:dyDescent="0.2">
      <c r="A404" s="1">
        <v>43859.295868055553</v>
      </c>
      <c r="B404" t="s">
        <v>1278</v>
      </c>
      <c r="D404">
        <v>0</v>
      </c>
      <c r="E404">
        <v>0</v>
      </c>
      <c r="F404">
        <v>0</v>
      </c>
      <c r="G404" t="s">
        <v>1279</v>
      </c>
      <c r="K404">
        <v>1.22241559189152E+18</v>
      </c>
      <c r="L404" t="s">
        <v>1280</v>
      </c>
    </row>
    <row r="405" spans="1:12" x14ac:dyDescent="0.2">
      <c r="A405" s="1">
        <v>43859.285219907404</v>
      </c>
      <c r="B405" t="s">
        <v>1281</v>
      </c>
      <c r="C405" t="s">
        <v>569</v>
      </c>
      <c r="D405">
        <v>1</v>
      </c>
      <c r="E405">
        <v>1</v>
      </c>
      <c r="F405">
        <v>1</v>
      </c>
      <c r="G405" t="s">
        <v>1282</v>
      </c>
      <c r="K405">
        <v>1.2224117332240399E+18</v>
      </c>
      <c r="L405" t="s">
        <v>1283</v>
      </c>
    </row>
    <row r="406" spans="1:12" x14ac:dyDescent="0.2">
      <c r="A406" s="1">
        <v>43859.26635416667</v>
      </c>
      <c r="B406" t="s">
        <v>1284</v>
      </c>
      <c r="C406" t="s">
        <v>1285</v>
      </c>
      <c r="D406">
        <v>0</v>
      </c>
      <c r="E406">
        <v>0</v>
      </c>
      <c r="F406">
        <v>0</v>
      </c>
      <c r="G406" t="s">
        <v>1286</v>
      </c>
      <c r="K406">
        <v>1.2224048970957901E+18</v>
      </c>
      <c r="L406" t="s">
        <v>1287</v>
      </c>
    </row>
    <row r="407" spans="1:12" x14ac:dyDescent="0.2">
      <c r="A407" s="1">
        <v>43859.216041666667</v>
      </c>
      <c r="B407" t="s">
        <v>1288</v>
      </c>
      <c r="C407" t="s">
        <v>1289</v>
      </c>
      <c r="D407">
        <v>0</v>
      </c>
      <c r="E407">
        <v>0</v>
      </c>
      <c r="F407">
        <v>0</v>
      </c>
      <c r="G407" t="s">
        <v>1290</v>
      </c>
      <c r="K407">
        <v>1.2223866664863301E+18</v>
      </c>
      <c r="L407" t="s">
        <v>1291</v>
      </c>
    </row>
    <row r="408" spans="1:12" x14ac:dyDescent="0.2">
      <c r="A408" s="1">
        <v>43859.18822916667</v>
      </c>
      <c r="B408" t="s">
        <v>1292</v>
      </c>
      <c r="C408" t="s">
        <v>1293</v>
      </c>
      <c r="D408">
        <v>0</v>
      </c>
      <c r="E408">
        <v>0</v>
      </c>
      <c r="F408">
        <v>0</v>
      </c>
      <c r="G408" t="s">
        <v>1294</v>
      </c>
      <c r="K408">
        <v>1.2223765843106401E+18</v>
      </c>
      <c r="L408" t="s">
        <v>1295</v>
      </c>
    </row>
    <row r="409" spans="1:12" x14ac:dyDescent="0.2">
      <c r="A409" s="1">
        <v>43858.789131944446</v>
      </c>
      <c r="B409" t="s">
        <v>1296</v>
      </c>
      <c r="C409" t="s">
        <v>753</v>
      </c>
      <c r="D409">
        <v>0</v>
      </c>
      <c r="E409">
        <v>0</v>
      </c>
      <c r="F409">
        <v>0</v>
      </c>
      <c r="G409" t="s">
        <v>1297</v>
      </c>
      <c r="K409">
        <v>1.2222319584927601E+18</v>
      </c>
      <c r="L409" t="s">
        <v>1298</v>
      </c>
    </row>
    <row r="410" spans="1:12" x14ac:dyDescent="0.2">
      <c r="A410" s="1">
        <v>43858.773958333331</v>
      </c>
      <c r="B410" t="s">
        <v>1299</v>
      </c>
      <c r="C410" t="s">
        <v>1300</v>
      </c>
      <c r="D410">
        <v>0</v>
      </c>
      <c r="E410">
        <v>0</v>
      </c>
      <c r="F410">
        <v>0</v>
      </c>
      <c r="G410" t="s">
        <v>1301</v>
      </c>
      <c r="K410">
        <v>1.22222645790624E+18</v>
      </c>
      <c r="L410" t="s">
        <v>1302</v>
      </c>
    </row>
    <row r="411" spans="1:12" x14ac:dyDescent="0.2">
      <c r="A411" s="1">
        <v>43858.772465277776</v>
      </c>
      <c r="B411" t="s">
        <v>1299</v>
      </c>
      <c r="C411" t="s">
        <v>1300</v>
      </c>
      <c r="D411">
        <v>1</v>
      </c>
      <c r="E411">
        <v>0</v>
      </c>
      <c r="F411">
        <v>0</v>
      </c>
      <c r="G411" t="s">
        <v>1303</v>
      </c>
      <c r="K411">
        <v>1.2222259204902001E+18</v>
      </c>
      <c r="L411" t="s">
        <v>1304</v>
      </c>
    </row>
    <row r="412" spans="1:12" x14ac:dyDescent="0.2">
      <c r="A412" s="1">
        <v>43858.640439814815</v>
      </c>
      <c r="B412" t="s">
        <v>16</v>
      </c>
      <c r="D412">
        <v>5</v>
      </c>
      <c r="E412">
        <v>1</v>
      </c>
      <c r="F412">
        <v>2</v>
      </c>
      <c r="G412" t="s">
        <v>1305</v>
      </c>
      <c r="K412">
        <v>1.2221780761440799E+18</v>
      </c>
      <c r="L412" t="s">
        <v>1306</v>
      </c>
    </row>
    <row r="413" spans="1:12" x14ac:dyDescent="0.2">
      <c r="A413" s="1">
        <v>43858.594247685185</v>
      </c>
      <c r="B413" t="s">
        <v>1307</v>
      </c>
      <c r="C413" t="s">
        <v>1308</v>
      </c>
      <c r="D413">
        <v>0</v>
      </c>
      <c r="E413">
        <v>0</v>
      </c>
      <c r="F413">
        <v>0</v>
      </c>
      <c r="G413" t="s">
        <v>1309</v>
      </c>
      <c r="K413">
        <v>1.22216133270061E+18</v>
      </c>
      <c r="L413" t="s">
        <v>1310</v>
      </c>
    </row>
    <row r="414" spans="1:12" x14ac:dyDescent="0.2">
      <c r="A414" s="1">
        <v>43858.423333333332</v>
      </c>
      <c r="B414" t="s">
        <v>1311</v>
      </c>
      <c r="D414">
        <v>1</v>
      </c>
      <c r="E414">
        <v>0</v>
      </c>
      <c r="F414">
        <v>4</v>
      </c>
      <c r="G414" t="s">
        <v>1312</v>
      </c>
      <c r="K414">
        <v>1.22209939757778E+18</v>
      </c>
      <c r="L414" t="s">
        <v>1313</v>
      </c>
    </row>
    <row r="415" spans="1:12" x14ac:dyDescent="0.2">
      <c r="A415" s="1">
        <v>43858.413622685184</v>
      </c>
      <c r="B415" t="s">
        <v>1314</v>
      </c>
      <c r="C415" t="s">
        <v>828</v>
      </c>
      <c r="D415">
        <v>2</v>
      </c>
      <c r="E415">
        <v>0</v>
      </c>
      <c r="F415">
        <v>0</v>
      </c>
      <c r="G415" t="s">
        <v>1315</v>
      </c>
      <c r="K415">
        <v>1.2220958779485399E+18</v>
      </c>
      <c r="L415" t="s">
        <v>1316</v>
      </c>
    </row>
    <row r="416" spans="1:12" x14ac:dyDescent="0.2">
      <c r="A416" s="1">
        <v>43858.251631944448</v>
      </c>
      <c r="B416" t="s">
        <v>1317</v>
      </c>
      <c r="D416">
        <v>2</v>
      </c>
      <c r="E416">
        <v>3</v>
      </c>
      <c r="F416">
        <v>2</v>
      </c>
      <c r="G416" t="s">
        <v>1318</v>
      </c>
      <c r="K416">
        <v>1.2220371762145999E+18</v>
      </c>
      <c r="L416" t="s">
        <v>1319</v>
      </c>
    </row>
    <row r="417" spans="1:12" x14ac:dyDescent="0.2">
      <c r="A417" s="1">
        <v>43858.233310185184</v>
      </c>
      <c r="B417" t="s">
        <v>1320</v>
      </c>
      <c r="C417" t="s">
        <v>569</v>
      </c>
      <c r="D417">
        <v>0</v>
      </c>
      <c r="E417">
        <v>0</v>
      </c>
      <c r="F417">
        <v>0</v>
      </c>
      <c r="G417" t="s">
        <v>1321</v>
      </c>
      <c r="K417">
        <v>1.2220305354526999E+18</v>
      </c>
      <c r="L417" t="s">
        <v>1322</v>
      </c>
    </row>
    <row r="418" spans="1:12" x14ac:dyDescent="0.2">
      <c r="A418" s="1">
        <v>43858.159108796295</v>
      </c>
      <c r="B418" t="s">
        <v>1323</v>
      </c>
      <c r="C418" t="s">
        <v>1324</v>
      </c>
      <c r="D418">
        <v>1</v>
      </c>
      <c r="E418">
        <v>0</v>
      </c>
      <c r="F418">
        <v>0</v>
      </c>
      <c r="G418" t="s">
        <v>1325</v>
      </c>
      <c r="K418">
        <v>1.2220036442723999E+18</v>
      </c>
      <c r="L418" t="s">
        <v>1326</v>
      </c>
    </row>
    <row r="419" spans="1:12" x14ac:dyDescent="0.2">
      <c r="A419" s="1">
        <v>43858.155173611114</v>
      </c>
      <c r="B419" t="s">
        <v>1323</v>
      </c>
      <c r="C419" t="s">
        <v>1324</v>
      </c>
      <c r="D419">
        <v>1</v>
      </c>
      <c r="E419">
        <v>0</v>
      </c>
      <c r="F419">
        <v>0</v>
      </c>
      <c r="G419" t="s">
        <v>1327</v>
      </c>
      <c r="K419">
        <v>1.22200221751682E+18</v>
      </c>
      <c r="L419" t="s">
        <v>1328</v>
      </c>
    </row>
    <row r="420" spans="1:12" x14ac:dyDescent="0.2">
      <c r="A420" s="1">
        <v>43858.006168981483</v>
      </c>
      <c r="B420" t="s">
        <v>1329</v>
      </c>
      <c r="D420">
        <v>1</v>
      </c>
      <c r="E420">
        <v>0</v>
      </c>
      <c r="F420">
        <v>0</v>
      </c>
      <c r="G420" t="s">
        <v>1330</v>
      </c>
      <c r="I420" t="e">
        <f>AlRajhiBankCare</f>
        <v>#NAME?</v>
      </c>
      <c r="K420">
        <v>1.2219482203702899E+18</v>
      </c>
      <c r="L420" t="s">
        <v>1331</v>
      </c>
    </row>
    <row r="421" spans="1:12" x14ac:dyDescent="0.2">
      <c r="A421" s="1">
        <v>43857.988391203704</v>
      </c>
      <c r="B421" t="s">
        <v>1332</v>
      </c>
      <c r="C421" t="s">
        <v>1333</v>
      </c>
      <c r="D421">
        <v>0</v>
      </c>
      <c r="E421">
        <v>0</v>
      </c>
      <c r="F421">
        <v>0</v>
      </c>
      <c r="G421" t="s">
        <v>1334</v>
      </c>
      <c r="K421">
        <v>1.2219417788755799E+18</v>
      </c>
      <c r="L421" t="s">
        <v>1335</v>
      </c>
    </row>
    <row r="422" spans="1:12" x14ac:dyDescent="0.2">
      <c r="A422" s="1">
        <v>43857.920949074076</v>
      </c>
      <c r="B422" t="s">
        <v>1336</v>
      </c>
      <c r="C422" t="s">
        <v>1337</v>
      </c>
      <c r="D422">
        <v>1</v>
      </c>
      <c r="E422">
        <v>0</v>
      </c>
      <c r="F422">
        <v>0</v>
      </c>
      <c r="G422" t="s">
        <v>1338</v>
      </c>
      <c r="K422">
        <v>1.22191734025168E+18</v>
      </c>
      <c r="L422" t="s">
        <v>1339</v>
      </c>
    </row>
    <row r="423" spans="1:12" x14ac:dyDescent="0.2">
      <c r="A423" s="1">
        <v>43857.414687500001</v>
      </c>
      <c r="B423" t="s">
        <v>1263</v>
      </c>
      <c r="D423">
        <v>11</v>
      </c>
      <c r="E423">
        <v>6</v>
      </c>
      <c r="F423">
        <v>9</v>
      </c>
      <c r="G423" t="s">
        <v>1340</v>
      </c>
      <c r="K423">
        <v>1.22173387439858E+18</v>
      </c>
      <c r="L423" t="s">
        <v>1341</v>
      </c>
    </row>
    <row r="424" spans="1:12" x14ac:dyDescent="0.2">
      <c r="A424" s="1">
        <v>43857.310115740744</v>
      </c>
      <c r="B424" t="s">
        <v>1342</v>
      </c>
      <c r="C424" t="s">
        <v>1343</v>
      </c>
      <c r="D424">
        <v>1</v>
      </c>
      <c r="E424">
        <v>0</v>
      </c>
      <c r="F424">
        <v>0</v>
      </c>
      <c r="G424" t="s">
        <v>1344</v>
      </c>
      <c r="K424">
        <v>1.22169598018321E+18</v>
      </c>
      <c r="L424" t="s">
        <v>1345</v>
      </c>
    </row>
    <row r="425" spans="1:12" x14ac:dyDescent="0.2">
      <c r="A425" s="1">
        <v>43856.985393518517</v>
      </c>
      <c r="B425" t="s">
        <v>1346</v>
      </c>
      <c r="C425" t="s">
        <v>1346</v>
      </c>
      <c r="D425">
        <v>0</v>
      </c>
      <c r="E425">
        <v>1</v>
      </c>
      <c r="F425">
        <v>1</v>
      </c>
      <c r="G425" t="s">
        <v>1347</v>
      </c>
      <c r="K425">
        <v>1.2215783051759401E+18</v>
      </c>
      <c r="L425" t="s">
        <v>1348</v>
      </c>
    </row>
    <row r="426" spans="1:12" x14ac:dyDescent="0.2">
      <c r="A426" s="1">
        <v>43856.894930555558</v>
      </c>
      <c r="B426" t="s">
        <v>1349</v>
      </c>
      <c r="C426" t="s">
        <v>1350</v>
      </c>
      <c r="D426">
        <v>1</v>
      </c>
      <c r="E426">
        <v>0</v>
      </c>
      <c r="F426">
        <v>0</v>
      </c>
      <c r="G426" t="s">
        <v>1351</v>
      </c>
      <c r="K426">
        <v>1.2215455237333E+18</v>
      </c>
      <c r="L426" t="s">
        <v>1352</v>
      </c>
    </row>
    <row r="427" spans="1:12" x14ac:dyDescent="0.2">
      <c r="A427" s="1">
        <v>43856.868692129632</v>
      </c>
      <c r="B427" t="s">
        <v>1353</v>
      </c>
      <c r="C427" t="s">
        <v>1354</v>
      </c>
      <c r="D427">
        <v>1</v>
      </c>
      <c r="E427">
        <v>0</v>
      </c>
      <c r="F427">
        <v>0</v>
      </c>
      <c r="G427" t="s">
        <v>1355</v>
      </c>
      <c r="K427">
        <v>1.22153601345934E+18</v>
      </c>
      <c r="L427" t="s">
        <v>1356</v>
      </c>
    </row>
    <row r="428" spans="1:12" x14ac:dyDescent="0.2">
      <c r="A428" s="1">
        <v>43856.852349537039</v>
      </c>
      <c r="B428" t="s">
        <v>1357</v>
      </c>
      <c r="C428" t="s">
        <v>1358</v>
      </c>
      <c r="D428">
        <v>0</v>
      </c>
      <c r="E428">
        <v>0</v>
      </c>
      <c r="F428">
        <v>0</v>
      </c>
      <c r="G428" t="s">
        <v>1359</v>
      </c>
      <c r="K428">
        <v>1.2215300921842501E+18</v>
      </c>
      <c r="L428" t="s">
        <v>1360</v>
      </c>
    </row>
    <row r="429" spans="1:12" x14ac:dyDescent="0.2">
      <c r="A429" s="1">
        <v>43856.849733796298</v>
      </c>
      <c r="B429" t="s">
        <v>155</v>
      </c>
      <c r="D429">
        <v>1</v>
      </c>
      <c r="E429">
        <v>0</v>
      </c>
      <c r="F429">
        <v>2</v>
      </c>
      <c r="G429" t="s">
        <v>1361</v>
      </c>
      <c r="K429">
        <v>1.22152914542078E+18</v>
      </c>
      <c r="L429" t="s">
        <v>1362</v>
      </c>
    </row>
    <row r="430" spans="1:12" x14ac:dyDescent="0.2">
      <c r="A430" s="1">
        <v>43856.805150462962</v>
      </c>
      <c r="B430" t="s">
        <v>1363</v>
      </c>
      <c r="C430" t="s">
        <v>894</v>
      </c>
      <c r="D430">
        <v>1</v>
      </c>
      <c r="E430">
        <v>0</v>
      </c>
      <c r="F430">
        <v>0</v>
      </c>
      <c r="G430" t="s">
        <v>1364</v>
      </c>
      <c r="K430">
        <v>1.22151298924274E+18</v>
      </c>
      <c r="L430" t="s">
        <v>1365</v>
      </c>
    </row>
    <row r="431" spans="1:12" x14ac:dyDescent="0.2">
      <c r="A431" s="1">
        <v>43856.775983796295</v>
      </c>
      <c r="B431" t="s">
        <v>1366</v>
      </c>
      <c r="D431">
        <v>0</v>
      </c>
      <c r="E431">
        <v>0</v>
      </c>
      <c r="F431">
        <v>1</v>
      </c>
      <c r="G431" t="s">
        <v>1367</v>
      </c>
      <c r="K431">
        <v>1.22150241586787E+18</v>
      </c>
      <c r="L431" t="s">
        <v>1368</v>
      </c>
    </row>
    <row r="432" spans="1:12" x14ac:dyDescent="0.2">
      <c r="A432" s="1">
        <v>43856.671168981484</v>
      </c>
      <c r="B432" t="s">
        <v>859</v>
      </c>
      <c r="C432" t="s">
        <v>1369</v>
      </c>
      <c r="D432">
        <v>0</v>
      </c>
      <c r="E432">
        <v>0</v>
      </c>
      <c r="F432">
        <v>0</v>
      </c>
      <c r="G432" t="s">
        <v>1370</v>
      </c>
      <c r="K432">
        <v>1.22146443248578E+18</v>
      </c>
      <c r="L432" t="s">
        <v>1371</v>
      </c>
    </row>
    <row r="433" spans="1:12" x14ac:dyDescent="0.2">
      <c r="A433" s="1">
        <v>43856.629259259258</v>
      </c>
      <c r="B433" t="s">
        <v>1372</v>
      </c>
      <c r="D433">
        <v>57</v>
      </c>
      <c r="E433">
        <v>189</v>
      </c>
      <c r="F433">
        <v>985</v>
      </c>
      <c r="G433" t="s">
        <v>1373</v>
      </c>
      <c r="K433">
        <v>1.22144924787635E+18</v>
      </c>
      <c r="L433" t="s">
        <v>1374</v>
      </c>
    </row>
    <row r="434" spans="1:12" x14ac:dyDescent="0.2">
      <c r="A434" s="1">
        <v>43856.586539351854</v>
      </c>
      <c r="B434" t="s">
        <v>1375</v>
      </c>
      <c r="D434">
        <v>1</v>
      </c>
      <c r="E434">
        <v>0</v>
      </c>
      <c r="F434">
        <v>0</v>
      </c>
      <c r="G434" t="s">
        <v>1376</v>
      </c>
      <c r="K434">
        <v>1.2214337674511099E+18</v>
      </c>
      <c r="L434" t="s">
        <v>1377</v>
      </c>
    </row>
    <row r="435" spans="1:12" x14ac:dyDescent="0.2">
      <c r="A435" s="1">
        <v>43856.510810185187</v>
      </c>
      <c r="B435" t="s">
        <v>1378</v>
      </c>
      <c r="C435" t="s">
        <v>1379</v>
      </c>
      <c r="D435">
        <v>1</v>
      </c>
      <c r="E435">
        <v>0</v>
      </c>
      <c r="F435">
        <v>0</v>
      </c>
      <c r="G435" t="s">
        <v>1380</v>
      </c>
      <c r="K435">
        <v>1.22140632423743E+18</v>
      </c>
      <c r="L435" t="s">
        <v>1381</v>
      </c>
    </row>
    <row r="436" spans="1:12" x14ac:dyDescent="0.2">
      <c r="A436" s="1">
        <v>43856.425115740742</v>
      </c>
      <c r="B436" t="s">
        <v>1382</v>
      </c>
      <c r="C436" t="s">
        <v>644</v>
      </c>
      <c r="D436">
        <v>0</v>
      </c>
      <c r="E436">
        <v>0</v>
      </c>
      <c r="F436">
        <v>0</v>
      </c>
      <c r="G436" t="s">
        <v>1383</v>
      </c>
      <c r="K436">
        <v>1.2213752689101801E+18</v>
      </c>
      <c r="L436" t="s">
        <v>1384</v>
      </c>
    </row>
    <row r="437" spans="1:12" x14ac:dyDescent="0.2">
      <c r="A437" s="1">
        <v>43856.378252314818</v>
      </c>
      <c r="B437" t="s">
        <v>1385</v>
      </c>
      <c r="C437" t="s">
        <v>964</v>
      </c>
      <c r="D437">
        <v>0</v>
      </c>
      <c r="E437">
        <v>0</v>
      </c>
      <c r="F437">
        <v>0</v>
      </c>
      <c r="G437" t="s">
        <v>1386</v>
      </c>
      <c r="K437">
        <v>1.2213582828429599E+18</v>
      </c>
      <c r="L437" t="s">
        <v>1387</v>
      </c>
    </row>
    <row r="438" spans="1:12" x14ac:dyDescent="0.2">
      <c r="A438" s="1">
        <v>43856.307685185187</v>
      </c>
      <c r="B438" t="s">
        <v>1388</v>
      </c>
      <c r="C438" t="s">
        <v>1389</v>
      </c>
      <c r="D438">
        <v>2</v>
      </c>
      <c r="E438">
        <v>0</v>
      </c>
      <c r="F438">
        <v>2</v>
      </c>
      <c r="G438" t="s">
        <v>1390</v>
      </c>
      <c r="K438">
        <v>1.22133271227712E+18</v>
      </c>
      <c r="L438" t="s">
        <v>1391</v>
      </c>
    </row>
    <row r="439" spans="1:12" x14ac:dyDescent="0.2">
      <c r="A439" s="1">
        <v>43855.786527777775</v>
      </c>
      <c r="B439" t="s">
        <v>1392</v>
      </c>
      <c r="C439" t="s">
        <v>20</v>
      </c>
      <c r="D439">
        <v>0</v>
      </c>
      <c r="E439">
        <v>0</v>
      </c>
      <c r="F439">
        <v>0</v>
      </c>
      <c r="G439" t="s">
        <v>1393</v>
      </c>
      <c r="K439">
        <v>1.2211438503512801E+18</v>
      </c>
      <c r="L439" t="s">
        <v>1394</v>
      </c>
    </row>
    <row r="440" spans="1:12" x14ac:dyDescent="0.2">
      <c r="A440" s="1">
        <v>43855.730798611112</v>
      </c>
      <c r="B440" t="s">
        <v>1395</v>
      </c>
      <c r="D440">
        <v>1</v>
      </c>
      <c r="E440">
        <v>0</v>
      </c>
      <c r="F440">
        <v>0</v>
      </c>
      <c r="G440" t="s">
        <v>1396</v>
      </c>
      <c r="I440" t="s">
        <v>1397</v>
      </c>
      <c r="K440">
        <v>1.2211236563922401E+18</v>
      </c>
      <c r="L440" t="s">
        <v>1398</v>
      </c>
    </row>
    <row r="441" spans="1:12" x14ac:dyDescent="0.2">
      <c r="A441" s="1">
        <v>43855.679664351854</v>
      </c>
      <c r="B441" t="s">
        <v>1399</v>
      </c>
      <c r="C441" t="s">
        <v>1400</v>
      </c>
      <c r="D441">
        <v>1</v>
      </c>
      <c r="E441">
        <v>0</v>
      </c>
      <c r="F441">
        <v>0</v>
      </c>
      <c r="G441" t="s">
        <v>1401</v>
      </c>
      <c r="K441">
        <v>1.22110512651087E+18</v>
      </c>
      <c r="L441" t="s">
        <v>1402</v>
      </c>
    </row>
    <row r="442" spans="1:12" x14ac:dyDescent="0.2">
      <c r="A442" s="1">
        <v>43855.666863425926</v>
      </c>
      <c r="B442" t="s">
        <v>1403</v>
      </c>
      <c r="D442">
        <v>0</v>
      </c>
      <c r="E442">
        <v>0</v>
      </c>
      <c r="F442">
        <v>1</v>
      </c>
      <c r="G442" t="s">
        <v>1404</v>
      </c>
      <c r="K442">
        <v>1.2211004858741499E+18</v>
      </c>
      <c r="L442" t="s">
        <v>1405</v>
      </c>
    </row>
    <row r="443" spans="1:12" x14ac:dyDescent="0.2">
      <c r="A443" s="1">
        <v>43855.609270833331</v>
      </c>
      <c r="B443" t="s">
        <v>1406</v>
      </c>
      <c r="C443" t="s">
        <v>753</v>
      </c>
      <c r="D443">
        <v>1</v>
      </c>
      <c r="E443">
        <v>0</v>
      </c>
      <c r="F443">
        <v>0</v>
      </c>
      <c r="G443" t="s">
        <v>1407</v>
      </c>
      <c r="K443">
        <v>1.2210796139605901E+18</v>
      </c>
      <c r="L443" t="s">
        <v>1408</v>
      </c>
    </row>
    <row r="444" spans="1:12" x14ac:dyDescent="0.2">
      <c r="A444" s="1">
        <v>43855.595613425925</v>
      </c>
      <c r="B444" t="s">
        <v>1409</v>
      </c>
      <c r="C444" t="s">
        <v>1410</v>
      </c>
      <c r="D444">
        <v>0</v>
      </c>
      <c r="E444">
        <v>0</v>
      </c>
      <c r="F444">
        <v>0</v>
      </c>
      <c r="G444" t="s">
        <v>1411</v>
      </c>
      <c r="K444">
        <v>1.22107466681678E+18</v>
      </c>
      <c r="L444" t="s">
        <v>1412</v>
      </c>
    </row>
    <row r="445" spans="1:12" x14ac:dyDescent="0.2">
      <c r="A445" s="1">
        <v>43855.48101851852</v>
      </c>
      <c r="B445" t="s">
        <v>1413</v>
      </c>
      <c r="C445" t="s">
        <v>87</v>
      </c>
      <c r="D445">
        <v>1</v>
      </c>
      <c r="E445">
        <v>0</v>
      </c>
      <c r="F445">
        <v>1</v>
      </c>
      <c r="G445" t="s">
        <v>1414</v>
      </c>
      <c r="K445">
        <v>1.22103313676461E+18</v>
      </c>
      <c r="L445" t="s">
        <v>1415</v>
      </c>
    </row>
    <row r="446" spans="1:12" x14ac:dyDescent="0.2">
      <c r="A446" s="1">
        <v>43855.075659722221</v>
      </c>
      <c r="B446" t="s">
        <v>1416</v>
      </c>
      <c r="C446" t="s">
        <v>1417</v>
      </c>
      <c r="D446">
        <v>0</v>
      </c>
      <c r="E446">
        <v>0</v>
      </c>
      <c r="F446">
        <v>5</v>
      </c>
      <c r="G446" t="s">
        <v>1418</v>
      </c>
      <c r="K446">
        <v>1.2208862422687099E+18</v>
      </c>
      <c r="L446" t="s">
        <v>1419</v>
      </c>
    </row>
    <row r="447" spans="1:12" x14ac:dyDescent="0.2">
      <c r="A447" s="1">
        <v>43855.010011574072</v>
      </c>
      <c r="B447" t="s">
        <v>1420</v>
      </c>
      <c r="C447" t="s">
        <v>1421</v>
      </c>
      <c r="D447">
        <v>0</v>
      </c>
      <c r="E447">
        <v>0</v>
      </c>
      <c r="F447">
        <v>0</v>
      </c>
      <c r="G447" t="s">
        <v>1422</v>
      </c>
      <c r="K447">
        <v>1.2208624512325601E+18</v>
      </c>
      <c r="L447" t="s">
        <v>1423</v>
      </c>
    </row>
    <row r="448" spans="1:12" x14ac:dyDescent="0.2">
      <c r="A448" s="1">
        <v>43854.250254629631</v>
      </c>
      <c r="B448" t="s">
        <v>1424</v>
      </c>
      <c r="C448" t="s">
        <v>1425</v>
      </c>
      <c r="D448">
        <v>0</v>
      </c>
      <c r="E448">
        <v>0</v>
      </c>
      <c r="F448">
        <v>0</v>
      </c>
      <c r="G448" t="s">
        <v>1426</v>
      </c>
      <c r="K448">
        <v>1.22058712612913E+18</v>
      </c>
      <c r="L448" t="s">
        <v>1427</v>
      </c>
    </row>
    <row r="449" spans="1:12" x14ac:dyDescent="0.2">
      <c r="A449" s="1">
        <v>43854.155624999999</v>
      </c>
      <c r="B449" t="s">
        <v>1428</v>
      </c>
      <c r="C449" t="s">
        <v>1429</v>
      </c>
      <c r="D449">
        <v>0</v>
      </c>
      <c r="E449">
        <v>0</v>
      </c>
      <c r="F449">
        <v>0</v>
      </c>
      <c r="G449" t="s">
        <v>1430</v>
      </c>
      <c r="K449">
        <v>1.2205528315660401E+18</v>
      </c>
      <c r="L449" t="s">
        <v>1431</v>
      </c>
    </row>
    <row r="450" spans="1:12" x14ac:dyDescent="0.2">
      <c r="A450" s="1">
        <v>43854.148402777777</v>
      </c>
      <c r="B450" t="s">
        <v>1428</v>
      </c>
      <c r="D450">
        <v>0</v>
      </c>
      <c r="E450">
        <v>0</v>
      </c>
      <c r="F450">
        <v>2</v>
      </c>
      <c r="G450" t="s">
        <v>1432</v>
      </c>
      <c r="K450">
        <v>1.2205502156877199E+18</v>
      </c>
      <c r="L450" t="s">
        <v>1433</v>
      </c>
    </row>
    <row r="451" spans="1:12" x14ac:dyDescent="0.2">
      <c r="A451" s="1">
        <v>43853.808506944442</v>
      </c>
      <c r="B451" t="s">
        <v>1434</v>
      </c>
      <c r="C451" t="s">
        <v>274</v>
      </c>
      <c r="D451">
        <v>1</v>
      </c>
      <c r="E451">
        <v>0</v>
      </c>
      <c r="F451">
        <v>0</v>
      </c>
      <c r="G451" t="s">
        <v>1435</v>
      </c>
      <c r="K451">
        <v>1.22042703830735E+18</v>
      </c>
      <c r="L451" t="s">
        <v>1436</v>
      </c>
    </row>
    <row r="452" spans="1:12" x14ac:dyDescent="0.2">
      <c r="A452" s="1">
        <v>43853.775358796294</v>
      </c>
      <c r="B452" t="s">
        <v>1437</v>
      </c>
      <c r="C452" t="s">
        <v>1438</v>
      </c>
      <c r="D452">
        <v>0</v>
      </c>
      <c r="E452">
        <v>0</v>
      </c>
      <c r="F452">
        <v>2</v>
      </c>
      <c r="G452" t="s">
        <v>1439</v>
      </c>
      <c r="K452">
        <v>1.22041502634498E+18</v>
      </c>
      <c r="L452" t="s">
        <v>1440</v>
      </c>
    </row>
    <row r="453" spans="1:12" x14ac:dyDescent="0.2">
      <c r="A453" s="1">
        <v>43853.677060185182</v>
      </c>
      <c r="B453" t="s">
        <v>1441</v>
      </c>
      <c r="C453" t="s">
        <v>1442</v>
      </c>
      <c r="D453">
        <v>0</v>
      </c>
      <c r="E453">
        <v>0</v>
      </c>
      <c r="F453">
        <v>0</v>
      </c>
      <c r="G453" t="s">
        <v>1443</v>
      </c>
      <c r="K453">
        <v>1.2203794038191301E+18</v>
      </c>
      <c r="L453" t="s">
        <v>1444</v>
      </c>
    </row>
    <row r="454" spans="1:12" x14ac:dyDescent="0.2">
      <c r="A454" s="1">
        <v>43853.576423611114</v>
      </c>
      <c r="B454" t="s">
        <v>46</v>
      </c>
      <c r="D454">
        <v>0</v>
      </c>
      <c r="E454">
        <v>4</v>
      </c>
      <c r="F454">
        <v>7</v>
      </c>
      <c r="G454" t="s">
        <v>1445</v>
      </c>
      <c r="K454">
        <v>1.2203429341738099E+18</v>
      </c>
      <c r="L454" t="s">
        <v>1446</v>
      </c>
    </row>
    <row r="455" spans="1:12" x14ac:dyDescent="0.2">
      <c r="A455" s="1">
        <v>43853.465682870374</v>
      </c>
      <c r="B455" t="s">
        <v>801</v>
      </c>
      <c r="D455">
        <v>0</v>
      </c>
      <c r="E455">
        <v>0</v>
      </c>
      <c r="F455">
        <v>0</v>
      </c>
      <c r="G455" t="e">
        <f>AhalinaNCB البنك الاهلي مول اكتتاب شركة آرامكو ومدد مدة التمويل لمن يرغب مقابل فائدة ولكن الاشكالية أنه في حالة شراء العميل أسهم في آرامكو زيادة على أسهم التمويل ومن ثم باعها يحجز مبلغها للتمويل حتى لو كانت في محفظة اخرى في البنك والاشكالية ايضا أنه لا يخصم من الفائدة شيء</f>
        <v>#NAME?</v>
      </c>
      <c r="I455" t="e">
        <f>AhalinaNCB</f>
        <v>#NAME?</v>
      </c>
      <c r="K455">
        <v>1.22030280358912E+18</v>
      </c>
      <c r="L455" t="s">
        <v>1447</v>
      </c>
    </row>
    <row r="456" spans="1:12" x14ac:dyDescent="0.2">
      <c r="A456" s="1">
        <v>43853.337743055556</v>
      </c>
      <c r="B456" t="s">
        <v>1448</v>
      </c>
      <c r="C456" t="s">
        <v>319</v>
      </c>
      <c r="D456">
        <v>1</v>
      </c>
      <c r="E456">
        <v>0</v>
      </c>
      <c r="F456">
        <v>0</v>
      </c>
      <c r="G456" t="s">
        <v>1449</v>
      </c>
      <c r="K456">
        <v>1.2202564415813399E+18</v>
      </c>
      <c r="L456" t="s">
        <v>1450</v>
      </c>
    </row>
    <row r="457" spans="1:12" x14ac:dyDescent="0.2">
      <c r="A457" s="1">
        <v>43853.225439814814</v>
      </c>
      <c r="B457" t="s">
        <v>1451</v>
      </c>
      <c r="C457" t="s">
        <v>261</v>
      </c>
      <c r="D457">
        <v>0</v>
      </c>
      <c r="E457">
        <v>0</v>
      </c>
      <c r="F457">
        <v>0</v>
      </c>
      <c r="G457" t="s">
        <v>1452</v>
      </c>
      <c r="K457">
        <v>1.22021574291584E+18</v>
      </c>
      <c r="L457" t="s">
        <v>1453</v>
      </c>
    </row>
    <row r="458" spans="1:12" x14ac:dyDescent="0.2">
      <c r="A458" s="1">
        <v>43853.017731481479</v>
      </c>
      <c r="B458" t="s">
        <v>1333</v>
      </c>
      <c r="D458">
        <v>63</v>
      </c>
      <c r="E458">
        <v>50</v>
      </c>
      <c r="F458">
        <v>233</v>
      </c>
      <c r="G458" t="s">
        <v>1454</v>
      </c>
      <c r="K458">
        <v>1.2201404736140201E+18</v>
      </c>
      <c r="L458" t="s">
        <v>1455</v>
      </c>
    </row>
    <row r="459" spans="1:12" x14ac:dyDescent="0.2">
      <c r="A459" s="1">
        <v>43852.8830787037</v>
      </c>
      <c r="B459" t="s">
        <v>1456</v>
      </c>
      <c r="C459" t="s">
        <v>76</v>
      </c>
      <c r="D459">
        <v>0</v>
      </c>
      <c r="E459">
        <v>0</v>
      </c>
      <c r="F459">
        <v>0</v>
      </c>
      <c r="G459" t="s">
        <v>1457</v>
      </c>
      <c r="K459">
        <v>1.22009167573074E+18</v>
      </c>
      <c r="L459" t="s">
        <v>1458</v>
      </c>
    </row>
    <row r="460" spans="1:12" x14ac:dyDescent="0.2">
      <c r="A460" s="1">
        <v>43852.862638888888</v>
      </c>
      <c r="B460" t="s">
        <v>1459</v>
      </c>
      <c r="D460">
        <v>0</v>
      </c>
      <c r="E460">
        <v>1</v>
      </c>
      <c r="F460">
        <v>0</v>
      </c>
      <c r="G460" t="s">
        <v>1460</v>
      </c>
      <c r="K460">
        <v>1.22008426930286E+18</v>
      </c>
      <c r="L460" t="s">
        <v>1461</v>
      </c>
    </row>
    <row r="461" spans="1:12" x14ac:dyDescent="0.2">
      <c r="A461" s="1">
        <v>43852.84412037037</v>
      </c>
      <c r="B461" t="s">
        <v>1462</v>
      </c>
      <c r="D461">
        <v>0</v>
      </c>
      <c r="E461">
        <v>0</v>
      </c>
      <c r="F461">
        <v>0</v>
      </c>
      <c r="G461" t="s">
        <v>1463</v>
      </c>
      <c r="K461">
        <v>1.22007755833683E+18</v>
      </c>
      <c r="L461" t="s">
        <v>1464</v>
      </c>
    </row>
    <row r="462" spans="1:12" x14ac:dyDescent="0.2">
      <c r="A462" s="1">
        <v>43852.821956018517</v>
      </c>
      <c r="B462" t="s">
        <v>1465</v>
      </c>
      <c r="C462" t="s">
        <v>1466</v>
      </c>
      <c r="D462">
        <v>1</v>
      </c>
      <c r="E462">
        <v>0</v>
      </c>
      <c r="F462">
        <v>0</v>
      </c>
      <c r="G462" t="s">
        <v>1467</v>
      </c>
      <c r="K462">
        <v>1.22006952530926E+18</v>
      </c>
      <c r="L462" t="s">
        <v>1468</v>
      </c>
    </row>
    <row r="463" spans="1:12" x14ac:dyDescent="0.2">
      <c r="A463" s="1">
        <v>43852.814953703702</v>
      </c>
      <c r="B463" t="s">
        <v>1469</v>
      </c>
      <c r="D463">
        <v>1</v>
      </c>
      <c r="E463">
        <v>0</v>
      </c>
      <c r="F463">
        <v>0</v>
      </c>
      <c r="G463" t="s">
        <v>1470</v>
      </c>
      <c r="I463" t="e">
        <f>AlRajhiCapital</f>
        <v>#NAME?</v>
      </c>
      <c r="K463">
        <v>1.2200669881287099E+18</v>
      </c>
      <c r="L463" t="s">
        <v>1471</v>
      </c>
    </row>
    <row r="464" spans="1:12" x14ac:dyDescent="0.2">
      <c r="A464" s="1">
        <v>43852.765509259261</v>
      </c>
      <c r="B464" t="s">
        <v>1472</v>
      </c>
      <c r="D464">
        <v>1</v>
      </c>
      <c r="E464">
        <v>0</v>
      </c>
      <c r="F464">
        <v>0</v>
      </c>
      <c r="G464" t="s">
        <v>1473</v>
      </c>
      <c r="K464">
        <v>1.2200490723059E+18</v>
      </c>
      <c r="L464" t="s">
        <v>1474</v>
      </c>
    </row>
    <row r="465" spans="1:12" x14ac:dyDescent="0.2">
      <c r="A465" s="1">
        <v>43852.761342592596</v>
      </c>
      <c r="B465" t="s">
        <v>1475</v>
      </c>
      <c r="C465" t="s">
        <v>1476</v>
      </c>
      <c r="D465">
        <v>0</v>
      </c>
      <c r="E465">
        <v>0</v>
      </c>
      <c r="F465">
        <v>1</v>
      </c>
      <c r="G465" t="s">
        <v>1477</v>
      </c>
      <c r="K465">
        <v>1.22004756038514E+18</v>
      </c>
      <c r="L465" t="s">
        <v>1478</v>
      </c>
    </row>
    <row r="466" spans="1:12" x14ac:dyDescent="0.2">
      <c r="A466" s="1">
        <v>43852.74355324074</v>
      </c>
      <c r="B466" t="s">
        <v>93</v>
      </c>
      <c r="D466">
        <v>1</v>
      </c>
      <c r="E466">
        <v>0</v>
      </c>
      <c r="F466">
        <v>1</v>
      </c>
      <c r="G466" t="s">
        <v>1479</v>
      </c>
      <c r="K466">
        <v>1.22004111600909E+18</v>
      </c>
      <c r="L466" t="s">
        <v>1480</v>
      </c>
    </row>
    <row r="467" spans="1:12" x14ac:dyDescent="0.2">
      <c r="A467" s="1">
        <v>43852.711909722224</v>
      </c>
      <c r="B467" t="s">
        <v>418</v>
      </c>
      <c r="D467">
        <v>2</v>
      </c>
      <c r="E467">
        <v>0</v>
      </c>
      <c r="F467">
        <v>2</v>
      </c>
      <c r="G467" t="s">
        <v>1481</v>
      </c>
      <c r="K467">
        <v>1.22002964857216E+18</v>
      </c>
      <c r="L467" t="s">
        <v>1482</v>
      </c>
    </row>
    <row r="468" spans="1:12" x14ac:dyDescent="0.2">
      <c r="A468" s="1">
        <v>43852.668981481482</v>
      </c>
      <c r="B468" t="s">
        <v>16</v>
      </c>
      <c r="C468" t="s">
        <v>1483</v>
      </c>
      <c r="D468">
        <v>1</v>
      </c>
      <c r="E468">
        <v>1</v>
      </c>
      <c r="F468">
        <v>10</v>
      </c>
      <c r="G468" t="s">
        <v>1484</v>
      </c>
      <c r="K468">
        <v>1.2200140908501199E+18</v>
      </c>
      <c r="L468" t="s">
        <v>1485</v>
      </c>
    </row>
    <row r="469" spans="1:12" x14ac:dyDescent="0.2">
      <c r="A469" s="1">
        <v>43852.638159722221</v>
      </c>
      <c r="B469" t="s">
        <v>1486</v>
      </c>
      <c r="D469">
        <v>0</v>
      </c>
      <c r="E469">
        <v>0</v>
      </c>
      <c r="F469">
        <v>0</v>
      </c>
      <c r="G469" t="s">
        <v>1487</v>
      </c>
      <c r="K469">
        <v>1.22000292151488E+18</v>
      </c>
      <c r="L469" t="s">
        <v>1488</v>
      </c>
    </row>
    <row r="470" spans="1:12" x14ac:dyDescent="0.2">
      <c r="A470" s="1">
        <v>43852.556157407409</v>
      </c>
      <c r="B470" t="s">
        <v>1489</v>
      </c>
      <c r="D470">
        <v>0</v>
      </c>
      <c r="E470">
        <v>1</v>
      </c>
      <c r="F470">
        <v>1</v>
      </c>
      <c r="G470" t="s">
        <v>1490</v>
      </c>
      <c r="K470">
        <v>1.21997320296691E+18</v>
      </c>
      <c r="L470" t="s">
        <v>1491</v>
      </c>
    </row>
    <row r="471" spans="1:12" x14ac:dyDescent="0.2">
      <c r="A471" s="1">
        <v>43852.521261574075</v>
      </c>
      <c r="B471" t="s">
        <v>1492</v>
      </c>
      <c r="D471">
        <v>2</v>
      </c>
      <c r="E471">
        <v>0</v>
      </c>
      <c r="F471">
        <v>0</v>
      </c>
      <c r="G471" t="s">
        <v>1493</v>
      </c>
      <c r="K471">
        <v>1.21996055977437E+18</v>
      </c>
      <c r="L471" t="s">
        <v>1494</v>
      </c>
    </row>
    <row r="472" spans="1:12" x14ac:dyDescent="0.2">
      <c r="A472" s="1">
        <v>43852.5158912037</v>
      </c>
      <c r="B472" t="s">
        <v>90</v>
      </c>
      <c r="D472">
        <v>4</v>
      </c>
      <c r="E472">
        <v>30</v>
      </c>
      <c r="F472">
        <v>18</v>
      </c>
      <c r="G472" t="s">
        <v>1495</v>
      </c>
      <c r="K472">
        <v>1.21995861203183E+18</v>
      </c>
      <c r="L472" t="s">
        <v>1496</v>
      </c>
    </row>
    <row r="473" spans="1:12" x14ac:dyDescent="0.2">
      <c r="A473" s="1">
        <v>43852.438645833332</v>
      </c>
      <c r="B473" t="s">
        <v>1497</v>
      </c>
      <c r="D473">
        <v>7</v>
      </c>
      <c r="E473">
        <v>2</v>
      </c>
      <c r="F473">
        <v>1</v>
      </c>
      <c r="G473" t="s">
        <v>1498</v>
      </c>
      <c r="K473">
        <v>1.2199306195531599E+18</v>
      </c>
      <c r="L473" t="s">
        <v>1499</v>
      </c>
    </row>
    <row r="474" spans="1:12" x14ac:dyDescent="0.2">
      <c r="A474" s="1">
        <v>43852.432349537034</v>
      </c>
      <c r="B474" t="s">
        <v>273</v>
      </c>
      <c r="C474" t="s">
        <v>1052</v>
      </c>
      <c r="D474">
        <v>2</v>
      </c>
      <c r="E474">
        <v>0</v>
      </c>
      <c r="F474">
        <v>1</v>
      </c>
      <c r="G474" t="s">
        <v>1500</v>
      </c>
      <c r="K474">
        <v>1.2199283372730299E+18</v>
      </c>
      <c r="L474" t="s">
        <v>1501</v>
      </c>
    </row>
    <row r="475" spans="1:12" x14ac:dyDescent="0.2">
      <c r="A475" s="1">
        <v>43852.410578703704</v>
      </c>
      <c r="B475" t="s">
        <v>1502</v>
      </c>
      <c r="D475">
        <v>0</v>
      </c>
      <c r="E475">
        <v>0</v>
      </c>
      <c r="F475">
        <v>0</v>
      </c>
      <c r="G475" t="s">
        <v>1503</v>
      </c>
      <c r="K475">
        <v>1.2199204467470001E+18</v>
      </c>
      <c r="L475" t="s">
        <v>1504</v>
      </c>
    </row>
    <row r="476" spans="1:12" x14ac:dyDescent="0.2">
      <c r="A476" s="1">
        <v>43852.404456018521</v>
      </c>
      <c r="B476" t="s">
        <v>1505</v>
      </c>
      <c r="D476">
        <v>11</v>
      </c>
      <c r="E476">
        <v>29</v>
      </c>
      <c r="F476">
        <v>43</v>
      </c>
      <c r="G476" t="s">
        <v>1506</v>
      </c>
      <c r="I476" t="e">
        <f>ALJADEEDNEWS</f>
        <v>#NAME?</v>
      </c>
      <c r="K476">
        <v>1.2199182284215099E+18</v>
      </c>
      <c r="L476" t="s">
        <v>1507</v>
      </c>
    </row>
    <row r="477" spans="1:12" x14ac:dyDescent="0.2">
      <c r="A477" s="1">
        <v>43852.393009259256</v>
      </c>
      <c r="B477" t="s">
        <v>753</v>
      </c>
      <c r="D477">
        <v>1</v>
      </c>
      <c r="E477">
        <v>2</v>
      </c>
      <c r="F477">
        <v>3</v>
      </c>
      <c r="G477" t="s">
        <v>1508</v>
      </c>
      <c r="K477">
        <v>1.2199140804352699E+18</v>
      </c>
      <c r="L477" t="s">
        <v>1509</v>
      </c>
    </row>
    <row r="478" spans="1:12" x14ac:dyDescent="0.2">
      <c r="A478" s="1">
        <v>43852.378148148149</v>
      </c>
      <c r="B478" t="s">
        <v>1510</v>
      </c>
      <c r="D478">
        <v>0</v>
      </c>
      <c r="E478">
        <v>0</v>
      </c>
      <c r="F478">
        <v>0</v>
      </c>
      <c r="G478" t="s">
        <v>1511</v>
      </c>
      <c r="K478">
        <v>1.2199086949068101E+18</v>
      </c>
      <c r="L478" t="s">
        <v>1512</v>
      </c>
    </row>
    <row r="479" spans="1:12" x14ac:dyDescent="0.2">
      <c r="A479" s="1">
        <v>43852.354710648149</v>
      </c>
      <c r="B479" t="s">
        <v>1513</v>
      </c>
      <c r="D479">
        <v>0</v>
      </c>
      <c r="E479">
        <v>0</v>
      </c>
      <c r="F479">
        <v>0</v>
      </c>
      <c r="G479" t="s">
        <v>1514</v>
      </c>
      <c r="K479">
        <v>1.2199002028884101E+18</v>
      </c>
      <c r="L479" t="s">
        <v>1515</v>
      </c>
    </row>
    <row r="480" spans="1:12" x14ac:dyDescent="0.2">
      <c r="A480" s="1">
        <v>43852.353935185187</v>
      </c>
      <c r="B480" t="s">
        <v>1516</v>
      </c>
      <c r="D480">
        <v>1</v>
      </c>
      <c r="E480">
        <v>0</v>
      </c>
      <c r="F480">
        <v>0</v>
      </c>
      <c r="G480" t="s">
        <v>1517</v>
      </c>
      <c r="K480">
        <v>1.2198999198484301E+18</v>
      </c>
      <c r="L480" t="s">
        <v>1518</v>
      </c>
    </row>
    <row r="481" spans="1:12" x14ac:dyDescent="0.2">
      <c r="A481" s="1">
        <v>43852.3281712963</v>
      </c>
      <c r="B481" t="s">
        <v>1519</v>
      </c>
      <c r="D481">
        <v>0</v>
      </c>
      <c r="E481">
        <v>0</v>
      </c>
      <c r="F481">
        <v>0</v>
      </c>
      <c r="G481" t="s">
        <v>1520</v>
      </c>
      <c r="K481">
        <v>1.21989058412445E+18</v>
      </c>
      <c r="L481" t="s">
        <v>1521</v>
      </c>
    </row>
    <row r="482" spans="1:12" x14ac:dyDescent="0.2">
      <c r="A482" s="1">
        <v>43852.326608796298</v>
      </c>
      <c r="B482" t="s">
        <v>1522</v>
      </c>
      <c r="D482">
        <v>0</v>
      </c>
      <c r="E482">
        <v>1</v>
      </c>
      <c r="F482">
        <v>0</v>
      </c>
      <c r="G482" t="s">
        <v>1523</v>
      </c>
      <c r="K482">
        <v>1.2198900164214001E+18</v>
      </c>
      <c r="L482" t="s">
        <v>1524</v>
      </c>
    </row>
    <row r="483" spans="1:12" x14ac:dyDescent="0.2">
      <c r="A483" s="1">
        <v>43852.298807870371</v>
      </c>
      <c r="B483" t="s">
        <v>1525</v>
      </c>
      <c r="D483">
        <v>0</v>
      </c>
      <c r="E483">
        <v>1</v>
      </c>
      <c r="F483">
        <v>0</v>
      </c>
      <c r="G483" t="s">
        <v>1526</v>
      </c>
      <c r="K483">
        <v>1.21987994368702E+18</v>
      </c>
      <c r="L483" t="s">
        <v>1527</v>
      </c>
    </row>
    <row r="484" spans="1:12" x14ac:dyDescent="0.2">
      <c r="A484" s="1">
        <v>43852.298715277779</v>
      </c>
      <c r="B484" t="s">
        <v>1528</v>
      </c>
      <c r="D484">
        <v>0</v>
      </c>
      <c r="E484">
        <v>0</v>
      </c>
      <c r="F484">
        <v>0</v>
      </c>
      <c r="G484" t="s">
        <v>1529</v>
      </c>
      <c r="K484">
        <v>1.2198799109629701E+18</v>
      </c>
      <c r="L484" t="s">
        <v>1530</v>
      </c>
    </row>
    <row r="485" spans="1:12" x14ac:dyDescent="0.2">
      <c r="A485" s="1">
        <v>43852.293391203704</v>
      </c>
      <c r="B485" t="s">
        <v>1531</v>
      </c>
      <c r="D485">
        <v>0</v>
      </c>
      <c r="E485">
        <v>0</v>
      </c>
      <c r="F485">
        <v>0</v>
      </c>
      <c r="G485" t="s">
        <v>1532</v>
      </c>
      <c r="K485">
        <v>1.2198779822962501E+18</v>
      </c>
      <c r="L485" t="s">
        <v>1533</v>
      </c>
    </row>
    <row r="486" spans="1:12" x14ac:dyDescent="0.2">
      <c r="A486" s="1">
        <v>43852.268460648149</v>
      </c>
      <c r="B486" t="s">
        <v>1534</v>
      </c>
      <c r="D486">
        <v>0</v>
      </c>
      <c r="E486">
        <v>1</v>
      </c>
      <c r="F486">
        <v>0</v>
      </c>
      <c r="G486" t="s">
        <v>1535</v>
      </c>
      <c r="K486">
        <v>1.2198689447455301E+18</v>
      </c>
      <c r="L486" t="s">
        <v>1536</v>
      </c>
    </row>
    <row r="487" spans="1:12" x14ac:dyDescent="0.2">
      <c r="A487" s="1">
        <v>43852.26321759259</v>
      </c>
      <c r="B487" t="s">
        <v>1537</v>
      </c>
      <c r="D487">
        <v>0</v>
      </c>
      <c r="E487">
        <v>0</v>
      </c>
      <c r="F487">
        <v>0</v>
      </c>
      <c r="G487" t="s">
        <v>1538</v>
      </c>
      <c r="K487">
        <v>1.2198670463614899E+18</v>
      </c>
      <c r="L487" t="s">
        <v>1539</v>
      </c>
    </row>
    <row r="488" spans="1:12" x14ac:dyDescent="0.2">
      <c r="A488" s="1">
        <v>43852.261805555558</v>
      </c>
      <c r="B488" t="s">
        <v>223</v>
      </c>
      <c r="D488">
        <v>5</v>
      </c>
      <c r="E488">
        <v>2</v>
      </c>
      <c r="F488">
        <v>3</v>
      </c>
      <c r="G488" t="s">
        <v>1540</v>
      </c>
      <c r="K488">
        <v>1.2198665334359601E+18</v>
      </c>
      <c r="L488" t="s">
        <v>1541</v>
      </c>
    </row>
    <row r="489" spans="1:12" x14ac:dyDescent="0.2">
      <c r="A489" s="1">
        <v>43852.261099537034</v>
      </c>
      <c r="B489" t="s">
        <v>1542</v>
      </c>
      <c r="D489">
        <v>0</v>
      </c>
      <c r="E489">
        <v>15</v>
      </c>
      <c r="F489">
        <v>14</v>
      </c>
      <c r="G489" t="s">
        <v>1543</v>
      </c>
      <c r="K489">
        <v>1.2198662779819699E+18</v>
      </c>
      <c r="L489" t="s">
        <v>1544</v>
      </c>
    </row>
    <row r="490" spans="1:12" x14ac:dyDescent="0.2">
      <c r="A490" s="1">
        <v>43852.256168981483</v>
      </c>
      <c r="B490" t="s">
        <v>1545</v>
      </c>
      <c r="D490">
        <v>0</v>
      </c>
      <c r="E490">
        <v>0</v>
      </c>
      <c r="F490">
        <v>0</v>
      </c>
      <c r="G490" t="s">
        <v>1546</v>
      </c>
      <c r="K490">
        <v>1.2198644921730701E+18</v>
      </c>
      <c r="L490" t="s">
        <v>1547</v>
      </c>
    </row>
    <row r="491" spans="1:12" x14ac:dyDescent="0.2">
      <c r="A491" s="1">
        <v>43852.227210648147</v>
      </c>
      <c r="B491" t="s">
        <v>1548</v>
      </c>
      <c r="D491">
        <v>0</v>
      </c>
      <c r="E491">
        <v>0</v>
      </c>
      <c r="F491">
        <v>0</v>
      </c>
      <c r="G491" t="s">
        <v>1549</v>
      </c>
      <c r="K491">
        <v>1.2198539981963899E+18</v>
      </c>
      <c r="L491" t="s">
        <v>1550</v>
      </c>
    </row>
    <row r="492" spans="1:12" x14ac:dyDescent="0.2">
      <c r="A492" s="1">
        <v>43852.216238425928</v>
      </c>
      <c r="B492" t="s">
        <v>1551</v>
      </c>
      <c r="D492">
        <v>0</v>
      </c>
      <c r="E492">
        <v>0</v>
      </c>
      <c r="F492">
        <v>0</v>
      </c>
      <c r="G492" t="s">
        <v>1552</v>
      </c>
      <c r="K492">
        <v>1.21985002325038E+18</v>
      </c>
      <c r="L492" t="s">
        <v>1553</v>
      </c>
    </row>
    <row r="493" spans="1:12" x14ac:dyDescent="0.2">
      <c r="A493" s="1">
        <v>43852.212222222224</v>
      </c>
      <c r="B493" t="s">
        <v>1554</v>
      </c>
      <c r="D493">
        <v>0</v>
      </c>
      <c r="E493">
        <v>0</v>
      </c>
      <c r="F493">
        <v>0</v>
      </c>
      <c r="G493" t="s">
        <v>1555</v>
      </c>
      <c r="K493">
        <v>1.21984856761293E+18</v>
      </c>
      <c r="L493" t="s">
        <v>1556</v>
      </c>
    </row>
    <row r="494" spans="1:12" x14ac:dyDescent="0.2">
      <c r="A494" s="1">
        <v>43852.172534722224</v>
      </c>
      <c r="B494" t="s">
        <v>1557</v>
      </c>
      <c r="D494">
        <v>0</v>
      </c>
      <c r="E494">
        <v>0</v>
      </c>
      <c r="F494">
        <v>0</v>
      </c>
      <c r="G494" t="s">
        <v>1558</v>
      </c>
      <c r="K494">
        <v>1.2198341839183401E+18</v>
      </c>
      <c r="L494" t="s">
        <v>1559</v>
      </c>
    </row>
    <row r="495" spans="1:12" x14ac:dyDescent="0.2">
      <c r="A495" s="1">
        <v>43852.172476851854</v>
      </c>
      <c r="B495" t="s">
        <v>1560</v>
      </c>
      <c r="D495">
        <v>2</v>
      </c>
      <c r="E495">
        <v>0</v>
      </c>
      <c r="F495">
        <v>0</v>
      </c>
      <c r="G495" t="s">
        <v>1561</v>
      </c>
      <c r="K495">
        <v>1.2198341648552E+18</v>
      </c>
      <c r="L495" t="s">
        <v>1562</v>
      </c>
    </row>
    <row r="496" spans="1:12" x14ac:dyDescent="0.2">
      <c r="A496" s="1">
        <v>43852.104247685187</v>
      </c>
      <c r="B496" t="s">
        <v>1563</v>
      </c>
      <c r="D496">
        <v>23</v>
      </c>
      <c r="E496">
        <v>8</v>
      </c>
      <c r="F496">
        <v>16</v>
      </c>
      <c r="G496" t="s">
        <v>1564</v>
      </c>
      <c r="K496">
        <v>1.21980943793598E+18</v>
      </c>
      <c r="L496" t="s">
        <v>1565</v>
      </c>
    </row>
    <row r="497" spans="1:12" x14ac:dyDescent="0.2">
      <c r="A497" s="1">
        <v>43851.958981481483</v>
      </c>
      <c r="B497" t="s">
        <v>1566</v>
      </c>
      <c r="D497">
        <v>2</v>
      </c>
      <c r="E497">
        <v>0</v>
      </c>
      <c r="F497">
        <v>4</v>
      </c>
      <c r="G497" t="s">
        <v>1567</v>
      </c>
      <c r="K497">
        <v>1.21975679551582E+18</v>
      </c>
      <c r="L497" t="s">
        <v>1568</v>
      </c>
    </row>
    <row r="498" spans="1:12" x14ac:dyDescent="0.2">
      <c r="A498" s="1">
        <v>43851.876828703702</v>
      </c>
      <c r="B498" t="s">
        <v>1569</v>
      </c>
      <c r="D498">
        <v>1</v>
      </c>
      <c r="E498">
        <v>0</v>
      </c>
      <c r="F498">
        <v>0</v>
      </c>
      <c r="G498" t="s">
        <v>1570</v>
      </c>
      <c r="I498" t="e">
        <f>AdelAljubeir</f>
        <v>#NAME?</v>
      </c>
      <c r="K498">
        <v>1.2197270249122601E+18</v>
      </c>
      <c r="L498" t="s">
        <v>1571</v>
      </c>
    </row>
    <row r="499" spans="1:12" x14ac:dyDescent="0.2">
      <c r="A499" s="1">
        <v>43851.849965277775</v>
      </c>
      <c r="B499" t="s">
        <v>1572</v>
      </c>
      <c r="D499">
        <v>0</v>
      </c>
      <c r="E499">
        <v>3</v>
      </c>
      <c r="F499">
        <v>1</v>
      </c>
      <c r="G499" t="s">
        <v>1573</v>
      </c>
      <c r="K499">
        <v>1.2197172884311401E+18</v>
      </c>
      <c r="L499" t="s">
        <v>1574</v>
      </c>
    </row>
    <row r="500" spans="1:12" x14ac:dyDescent="0.2">
      <c r="A500" s="1">
        <v>43851.762638888889</v>
      </c>
      <c r="B500" t="s">
        <v>1575</v>
      </c>
      <c r="C500" t="s">
        <v>1476</v>
      </c>
      <c r="D500">
        <v>0</v>
      </c>
      <c r="E500">
        <v>0</v>
      </c>
      <c r="F500">
        <v>0</v>
      </c>
      <c r="G500" t="s">
        <v>1576</v>
      </c>
      <c r="K500">
        <v>1.2196856424871099E+18</v>
      </c>
      <c r="L500" t="s">
        <v>1577</v>
      </c>
    </row>
    <row r="501" spans="1:12" x14ac:dyDescent="0.2">
      <c r="A501" s="1">
        <v>43851.711458333331</v>
      </c>
      <c r="B501" t="s">
        <v>1578</v>
      </c>
      <c r="C501" t="s">
        <v>1579</v>
      </c>
      <c r="D501">
        <v>0</v>
      </c>
      <c r="E501">
        <v>0</v>
      </c>
      <c r="F501">
        <v>0</v>
      </c>
      <c r="G501" t="s">
        <v>1580</v>
      </c>
      <c r="K501">
        <v>1.2196670962312E+18</v>
      </c>
      <c r="L501" t="s">
        <v>1581</v>
      </c>
    </row>
    <row r="502" spans="1:12" x14ac:dyDescent="0.2">
      <c r="A502" s="1">
        <v>43851.629270833335</v>
      </c>
      <c r="B502" t="s">
        <v>1346</v>
      </c>
      <c r="D502">
        <v>1</v>
      </c>
      <c r="E502">
        <v>10</v>
      </c>
      <c r="F502">
        <v>6</v>
      </c>
      <c r="G502" t="s">
        <v>1582</v>
      </c>
      <c r="K502">
        <v>1.2196373128559201E+18</v>
      </c>
      <c r="L502" t="s">
        <v>1583</v>
      </c>
    </row>
    <row r="503" spans="1:12" x14ac:dyDescent="0.2">
      <c r="A503" s="1">
        <v>43851.582627314812</v>
      </c>
      <c r="B503" t="s">
        <v>1572</v>
      </c>
      <c r="D503">
        <v>0</v>
      </c>
      <c r="E503">
        <v>8</v>
      </c>
      <c r="F503">
        <v>7</v>
      </c>
      <c r="G503" t="s">
        <v>1584</v>
      </c>
      <c r="K503">
        <v>1.2196204068958001E+18</v>
      </c>
      <c r="L503" t="s">
        <v>1585</v>
      </c>
    </row>
    <row r="504" spans="1:12" x14ac:dyDescent="0.2">
      <c r="A504" s="1">
        <v>43851.569965277777</v>
      </c>
      <c r="B504" t="s">
        <v>46</v>
      </c>
      <c r="D504">
        <v>0</v>
      </c>
      <c r="E504">
        <v>0</v>
      </c>
      <c r="F504">
        <v>1</v>
      </c>
      <c r="G504" t="s">
        <v>1586</v>
      </c>
      <c r="K504">
        <v>1.21961582167841E+18</v>
      </c>
      <c r="L504" t="s">
        <v>1587</v>
      </c>
    </row>
    <row r="505" spans="1:12" x14ac:dyDescent="0.2">
      <c r="A505" s="1">
        <v>43851.531793981485</v>
      </c>
      <c r="B505" t="s">
        <v>1403</v>
      </c>
      <c r="D505">
        <v>0</v>
      </c>
      <c r="E505">
        <v>1</v>
      </c>
      <c r="F505">
        <v>2</v>
      </c>
      <c r="G505" t="s">
        <v>1588</v>
      </c>
      <c r="K505">
        <v>1.21960198638914E+18</v>
      </c>
      <c r="L505" t="s">
        <v>1589</v>
      </c>
    </row>
    <row r="506" spans="1:12" x14ac:dyDescent="0.2">
      <c r="A506" s="1">
        <v>43850.94736111111</v>
      </c>
      <c r="B506" t="s">
        <v>1590</v>
      </c>
      <c r="D506">
        <v>0</v>
      </c>
      <c r="E506">
        <v>0</v>
      </c>
      <c r="F506">
        <v>0</v>
      </c>
      <c r="G506" t="s">
        <v>1591</v>
      </c>
      <c r="J506" t="s">
        <v>1592</v>
      </c>
      <c r="K506">
        <v>1.2193901937042701E+18</v>
      </c>
      <c r="L506" t="s">
        <v>1593</v>
      </c>
    </row>
    <row r="507" spans="1:12" x14ac:dyDescent="0.2">
      <c r="A507" s="1">
        <v>43850.834456018521</v>
      </c>
      <c r="B507" t="s">
        <v>1403</v>
      </c>
      <c r="D507">
        <v>0</v>
      </c>
      <c r="E507">
        <v>0</v>
      </c>
      <c r="F507">
        <v>0</v>
      </c>
      <c r="G507" t="s">
        <v>1594</v>
      </c>
      <c r="K507">
        <v>1.2193492816199601E+18</v>
      </c>
      <c r="L507" t="s">
        <v>1595</v>
      </c>
    </row>
    <row r="508" spans="1:12" x14ac:dyDescent="0.2">
      <c r="A508" s="1">
        <v>43850.776956018519</v>
      </c>
      <c r="B508" t="s">
        <v>999</v>
      </c>
      <c r="D508">
        <v>7</v>
      </c>
      <c r="E508">
        <v>0</v>
      </c>
      <c r="F508">
        <v>1</v>
      </c>
      <c r="G508" t="s">
        <v>1596</v>
      </c>
      <c r="K508">
        <v>1.2193284430007199E+18</v>
      </c>
      <c r="L508" t="s">
        <v>1597</v>
      </c>
    </row>
    <row r="509" spans="1:12" x14ac:dyDescent="0.2">
      <c r="A509" s="1">
        <v>43850.763865740744</v>
      </c>
      <c r="B509" t="s">
        <v>1598</v>
      </c>
      <c r="C509" t="s">
        <v>1599</v>
      </c>
      <c r="D509">
        <v>0</v>
      </c>
      <c r="E509">
        <v>0</v>
      </c>
      <c r="F509">
        <v>0</v>
      </c>
      <c r="G509" t="s">
        <v>1600</v>
      </c>
      <c r="K509">
        <v>1.2193236988277299E+18</v>
      </c>
      <c r="L509" t="s">
        <v>1601</v>
      </c>
    </row>
    <row r="510" spans="1:12" x14ac:dyDescent="0.2">
      <c r="A510" s="1">
        <v>43850.656435185185</v>
      </c>
      <c r="B510" t="s">
        <v>1602</v>
      </c>
      <c r="C510" t="s">
        <v>1602</v>
      </c>
      <c r="D510">
        <v>1</v>
      </c>
      <c r="E510">
        <v>0</v>
      </c>
      <c r="F510">
        <v>1</v>
      </c>
      <c r="G510" t="s">
        <v>1603</v>
      </c>
      <c r="K510">
        <v>1.2192847685101299E+18</v>
      </c>
      <c r="L510" t="s">
        <v>1604</v>
      </c>
    </row>
    <row r="511" spans="1:12" x14ac:dyDescent="0.2">
      <c r="A511" s="1">
        <v>43850.6330787037</v>
      </c>
      <c r="B511" t="s">
        <v>46</v>
      </c>
      <c r="D511">
        <v>0</v>
      </c>
      <c r="E511">
        <v>2</v>
      </c>
      <c r="F511">
        <v>0</v>
      </c>
      <c r="G511" t="s">
        <v>1605</v>
      </c>
      <c r="K511">
        <v>1.21927630375457E+18</v>
      </c>
      <c r="L511" t="s">
        <v>1606</v>
      </c>
    </row>
    <row r="512" spans="1:12" x14ac:dyDescent="0.2">
      <c r="A512" s="1">
        <v>43850.467013888891</v>
      </c>
      <c r="B512" t="s">
        <v>1607</v>
      </c>
      <c r="C512" t="s">
        <v>1608</v>
      </c>
      <c r="D512">
        <v>2</v>
      </c>
      <c r="E512">
        <v>0</v>
      </c>
      <c r="F512">
        <v>0</v>
      </c>
      <c r="G512" t="s">
        <v>1609</v>
      </c>
      <c r="K512">
        <v>1.21921612388914E+18</v>
      </c>
      <c r="L512" t="s">
        <v>1610</v>
      </c>
    </row>
    <row r="513" spans="1:12" x14ac:dyDescent="0.2">
      <c r="A513" s="1">
        <v>43850.365844907406</v>
      </c>
      <c r="B513" t="s">
        <v>1611</v>
      </c>
      <c r="C513" t="s">
        <v>1612</v>
      </c>
      <c r="D513">
        <v>0</v>
      </c>
      <c r="E513">
        <v>0</v>
      </c>
      <c r="F513">
        <v>0</v>
      </c>
      <c r="G513" t="s">
        <v>1613</v>
      </c>
      <c r="K513">
        <v>1.21917946165406E+18</v>
      </c>
      <c r="L513" t="s">
        <v>1614</v>
      </c>
    </row>
    <row r="514" spans="1:12" x14ac:dyDescent="0.2">
      <c r="A514" s="1">
        <v>43850.356400462966</v>
      </c>
      <c r="B514" t="s">
        <v>1615</v>
      </c>
      <c r="C514" t="s">
        <v>1616</v>
      </c>
      <c r="D514">
        <v>1</v>
      </c>
      <c r="E514">
        <v>0</v>
      </c>
      <c r="F514">
        <v>0</v>
      </c>
      <c r="G514" t="s">
        <v>1617</v>
      </c>
      <c r="K514">
        <v>1.21917603671538E+18</v>
      </c>
      <c r="L514" t="s">
        <v>1618</v>
      </c>
    </row>
    <row r="515" spans="1:12" x14ac:dyDescent="0.2">
      <c r="A515" s="1">
        <v>43850.199479166666</v>
      </c>
      <c r="B515" t="s">
        <v>1619</v>
      </c>
      <c r="D515">
        <v>1</v>
      </c>
      <c r="E515">
        <v>0</v>
      </c>
      <c r="F515">
        <v>1</v>
      </c>
      <c r="G515" t="s">
        <v>1620</v>
      </c>
      <c r="K515">
        <v>1.2191191728792901E+18</v>
      </c>
      <c r="L515" t="s">
        <v>1621</v>
      </c>
    </row>
    <row r="516" spans="1:12" x14ac:dyDescent="0.2">
      <c r="A516" s="1">
        <v>43850.199467592596</v>
      </c>
      <c r="B516" t="s">
        <v>1619</v>
      </c>
      <c r="D516">
        <v>1</v>
      </c>
      <c r="E516">
        <v>0</v>
      </c>
      <c r="F516">
        <v>0</v>
      </c>
      <c r="G516" t="s">
        <v>1622</v>
      </c>
      <c r="K516">
        <v>1.21911916967904E+18</v>
      </c>
      <c r="L516" t="s">
        <v>1623</v>
      </c>
    </row>
    <row r="517" spans="1:12" x14ac:dyDescent="0.2">
      <c r="A517" s="1">
        <v>43850.197951388887</v>
      </c>
      <c r="B517" t="s">
        <v>1619</v>
      </c>
      <c r="D517">
        <v>1</v>
      </c>
      <c r="E517">
        <v>0</v>
      </c>
      <c r="F517">
        <v>0</v>
      </c>
      <c r="G517" t="s">
        <v>1624</v>
      </c>
      <c r="K517">
        <v>1.2191186204558899E+18</v>
      </c>
      <c r="L517" t="s">
        <v>1625</v>
      </c>
    </row>
    <row r="518" spans="1:12" x14ac:dyDescent="0.2">
      <c r="A518" s="1">
        <v>43850.196296296293</v>
      </c>
      <c r="B518" t="s">
        <v>1619</v>
      </c>
      <c r="D518">
        <v>1</v>
      </c>
      <c r="E518">
        <v>0</v>
      </c>
      <c r="F518">
        <v>2</v>
      </c>
      <c r="G518" t="s">
        <v>1626</v>
      </c>
      <c r="K518">
        <v>1.21911801864046E+18</v>
      </c>
      <c r="L518" t="s">
        <v>1627</v>
      </c>
    </row>
    <row r="519" spans="1:12" x14ac:dyDescent="0.2">
      <c r="A519" s="1">
        <v>43850.169849537036</v>
      </c>
      <c r="B519" t="s">
        <v>1619</v>
      </c>
      <c r="D519">
        <v>1</v>
      </c>
      <c r="E519">
        <v>2</v>
      </c>
      <c r="F519">
        <v>1</v>
      </c>
      <c r="G519" t="s">
        <v>1628</v>
      </c>
      <c r="K519">
        <v>1.2191084344796301E+18</v>
      </c>
      <c r="L519" t="s">
        <v>1629</v>
      </c>
    </row>
    <row r="520" spans="1:12" x14ac:dyDescent="0.2">
      <c r="A520" s="1">
        <v>43850.167037037034</v>
      </c>
      <c r="B520" t="s">
        <v>1619</v>
      </c>
      <c r="D520">
        <v>9</v>
      </c>
      <c r="E520">
        <v>4</v>
      </c>
      <c r="F520">
        <v>17</v>
      </c>
      <c r="G520" t="s">
        <v>1630</v>
      </c>
      <c r="K520">
        <v>1.2191074172225001E+18</v>
      </c>
      <c r="L520" t="s">
        <v>1631</v>
      </c>
    </row>
    <row r="521" spans="1:12" x14ac:dyDescent="0.2">
      <c r="A521" s="1">
        <v>43849.752418981479</v>
      </c>
      <c r="B521" t="s">
        <v>1632</v>
      </c>
      <c r="C521" t="s">
        <v>1633</v>
      </c>
      <c r="D521">
        <v>0</v>
      </c>
      <c r="E521">
        <v>1</v>
      </c>
      <c r="F521">
        <v>7</v>
      </c>
      <c r="G521" t="e" cm="1">
        <f t="array" ref="G521">-تنويع مصادر الدخل الاقتصادي السعودي -فتح اكتتاب آرامكو -فتح باب السياحة و استقبال السياح -مدينة كاملة رأس مالية ( نيوم )</f>
        <v>#NAME?</v>
      </c>
      <c r="K521">
        <v>1.2189571626066199E+18</v>
      </c>
      <c r="L521" t="s">
        <v>1634</v>
      </c>
    </row>
    <row r="522" spans="1:12" x14ac:dyDescent="0.2">
      <c r="A522" s="1">
        <v>43849.57708333333</v>
      </c>
      <c r="B522" t="s">
        <v>1403</v>
      </c>
      <c r="D522">
        <v>0</v>
      </c>
      <c r="E522">
        <v>0</v>
      </c>
      <c r="F522">
        <v>0</v>
      </c>
      <c r="G522" t="s">
        <v>1635</v>
      </c>
      <c r="K522">
        <v>1.2188936244123799E+18</v>
      </c>
      <c r="L522" t="s">
        <v>1636</v>
      </c>
    </row>
    <row r="523" spans="1:12" x14ac:dyDescent="0.2">
      <c r="A523" s="1">
        <v>43849.523680555554</v>
      </c>
      <c r="B523" t="s">
        <v>1637</v>
      </c>
      <c r="C523" t="s">
        <v>557</v>
      </c>
      <c r="D523">
        <v>1</v>
      </c>
      <c r="E523">
        <v>0</v>
      </c>
      <c r="F523">
        <v>1</v>
      </c>
      <c r="G523" t="s">
        <v>1638</v>
      </c>
      <c r="K523">
        <v>1.2188742698259699E+18</v>
      </c>
      <c r="L523" t="s">
        <v>1639</v>
      </c>
    </row>
    <row r="524" spans="1:12" x14ac:dyDescent="0.2">
      <c r="A524" s="1">
        <v>43849.499918981484</v>
      </c>
      <c r="B524" t="s">
        <v>1640</v>
      </c>
      <c r="C524" t="s">
        <v>1641</v>
      </c>
      <c r="D524">
        <v>0</v>
      </c>
      <c r="E524">
        <v>0</v>
      </c>
      <c r="F524">
        <v>0</v>
      </c>
      <c r="G524" t="s">
        <v>1642</v>
      </c>
      <c r="K524">
        <v>1.2188656603459599E+18</v>
      </c>
      <c r="L524" t="s">
        <v>1643</v>
      </c>
    </row>
    <row r="525" spans="1:12" x14ac:dyDescent="0.2">
      <c r="A525" s="1">
        <v>43849.391180555554</v>
      </c>
      <c r="B525" t="s">
        <v>1644</v>
      </c>
      <c r="D525">
        <v>4</v>
      </c>
      <c r="E525">
        <v>16</v>
      </c>
      <c r="F525">
        <v>35</v>
      </c>
      <c r="G525" t="s">
        <v>1645</v>
      </c>
      <c r="K525">
        <v>1.21882625547217E+18</v>
      </c>
      <c r="L525" t="s">
        <v>1646</v>
      </c>
    </row>
    <row r="526" spans="1:12" x14ac:dyDescent="0.2">
      <c r="A526" s="1">
        <v>43849.360844907409</v>
      </c>
      <c r="B526" t="s">
        <v>1647</v>
      </c>
      <c r="C526" t="s">
        <v>666</v>
      </c>
      <c r="D526">
        <v>0</v>
      </c>
      <c r="E526">
        <v>0</v>
      </c>
      <c r="F526">
        <v>0</v>
      </c>
      <c r="G526" t="s">
        <v>1648</v>
      </c>
      <c r="K526">
        <v>1.2188152605992E+18</v>
      </c>
      <c r="L526" t="s">
        <v>1649</v>
      </c>
    </row>
    <row r="527" spans="1:12" x14ac:dyDescent="0.2">
      <c r="A527" s="1">
        <v>43849.331064814818</v>
      </c>
      <c r="B527" t="s">
        <v>1650</v>
      </c>
      <c r="C527" t="s">
        <v>1650</v>
      </c>
      <c r="D527">
        <v>0</v>
      </c>
      <c r="E527">
        <v>0</v>
      </c>
      <c r="F527">
        <v>2</v>
      </c>
      <c r="G527" t="s">
        <v>1651</v>
      </c>
      <c r="K527">
        <v>1.2188044715909399E+18</v>
      </c>
      <c r="L527" t="s">
        <v>1652</v>
      </c>
    </row>
    <row r="528" spans="1:12" x14ac:dyDescent="0.2">
      <c r="A528" s="1">
        <v>43849.21875</v>
      </c>
      <c r="B528" t="s">
        <v>1653</v>
      </c>
      <c r="D528">
        <v>7</v>
      </c>
      <c r="E528">
        <v>11</v>
      </c>
      <c r="F528">
        <v>75</v>
      </c>
      <c r="G528" t="s">
        <v>1654</v>
      </c>
      <c r="K528">
        <v>1.2187637669065101E+18</v>
      </c>
      <c r="L528" t="s">
        <v>1655</v>
      </c>
    </row>
    <row r="529" spans="1:12" x14ac:dyDescent="0.2">
      <c r="A529" s="1">
        <v>43848.806840277779</v>
      </c>
      <c r="B529" t="s">
        <v>1656</v>
      </c>
      <c r="C529" t="s">
        <v>1657</v>
      </c>
      <c r="D529">
        <v>0</v>
      </c>
      <c r="E529">
        <v>1</v>
      </c>
      <c r="F529">
        <v>0</v>
      </c>
      <c r="G529" t="s">
        <v>1658</v>
      </c>
      <c r="K529">
        <v>1.21861449495345E+18</v>
      </c>
      <c r="L529" t="s">
        <v>1659</v>
      </c>
    </row>
    <row r="530" spans="1:12" x14ac:dyDescent="0.2">
      <c r="A530" s="1">
        <v>43848.778506944444</v>
      </c>
      <c r="B530" t="s">
        <v>1660</v>
      </c>
      <c r="C530" t="s">
        <v>53</v>
      </c>
      <c r="D530">
        <v>1</v>
      </c>
      <c r="E530">
        <v>0</v>
      </c>
      <c r="F530">
        <v>0</v>
      </c>
      <c r="G530" t="s">
        <v>1661</v>
      </c>
      <c r="K530">
        <v>1.2186042303465101E+18</v>
      </c>
      <c r="L530" t="s">
        <v>1662</v>
      </c>
    </row>
    <row r="531" spans="1:12" x14ac:dyDescent="0.2">
      <c r="A531" s="1">
        <v>43848.759212962963</v>
      </c>
      <c r="B531" t="s">
        <v>1663</v>
      </c>
      <c r="C531" t="s">
        <v>1664</v>
      </c>
      <c r="D531">
        <v>0</v>
      </c>
      <c r="E531">
        <v>0</v>
      </c>
      <c r="F531">
        <v>0</v>
      </c>
      <c r="G531" t="s">
        <v>1665</v>
      </c>
      <c r="K531">
        <v>1.2185972384711199E+18</v>
      </c>
      <c r="L531" t="s">
        <v>1666</v>
      </c>
    </row>
    <row r="532" spans="1:12" x14ac:dyDescent="0.2">
      <c r="A532" s="1">
        <v>43848.708344907405</v>
      </c>
      <c r="B532" t="s">
        <v>1653</v>
      </c>
      <c r="D532">
        <v>2</v>
      </c>
      <c r="E532">
        <v>10</v>
      </c>
      <c r="F532">
        <v>53</v>
      </c>
      <c r="G532" t="s">
        <v>1654</v>
      </c>
      <c r="K532">
        <v>1.2185788023615201E+18</v>
      </c>
      <c r="L532" t="s">
        <v>1667</v>
      </c>
    </row>
    <row r="533" spans="1:12" x14ac:dyDescent="0.2">
      <c r="A533" s="1">
        <v>43848.485231481478</v>
      </c>
      <c r="B533" t="s">
        <v>1668</v>
      </c>
      <c r="D533">
        <v>0</v>
      </c>
      <c r="E533">
        <v>0</v>
      </c>
      <c r="F533">
        <v>0</v>
      </c>
      <c r="G533" t="s">
        <v>1669</v>
      </c>
      <c r="K533">
        <v>1.21849795134723E+18</v>
      </c>
      <c r="L533" t="s">
        <v>1670</v>
      </c>
    </row>
    <row r="534" spans="1:12" x14ac:dyDescent="0.2">
      <c r="A534" s="1">
        <v>43848.45208333333</v>
      </c>
      <c r="B534" t="s">
        <v>1671</v>
      </c>
      <c r="C534" t="s">
        <v>1672</v>
      </c>
      <c r="D534">
        <v>1</v>
      </c>
      <c r="E534">
        <v>0</v>
      </c>
      <c r="F534">
        <v>0</v>
      </c>
      <c r="G534" t="s">
        <v>1673</v>
      </c>
      <c r="K534">
        <v>1.2184859380552E+18</v>
      </c>
      <c r="L534" t="s">
        <v>1674</v>
      </c>
    </row>
    <row r="535" spans="1:12" x14ac:dyDescent="0.2">
      <c r="A535" s="1">
        <v>43848.418807870374</v>
      </c>
      <c r="B535" t="s">
        <v>1263</v>
      </c>
      <c r="D535">
        <v>8</v>
      </c>
      <c r="E535">
        <v>1</v>
      </c>
      <c r="F535">
        <v>8</v>
      </c>
      <c r="G535" t="s">
        <v>1675</v>
      </c>
      <c r="K535">
        <v>1.21847387920897E+18</v>
      </c>
      <c r="L535" t="s">
        <v>1676</v>
      </c>
    </row>
    <row r="536" spans="1:12" x14ac:dyDescent="0.2">
      <c r="A536" s="1">
        <v>43848.411446759259</v>
      </c>
      <c r="B536" t="s">
        <v>1677</v>
      </c>
      <c r="D536">
        <v>2</v>
      </c>
      <c r="E536">
        <v>0</v>
      </c>
      <c r="F536">
        <v>0</v>
      </c>
      <c r="G536" t="e">
        <f>_xlfn.SINGLE(AlRajhiCapital لو سمحتم ليس لدي حساب في الراجحي المالية), ولكن عند اكتتاب آرامكو اشتريت أسهم , ووصلتني هذي الرسالة : عزيزنا العميل, نفيدكم بأنه تم فتح محفظة استثمارية جديدة لكم وذلك لغرض إيداع أسهم شركة آرامكو السعودية. فكيف اعرف مبلغ المحفظة?</f>
        <v>#NAME?</v>
      </c>
      <c r="I536" t="e">
        <f>AlRajhiCapital</f>
        <v>#NAME?</v>
      </c>
      <c r="K536">
        <v>1.21847121112831E+18</v>
      </c>
      <c r="L536" t="s">
        <v>1678</v>
      </c>
    </row>
    <row r="537" spans="1:12" x14ac:dyDescent="0.2">
      <c r="A537" s="1">
        <v>43848.391400462962</v>
      </c>
      <c r="B537" t="s">
        <v>1679</v>
      </c>
      <c r="C537" t="s">
        <v>1680</v>
      </c>
      <c r="D537">
        <v>1</v>
      </c>
      <c r="E537">
        <v>0</v>
      </c>
      <c r="F537">
        <v>0</v>
      </c>
      <c r="G537" t="s">
        <v>1681</v>
      </c>
      <c r="K537">
        <v>1.21846394590579E+18</v>
      </c>
      <c r="L537" t="s">
        <v>1682</v>
      </c>
    </row>
    <row r="538" spans="1:12" x14ac:dyDescent="0.2">
      <c r="A538" s="1">
        <v>43847.949976851851</v>
      </c>
      <c r="B538" t="s">
        <v>1683</v>
      </c>
      <c r="D538">
        <v>6</v>
      </c>
      <c r="E538">
        <v>0</v>
      </c>
      <c r="F538">
        <v>2</v>
      </c>
      <c r="G538" t="s">
        <v>1684</v>
      </c>
      <c r="K538">
        <v>1.21830398185377E+18</v>
      </c>
      <c r="L538" t="s">
        <v>1685</v>
      </c>
    </row>
    <row r="539" spans="1:12" x14ac:dyDescent="0.2">
      <c r="A539" s="1">
        <v>43847.92628472222</v>
      </c>
      <c r="B539" t="s">
        <v>1686</v>
      </c>
      <c r="C539" t="s">
        <v>1687</v>
      </c>
      <c r="D539">
        <v>0</v>
      </c>
      <c r="E539">
        <v>0</v>
      </c>
      <c r="F539">
        <v>0</v>
      </c>
      <c r="G539" t="s">
        <v>1688</v>
      </c>
      <c r="K539">
        <v>1.2182953945281201E+18</v>
      </c>
      <c r="L539" t="s">
        <v>1689</v>
      </c>
    </row>
    <row r="540" spans="1:12" x14ac:dyDescent="0.2">
      <c r="A540" s="1">
        <v>43847.79650462963</v>
      </c>
      <c r="B540" t="s">
        <v>1690</v>
      </c>
      <c r="C540" t="s">
        <v>274</v>
      </c>
      <c r="D540">
        <v>1</v>
      </c>
      <c r="E540">
        <v>0</v>
      </c>
      <c r="F540">
        <v>0</v>
      </c>
      <c r="G540" t="s">
        <v>1691</v>
      </c>
      <c r="K540">
        <v>1.21824836223281E+18</v>
      </c>
      <c r="L540" t="s">
        <v>1692</v>
      </c>
    </row>
    <row r="541" spans="1:12" x14ac:dyDescent="0.2">
      <c r="A541" s="1">
        <v>43847.697129629632</v>
      </c>
      <c r="B541" t="s">
        <v>1693</v>
      </c>
      <c r="C541" t="s">
        <v>1693</v>
      </c>
      <c r="D541">
        <v>0</v>
      </c>
      <c r="E541">
        <v>0</v>
      </c>
      <c r="F541">
        <v>0</v>
      </c>
      <c r="G541" t="s">
        <v>1694</v>
      </c>
      <c r="K541">
        <v>1.21821235283693E+18</v>
      </c>
      <c r="L541" t="s">
        <v>1695</v>
      </c>
    </row>
    <row r="542" spans="1:12" x14ac:dyDescent="0.2">
      <c r="A542" s="1">
        <v>43847.629548611112</v>
      </c>
      <c r="B542" t="s">
        <v>46</v>
      </c>
      <c r="D542">
        <v>0</v>
      </c>
      <c r="E542">
        <v>0</v>
      </c>
      <c r="F542">
        <v>1</v>
      </c>
      <c r="G542" t="s">
        <v>1696</v>
      </c>
      <c r="K542">
        <v>1.2181878597583201E+18</v>
      </c>
      <c r="L542" t="s">
        <v>1697</v>
      </c>
    </row>
    <row r="543" spans="1:12" x14ac:dyDescent="0.2">
      <c r="A543" s="1">
        <v>43847.587824074071</v>
      </c>
      <c r="B543" t="s">
        <v>1403</v>
      </c>
      <c r="D543">
        <v>0</v>
      </c>
      <c r="E543">
        <v>0</v>
      </c>
      <c r="F543">
        <v>1</v>
      </c>
      <c r="G543" t="s">
        <v>1698</v>
      </c>
      <c r="K543">
        <v>1.2181727402151401E+18</v>
      </c>
      <c r="L543" t="s">
        <v>1699</v>
      </c>
    </row>
    <row r="544" spans="1:12" x14ac:dyDescent="0.2">
      <c r="A544" s="1">
        <v>43847.487083333333</v>
      </c>
      <c r="B544" t="s">
        <v>1700</v>
      </c>
      <c r="C544" t="s">
        <v>1701</v>
      </c>
      <c r="D544">
        <v>10</v>
      </c>
      <c r="E544">
        <v>1</v>
      </c>
      <c r="F544">
        <v>3</v>
      </c>
      <c r="G544" t="s">
        <v>1702</v>
      </c>
      <c r="I544" t="e">
        <f>DrLalibrahim</f>
        <v>#NAME?</v>
      </c>
      <c r="K544">
        <v>1.2181362328253599E+18</v>
      </c>
      <c r="L544" t="s">
        <v>1703</v>
      </c>
    </row>
    <row r="545" spans="1:12" x14ac:dyDescent="0.2">
      <c r="A545" s="1">
        <v>43847.407106481478</v>
      </c>
      <c r="B545" t="s">
        <v>1253</v>
      </c>
      <c r="C545" t="s">
        <v>1704</v>
      </c>
      <c r="D545">
        <v>0</v>
      </c>
      <c r="E545">
        <v>1</v>
      </c>
      <c r="F545">
        <v>2</v>
      </c>
      <c r="G545" t="s">
        <v>1705</v>
      </c>
      <c r="K545">
        <v>1.21810725130047E+18</v>
      </c>
      <c r="L545" t="s">
        <v>1706</v>
      </c>
    </row>
    <row r="546" spans="1:12" x14ac:dyDescent="0.2">
      <c r="A546" s="1">
        <v>43847.377152777779</v>
      </c>
      <c r="B546" t="s">
        <v>1707</v>
      </c>
      <c r="D546">
        <v>1</v>
      </c>
      <c r="E546">
        <v>0</v>
      </c>
      <c r="F546">
        <v>0</v>
      </c>
      <c r="G546" t="s">
        <v>1708</v>
      </c>
      <c r="I546" t="e">
        <f>AlRajhiBankCare</f>
        <v>#NAME?</v>
      </c>
      <c r="K546">
        <v>1.21809639513729E+18</v>
      </c>
      <c r="L546" t="s">
        <v>1709</v>
      </c>
    </row>
    <row r="547" spans="1:12" x14ac:dyDescent="0.2">
      <c r="A547" s="1">
        <v>43847.307002314818</v>
      </c>
      <c r="B547" t="s">
        <v>651</v>
      </c>
      <c r="C547" t="s">
        <v>1710</v>
      </c>
      <c r="D547">
        <v>0</v>
      </c>
      <c r="E547">
        <v>0</v>
      </c>
      <c r="F547">
        <v>0</v>
      </c>
      <c r="G547" t="s">
        <v>1711</v>
      </c>
      <c r="K547">
        <v>1.21807097414862E+18</v>
      </c>
      <c r="L547" t="s">
        <v>1712</v>
      </c>
    </row>
    <row r="548" spans="1:12" x14ac:dyDescent="0.2">
      <c r="A548" s="1">
        <v>43847.306620370371</v>
      </c>
      <c r="B548" t="s">
        <v>651</v>
      </c>
      <c r="C548" t="s">
        <v>1710</v>
      </c>
      <c r="D548">
        <v>0</v>
      </c>
      <c r="E548">
        <v>0</v>
      </c>
      <c r="F548">
        <v>0</v>
      </c>
      <c r="G548" t="s">
        <v>1711</v>
      </c>
      <c r="K548">
        <v>1.2180708350822799E+18</v>
      </c>
      <c r="L548" t="s">
        <v>1713</v>
      </c>
    </row>
    <row r="549" spans="1:12" x14ac:dyDescent="0.2">
      <c r="A549" s="1">
        <v>43847.015023148146</v>
      </c>
      <c r="B549" t="s">
        <v>1714</v>
      </c>
      <c r="D549">
        <v>1</v>
      </c>
      <c r="E549">
        <v>0</v>
      </c>
      <c r="F549">
        <v>0</v>
      </c>
      <c r="G549" t="s">
        <v>1715</v>
      </c>
      <c r="K549">
        <v>1.21796516396339E+18</v>
      </c>
      <c r="L549" t="s">
        <v>1716</v>
      </c>
    </row>
    <row r="550" spans="1:12" x14ac:dyDescent="0.2">
      <c r="A550" s="1">
        <v>43846.918541666666</v>
      </c>
      <c r="B550" t="s">
        <v>1717</v>
      </c>
      <c r="C550" t="s">
        <v>1718</v>
      </c>
      <c r="D550">
        <v>1</v>
      </c>
      <c r="E550">
        <v>0</v>
      </c>
      <c r="F550">
        <v>2</v>
      </c>
      <c r="G550" t="s">
        <v>1719</v>
      </c>
      <c r="K550">
        <v>1.2179302021537001E+18</v>
      </c>
      <c r="L550" t="s">
        <v>1720</v>
      </c>
    </row>
    <row r="551" spans="1:12" x14ac:dyDescent="0.2">
      <c r="A551" s="1">
        <v>43846.861956018518</v>
      </c>
      <c r="B551" t="s">
        <v>1721</v>
      </c>
      <c r="C551" t="s">
        <v>1722</v>
      </c>
      <c r="D551">
        <v>0</v>
      </c>
      <c r="E551">
        <v>0</v>
      </c>
      <c r="F551">
        <v>0</v>
      </c>
      <c r="G551" t="s">
        <v>1723</v>
      </c>
      <c r="K551">
        <v>1.21790969399934E+18</v>
      </c>
      <c r="L551" t="s">
        <v>1724</v>
      </c>
    </row>
    <row r="552" spans="1:12" x14ac:dyDescent="0.2">
      <c r="A552" s="1">
        <v>43846.771469907406</v>
      </c>
      <c r="B552" t="s">
        <v>1266</v>
      </c>
      <c r="C552" t="s">
        <v>1725</v>
      </c>
      <c r="D552">
        <v>0</v>
      </c>
      <c r="E552">
        <v>0</v>
      </c>
      <c r="F552">
        <v>0</v>
      </c>
      <c r="G552" t="s">
        <v>1726</v>
      </c>
      <c r="K552">
        <v>1.2178769052837901E+18</v>
      </c>
      <c r="L552" t="s">
        <v>1727</v>
      </c>
    </row>
    <row r="553" spans="1:12" x14ac:dyDescent="0.2">
      <c r="A553" s="1">
        <v>43846.675393518519</v>
      </c>
      <c r="B553" t="s">
        <v>46</v>
      </c>
      <c r="D553">
        <v>3</v>
      </c>
      <c r="E553">
        <v>10</v>
      </c>
      <c r="F553">
        <v>12</v>
      </c>
      <c r="G553" t="s">
        <v>1728</v>
      </c>
      <c r="K553">
        <v>1.2178420868814799E+18</v>
      </c>
      <c r="L553" t="s">
        <v>1729</v>
      </c>
    </row>
    <row r="554" spans="1:12" x14ac:dyDescent="0.2">
      <c r="A554" s="1">
        <v>43846.454560185186</v>
      </c>
      <c r="B554" t="s">
        <v>1730</v>
      </c>
      <c r="C554" t="s">
        <v>1731</v>
      </c>
      <c r="D554">
        <v>2</v>
      </c>
      <c r="E554">
        <v>0</v>
      </c>
      <c r="F554">
        <v>0</v>
      </c>
      <c r="G554" t="s">
        <v>1732</v>
      </c>
      <c r="K554">
        <v>1.2177620598967401E+18</v>
      </c>
      <c r="L554" t="s">
        <v>1733</v>
      </c>
    </row>
    <row r="555" spans="1:12" x14ac:dyDescent="0.2">
      <c r="A555" s="1">
        <v>43846.364155092589</v>
      </c>
      <c r="B555" t="s">
        <v>1734</v>
      </c>
      <c r="D555">
        <v>3</v>
      </c>
      <c r="E555">
        <v>0</v>
      </c>
      <c r="F555">
        <v>1</v>
      </c>
      <c r="G555" t="s">
        <v>1735</v>
      </c>
      <c r="K555">
        <v>1.2177292971773701E+18</v>
      </c>
      <c r="L555" t="s">
        <v>1736</v>
      </c>
    </row>
    <row r="556" spans="1:12" x14ac:dyDescent="0.2">
      <c r="A556" s="1">
        <v>43846.087106481478</v>
      </c>
      <c r="B556" t="s">
        <v>1737</v>
      </c>
      <c r="C556" t="s">
        <v>1718</v>
      </c>
      <c r="D556">
        <v>14</v>
      </c>
      <c r="E556">
        <v>10</v>
      </c>
      <c r="F556">
        <v>63</v>
      </c>
      <c r="G556" t="s">
        <v>1738</v>
      </c>
      <c r="K556">
        <v>1.2176289001104901E+18</v>
      </c>
      <c r="L556" t="s">
        <v>1739</v>
      </c>
    </row>
    <row r="557" spans="1:12" x14ac:dyDescent="0.2">
      <c r="A557" s="1">
        <v>43846.057951388888</v>
      </c>
      <c r="B557" t="s">
        <v>1740</v>
      </c>
      <c r="D557">
        <v>0</v>
      </c>
      <c r="E557">
        <v>0</v>
      </c>
      <c r="F557">
        <v>1</v>
      </c>
      <c r="G557" t="s">
        <v>1741</v>
      </c>
      <c r="K557">
        <v>1.21761833111453E+18</v>
      </c>
      <c r="L557" t="s">
        <v>1742</v>
      </c>
    </row>
    <row r="558" spans="1:12" x14ac:dyDescent="0.2">
      <c r="A558" s="1">
        <v>43845.986192129632</v>
      </c>
      <c r="B558" t="s">
        <v>1743</v>
      </c>
      <c r="C558" t="s">
        <v>1744</v>
      </c>
      <c r="D558">
        <v>0</v>
      </c>
      <c r="E558">
        <v>0</v>
      </c>
      <c r="F558">
        <v>0</v>
      </c>
      <c r="G558" t="s">
        <v>1745</v>
      </c>
      <c r="K558">
        <v>1.2175923280488499E+18</v>
      </c>
      <c r="L558" t="s">
        <v>1746</v>
      </c>
    </row>
    <row r="559" spans="1:12" x14ac:dyDescent="0.2">
      <c r="A559" s="1">
        <v>43845.778854166667</v>
      </c>
      <c r="B559" t="s">
        <v>1747</v>
      </c>
      <c r="D559">
        <v>1</v>
      </c>
      <c r="E559">
        <v>8</v>
      </c>
      <c r="F559">
        <v>14</v>
      </c>
      <c r="G559" t="s">
        <v>1748</v>
      </c>
      <c r="I559" t="e">
        <f>Rebdis</f>
        <v>#NAME?</v>
      </c>
      <c r="K559">
        <v>1.2175171936357299E+18</v>
      </c>
      <c r="L559" t="s">
        <v>1749</v>
      </c>
    </row>
    <row r="560" spans="1:12" x14ac:dyDescent="0.2">
      <c r="A560" s="1">
        <v>43845.741435185184</v>
      </c>
      <c r="B560" t="s">
        <v>1750</v>
      </c>
      <c r="C560" t="s">
        <v>1751</v>
      </c>
      <c r="D560">
        <v>1</v>
      </c>
      <c r="E560">
        <v>1</v>
      </c>
      <c r="F560">
        <v>0</v>
      </c>
      <c r="G560" t="s">
        <v>1752</v>
      </c>
      <c r="K560">
        <v>1.21750363160127E+18</v>
      </c>
      <c r="L560" t="s">
        <v>1753</v>
      </c>
    </row>
    <row r="561" spans="1:12" x14ac:dyDescent="0.2">
      <c r="A561" s="1">
        <v>43845.532453703701</v>
      </c>
      <c r="B561" t="s">
        <v>1608</v>
      </c>
      <c r="C561" t="s">
        <v>1754</v>
      </c>
      <c r="D561">
        <v>0</v>
      </c>
      <c r="E561">
        <v>0</v>
      </c>
      <c r="F561">
        <v>0</v>
      </c>
      <c r="G561" t="s">
        <v>1755</v>
      </c>
      <c r="K561">
        <v>1.2174279010223301E+18</v>
      </c>
      <c r="L561" t="s">
        <v>1756</v>
      </c>
    </row>
    <row r="562" spans="1:12" x14ac:dyDescent="0.2">
      <c r="A562" s="1">
        <v>43845.502858796295</v>
      </c>
      <c r="B562" t="s">
        <v>1757</v>
      </c>
      <c r="C562" t="s">
        <v>1758</v>
      </c>
      <c r="D562">
        <v>0</v>
      </c>
      <c r="E562">
        <v>0</v>
      </c>
      <c r="F562">
        <v>0</v>
      </c>
      <c r="G562" t="e">
        <f>althani_faisal ارفع الصوت خلينا نسمعك زين انت والخنزيره الله من الحرة في قلوبكم ايها الاخونجية على اكتتاب آرامكو وعلى محمد بن سلمان اسد العروبة والداعس على المرتزقة والخونة امثالكم</f>
        <v>#NAME?</v>
      </c>
      <c r="I562" t="e">
        <f>althani_faisal</f>
        <v>#NAME?</v>
      </c>
      <c r="K562">
        <v>1.2174171748239601E+18</v>
      </c>
      <c r="L562" t="s">
        <v>1759</v>
      </c>
    </row>
    <row r="563" spans="1:12" x14ac:dyDescent="0.2">
      <c r="A563" s="1">
        <v>43845.477696759262</v>
      </c>
      <c r="B563" t="s">
        <v>1760</v>
      </c>
      <c r="C563" t="s">
        <v>753</v>
      </c>
      <c r="D563">
        <v>0</v>
      </c>
      <c r="E563">
        <v>0</v>
      </c>
      <c r="F563">
        <v>0</v>
      </c>
      <c r="G563" t="s">
        <v>1761</v>
      </c>
      <c r="K563">
        <v>1.2174080543853499E+18</v>
      </c>
      <c r="L563" t="s">
        <v>1762</v>
      </c>
    </row>
    <row r="564" spans="1:12" x14ac:dyDescent="0.2">
      <c r="A564" s="1">
        <v>43845.424062500002</v>
      </c>
      <c r="B564" t="s">
        <v>1763</v>
      </c>
      <c r="D564">
        <v>0</v>
      </c>
      <c r="E564">
        <v>0</v>
      </c>
      <c r="F564">
        <v>2</v>
      </c>
      <c r="G564" t="s">
        <v>1764</v>
      </c>
      <c r="K564">
        <v>1.2173886194696599E+18</v>
      </c>
      <c r="L564" t="s">
        <v>1765</v>
      </c>
    </row>
    <row r="565" spans="1:12" x14ac:dyDescent="0.2">
      <c r="A565" s="1">
        <v>43845.414444444446</v>
      </c>
      <c r="B565" t="s">
        <v>1766</v>
      </c>
      <c r="C565" t="s">
        <v>1767</v>
      </c>
      <c r="D565">
        <v>0</v>
      </c>
      <c r="E565">
        <v>0</v>
      </c>
      <c r="F565">
        <v>0</v>
      </c>
      <c r="G565" t="s">
        <v>1768</v>
      </c>
      <c r="K565">
        <v>1.21738513202751E+18</v>
      </c>
      <c r="L565" t="s">
        <v>1769</v>
      </c>
    </row>
    <row r="566" spans="1:12" x14ac:dyDescent="0.2">
      <c r="A566" s="1">
        <v>43845.412592592591</v>
      </c>
      <c r="B566" t="s">
        <v>1767</v>
      </c>
      <c r="D566">
        <v>1</v>
      </c>
      <c r="E566">
        <v>0</v>
      </c>
      <c r="F566">
        <v>1</v>
      </c>
      <c r="G566" t="s">
        <v>1770</v>
      </c>
      <c r="K566">
        <v>1.21738446479757E+18</v>
      </c>
      <c r="L566" t="s">
        <v>1771</v>
      </c>
    </row>
    <row r="567" spans="1:12" x14ac:dyDescent="0.2">
      <c r="A567" s="1">
        <v>43845.382326388892</v>
      </c>
      <c r="B567" t="s">
        <v>753</v>
      </c>
      <c r="C567" t="s">
        <v>1772</v>
      </c>
      <c r="D567">
        <v>15</v>
      </c>
      <c r="E567">
        <v>28</v>
      </c>
      <c r="F567">
        <v>20</v>
      </c>
      <c r="G567" t="s">
        <v>1773</v>
      </c>
      <c r="K567">
        <v>1.21737349576574E+18</v>
      </c>
      <c r="L567" t="s">
        <v>1774</v>
      </c>
    </row>
    <row r="568" spans="1:12" x14ac:dyDescent="0.2">
      <c r="A568" s="1">
        <v>43845.285405092596</v>
      </c>
      <c r="B568" t="s">
        <v>1775</v>
      </c>
      <c r="D568">
        <v>0</v>
      </c>
      <c r="E568">
        <v>0</v>
      </c>
      <c r="F568">
        <v>0</v>
      </c>
      <c r="G568" t="s">
        <v>1776</v>
      </c>
      <c r="K568">
        <v>1.21733836990418E+18</v>
      </c>
      <c r="L568" t="s">
        <v>1777</v>
      </c>
    </row>
    <row r="569" spans="1:12" x14ac:dyDescent="0.2">
      <c r="A569" s="1">
        <v>43845.263888888891</v>
      </c>
      <c r="B569" t="s">
        <v>1758</v>
      </c>
      <c r="D569">
        <v>0</v>
      </c>
      <c r="E569">
        <v>2</v>
      </c>
      <c r="F569">
        <v>18</v>
      </c>
      <c r="G569" t="s">
        <v>1778</v>
      </c>
      <c r="K569">
        <v>1.2173305734562299E+18</v>
      </c>
      <c r="L569" t="s">
        <v>1779</v>
      </c>
    </row>
    <row r="570" spans="1:12" x14ac:dyDescent="0.2">
      <c r="A570" s="1">
        <v>43845.237719907411</v>
      </c>
      <c r="B570" t="s">
        <v>1780</v>
      </c>
      <c r="C570" t="s">
        <v>1758</v>
      </c>
      <c r="D570">
        <v>0</v>
      </c>
      <c r="E570">
        <v>0</v>
      </c>
      <c r="F570">
        <v>0</v>
      </c>
      <c r="G570" t="s">
        <v>1781</v>
      </c>
      <c r="K570">
        <v>1.21732109035726E+18</v>
      </c>
      <c r="L570" t="s">
        <v>1782</v>
      </c>
    </row>
    <row r="571" spans="1:12" x14ac:dyDescent="0.2">
      <c r="A571" s="1">
        <v>43845.208333333336</v>
      </c>
      <c r="B571" t="s">
        <v>1758</v>
      </c>
      <c r="D571">
        <v>17</v>
      </c>
      <c r="E571">
        <v>10</v>
      </c>
      <c r="F571">
        <v>102</v>
      </c>
      <c r="G571" t="s">
        <v>1776</v>
      </c>
      <c r="K571">
        <v>1.2173104421351301E+18</v>
      </c>
      <c r="L571" t="s">
        <v>1783</v>
      </c>
    </row>
    <row r="572" spans="1:12" x14ac:dyDescent="0.2">
      <c r="A572" s="1">
        <v>43844.976944444446</v>
      </c>
      <c r="B572" t="s">
        <v>1784</v>
      </c>
      <c r="C572" t="s">
        <v>1785</v>
      </c>
      <c r="D572">
        <v>0</v>
      </c>
      <c r="E572">
        <v>0</v>
      </c>
      <c r="F572">
        <v>0</v>
      </c>
      <c r="G572" t="s">
        <v>1786</v>
      </c>
      <c r="K572">
        <v>1.2172265911950899E+18</v>
      </c>
      <c r="L572" t="s">
        <v>1787</v>
      </c>
    </row>
    <row r="573" spans="1:12" x14ac:dyDescent="0.2">
      <c r="A573" s="1">
        <v>43844.96303240741</v>
      </c>
      <c r="B573" t="s">
        <v>1788</v>
      </c>
      <c r="D573">
        <v>0</v>
      </c>
      <c r="E573">
        <v>0</v>
      </c>
      <c r="F573">
        <v>1</v>
      </c>
      <c r="G573" t="s">
        <v>1789</v>
      </c>
      <c r="I573" t="e">
        <f>_xlfn.SINGLE(kia_information _xlfn.SINGLE(Saudi_Aramco _xlfn.SINGLE(Aramco)))</f>
        <v>#NAME?</v>
      </c>
      <c r="K573">
        <v>1.2172215489495401E+18</v>
      </c>
      <c r="L573" t="s">
        <v>1790</v>
      </c>
    </row>
    <row r="574" spans="1:12" x14ac:dyDescent="0.2">
      <c r="A574" s="1">
        <v>43844.886238425926</v>
      </c>
      <c r="B574" t="s">
        <v>1791</v>
      </c>
      <c r="C574" t="s">
        <v>1792</v>
      </c>
      <c r="D574">
        <v>3</v>
      </c>
      <c r="E574">
        <v>2</v>
      </c>
      <c r="F574">
        <v>3</v>
      </c>
      <c r="G574" t="s">
        <v>1793</v>
      </c>
      <c r="K574">
        <v>1.21719371876942E+18</v>
      </c>
      <c r="L574" t="s">
        <v>1794</v>
      </c>
    </row>
    <row r="575" spans="1:12" x14ac:dyDescent="0.2">
      <c r="A575" s="1">
        <v>43844.814386574071</v>
      </c>
      <c r="B575" t="s">
        <v>46</v>
      </c>
      <c r="D575">
        <v>0</v>
      </c>
      <c r="E575">
        <v>0</v>
      </c>
      <c r="F575">
        <v>2</v>
      </c>
      <c r="G575" t="s">
        <v>1795</v>
      </c>
      <c r="K575">
        <v>1.21716767850861E+18</v>
      </c>
      <c r="L575" t="s">
        <v>1796</v>
      </c>
    </row>
    <row r="576" spans="1:12" x14ac:dyDescent="0.2">
      <c r="A576" s="1">
        <v>43844.76703703704</v>
      </c>
      <c r="B576" t="s">
        <v>1797</v>
      </c>
      <c r="D576">
        <v>1</v>
      </c>
      <c r="E576">
        <v>1</v>
      </c>
      <c r="F576">
        <v>0</v>
      </c>
      <c r="G576" t="s">
        <v>1798</v>
      </c>
      <c r="I576">
        <f>_xlfn.SINGLE(OQO888)</f>
        <v>0</v>
      </c>
      <c r="K576">
        <v>1.21715051928367E+18</v>
      </c>
      <c r="L576" t="s">
        <v>1799</v>
      </c>
    </row>
    <row r="577" spans="1:12" x14ac:dyDescent="0.2">
      <c r="A577" s="1">
        <v>43844.764965277776</v>
      </c>
      <c r="B577" t="s">
        <v>1800</v>
      </c>
      <c r="C577" t="s">
        <v>1801</v>
      </c>
      <c r="D577">
        <v>0</v>
      </c>
      <c r="E577">
        <v>0</v>
      </c>
      <c r="F577">
        <v>0</v>
      </c>
      <c r="G577" t="s">
        <v>1802</v>
      </c>
      <c r="K577">
        <v>1.21714977194688E+18</v>
      </c>
      <c r="L577" t="s">
        <v>1803</v>
      </c>
    </row>
    <row r="578" spans="1:12" x14ac:dyDescent="0.2">
      <c r="A578" s="1">
        <v>43844.707719907405</v>
      </c>
      <c r="B578" t="s">
        <v>1804</v>
      </c>
      <c r="D578">
        <v>0</v>
      </c>
      <c r="E578">
        <v>0</v>
      </c>
      <c r="F578">
        <v>0</v>
      </c>
      <c r="G578" t="s">
        <v>1805</v>
      </c>
      <c r="K578">
        <v>1.2171290265165901E+18</v>
      </c>
      <c r="L578" t="s">
        <v>1806</v>
      </c>
    </row>
    <row r="579" spans="1:12" x14ac:dyDescent="0.2">
      <c r="A579" s="1">
        <v>43844.665625000001</v>
      </c>
      <c r="B579" t="s">
        <v>1807</v>
      </c>
      <c r="C579" t="s">
        <v>1808</v>
      </c>
      <c r="D579">
        <v>0</v>
      </c>
      <c r="E579">
        <v>0</v>
      </c>
      <c r="F579">
        <v>0</v>
      </c>
      <c r="G579" t="s">
        <v>1809</v>
      </c>
      <c r="K579">
        <v>1.21711377090608E+18</v>
      </c>
      <c r="L579" t="s">
        <v>1810</v>
      </c>
    </row>
    <row r="580" spans="1:12" x14ac:dyDescent="0.2">
      <c r="A580" s="1">
        <v>43844.646006944444</v>
      </c>
      <c r="B580" t="s">
        <v>1811</v>
      </c>
      <c r="D580">
        <v>0</v>
      </c>
      <c r="E580">
        <v>0</v>
      </c>
      <c r="F580">
        <v>0</v>
      </c>
      <c r="G580" t="s">
        <v>1812</v>
      </c>
      <c r="K580">
        <v>1.2171066596943301E+18</v>
      </c>
      <c r="L580" t="s">
        <v>1813</v>
      </c>
    </row>
    <row r="581" spans="1:12" x14ac:dyDescent="0.2">
      <c r="A581" s="1">
        <v>43844.596643518518</v>
      </c>
      <c r="B581" t="s">
        <v>1814</v>
      </c>
      <c r="D581">
        <v>2</v>
      </c>
      <c r="E581">
        <v>0</v>
      </c>
      <c r="F581">
        <v>0</v>
      </c>
      <c r="G581" t="e">
        <f>AlRajhiBank تحية طيبة في بيانات الاكتتاب في حسابي لم اجد تفاصيل اكتتاب شركة آرامكو ويفيد بأنه لا يوجد بيانات الاكتتاب</f>
        <v>#NAME?</v>
      </c>
      <c r="I581" t="e">
        <f>AlRajhiBank</f>
        <v>#NAME?</v>
      </c>
      <c r="K581">
        <v>1.2170887728626299E+18</v>
      </c>
      <c r="L581" t="s">
        <v>1815</v>
      </c>
    </row>
    <row r="582" spans="1:12" x14ac:dyDescent="0.2">
      <c r="A582" s="1">
        <v>43844.584317129629</v>
      </c>
      <c r="B582" t="s">
        <v>1816</v>
      </c>
      <c r="C582" t="s">
        <v>1608</v>
      </c>
      <c r="D582">
        <v>1</v>
      </c>
      <c r="E582">
        <v>0</v>
      </c>
      <c r="F582">
        <v>0</v>
      </c>
      <c r="G582" t="s">
        <v>1817</v>
      </c>
      <c r="K582">
        <v>1.2170843076776599E+18</v>
      </c>
      <c r="L582" t="s">
        <v>1818</v>
      </c>
    </row>
    <row r="583" spans="1:12" x14ac:dyDescent="0.2">
      <c r="A583" s="1">
        <v>43844.520671296297</v>
      </c>
      <c r="B583" t="s">
        <v>1819</v>
      </c>
      <c r="D583">
        <v>0</v>
      </c>
      <c r="E583">
        <v>0</v>
      </c>
      <c r="F583">
        <v>0</v>
      </c>
      <c r="G583" t="s">
        <v>1820</v>
      </c>
      <c r="K583">
        <v>1.2170612405074501E+18</v>
      </c>
      <c r="L583" t="s">
        <v>1821</v>
      </c>
    </row>
    <row r="584" spans="1:12" x14ac:dyDescent="0.2">
      <c r="A584" s="1">
        <v>43844.519699074073</v>
      </c>
      <c r="B584" t="s">
        <v>1822</v>
      </c>
      <c r="D584">
        <v>0</v>
      </c>
      <c r="E584">
        <v>0</v>
      </c>
      <c r="F584">
        <v>0</v>
      </c>
      <c r="G584" t="s">
        <v>1823</v>
      </c>
      <c r="K584">
        <v>1.2170608875021701E+18</v>
      </c>
      <c r="L584" t="s">
        <v>1824</v>
      </c>
    </row>
    <row r="585" spans="1:12" x14ac:dyDescent="0.2">
      <c r="A585" s="1">
        <v>43844.488287037035</v>
      </c>
      <c r="B585" t="s">
        <v>1825</v>
      </c>
      <c r="D585">
        <v>0</v>
      </c>
      <c r="E585">
        <v>0</v>
      </c>
      <c r="F585">
        <v>0</v>
      </c>
      <c r="G585" t="s">
        <v>1826</v>
      </c>
      <c r="K585">
        <v>1.2170495071055099E+18</v>
      </c>
      <c r="L585" t="s">
        <v>1827</v>
      </c>
    </row>
    <row r="586" spans="1:12" x14ac:dyDescent="0.2">
      <c r="A586" s="1">
        <v>43844.457662037035</v>
      </c>
      <c r="B586" t="s">
        <v>1828</v>
      </c>
      <c r="D586">
        <v>0</v>
      </c>
      <c r="E586">
        <v>0</v>
      </c>
      <c r="F586">
        <v>0</v>
      </c>
      <c r="G586" t="s">
        <v>1829</v>
      </c>
      <c r="K586">
        <v>1.21703840874643E+18</v>
      </c>
      <c r="L586" t="s">
        <v>1830</v>
      </c>
    </row>
    <row r="587" spans="1:12" x14ac:dyDescent="0.2">
      <c r="A587" s="1">
        <v>43844.301423611112</v>
      </c>
      <c r="B587" t="s">
        <v>1831</v>
      </c>
      <c r="D587">
        <v>0</v>
      </c>
      <c r="E587">
        <v>0</v>
      </c>
      <c r="F587">
        <v>0</v>
      </c>
      <c r="G587" t="s">
        <v>1832</v>
      </c>
      <c r="K587">
        <v>1.2169817871900301E+18</v>
      </c>
      <c r="L587" t="s">
        <v>1833</v>
      </c>
    </row>
    <row r="588" spans="1:12" x14ac:dyDescent="0.2">
      <c r="A588" s="1">
        <v>43844.137465277781</v>
      </c>
      <c r="B588" t="s">
        <v>1834</v>
      </c>
      <c r="D588">
        <v>0</v>
      </c>
      <c r="E588">
        <v>0</v>
      </c>
      <c r="F588">
        <v>0</v>
      </c>
      <c r="G588" t="s">
        <v>1835</v>
      </c>
      <c r="K588">
        <v>1.2169223724454799E+18</v>
      </c>
      <c r="L588" t="s">
        <v>1836</v>
      </c>
    </row>
    <row r="589" spans="1:12" x14ac:dyDescent="0.2">
      <c r="A589" s="1">
        <v>43844.03229166667</v>
      </c>
      <c r="B589" t="s">
        <v>1353</v>
      </c>
      <c r="C589" t="s">
        <v>1837</v>
      </c>
      <c r="D589">
        <v>1</v>
      </c>
      <c r="E589">
        <v>0</v>
      </c>
      <c r="F589">
        <v>0</v>
      </c>
      <c r="G589" t="s">
        <v>1838</v>
      </c>
      <c r="K589">
        <v>1.21688425692606E+18</v>
      </c>
      <c r="L589" t="s">
        <v>1839</v>
      </c>
    </row>
    <row r="590" spans="1:12" x14ac:dyDescent="0.2">
      <c r="A590" s="1">
        <v>43843.895833333336</v>
      </c>
      <c r="B590" t="s">
        <v>1840</v>
      </c>
      <c r="D590">
        <v>0</v>
      </c>
      <c r="E590">
        <v>0</v>
      </c>
      <c r="F590">
        <v>2</v>
      </c>
      <c r="G590" t="s">
        <v>1841</v>
      </c>
      <c r="K590">
        <v>1.2168348063964101E+18</v>
      </c>
      <c r="L590" t="s">
        <v>1842</v>
      </c>
    </row>
    <row r="591" spans="1:12" x14ac:dyDescent="0.2">
      <c r="A591" s="1">
        <v>43843.890543981484</v>
      </c>
      <c r="B591" t="s">
        <v>1843</v>
      </c>
      <c r="D591">
        <v>0</v>
      </c>
      <c r="E591">
        <v>8</v>
      </c>
      <c r="F591">
        <v>23</v>
      </c>
      <c r="G591" t="s">
        <v>1844</v>
      </c>
      <c r="K591">
        <v>1.21683288921778E+18</v>
      </c>
      <c r="L591" t="s">
        <v>1845</v>
      </c>
    </row>
    <row r="592" spans="1:12" x14ac:dyDescent="0.2">
      <c r="A592" s="1">
        <v>43843.876967592594</v>
      </c>
      <c r="B592" t="s">
        <v>1846</v>
      </c>
      <c r="C592" t="s">
        <v>1847</v>
      </c>
      <c r="D592">
        <v>0</v>
      </c>
      <c r="E592">
        <v>0</v>
      </c>
      <c r="F592">
        <v>0</v>
      </c>
      <c r="G592" t="s">
        <v>1848</v>
      </c>
      <c r="K592">
        <v>1.21682796916912E+18</v>
      </c>
      <c r="L592" t="s">
        <v>1849</v>
      </c>
    </row>
    <row r="593" spans="1:12" x14ac:dyDescent="0.2">
      <c r="A593" s="1">
        <v>43843.800520833334</v>
      </c>
      <c r="B593" t="s">
        <v>1850</v>
      </c>
      <c r="D593">
        <v>0</v>
      </c>
      <c r="E593">
        <v>2</v>
      </c>
      <c r="F593">
        <v>6</v>
      </c>
      <c r="G593" t="s">
        <v>1851</v>
      </c>
      <c r="K593">
        <v>1.2168002688237399E+18</v>
      </c>
      <c r="L593" t="s">
        <v>1852</v>
      </c>
    </row>
    <row r="594" spans="1:12" x14ac:dyDescent="0.2">
      <c r="A594" s="1">
        <v>43843.776655092595</v>
      </c>
      <c r="B594" t="s">
        <v>1853</v>
      </c>
      <c r="C594" t="s">
        <v>1854</v>
      </c>
      <c r="D594">
        <v>0</v>
      </c>
      <c r="E594">
        <v>0</v>
      </c>
      <c r="F594">
        <v>0</v>
      </c>
      <c r="G594" t="s">
        <v>1855</v>
      </c>
      <c r="K594">
        <v>1.2167916198501701E+18</v>
      </c>
      <c r="L594" t="s">
        <v>1856</v>
      </c>
    </row>
    <row r="595" spans="1:12" x14ac:dyDescent="0.2">
      <c r="A595" s="1">
        <v>43843.657326388886</v>
      </c>
      <c r="B595" t="s">
        <v>1857</v>
      </c>
      <c r="D595">
        <v>4</v>
      </c>
      <c r="E595">
        <v>19</v>
      </c>
      <c r="F595">
        <v>35</v>
      </c>
      <c r="G595" t="s">
        <v>1858</v>
      </c>
      <c r="K595">
        <v>1.21674837650877E+18</v>
      </c>
      <c r="L595" t="s">
        <v>1859</v>
      </c>
    </row>
    <row r="596" spans="1:12" x14ac:dyDescent="0.2">
      <c r="A596" s="1">
        <v>43843.553460648145</v>
      </c>
      <c r="B596" t="s">
        <v>1346</v>
      </c>
      <c r="D596">
        <v>1</v>
      </c>
      <c r="E596">
        <v>1</v>
      </c>
      <c r="F596">
        <v>0</v>
      </c>
      <c r="G596" t="s">
        <v>1860</v>
      </c>
      <c r="K596">
        <v>1.2167107379320499E+18</v>
      </c>
      <c r="L596" t="s">
        <v>1861</v>
      </c>
    </row>
    <row r="597" spans="1:12" x14ac:dyDescent="0.2">
      <c r="A597" s="1">
        <v>43843.51189814815</v>
      </c>
      <c r="B597" t="s">
        <v>1862</v>
      </c>
      <c r="D597">
        <v>1</v>
      </c>
      <c r="E597">
        <v>5</v>
      </c>
      <c r="F597">
        <v>5</v>
      </c>
      <c r="G597" t="s">
        <v>1863</v>
      </c>
      <c r="K597">
        <v>1.2166956746260301E+18</v>
      </c>
      <c r="L597" t="s">
        <v>1864</v>
      </c>
    </row>
    <row r="598" spans="1:12" x14ac:dyDescent="0.2">
      <c r="A598" s="1">
        <v>43843.510358796295</v>
      </c>
      <c r="B598" t="s">
        <v>1865</v>
      </c>
      <c r="C598" t="s">
        <v>1865</v>
      </c>
      <c r="D598">
        <v>0</v>
      </c>
      <c r="E598">
        <v>0</v>
      </c>
      <c r="F598">
        <v>0</v>
      </c>
      <c r="G598" t="s">
        <v>1866</v>
      </c>
      <c r="K598">
        <v>1.2166951158818801E+18</v>
      </c>
      <c r="L598" t="s">
        <v>1867</v>
      </c>
    </row>
    <row r="599" spans="1:12" x14ac:dyDescent="0.2">
      <c r="A599" s="1">
        <v>43843.505243055559</v>
      </c>
      <c r="B599" t="s">
        <v>1865</v>
      </c>
      <c r="D599">
        <v>2</v>
      </c>
      <c r="E599">
        <v>0</v>
      </c>
      <c r="F599">
        <v>0</v>
      </c>
      <c r="G599" t="s">
        <v>1868</v>
      </c>
      <c r="I599" t="e">
        <f>_xlfn.SINGLE(SambaCare _xlfn.SINGLE(SambaBank))</f>
        <v>#NAME?</v>
      </c>
      <c r="K599">
        <v>1.2166932609593001E+18</v>
      </c>
      <c r="L599" t="s">
        <v>1869</v>
      </c>
    </row>
    <row r="600" spans="1:12" x14ac:dyDescent="0.2">
      <c r="A600" s="1">
        <v>43843.502303240741</v>
      </c>
      <c r="B600" t="s">
        <v>1870</v>
      </c>
      <c r="C600" t="s">
        <v>1476</v>
      </c>
      <c r="D600">
        <v>6</v>
      </c>
      <c r="E600">
        <v>0</v>
      </c>
      <c r="F600">
        <v>1</v>
      </c>
      <c r="G600" t="s">
        <v>1871</v>
      </c>
      <c r="K600">
        <v>1.2166921974935199E+18</v>
      </c>
      <c r="L600" t="s">
        <v>1872</v>
      </c>
    </row>
    <row r="601" spans="1:12" x14ac:dyDescent="0.2">
      <c r="A601" s="1">
        <v>43843.500671296293</v>
      </c>
      <c r="B601" t="s">
        <v>1873</v>
      </c>
      <c r="D601">
        <v>0</v>
      </c>
      <c r="E601">
        <v>0</v>
      </c>
      <c r="F601">
        <v>1</v>
      </c>
      <c r="G601" t="s">
        <v>1874</v>
      </c>
      <c r="K601">
        <v>1.2166916076611699E+18</v>
      </c>
      <c r="L601" t="s">
        <v>1875</v>
      </c>
    </row>
    <row r="602" spans="1:12" x14ac:dyDescent="0.2">
      <c r="A602" s="1">
        <v>43843.48333333333</v>
      </c>
      <c r="B602" t="s">
        <v>1807</v>
      </c>
      <c r="C602" t="s">
        <v>1876</v>
      </c>
      <c r="D602">
        <v>0</v>
      </c>
      <c r="E602">
        <v>0</v>
      </c>
      <c r="F602">
        <v>0</v>
      </c>
      <c r="G602" t="s">
        <v>1877</v>
      </c>
      <c r="K602">
        <v>1.2166853229704599E+18</v>
      </c>
      <c r="L602" t="s">
        <v>1878</v>
      </c>
    </row>
    <row r="603" spans="1:12" x14ac:dyDescent="0.2">
      <c r="A603" s="1">
        <v>43843.481388888889</v>
      </c>
      <c r="B603" t="s">
        <v>1879</v>
      </c>
      <c r="D603">
        <v>0</v>
      </c>
      <c r="E603">
        <v>0</v>
      </c>
      <c r="F603">
        <v>0</v>
      </c>
      <c r="G603" t="s">
        <v>1880</v>
      </c>
      <c r="K603">
        <v>1.2166846161968E+18</v>
      </c>
      <c r="L603" t="s">
        <v>1881</v>
      </c>
    </row>
    <row r="604" spans="1:12" x14ac:dyDescent="0.2">
      <c r="A604" s="1">
        <v>43843.437199074076</v>
      </c>
      <c r="B604" t="s">
        <v>1882</v>
      </c>
      <c r="C604" t="s">
        <v>1883</v>
      </c>
      <c r="D604">
        <v>0</v>
      </c>
      <c r="E604">
        <v>0</v>
      </c>
      <c r="F604">
        <v>0</v>
      </c>
      <c r="G604" t="s">
        <v>1884</v>
      </c>
      <c r="K604">
        <v>1.2166686031661499E+18</v>
      </c>
      <c r="L604" t="s">
        <v>1885</v>
      </c>
    </row>
    <row r="605" spans="1:12" x14ac:dyDescent="0.2">
      <c r="A605" s="1">
        <v>43843.402557870373</v>
      </c>
      <c r="B605" t="s">
        <v>1886</v>
      </c>
      <c r="D605">
        <v>0</v>
      </c>
      <c r="E605">
        <v>0</v>
      </c>
      <c r="F605">
        <v>0</v>
      </c>
      <c r="G605" t="s">
        <v>1887</v>
      </c>
      <c r="K605">
        <v>1.21665604952205E+18</v>
      </c>
      <c r="L605" t="s">
        <v>1888</v>
      </c>
    </row>
    <row r="606" spans="1:12" x14ac:dyDescent="0.2">
      <c r="A606" s="1">
        <v>43843.336168981485</v>
      </c>
      <c r="B606" t="s">
        <v>1889</v>
      </c>
      <c r="D606">
        <v>16</v>
      </c>
      <c r="E606">
        <v>1</v>
      </c>
      <c r="F606">
        <v>2</v>
      </c>
      <c r="G606" t="s">
        <v>1890</v>
      </c>
      <c r="K606">
        <v>1.2166319921771E+18</v>
      </c>
      <c r="L606" t="s">
        <v>1891</v>
      </c>
    </row>
    <row r="607" spans="1:12" x14ac:dyDescent="0.2">
      <c r="A607" s="1">
        <v>43843.289641203701</v>
      </c>
      <c r="B607" t="s">
        <v>1889</v>
      </c>
      <c r="D607">
        <v>1</v>
      </c>
      <c r="E607">
        <v>0</v>
      </c>
      <c r="F607">
        <v>0</v>
      </c>
      <c r="G607" t="s">
        <v>1892</v>
      </c>
      <c r="K607">
        <v>1.21661512988797E+18</v>
      </c>
      <c r="L607" t="s">
        <v>1893</v>
      </c>
    </row>
    <row r="608" spans="1:12" x14ac:dyDescent="0.2">
      <c r="A608" s="1">
        <v>43842.865590277775</v>
      </c>
      <c r="B608" t="s">
        <v>1894</v>
      </c>
      <c r="C608" t="s">
        <v>1895</v>
      </c>
      <c r="D608">
        <v>0</v>
      </c>
      <c r="E608">
        <v>0</v>
      </c>
      <c r="F608">
        <v>2</v>
      </c>
      <c r="G608" t="s">
        <v>1896</v>
      </c>
      <c r="K608">
        <v>1.2164614614526999E+18</v>
      </c>
      <c r="L608" t="s">
        <v>1897</v>
      </c>
    </row>
    <row r="609" spans="1:12" x14ac:dyDescent="0.2">
      <c r="A609" s="1">
        <v>43842.833333333336</v>
      </c>
      <c r="B609" t="s">
        <v>1898</v>
      </c>
      <c r="D609">
        <v>0</v>
      </c>
      <c r="E609">
        <v>4</v>
      </c>
      <c r="F609">
        <v>8</v>
      </c>
      <c r="G609" t="s">
        <v>1899</v>
      </c>
      <c r="K609">
        <v>1.2164497709460201E+18</v>
      </c>
      <c r="L609" t="s">
        <v>1900</v>
      </c>
    </row>
    <row r="610" spans="1:12" x14ac:dyDescent="0.2">
      <c r="A610" s="1">
        <v>43842.78125</v>
      </c>
      <c r="B610" t="s">
        <v>1898</v>
      </c>
      <c r="D610">
        <v>4</v>
      </c>
      <c r="E610">
        <v>13</v>
      </c>
      <c r="F610">
        <v>24</v>
      </c>
      <c r="G610" t="s">
        <v>1901</v>
      </c>
      <c r="K610">
        <v>1.2164308951601001E+18</v>
      </c>
      <c r="L610" t="s">
        <v>1902</v>
      </c>
    </row>
    <row r="611" spans="1:12" x14ac:dyDescent="0.2">
      <c r="A611" s="1">
        <v>43842.729166666664</v>
      </c>
      <c r="B611" t="s">
        <v>1898</v>
      </c>
      <c r="D611">
        <v>1</v>
      </c>
      <c r="E611">
        <v>3</v>
      </c>
      <c r="F611">
        <v>9</v>
      </c>
      <c r="G611" t="s">
        <v>1899</v>
      </c>
      <c r="K611">
        <v>1.21641202069565E+18</v>
      </c>
      <c r="L611" t="s">
        <v>1903</v>
      </c>
    </row>
    <row r="612" spans="1:12" x14ac:dyDescent="0.2">
      <c r="A612" s="1">
        <v>43842.720081018517</v>
      </c>
      <c r="B612" t="s">
        <v>1904</v>
      </c>
      <c r="D612">
        <v>0</v>
      </c>
      <c r="E612">
        <v>2</v>
      </c>
      <c r="F612">
        <v>2</v>
      </c>
      <c r="G612" t="s">
        <v>1905</v>
      </c>
      <c r="K612">
        <v>1.21640873100257E+18</v>
      </c>
      <c r="L612" t="s">
        <v>1906</v>
      </c>
    </row>
    <row r="613" spans="1:12" x14ac:dyDescent="0.2">
      <c r="A613" s="1">
        <v>43842.696585648147</v>
      </c>
      <c r="B613" t="s">
        <v>950</v>
      </c>
      <c r="D613">
        <v>0</v>
      </c>
      <c r="E613">
        <v>0</v>
      </c>
      <c r="F613">
        <v>0</v>
      </c>
      <c r="G613" t="s">
        <v>1907</v>
      </c>
      <c r="J613" t="s">
        <v>982</v>
      </c>
      <c r="K613">
        <v>1.2164002154203899E+18</v>
      </c>
      <c r="L613" t="s">
        <v>1908</v>
      </c>
    </row>
    <row r="614" spans="1:12" x14ac:dyDescent="0.2">
      <c r="A614" s="1">
        <v>43842.611215277779</v>
      </c>
      <c r="B614" t="s">
        <v>1346</v>
      </c>
      <c r="D614">
        <v>0</v>
      </c>
      <c r="E614">
        <v>0</v>
      </c>
      <c r="F614">
        <v>1</v>
      </c>
      <c r="G614" t="s">
        <v>1909</v>
      </c>
      <c r="K614">
        <v>1.21636927877936E+18</v>
      </c>
      <c r="L614" t="s">
        <v>1910</v>
      </c>
    </row>
    <row r="615" spans="1:12" x14ac:dyDescent="0.2">
      <c r="A615" s="1">
        <v>43842.596018518518</v>
      </c>
      <c r="B615" t="s">
        <v>1843</v>
      </c>
      <c r="D615">
        <v>2</v>
      </c>
      <c r="E615">
        <v>3</v>
      </c>
      <c r="F615">
        <v>14</v>
      </c>
      <c r="G615" t="s">
        <v>1911</v>
      </c>
      <c r="K615">
        <v>1.21636376907453E+18</v>
      </c>
      <c r="L615" t="s">
        <v>1912</v>
      </c>
    </row>
    <row r="616" spans="1:12" x14ac:dyDescent="0.2">
      <c r="A616" s="1">
        <v>43842.546203703707</v>
      </c>
      <c r="B616" t="s">
        <v>1913</v>
      </c>
      <c r="C616" t="s">
        <v>1379</v>
      </c>
      <c r="D616">
        <v>2</v>
      </c>
      <c r="E616">
        <v>0</v>
      </c>
      <c r="F616">
        <v>0</v>
      </c>
      <c r="G616" t="s">
        <v>1914</v>
      </c>
      <c r="K616">
        <v>1.2163457199735301E+18</v>
      </c>
      <c r="L616" t="s">
        <v>1915</v>
      </c>
    </row>
    <row r="617" spans="1:12" x14ac:dyDescent="0.2">
      <c r="A617" s="1">
        <v>43842.534687500003</v>
      </c>
      <c r="B617" t="s">
        <v>1916</v>
      </c>
      <c r="D617">
        <v>1</v>
      </c>
      <c r="E617">
        <v>0</v>
      </c>
      <c r="F617">
        <v>0</v>
      </c>
      <c r="G617" t="s">
        <v>1917</v>
      </c>
      <c r="K617">
        <v>1.2163415455338199E+18</v>
      </c>
      <c r="L617" t="s">
        <v>1918</v>
      </c>
    </row>
    <row r="618" spans="1:12" x14ac:dyDescent="0.2">
      <c r="A618" s="1">
        <v>43842.515104166669</v>
      </c>
      <c r="B618" t="s">
        <v>1919</v>
      </c>
      <c r="D618">
        <v>0</v>
      </c>
      <c r="E618">
        <v>0</v>
      </c>
      <c r="F618">
        <v>0</v>
      </c>
      <c r="G618" t="s">
        <v>1920</v>
      </c>
      <c r="K618">
        <v>1.21633444796607E+18</v>
      </c>
      <c r="L618" t="s">
        <v>1921</v>
      </c>
    </row>
    <row r="619" spans="1:12" x14ac:dyDescent="0.2">
      <c r="A619" s="1">
        <v>43842.497615740744</v>
      </c>
      <c r="B619" t="s">
        <v>844</v>
      </c>
      <c r="D619">
        <v>18</v>
      </c>
      <c r="E619">
        <v>28</v>
      </c>
      <c r="F619">
        <v>28</v>
      </c>
      <c r="G619" t="s">
        <v>1922</v>
      </c>
      <c r="K619">
        <v>1.2163281117904699E+18</v>
      </c>
      <c r="L619" t="s">
        <v>1923</v>
      </c>
    </row>
    <row r="620" spans="1:12" x14ac:dyDescent="0.2">
      <c r="A620" s="1">
        <v>43842.463437500002</v>
      </c>
      <c r="B620" t="s">
        <v>1924</v>
      </c>
      <c r="D620">
        <v>0</v>
      </c>
      <c r="E620">
        <v>2</v>
      </c>
      <c r="F620">
        <v>3</v>
      </c>
      <c r="G620" t="s">
        <v>1925</v>
      </c>
      <c r="K620">
        <v>1.21631572361154E+18</v>
      </c>
      <c r="L620" t="s">
        <v>1926</v>
      </c>
    </row>
    <row r="621" spans="1:12" x14ac:dyDescent="0.2">
      <c r="A621" s="1">
        <v>43842.443553240744</v>
      </c>
      <c r="B621" t="s">
        <v>1927</v>
      </c>
      <c r="D621">
        <v>6</v>
      </c>
      <c r="E621">
        <v>3</v>
      </c>
      <c r="F621">
        <v>2</v>
      </c>
      <c r="G621" t="s">
        <v>1928</v>
      </c>
      <c r="K621">
        <v>1.2163085188290801E+18</v>
      </c>
      <c r="L621" t="s">
        <v>1929</v>
      </c>
    </row>
    <row r="622" spans="1:12" x14ac:dyDescent="0.2">
      <c r="A622" s="1">
        <v>43842.44023148148</v>
      </c>
      <c r="B622" t="s">
        <v>1930</v>
      </c>
      <c r="D622">
        <v>0</v>
      </c>
      <c r="E622">
        <v>0</v>
      </c>
      <c r="F622">
        <v>0</v>
      </c>
      <c r="G622" t="s">
        <v>1931</v>
      </c>
      <c r="K622">
        <v>1.2163073172741E+18</v>
      </c>
      <c r="L622" t="s">
        <v>1932</v>
      </c>
    </row>
    <row r="623" spans="1:12" x14ac:dyDescent="0.2">
      <c r="A623" s="1">
        <v>43842.439409722225</v>
      </c>
      <c r="B623" t="s">
        <v>1930</v>
      </c>
      <c r="D623">
        <v>0</v>
      </c>
      <c r="E623">
        <v>0</v>
      </c>
      <c r="F623">
        <v>0</v>
      </c>
      <c r="G623" t="s">
        <v>1933</v>
      </c>
      <c r="K623">
        <v>1.2163070176666501E+18</v>
      </c>
      <c r="L623" t="s">
        <v>1934</v>
      </c>
    </row>
    <row r="624" spans="1:12" x14ac:dyDescent="0.2">
      <c r="A624" s="1">
        <v>43842.439236111109</v>
      </c>
      <c r="B624" t="s">
        <v>1804</v>
      </c>
      <c r="D624">
        <v>0</v>
      </c>
      <c r="E624">
        <v>1</v>
      </c>
      <c r="F624">
        <v>2</v>
      </c>
      <c r="G624" t="s">
        <v>1935</v>
      </c>
      <c r="K624">
        <v>1.21630695560365E+18</v>
      </c>
      <c r="L624" t="s">
        <v>1936</v>
      </c>
    </row>
    <row r="625" spans="1:12" x14ac:dyDescent="0.2">
      <c r="A625" s="1">
        <v>43842.438425925924</v>
      </c>
      <c r="B625" t="s">
        <v>1937</v>
      </c>
      <c r="D625">
        <v>0</v>
      </c>
      <c r="E625">
        <v>0</v>
      </c>
      <c r="F625">
        <v>0</v>
      </c>
      <c r="G625" t="s">
        <v>1938</v>
      </c>
      <c r="K625">
        <v>1.2163066614947899E+18</v>
      </c>
      <c r="L625" t="s">
        <v>1939</v>
      </c>
    </row>
    <row r="626" spans="1:12" x14ac:dyDescent="0.2">
      <c r="A626" s="1">
        <v>43842.437696759262</v>
      </c>
      <c r="B626" t="s">
        <v>1175</v>
      </c>
      <c r="D626">
        <v>7</v>
      </c>
      <c r="E626">
        <v>0</v>
      </c>
      <c r="F626">
        <v>1</v>
      </c>
      <c r="G626" t="s">
        <v>1940</v>
      </c>
      <c r="K626">
        <v>1.2163063967545101E+18</v>
      </c>
      <c r="L626" t="s">
        <v>1941</v>
      </c>
    </row>
    <row r="627" spans="1:12" x14ac:dyDescent="0.2">
      <c r="A627" s="1">
        <v>43842.430844907409</v>
      </c>
      <c r="B627" t="s">
        <v>1898</v>
      </c>
      <c r="D627">
        <v>1</v>
      </c>
      <c r="E627">
        <v>3</v>
      </c>
      <c r="F627">
        <v>6</v>
      </c>
      <c r="G627" t="s">
        <v>1942</v>
      </c>
      <c r="K627">
        <v>1.21630391313934E+18</v>
      </c>
      <c r="L627" t="s">
        <v>1943</v>
      </c>
    </row>
    <row r="628" spans="1:12" x14ac:dyDescent="0.2">
      <c r="A628" s="1">
        <v>43842.419120370374</v>
      </c>
      <c r="B628" t="s">
        <v>291</v>
      </c>
      <c r="D628">
        <v>0</v>
      </c>
      <c r="E628">
        <v>0</v>
      </c>
      <c r="F628">
        <v>1</v>
      </c>
      <c r="G628" t="s">
        <v>1944</v>
      </c>
      <c r="K628">
        <v>1.2162996655131699E+18</v>
      </c>
      <c r="L628" t="s">
        <v>1945</v>
      </c>
    </row>
    <row r="629" spans="1:12" x14ac:dyDescent="0.2">
      <c r="A629" s="1">
        <v>43842.414780092593</v>
      </c>
      <c r="B629" t="s">
        <v>641</v>
      </c>
      <c r="D629">
        <v>8</v>
      </c>
      <c r="E629">
        <v>3</v>
      </c>
      <c r="F629">
        <v>5</v>
      </c>
      <c r="G629" t="s">
        <v>1946</v>
      </c>
      <c r="K629">
        <v>1.2162980933706501E+18</v>
      </c>
      <c r="L629" t="s">
        <v>1947</v>
      </c>
    </row>
    <row r="630" spans="1:12" x14ac:dyDescent="0.2">
      <c r="A630" s="1">
        <v>43842.40283564815</v>
      </c>
      <c r="B630" t="s">
        <v>1898</v>
      </c>
      <c r="D630">
        <v>6</v>
      </c>
      <c r="E630">
        <v>17</v>
      </c>
      <c r="F630">
        <v>35</v>
      </c>
      <c r="G630" t="s">
        <v>1948</v>
      </c>
      <c r="K630">
        <v>1.21629376144307E+18</v>
      </c>
      <c r="L630" t="s">
        <v>1949</v>
      </c>
    </row>
    <row r="631" spans="1:12" x14ac:dyDescent="0.2">
      <c r="A631" s="1">
        <v>43842.368055555555</v>
      </c>
      <c r="B631" t="s">
        <v>1950</v>
      </c>
      <c r="D631">
        <v>3</v>
      </c>
      <c r="E631">
        <v>2</v>
      </c>
      <c r="F631">
        <v>3</v>
      </c>
      <c r="G631" t="s">
        <v>1951</v>
      </c>
      <c r="I631" t="e">
        <f>Saudi_Aramco</f>
        <v>#NAME?</v>
      </c>
      <c r="K631">
        <v>1.21628115841934E+18</v>
      </c>
      <c r="L631" t="s">
        <v>1952</v>
      </c>
    </row>
    <row r="632" spans="1:12" x14ac:dyDescent="0.2">
      <c r="A632" s="1">
        <v>43842.360995370371</v>
      </c>
      <c r="B632" t="s">
        <v>1953</v>
      </c>
      <c r="C632" t="s">
        <v>1954</v>
      </c>
      <c r="D632">
        <v>1</v>
      </c>
      <c r="E632">
        <v>0</v>
      </c>
      <c r="F632">
        <v>0</v>
      </c>
      <c r="G632" t="s">
        <v>1955</v>
      </c>
      <c r="K632">
        <v>1.2162785990467699E+18</v>
      </c>
      <c r="L632" t="s">
        <v>1956</v>
      </c>
    </row>
    <row r="633" spans="1:12" x14ac:dyDescent="0.2">
      <c r="A633" s="1">
        <v>43841.878541666665</v>
      </c>
      <c r="B633" t="s">
        <v>1346</v>
      </c>
      <c r="C633" t="s">
        <v>1346</v>
      </c>
      <c r="D633">
        <v>0</v>
      </c>
      <c r="E633">
        <v>0</v>
      </c>
      <c r="F633">
        <v>1</v>
      </c>
      <c r="G633" t="s">
        <v>1957</v>
      </c>
      <c r="K633">
        <v>1.21610376769699E+18</v>
      </c>
      <c r="L633" t="s">
        <v>1958</v>
      </c>
    </row>
    <row r="634" spans="1:12" x14ac:dyDescent="0.2">
      <c r="A634" s="1">
        <v>43841.720335648148</v>
      </c>
      <c r="B634" t="s">
        <v>1959</v>
      </c>
      <c r="C634" t="s">
        <v>1960</v>
      </c>
      <c r="D634">
        <v>1</v>
      </c>
      <c r="E634">
        <v>0</v>
      </c>
      <c r="F634">
        <v>0</v>
      </c>
      <c r="G634" t="s">
        <v>1961</v>
      </c>
      <c r="K634">
        <v>1.21604643234557E+18</v>
      </c>
      <c r="L634" t="s">
        <v>1962</v>
      </c>
    </row>
    <row r="635" spans="1:12" x14ac:dyDescent="0.2">
      <c r="A635" s="1">
        <v>43841.646157407406</v>
      </c>
      <c r="B635" t="s">
        <v>1963</v>
      </c>
      <c r="C635" t="s">
        <v>1964</v>
      </c>
      <c r="D635">
        <v>1</v>
      </c>
      <c r="E635">
        <v>0</v>
      </c>
      <c r="F635">
        <v>0</v>
      </c>
      <c r="G635" t="s">
        <v>1965</v>
      </c>
      <c r="K635">
        <v>1.21601955092963E+18</v>
      </c>
      <c r="L635" t="s">
        <v>1966</v>
      </c>
    </row>
    <row r="636" spans="1:12" x14ac:dyDescent="0.2">
      <c r="A636" s="1">
        <v>43841.615370370368</v>
      </c>
      <c r="B636" t="s">
        <v>1967</v>
      </c>
      <c r="C636" t="s">
        <v>1968</v>
      </c>
      <c r="D636">
        <v>0</v>
      </c>
      <c r="E636">
        <v>0</v>
      </c>
      <c r="F636">
        <v>0</v>
      </c>
      <c r="G636" t="s">
        <v>1969</v>
      </c>
      <c r="K636">
        <v>1.2160083970380001E+18</v>
      </c>
      <c r="L636" t="s">
        <v>1970</v>
      </c>
    </row>
    <row r="637" spans="1:12" x14ac:dyDescent="0.2">
      <c r="A637" s="1">
        <v>43841.562673611108</v>
      </c>
      <c r="B637" t="s">
        <v>1971</v>
      </c>
      <c r="D637">
        <v>0</v>
      </c>
      <c r="E637">
        <v>0</v>
      </c>
      <c r="F637">
        <v>3</v>
      </c>
      <c r="G637" t="s">
        <v>1972</v>
      </c>
      <c r="K637">
        <v>1.2159892995036201E+18</v>
      </c>
      <c r="L637" t="s">
        <v>1973</v>
      </c>
    </row>
    <row r="638" spans="1:12" x14ac:dyDescent="0.2">
      <c r="A638" s="1">
        <v>43841.333726851852</v>
      </c>
      <c r="B638" t="s">
        <v>1974</v>
      </c>
      <c r="C638" t="s">
        <v>844</v>
      </c>
      <c r="D638">
        <v>0</v>
      </c>
      <c r="E638">
        <v>0</v>
      </c>
      <c r="F638">
        <v>0</v>
      </c>
      <c r="G638" t="s">
        <v>1975</v>
      </c>
      <c r="K638">
        <v>1.21590633152319E+18</v>
      </c>
      <c r="L638" t="s">
        <v>1976</v>
      </c>
    </row>
    <row r="639" spans="1:12" x14ac:dyDescent="0.2">
      <c r="A639" s="1">
        <v>43841.140868055554</v>
      </c>
      <c r="B639" t="s">
        <v>1977</v>
      </c>
      <c r="D639">
        <v>0</v>
      </c>
      <c r="E639">
        <v>0</v>
      </c>
      <c r="F639">
        <v>0</v>
      </c>
      <c r="G639" t="s">
        <v>1978</v>
      </c>
      <c r="K639">
        <v>1.2158364430562299E+18</v>
      </c>
      <c r="L639" t="s">
        <v>1979</v>
      </c>
    </row>
    <row r="640" spans="1:12" x14ac:dyDescent="0.2">
      <c r="A640" s="1">
        <v>43841.002187500002</v>
      </c>
      <c r="B640" t="s">
        <v>1293</v>
      </c>
      <c r="C640" t="s">
        <v>1980</v>
      </c>
      <c r="D640">
        <v>3</v>
      </c>
      <c r="E640">
        <v>2</v>
      </c>
      <c r="F640">
        <v>0</v>
      </c>
      <c r="G640" t="s">
        <v>1981</v>
      </c>
      <c r="K640">
        <v>1.2157861844185101E+18</v>
      </c>
      <c r="L640" t="s">
        <v>1982</v>
      </c>
    </row>
    <row r="641" spans="1:12" x14ac:dyDescent="0.2">
      <c r="A641" s="1">
        <v>43840.986030092594</v>
      </c>
      <c r="B641" t="s">
        <v>1983</v>
      </c>
      <c r="D641">
        <v>32</v>
      </c>
      <c r="E641">
        <v>48</v>
      </c>
      <c r="F641">
        <v>82</v>
      </c>
      <c r="G641" t="s">
        <v>1669</v>
      </c>
      <c r="K641">
        <v>1.2157803285703199E+18</v>
      </c>
      <c r="L641" t="s">
        <v>1984</v>
      </c>
    </row>
    <row r="642" spans="1:12" x14ac:dyDescent="0.2">
      <c r="A642" s="1">
        <v>43840.974224537036</v>
      </c>
      <c r="B642" t="s">
        <v>1985</v>
      </c>
      <c r="C642" t="s">
        <v>1986</v>
      </c>
      <c r="D642">
        <v>3</v>
      </c>
      <c r="E642">
        <v>0</v>
      </c>
      <c r="F642">
        <v>0</v>
      </c>
      <c r="G642" t="s">
        <v>1987</v>
      </c>
      <c r="K642">
        <v>1.2157760524270001E+18</v>
      </c>
      <c r="L642" t="s">
        <v>1988</v>
      </c>
    </row>
    <row r="643" spans="1:12" x14ac:dyDescent="0.2">
      <c r="A643" s="1">
        <v>43840.693229166667</v>
      </c>
      <c r="B643" t="s">
        <v>878</v>
      </c>
      <c r="C643" t="s">
        <v>1989</v>
      </c>
      <c r="D643">
        <v>1</v>
      </c>
      <c r="E643">
        <v>0</v>
      </c>
      <c r="F643">
        <v>0</v>
      </c>
      <c r="G643" t="s">
        <v>1990</v>
      </c>
      <c r="K643">
        <v>1.21567422337454E+18</v>
      </c>
      <c r="L643" t="s">
        <v>1991</v>
      </c>
    </row>
    <row r="644" spans="1:12" x14ac:dyDescent="0.2">
      <c r="A644" s="1">
        <v>43840.452106481483</v>
      </c>
      <c r="B644" t="s">
        <v>1992</v>
      </c>
      <c r="C644" t="s">
        <v>1993</v>
      </c>
      <c r="D644">
        <v>1</v>
      </c>
      <c r="E644">
        <v>0</v>
      </c>
      <c r="F644">
        <v>0</v>
      </c>
      <c r="G644" t="s">
        <v>1994</v>
      </c>
      <c r="K644">
        <v>1.21558684135475E+18</v>
      </c>
      <c r="L644" t="s">
        <v>1995</v>
      </c>
    </row>
    <row r="645" spans="1:12" x14ac:dyDescent="0.2">
      <c r="A645" s="1">
        <v>43840.331134259257</v>
      </c>
      <c r="B645" t="s">
        <v>1996</v>
      </c>
      <c r="C645" t="s">
        <v>393</v>
      </c>
      <c r="D645">
        <v>1</v>
      </c>
      <c r="E645">
        <v>0</v>
      </c>
      <c r="F645">
        <v>0</v>
      </c>
      <c r="G645" t="s">
        <v>1997</v>
      </c>
      <c r="K645">
        <v>1.21554300320242E+18</v>
      </c>
      <c r="L645" t="s">
        <v>1998</v>
      </c>
    </row>
    <row r="646" spans="1:12" x14ac:dyDescent="0.2">
      <c r="A646" s="1">
        <v>43840.324583333335</v>
      </c>
      <c r="B646" t="s">
        <v>1999</v>
      </c>
      <c r="D646">
        <v>0</v>
      </c>
      <c r="E646">
        <v>0</v>
      </c>
      <c r="F646">
        <v>0</v>
      </c>
      <c r="G646" t="s">
        <v>2000</v>
      </c>
      <c r="K646">
        <v>1.2155406285888399E+18</v>
      </c>
      <c r="L646" t="s">
        <v>2001</v>
      </c>
    </row>
    <row r="647" spans="1:12" x14ac:dyDescent="0.2">
      <c r="A647" s="1">
        <v>43839.99</v>
      </c>
      <c r="B647" t="s">
        <v>1784</v>
      </c>
      <c r="C647" t="s">
        <v>373</v>
      </c>
      <c r="D647">
        <v>0</v>
      </c>
      <c r="E647">
        <v>0</v>
      </c>
      <c r="F647">
        <v>0</v>
      </c>
      <c r="G647" t="s">
        <v>2002</v>
      </c>
      <c r="K647">
        <v>1.21541938183824E+18</v>
      </c>
      <c r="L647" t="s">
        <v>2003</v>
      </c>
    </row>
    <row r="648" spans="1:12" x14ac:dyDescent="0.2">
      <c r="A648" s="1">
        <v>43839.805636574078</v>
      </c>
      <c r="B648" t="s">
        <v>2004</v>
      </c>
      <c r="D648">
        <v>0</v>
      </c>
      <c r="E648">
        <v>0</v>
      </c>
      <c r="F648">
        <v>1</v>
      </c>
      <c r="G648" t="s">
        <v>2005</v>
      </c>
      <c r="K648">
        <v>1.21535257183517E+18</v>
      </c>
      <c r="L648" t="s">
        <v>2006</v>
      </c>
    </row>
    <row r="649" spans="1:12" x14ac:dyDescent="0.2">
      <c r="A649" s="1">
        <v>43839.754884259259</v>
      </c>
      <c r="B649" t="s">
        <v>2007</v>
      </c>
      <c r="D649">
        <v>2</v>
      </c>
      <c r="E649">
        <v>0</v>
      </c>
      <c r="F649">
        <v>2</v>
      </c>
      <c r="G649" t="s">
        <v>2008</v>
      </c>
      <c r="K649">
        <v>1.21533417780303E+18</v>
      </c>
      <c r="L649" t="s">
        <v>2009</v>
      </c>
    </row>
    <row r="650" spans="1:12" x14ac:dyDescent="0.2">
      <c r="A650" s="1">
        <v>43839.725416666668</v>
      </c>
      <c r="B650" t="s">
        <v>170</v>
      </c>
      <c r="C650" t="s">
        <v>2010</v>
      </c>
      <c r="D650">
        <v>5</v>
      </c>
      <c r="E650">
        <v>1</v>
      </c>
      <c r="F650">
        <v>0</v>
      </c>
      <c r="G650" t="s">
        <v>2011</v>
      </c>
      <c r="K650">
        <v>1.21532350131965E+18</v>
      </c>
      <c r="L650" t="s">
        <v>2012</v>
      </c>
    </row>
    <row r="651" spans="1:12" x14ac:dyDescent="0.2">
      <c r="A651" s="1">
        <v>43839.698391203703</v>
      </c>
      <c r="B651" t="s">
        <v>2013</v>
      </c>
      <c r="D651">
        <v>0</v>
      </c>
      <c r="E651">
        <v>0</v>
      </c>
      <c r="F651">
        <v>0</v>
      </c>
      <c r="G651" t="s">
        <v>2014</v>
      </c>
      <c r="K651">
        <v>1.2153137070534799E+18</v>
      </c>
      <c r="L651" t="s">
        <v>2015</v>
      </c>
    </row>
    <row r="652" spans="1:12" x14ac:dyDescent="0.2">
      <c r="A652" s="1">
        <v>43839.693541666667</v>
      </c>
      <c r="B652" t="s">
        <v>2016</v>
      </c>
      <c r="D652">
        <v>1</v>
      </c>
      <c r="E652">
        <v>0</v>
      </c>
      <c r="F652">
        <v>4</v>
      </c>
      <c r="G652" t="s">
        <v>2017</v>
      </c>
      <c r="K652">
        <v>1.21531194685938E+18</v>
      </c>
      <c r="L652" t="s">
        <v>2018</v>
      </c>
    </row>
    <row r="653" spans="1:12" x14ac:dyDescent="0.2">
      <c r="A653" s="1">
        <v>43839.682951388888</v>
      </c>
      <c r="B653" t="s">
        <v>1671</v>
      </c>
      <c r="C653" t="s">
        <v>2019</v>
      </c>
      <c r="D653">
        <v>0</v>
      </c>
      <c r="E653">
        <v>0</v>
      </c>
      <c r="F653">
        <v>0</v>
      </c>
      <c r="G653" t="s">
        <v>2020</v>
      </c>
      <c r="K653">
        <v>1.2153081103588101E+18</v>
      </c>
      <c r="L653" t="s">
        <v>2021</v>
      </c>
    </row>
    <row r="654" spans="1:12" x14ac:dyDescent="0.2">
      <c r="A654" s="1">
        <v>43839.667060185187</v>
      </c>
      <c r="B654" t="s">
        <v>2022</v>
      </c>
      <c r="D654">
        <v>0</v>
      </c>
      <c r="E654">
        <v>0</v>
      </c>
      <c r="F654">
        <v>2</v>
      </c>
      <c r="G654" t="s">
        <v>2023</v>
      </c>
      <c r="K654">
        <v>1.21530235285457E+18</v>
      </c>
      <c r="L654" t="s">
        <v>2024</v>
      </c>
    </row>
    <row r="655" spans="1:12" x14ac:dyDescent="0.2">
      <c r="A655" s="1">
        <v>43839.656458333331</v>
      </c>
      <c r="B655" t="s">
        <v>2025</v>
      </c>
      <c r="C655" t="s">
        <v>477</v>
      </c>
      <c r="D655">
        <v>1</v>
      </c>
      <c r="E655">
        <v>1</v>
      </c>
      <c r="F655">
        <v>4</v>
      </c>
      <c r="G655" t="s">
        <v>2026</v>
      </c>
      <c r="K655">
        <v>1.2152985082464699E+18</v>
      </c>
      <c r="L655" t="s">
        <v>2027</v>
      </c>
    </row>
    <row r="656" spans="1:12" x14ac:dyDescent="0.2">
      <c r="A656" s="1">
        <v>43839.624513888892</v>
      </c>
      <c r="B656" t="s">
        <v>2028</v>
      </c>
      <c r="D656">
        <v>0</v>
      </c>
      <c r="E656">
        <v>0</v>
      </c>
      <c r="F656">
        <v>1</v>
      </c>
      <c r="G656" t="s">
        <v>2029</v>
      </c>
      <c r="K656">
        <v>1.21528693431184E+18</v>
      </c>
      <c r="L656" t="s">
        <v>2030</v>
      </c>
    </row>
    <row r="657" spans="1:12" x14ac:dyDescent="0.2">
      <c r="A657" s="1">
        <v>43839.617268518516</v>
      </c>
      <c r="B657" t="s">
        <v>2031</v>
      </c>
      <c r="C657" t="s">
        <v>2032</v>
      </c>
      <c r="D657">
        <v>1</v>
      </c>
      <c r="E657">
        <v>1</v>
      </c>
      <c r="F657">
        <v>0</v>
      </c>
      <c r="G657" t="s">
        <v>2033</v>
      </c>
      <c r="K657">
        <v>1.2152843082750899E+18</v>
      </c>
      <c r="L657" t="s">
        <v>2034</v>
      </c>
    </row>
    <row r="658" spans="1:12" x14ac:dyDescent="0.2">
      <c r="A658" s="1">
        <v>43839.603333333333</v>
      </c>
      <c r="B658" t="s">
        <v>2035</v>
      </c>
      <c r="C658" t="s">
        <v>2036</v>
      </c>
      <c r="D658">
        <v>0</v>
      </c>
      <c r="E658">
        <v>0</v>
      </c>
      <c r="F658">
        <v>4</v>
      </c>
      <c r="G658" t="s">
        <v>2037</v>
      </c>
      <c r="K658">
        <v>1.21527925805199E+18</v>
      </c>
      <c r="L658" t="s">
        <v>2038</v>
      </c>
    </row>
    <row r="659" spans="1:12" x14ac:dyDescent="0.2">
      <c r="A659" s="1">
        <v>43839.599768518521</v>
      </c>
      <c r="B659" t="s">
        <v>2039</v>
      </c>
      <c r="C659" t="s">
        <v>2040</v>
      </c>
      <c r="D659">
        <v>1</v>
      </c>
      <c r="E659">
        <v>0</v>
      </c>
      <c r="F659">
        <v>0</v>
      </c>
      <c r="G659" t="s">
        <v>2041</v>
      </c>
      <c r="K659">
        <v>1.21527796757373E+18</v>
      </c>
      <c r="L659" t="s">
        <v>2042</v>
      </c>
    </row>
    <row r="660" spans="1:12" x14ac:dyDescent="0.2">
      <c r="A660" s="1">
        <v>43839.589907407404</v>
      </c>
      <c r="B660" t="s">
        <v>2043</v>
      </c>
      <c r="D660">
        <v>0</v>
      </c>
      <c r="E660">
        <v>0</v>
      </c>
      <c r="F660">
        <v>1</v>
      </c>
      <c r="G660" t="s">
        <v>2044</v>
      </c>
      <c r="K660">
        <v>1.2152743928607401E+18</v>
      </c>
      <c r="L660" t="s">
        <v>2045</v>
      </c>
    </row>
    <row r="661" spans="1:12" x14ac:dyDescent="0.2">
      <c r="A661" s="1">
        <v>43839.586770833332</v>
      </c>
      <c r="B661" t="s">
        <v>2046</v>
      </c>
      <c r="D661">
        <v>0</v>
      </c>
      <c r="E661">
        <v>0</v>
      </c>
      <c r="F661">
        <v>1</v>
      </c>
      <c r="G661" t="s">
        <v>2047</v>
      </c>
      <c r="K661">
        <v>1.2152732542707E+18</v>
      </c>
      <c r="L661" t="s">
        <v>2048</v>
      </c>
    </row>
    <row r="662" spans="1:12" x14ac:dyDescent="0.2">
      <c r="A662" s="1">
        <v>43839.532581018517</v>
      </c>
      <c r="B662" t="s">
        <v>2049</v>
      </c>
      <c r="C662" t="s">
        <v>274</v>
      </c>
      <c r="D662">
        <v>1</v>
      </c>
      <c r="E662">
        <v>0</v>
      </c>
      <c r="F662">
        <v>0</v>
      </c>
      <c r="G662" t="s">
        <v>2050</v>
      </c>
      <c r="K662">
        <v>1.2152536177263601E+18</v>
      </c>
      <c r="L662" t="s">
        <v>2051</v>
      </c>
    </row>
    <row r="663" spans="1:12" x14ac:dyDescent="0.2">
      <c r="A663" s="1">
        <v>43839.460879629631</v>
      </c>
      <c r="B663" t="s">
        <v>2052</v>
      </c>
      <c r="D663">
        <v>0</v>
      </c>
      <c r="E663">
        <v>4</v>
      </c>
      <c r="F663">
        <v>2</v>
      </c>
      <c r="G663" t="s">
        <v>2053</v>
      </c>
      <c r="K663">
        <v>1.21522763243183E+18</v>
      </c>
      <c r="L663" t="s">
        <v>2054</v>
      </c>
    </row>
    <row r="664" spans="1:12" x14ac:dyDescent="0.2">
      <c r="A664" s="1">
        <v>43839.411828703705</v>
      </c>
      <c r="B664" t="s">
        <v>2055</v>
      </c>
      <c r="D664">
        <v>1</v>
      </c>
      <c r="E664">
        <v>0</v>
      </c>
      <c r="F664">
        <v>1</v>
      </c>
      <c r="G664" t="s">
        <v>2056</v>
      </c>
      <c r="K664">
        <v>1.21520985814595E+18</v>
      </c>
      <c r="L664" t="s">
        <v>2057</v>
      </c>
    </row>
    <row r="665" spans="1:12" x14ac:dyDescent="0.2">
      <c r="A665" s="1">
        <v>43839.374664351853</v>
      </c>
      <c r="B665" t="s">
        <v>1865</v>
      </c>
      <c r="D665">
        <v>3</v>
      </c>
      <c r="E665">
        <v>0</v>
      </c>
      <c r="F665">
        <v>1</v>
      </c>
      <c r="G665" t="s">
        <v>2058</v>
      </c>
      <c r="K665">
        <v>1.21519639250913E+18</v>
      </c>
      <c r="L665" t="s">
        <v>2059</v>
      </c>
    </row>
    <row r="666" spans="1:12" x14ac:dyDescent="0.2">
      <c r="A666" s="1">
        <v>43839.310671296298</v>
      </c>
      <c r="B666" t="s">
        <v>2060</v>
      </c>
      <c r="D666">
        <v>1</v>
      </c>
      <c r="E666">
        <v>4</v>
      </c>
      <c r="F666">
        <v>1</v>
      </c>
      <c r="G666" t="s">
        <v>2061</v>
      </c>
      <c r="K666">
        <v>1.2151732025546399E+18</v>
      </c>
      <c r="L666" t="s">
        <v>2062</v>
      </c>
    </row>
    <row r="667" spans="1:12" x14ac:dyDescent="0.2">
      <c r="A667" s="1">
        <v>43839.194212962961</v>
      </c>
      <c r="B667" t="s">
        <v>2063</v>
      </c>
      <c r="C667" t="s">
        <v>2064</v>
      </c>
      <c r="D667">
        <v>0</v>
      </c>
      <c r="E667">
        <v>0</v>
      </c>
      <c r="F667">
        <v>0</v>
      </c>
      <c r="G667" t="s">
        <v>2065</v>
      </c>
      <c r="K667">
        <v>1.2151309995055301E+18</v>
      </c>
      <c r="L667" t="s">
        <v>2066</v>
      </c>
    </row>
    <row r="668" spans="1:12" x14ac:dyDescent="0.2">
      <c r="A668" s="1">
        <v>43839.138854166667</v>
      </c>
      <c r="B668" t="s">
        <v>2067</v>
      </c>
      <c r="D668">
        <v>0</v>
      </c>
      <c r="E668">
        <v>0</v>
      </c>
      <c r="F668">
        <v>1</v>
      </c>
      <c r="G668" t="s">
        <v>2068</v>
      </c>
      <c r="K668">
        <v>1.2151109351925199E+18</v>
      </c>
      <c r="L668" t="s">
        <v>2069</v>
      </c>
    </row>
    <row r="669" spans="1:12" x14ac:dyDescent="0.2">
      <c r="A669" s="1">
        <v>43838.99428240741</v>
      </c>
      <c r="B669" t="s">
        <v>2070</v>
      </c>
      <c r="C669" t="s">
        <v>894</v>
      </c>
      <c r="D669">
        <v>0</v>
      </c>
      <c r="E669">
        <v>0</v>
      </c>
      <c r="F669">
        <v>2</v>
      </c>
      <c r="G669" t="s">
        <v>2071</v>
      </c>
      <c r="K669">
        <v>1.2150585452359099E+18</v>
      </c>
      <c r="L669" t="s">
        <v>2072</v>
      </c>
    </row>
    <row r="670" spans="1:12" x14ac:dyDescent="0.2">
      <c r="A670" s="1">
        <v>43838.977060185185</v>
      </c>
      <c r="B670" t="s">
        <v>2073</v>
      </c>
      <c r="C670" t="s">
        <v>2074</v>
      </c>
      <c r="D670">
        <v>5</v>
      </c>
      <c r="E670">
        <v>1</v>
      </c>
      <c r="F670">
        <v>4</v>
      </c>
      <c r="G670" t="s">
        <v>2075</v>
      </c>
      <c r="K670">
        <v>1.21505230396462E+18</v>
      </c>
      <c r="L670" t="s">
        <v>2076</v>
      </c>
    </row>
    <row r="671" spans="1:12" x14ac:dyDescent="0.2">
      <c r="A671" s="1">
        <v>43838.973946759259</v>
      </c>
      <c r="B671" t="s">
        <v>2077</v>
      </c>
      <c r="D671">
        <v>0</v>
      </c>
      <c r="E671">
        <v>0</v>
      </c>
      <c r="F671">
        <v>0</v>
      </c>
      <c r="G671" t="s">
        <v>2078</v>
      </c>
      <c r="K671">
        <v>1.2150511741702999E+18</v>
      </c>
      <c r="L671" t="s">
        <v>2079</v>
      </c>
    </row>
    <row r="672" spans="1:12" x14ac:dyDescent="0.2">
      <c r="A672" s="1">
        <v>43838.744212962964</v>
      </c>
      <c r="B672" t="s">
        <v>999</v>
      </c>
      <c r="D672">
        <v>3</v>
      </c>
      <c r="E672">
        <v>0</v>
      </c>
      <c r="F672">
        <v>2</v>
      </c>
      <c r="G672" t="s">
        <v>2080</v>
      </c>
      <c r="K672">
        <v>1.2149679210107599E+18</v>
      </c>
      <c r="L672" t="s">
        <v>2081</v>
      </c>
    </row>
    <row r="673" spans="1:12" x14ac:dyDescent="0.2">
      <c r="A673" s="1">
        <v>43838.712696759256</v>
      </c>
      <c r="B673" t="s">
        <v>76</v>
      </c>
      <c r="C673" t="s">
        <v>1012</v>
      </c>
      <c r="D673">
        <v>1</v>
      </c>
      <c r="E673">
        <v>1</v>
      </c>
      <c r="F673">
        <v>0</v>
      </c>
      <c r="G673" t="s">
        <v>2082</v>
      </c>
      <c r="K673">
        <v>1.2149565036706299E+18</v>
      </c>
      <c r="L673" t="s">
        <v>2083</v>
      </c>
    </row>
    <row r="674" spans="1:12" x14ac:dyDescent="0.2">
      <c r="A674" s="1">
        <v>43838.654988425929</v>
      </c>
      <c r="B674" t="s">
        <v>2084</v>
      </c>
      <c r="D674">
        <v>1</v>
      </c>
      <c r="E674">
        <v>9</v>
      </c>
      <c r="F674">
        <v>9</v>
      </c>
      <c r="G674" t="s">
        <v>2085</v>
      </c>
      <c r="K674">
        <v>1.21493558790975E+18</v>
      </c>
      <c r="L674" t="s">
        <v>2086</v>
      </c>
    </row>
    <row r="675" spans="1:12" x14ac:dyDescent="0.2">
      <c r="A675" s="1">
        <v>43838.602523148147</v>
      </c>
      <c r="B675" t="s">
        <v>2087</v>
      </c>
      <c r="C675" t="s">
        <v>2088</v>
      </c>
      <c r="D675">
        <v>1</v>
      </c>
      <c r="E675">
        <v>0</v>
      </c>
      <c r="F675">
        <v>0</v>
      </c>
      <c r="G675" t="s">
        <v>2089</v>
      </c>
      <c r="K675">
        <v>1.21491657631251E+18</v>
      </c>
      <c r="L675" t="s">
        <v>2090</v>
      </c>
    </row>
    <row r="676" spans="1:12" x14ac:dyDescent="0.2">
      <c r="A676" s="1">
        <v>43838.59065972222</v>
      </c>
      <c r="B676" t="s">
        <v>2091</v>
      </c>
      <c r="D676">
        <v>1</v>
      </c>
      <c r="E676">
        <v>0</v>
      </c>
      <c r="F676">
        <v>0</v>
      </c>
      <c r="G676" t="e">
        <f>aljaziracapital السلام عليكم تم بيع أسهم اكتتاب آرامكو منذ اكثر من عشرة ايام ولكن للاسف لم يتم إيداع المبلغ في الحساب فكيف الطريقه</f>
        <v>#NAME?</v>
      </c>
      <c r="I676" t="e">
        <f>aljaziracapital</f>
        <v>#NAME?</v>
      </c>
      <c r="K676">
        <v>1.2149122782372401E+18</v>
      </c>
      <c r="L676" t="s">
        <v>2092</v>
      </c>
    </row>
    <row r="677" spans="1:12" x14ac:dyDescent="0.2">
      <c r="A677" s="1">
        <v>43838.538263888891</v>
      </c>
      <c r="B677" t="s">
        <v>2093</v>
      </c>
      <c r="D677">
        <v>0</v>
      </c>
      <c r="E677">
        <v>0</v>
      </c>
      <c r="F677">
        <v>0</v>
      </c>
      <c r="G677" t="s">
        <v>2094</v>
      </c>
      <c r="I677" t="e">
        <f>AlahliCapital</f>
        <v>#NAME?</v>
      </c>
      <c r="K677">
        <v>1.2148932881777001E+18</v>
      </c>
      <c r="L677" t="s">
        <v>2095</v>
      </c>
    </row>
    <row r="678" spans="1:12" x14ac:dyDescent="0.2">
      <c r="A678" s="1">
        <v>43838.452094907407</v>
      </c>
      <c r="B678" t="s">
        <v>2096</v>
      </c>
      <c r="C678" t="s">
        <v>2097</v>
      </c>
      <c r="D678">
        <v>0</v>
      </c>
      <c r="E678">
        <v>0</v>
      </c>
      <c r="F678">
        <v>0</v>
      </c>
      <c r="G678" t="s">
        <v>2098</v>
      </c>
      <c r="K678">
        <v>1.2148620631196001E+18</v>
      </c>
      <c r="L678" t="s">
        <v>2099</v>
      </c>
    </row>
    <row r="679" spans="1:12" x14ac:dyDescent="0.2">
      <c r="A679" s="1">
        <v>43838.44091435185</v>
      </c>
      <c r="B679" t="s">
        <v>2100</v>
      </c>
      <c r="C679" t="s">
        <v>1052</v>
      </c>
      <c r="D679">
        <v>1</v>
      </c>
      <c r="E679">
        <v>0</v>
      </c>
      <c r="F679">
        <v>0</v>
      </c>
      <c r="G679" t="s">
        <v>2101</v>
      </c>
      <c r="K679">
        <v>1.2148580104194801E+18</v>
      </c>
      <c r="L679" t="s">
        <v>2102</v>
      </c>
    </row>
    <row r="680" spans="1:12" x14ac:dyDescent="0.2">
      <c r="A680" s="1">
        <v>43838.382824074077</v>
      </c>
      <c r="B680" t="s">
        <v>2103</v>
      </c>
      <c r="C680" t="s">
        <v>2104</v>
      </c>
      <c r="D680">
        <v>1</v>
      </c>
      <c r="E680">
        <v>0</v>
      </c>
      <c r="F680">
        <v>0</v>
      </c>
      <c r="G680" t="s">
        <v>2105</v>
      </c>
      <c r="K680">
        <v>1.21483696186272E+18</v>
      </c>
      <c r="L680" t="s">
        <v>2106</v>
      </c>
    </row>
    <row r="681" spans="1:12" x14ac:dyDescent="0.2">
      <c r="A681" s="1">
        <v>43838.378310185188</v>
      </c>
      <c r="B681" t="s">
        <v>2107</v>
      </c>
      <c r="C681" t="s">
        <v>274</v>
      </c>
      <c r="D681">
        <v>0</v>
      </c>
      <c r="E681">
        <v>0</v>
      </c>
      <c r="F681">
        <v>1</v>
      </c>
      <c r="G681" t="s">
        <v>2108</v>
      </c>
      <c r="K681">
        <v>1.2148353227747899E+18</v>
      </c>
      <c r="L681" t="s">
        <v>2109</v>
      </c>
    </row>
    <row r="682" spans="1:12" x14ac:dyDescent="0.2">
      <c r="A682" s="1">
        <v>43838.333761574075</v>
      </c>
      <c r="B682" t="s">
        <v>2110</v>
      </c>
      <c r="D682">
        <v>0</v>
      </c>
      <c r="E682">
        <v>0</v>
      </c>
      <c r="F682">
        <v>0</v>
      </c>
      <c r="G682" t="s">
        <v>2000</v>
      </c>
      <c r="K682">
        <v>1.21481918103363E+18</v>
      </c>
      <c r="L682" t="s">
        <v>2111</v>
      </c>
    </row>
    <row r="683" spans="1:12" x14ac:dyDescent="0.2">
      <c r="A683" s="1">
        <v>43838.33321759259</v>
      </c>
      <c r="B683" t="s">
        <v>641</v>
      </c>
      <c r="D683">
        <v>5</v>
      </c>
      <c r="E683">
        <v>2</v>
      </c>
      <c r="F683">
        <v>3</v>
      </c>
      <c r="G683" t="s">
        <v>2112</v>
      </c>
      <c r="K683">
        <v>1.21481898127568E+18</v>
      </c>
      <c r="L683" t="s">
        <v>2113</v>
      </c>
    </row>
    <row r="684" spans="1:12" x14ac:dyDescent="0.2">
      <c r="A684" s="1">
        <v>43838.301655092589</v>
      </c>
      <c r="B684" t="s">
        <v>2114</v>
      </c>
      <c r="D684">
        <v>0</v>
      </c>
      <c r="E684">
        <v>0</v>
      </c>
      <c r="F684">
        <v>0</v>
      </c>
      <c r="G684" t="s">
        <v>2115</v>
      </c>
      <c r="K684">
        <v>1.2148075467641101E+18</v>
      </c>
      <c r="L684" t="s">
        <v>2116</v>
      </c>
    </row>
    <row r="685" spans="1:12" x14ac:dyDescent="0.2">
      <c r="A685" s="1">
        <v>43838.222314814811</v>
      </c>
      <c r="B685" t="s">
        <v>641</v>
      </c>
      <c r="D685">
        <v>3</v>
      </c>
      <c r="E685">
        <v>3</v>
      </c>
      <c r="F685">
        <v>3</v>
      </c>
      <c r="G685" t="s">
        <v>2117</v>
      </c>
      <c r="K685">
        <v>1.2147787945879501E+18</v>
      </c>
      <c r="L685" t="s">
        <v>2118</v>
      </c>
    </row>
    <row r="686" spans="1:12" x14ac:dyDescent="0.2">
      <c r="A686" s="1">
        <v>43838.207326388889</v>
      </c>
      <c r="B686" t="s">
        <v>2119</v>
      </c>
      <c r="D686">
        <v>2</v>
      </c>
      <c r="E686">
        <v>0</v>
      </c>
      <c r="F686">
        <v>0</v>
      </c>
      <c r="G686" t="s">
        <v>2120</v>
      </c>
      <c r="K686">
        <v>1.21477336152557E+18</v>
      </c>
      <c r="L686" t="s">
        <v>2121</v>
      </c>
    </row>
    <row r="687" spans="1:12" x14ac:dyDescent="0.2">
      <c r="A687" s="1">
        <v>43837.940578703703</v>
      </c>
      <c r="B687" t="s">
        <v>1442</v>
      </c>
      <c r="C687" t="s">
        <v>2122</v>
      </c>
      <c r="D687">
        <v>2</v>
      </c>
      <c r="E687">
        <v>2</v>
      </c>
      <c r="F687">
        <v>3</v>
      </c>
      <c r="G687" t="s">
        <v>2123</v>
      </c>
      <c r="K687">
        <v>1.21467669440304E+18</v>
      </c>
      <c r="L687" t="s">
        <v>2124</v>
      </c>
    </row>
    <row r="688" spans="1:12" x14ac:dyDescent="0.2">
      <c r="A688" s="1">
        <v>43837.922673611109</v>
      </c>
      <c r="B688" t="s">
        <v>2125</v>
      </c>
      <c r="D688">
        <v>0</v>
      </c>
      <c r="E688">
        <v>0</v>
      </c>
      <c r="F688">
        <v>0</v>
      </c>
      <c r="G688" t="s">
        <v>2126</v>
      </c>
      <c r="K688">
        <v>1.21467020888498E+18</v>
      </c>
      <c r="L688" t="s">
        <v>2127</v>
      </c>
    </row>
    <row r="689" spans="1:12" x14ac:dyDescent="0.2">
      <c r="A689" s="1">
        <v>43837.882604166669</v>
      </c>
      <c r="B689" t="s">
        <v>2128</v>
      </c>
      <c r="D689">
        <v>0</v>
      </c>
      <c r="E689">
        <v>0</v>
      </c>
      <c r="F689">
        <v>5</v>
      </c>
      <c r="G689" t="s">
        <v>2129</v>
      </c>
      <c r="K689">
        <v>1.21465568590611E+18</v>
      </c>
      <c r="L689" t="s">
        <v>2130</v>
      </c>
    </row>
    <row r="690" spans="1:12" x14ac:dyDescent="0.2">
      <c r="A690" s="1">
        <v>43837.858865740738</v>
      </c>
      <c r="B690" t="s">
        <v>641</v>
      </c>
      <c r="D690">
        <v>5</v>
      </c>
      <c r="E690">
        <v>4</v>
      </c>
      <c r="F690">
        <v>7</v>
      </c>
      <c r="G690" t="s">
        <v>2117</v>
      </c>
      <c r="K690">
        <v>1.2146470855317199E+18</v>
      </c>
      <c r="L690" t="s">
        <v>2131</v>
      </c>
    </row>
    <row r="691" spans="1:12" x14ac:dyDescent="0.2">
      <c r="A691" s="1">
        <v>43837.708182870374</v>
      </c>
      <c r="B691" t="s">
        <v>2132</v>
      </c>
      <c r="D691">
        <v>1</v>
      </c>
      <c r="E691">
        <v>0</v>
      </c>
      <c r="F691">
        <v>0</v>
      </c>
      <c r="G691" t="e">
        <f>BankAlbilad السلام عليكم انا قمت ببيع الاسهم الخاصه لي اكتتاب آرامكو والى الان لم تدخل في حسابي علما باني قمت ببيع الاسم من اول يوم تداول</f>
        <v>#NAME?</v>
      </c>
      <c r="I691" t="e">
        <f>BankAlbilad</f>
        <v>#NAME?</v>
      </c>
      <c r="K691">
        <v>1.21459247970352E+18</v>
      </c>
      <c r="L691" t="s">
        <v>2133</v>
      </c>
    </row>
    <row r="692" spans="1:12" x14ac:dyDescent="0.2">
      <c r="A692" s="1">
        <v>43837.568298611113</v>
      </c>
      <c r="B692" t="s">
        <v>2134</v>
      </c>
      <c r="D692">
        <v>3</v>
      </c>
      <c r="E692">
        <v>0</v>
      </c>
      <c r="F692">
        <v>1</v>
      </c>
      <c r="G692" t="s">
        <v>2135</v>
      </c>
      <c r="K692">
        <v>1.2145417862925801E+18</v>
      </c>
      <c r="L692" t="s">
        <v>2136</v>
      </c>
    </row>
    <row r="693" spans="1:12" x14ac:dyDescent="0.2">
      <c r="A693" s="1">
        <v>43837.346712962964</v>
      </c>
      <c r="B693" t="s">
        <v>2137</v>
      </c>
      <c r="D693">
        <v>1</v>
      </c>
      <c r="E693">
        <v>0</v>
      </c>
      <c r="F693">
        <v>0</v>
      </c>
      <c r="G693" t="s">
        <v>2138</v>
      </c>
      <c r="K693">
        <v>1.2144614852981299E+18</v>
      </c>
      <c r="L693" t="s">
        <v>2139</v>
      </c>
    </row>
    <row r="694" spans="1:12" x14ac:dyDescent="0.2">
      <c r="A694" s="1">
        <v>43837.101585648146</v>
      </c>
      <c r="B694" t="s">
        <v>2140</v>
      </c>
      <c r="D694">
        <v>0</v>
      </c>
      <c r="E694">
        <v>1</v>
      </c>
      <c r="F694">
        <v>1</v>
      </c>
      <c r="G694" t="s">
        <v>2141</v>
      </c>
      <c r="K694">
        <v>1.21437265491811E+18</v>
      </c>
      <c r="L694" t="s">
        <v>2142</v>
      </c>
    </row>
    <row r="695" spans="1:12" x14ac:dyDescent="0.2">
      <c r="A695" s="1">
        <v>43836.907280092593</v>
      </c>
      <c r="B695" t="s">
        <v>2143</v>
      </c>
      <c r="D695">
        <v>1</v>
      </c>
      <c r="E695">
        <v>0</v>
      </c>
      <c r="F695">
        <v>3</v>
      </c>
      <c r="G695" t="s">
        <v>2144</v>
      </c>
      <c r="K695">
        <v>1.21430224191138E+18</v>
      </c>
      <c r="L695" t="s">
        <v>2145</v>
      </c>
    </row>
    <row r="696" spans="1:12" x14ac:dyDescent="0.2">
      <c r="A696" s="1">
        <v>43836.83326388889</v>
      </c>
      <c r="B696" t="s">
        <v>2146</v>
      </c>
      <c r="C696" t="s">
        <v>2147</v>
      </c>
      <c r="D696">
        <v>0</v>
      </c>
      <c r="E696">
        <v>0</v>
      </c>
      <c r="F696">
        <v>0</v>
      </c>
      <c r="G696" t="s">
        <v>2148</v>
      </c>
      <c r="K696">
        <v>1.21427541628386E+18</v>
      </c>
      <c r="L696" t="s">
        <v>2149</v>
      </c>
    </row>
    <row r="697" spans="1:12" x14ac:dyDescent="0.2">
      <c r="A697" s="1">
        <v>43836.740486111114</v>
      </c>
      <c r="B697" t="s">
        <v>1192</v>
      </c>
      <c r="C697" t="s">
        <v>1193</v>
      </c>
      <c r="D697">
        <v>1</v>
      </c>
      <c r="E697">
        <v>0</v>
      </c>
      <c r="F697">
        <v>0</v>
      </c>
      <c r="G697" t="s">
        <v>2150</v>
      </c>
      <c r="K697">
        <v>1.2142417955021499E+18</v>
      </c>
      <c r="L697" t="s">
        <v>2151</v>
      </c>
    </row>
    <row r="698" spans="1:12" x14ac:dyDescent="0.2">
      <c r="A698" s="1">
        <v>43836.713506944441</v>
      </c>
      <c r="B698" t="s">
        <v>2152</v>
      </c>
      <c r="C698" t="s">
        <v>2153</v>
      </c>
      <c r="D698">
        <v>1</v>
      </c>
      <c r="E698">
        <v>4</v>
      </c>
      <c r="F698">
        <v>3</v>
      </c>
      <c r="G698" t="s">
        <v>2154</v>
      </c>
      <c r="K698">
        <v>1.2142320194016901E+18</v>
      </c>
      <c r="L698" t="s">
        <v>2155</v>
      </c>
    </row>
    <row r="699" spans="1:12" x14ac:dyDescent="0.2">
      <c r="A699" s="1">
        <v>43836.471041666664</v>
      </c>
      <c r="B699" t="s">
        <v>2156</v>
      </c>
      <c r="D699">
        <v>0</v>
      </c>
      <c r="E699">
        <v>0</v>
      </c>
      <c r="F699">
        <v>2</v>
      </c>
      <c r="G699" t="s">
        <v>298</v>
      </c>
      <c r="K699">
        <v>1.2141441548397199E+18</v>
      </c>
      <c r="L699" t="s">
        <v>2157</v>
      </c>
    </row>
    <row r="700" spans="1:12" x14ac:dyDescent="0.2">
      <c r="A700" s="1">
        <v>43836.419236111113</v>
      </c>
      <c r="B700" t="s">
        <v>2158</v>
      </c>
      <c r="C700" t="s">
        <v>2159</v>
      </c>
      <c r="D700">
        <v>0</v>
      </c>
      <c r="E700">
        <v>0</v>
      </c>
      <c r="F700">
        <v>0</v>
      </c>
      <c r="G700" t="s">
        <v>2160</v>
      </c>
      <c r="K700">
        <v>1.21412538105117E+18</v>
      </c>
      <c r="L700" t="s">
        <v>2161</v>
      </c>
    </row>
    <row r="701" spans="1:12" x14ac:dyDescent="0.2">
      <c r="A701" s="1">
        <v>43836.396770833337</v>
      </c>
      <c r="B701" t="s">
        <v>2162</v>
      </c>
      <c r="C701" t="s">
        <v>2163</v>
      </c>
      <c r="D701">
        <v>1</v>
      </c>
      <c r="E701">
        <v>0</v>
      </c>
      <c r="F701">
        <v>0</v>
      </c>
      <c r="G701" t="s">
        <v>2164</v>
      </c>
      <c r="K701">
        <v>1.2141172365054999E+18</v>
      </c>
      <c r="L701" t="s">
        <v>2165</v>
      </c>
    </row>
    <row r="702" spans="1:12" x14ac:dyDescent="0.2">
      <c r="A702" s="1">
        <v>43836.332696759258</v>
      </c>
      <c r="B702" t="s">
        <v>828</v>
      </c>
      <c r="D702">
        <v>5</v>
      </c>
      <c r="E702">
        <v>4</v>
      </c>
      <c r="F702">
        <v>4</v>
      </c>
      <c r="G702" t="s">
        <v>2166</v>
      </c>
      <c r="K702">
        <v>1.2140940193803E+18</v>
      </c>
      <c r="L702" t="s">
        <v>2167</v>
      </c>
    </row>
    <row r="703" spans="1:12" x14ac:dyDescent="0.2">
      <c r="A703" s="1">
        <v>43836.264027777775</v>
      </c>
      <c r="B703" t="s">
        <v>2137</v>
      </c>
      <c r="D703">
        <v>1</v>
      </c>
      <c r="E703">
        <v>0</v>
      </c>
      <c r="F703">
        <v>0</v>
      </c>
      <c r="G703" t="s">
        <v>2168</v>
      </c>
      <c r="K703">
        <v>1.21406913301023E+18</v>
      </c>
      <c r="L703" t="s">
        <v>2169</v>
      </c>
    </row>
    <row r="704" spans="1:12" x14ac:dyDescent="0.2">
      <c r="A704" s="1">
        <v>43836.255636574075</v>
      </c>
      <c r="B704" t="s">
        <v>2170</v>
      </c>
      <c r="D704">
        <v>0</v>
      </c>
      <c r="E704">
        <v>0</v>
      </c>
      <c r="F704">
        <v>0</v>
      </c>
      <c r="G704" t="s">
        <v>2171</v>
      </c>
      <c r="K704">
        <v>1.2140660949752E+18</v>
      </c>
      <c r="L704" t="s">
        <v>2172</v>
      </c>
    </row>
    <row r="705" spans="1:12" x14ac:dyDescent="0.2">
      <c r="A705" s="1">
        <v>43836.224340277775</v>
      </c>
      <c r="B705" t="s">
        <v>2173</v>
      </c>
      <c r="C705" t="s">
        <v>2174</v>
      </c>
      <c r="D705">
        <v>0</v>
      </c>
      <c r="E705">
        <v>0</v>
      </c>
      <c r="F705">
        <v>0</v>
      </c>
      <c r="G705" t="s">
        <v>2175</v>
      </c>
      <c r="K705">
        <v>1.2140547521637E+18</v>
      </c>
      <c r="L705" t="s">
        <v>2176</v>
      </c>
    </row>
    <row r="706" spans="1:12" x14ac:dyDescent="0.2">
      <c r="A706" s="1">
        <v>43836.087696759256</v>
      </c>
      <c r="B706" t="s">
        <v>2177</v>
      </c>
      <c r="D706">
        <v>2</v>
      </c>
      <c r="E706">
        <v>0</v>
      </c>
      <c r="F706">
        <v>0</v>
      </c>
      <c r="G706" t="s">
        <v>2178</v>
      </c>
      <c r="I706" t="e">
        <f>AlRajhiCapital</f>
        <v>#NAME?</v>
      </c>
      <c r="K706">
        <v>1.21400523446227E+18</v>
      </c>
      <c r="L706" t="s">
        <v>2179</v>
      </c>
    </row>
    <row r="707" spans="1:12" x14ac:dyDescent="0.2">
      <c r="A707" s="1">
        <v>43835.922546296293</v>
      </c>
      <c r="B707" t="s">
        <v>2180</v>
      </c>
      <c r="C707" t="s">
        <v>2181</v>
      </c>
      <c r="D707">
        <v>1</v>
      </c>
      <c r="E707">
        <v>0</v>
      </c>
      <c r="F707">
        <v>0</v>
      </c>
      <c r="G707" t="s">
        <v>2182</v>
      </c>
      <c r="K707">
        <v>1.21394538613982E+18</v>
      </c>
      <c r="L707" t="s">
        <v>2183</v>
      </c>
    </row>
    <row r="708" spans="1:12" x14ac:dyDescent="0.2">
      <c r="A708" s="1">
        <v>43835.896215277775</v>
      </c>
      <c r="B708" t="s">
        <v>2184</v>
      </c>
      <c r="C708" t="s">
        <v>2185</v>
      </c>
      <c r="D708">
        <v>0</v>
      </c>
      <c r="E708">
        <v>0</v>
      </c>
      <c r="F708">
        <v>0</v>
      </c>
      <c r="G708" t="s">
        <v>2186</v>
      </c>
      <c r="K708">
        <v>1.21393584309997E+18</v>
      </c>
      <c r="L708" t="s">
        <v>2187</v>
      </c>
    </row>
    <row r="709" spans="1:12" x14ac:dyDescent="0.2">
      <c r="A709" s="1">
        <v>43835.832465277781</v>
      </c>
      <c r="B709" t="s">
        <v>2188</v>
      </c>
      <c r="C709" t="s">
        <v>393</v>
      </c>
      <c r="D709">
        <v>0</v>
      </c>
      <c r="E709">
        <v>0</v>
      </c>
      <c r="F709">
        <v>2</v>
      </c>
      <c r="G709" t="s">
        <v>2189</v>
      </c>
      <c r="K709">
        <v>1.21391274130562E+18</v>
      </c>
      <c r="L709" t="s">
        <v>2190</v>
      </c>
    </row>
    <row r="710" spans="1:12" x14ac:dyDescent="0.2">
      <c r="A710" s="1">
        <v>43835.724143518521</v>
      </c>
      <c r="B710" t="s">
        <v>2191</v>
      </c>
      <c r="C710" t="s">
        <v>2192</v>
      </c>
      <c r="D710">
        <v>0</v>
      </c>
      <c r="E710">
        <v>0</v>
      </c>
      <c r="F710">
        <v>0</v>
      </c>
      <c r="G710" t="s">
        <v>2193</v>
      </c>
      <c r="K710">
        <v>1.21387348571136E+18</v>
      </c>
      <c r="L710" t="s">
        <v>2194</v>
      </c>
    </row>
    <row r="711" spans="1:12" x14ac:dyDescent="0.2">
      <c r="A711" s="1">
        <v>43835.692152777781</v>
      </c>
      <c r="B711" t="s">
        <v>2022</v>
      </c>
      <c r="D711">
        <v>0</v>
      </c>
      <c r="E711">
        <v>0</v>
      </c>
      <c r="F711">
        <v>1</v>
      </c>
      <c r="G711" t="s">
        <v>2195</v>
      </c>
      <c r="K711">
        <v>1.2138618934730199E+18</v>
      </c>
      <c r="L711" t="s">
        <v>2196</v>
      </c>
    </row>
    <row r="712" spans="1:12" x14ac:dyDescent="0.2">
      <c r="A712" s="1">
        <v>43835.661898148152</v>
      </c>
      <c r="B712" t="s">
        <v>2197</v>
      </c>
      <c r="C712" t="s">
        <v>2198</v>
      </c>
      <c r="D712">
        <v>0</v>
      </c>
      <c r="E712">
        <v>0</v>
      </c>
      <c r="F712">
        <v>2</v>
      </c>
      <c r="G712" t="s">
        <v>2199</v>
      </c>
      <c r="K712">
        <v>1.21385093067379E+18</v>
      </c>
      <c r="L712" t="s">
        <v>2200</v>
      </c>
    </row>
    <row r="713" spans="1:12" x14ac:dyDescent="0.2">
      <c r="A713" s="1">
        <v>43835.562858796293</v>
      </c>
      <c r="B713" t="s">
        <v>2201</v>
      </c>
      <c r="C713" t="s">
        <v>1379</v>
      </c>
      <c r="D713">
        <v>1</v>
      </c>
      <c r="E713">
        <v>0</v>
      </c>
      <c r="F713">
        <v>0</v>
      </c>
      <c r="G713" t="s">
        <v>2202</v>
      </c>
      <c r="K713">
        <v>1.2138150397964301E+18</v>
      </c>
      <c r="L713" t="s">
        <v>2203</v>
      </c>
    </row>
    <row r="714" spans="1:12" x14ac:dyDescent="0.2">
      <c r="A714" s="1">
        <v>43835.455682870372</v>
      </c>
      <c r="B714" t="s">
        <v>2204</v>
      </c>
      <c r="D714">
        <v>0</v>
      </c>
      <c r="E714">
        <v>0</v>
      </c>
      <c r="F714">
        <v>0</v>
      </c>
      <c r="G714" t="s">
        <v>2205</v>
      </c>
      <c r="I714" t="e">
        <f>AlRajhiCapital</f>
        <v>#NAME?</v>
      </c>
      <c r="K714">
        <v>1.21377620155215E+18</v>
      </c>
      <c r="L714" t="s">
        <v>2206</v>
      </c>
    </row>
    <row r="715" spans="1:12" x14ac:dyDescent="0.2">
      <c r="A715" s="1">
        <v>43835.34783564815</v>
      </c>
      <c r="B715" t="s">
        <v>2207</v>
      </c>
      <c r="D715">
        <v>1</v>
      </c>
      <c r="E715">
        <v>0</v>
      </c>
      <c r="F715">
        <v>1</v>
      </c>
      <c r="G715" t="s">
        <v>2208</v>
      </c>
      <c r="K715">
        <v>1.2137371158398001E+18</v>
      </c>
      <c r="L715" t="s">
        <v>2209</v>
      </c>
    </row>
    <row r="716" spans="1:12" x14ac:dyDescent="0.2">
      <c r="A716" s="1">
        <v>43835.218032407407</v>
      </c>
      <c r="B716" t="s">
        <v>2137</v>
      </c>
      <c r="D716">
        <v>0</v>
      </c>
      <c r="E716">
        <v>0</v>
      </c>
      <c r="F716">
        <v>0</v>
      </c>
      <c r="G716" t="s">
        <v>2210</v>
      </c>
      <c r="K716">
        <v>1.2136900765527301E+18</v>
      </c>
      <c r="L716" t="s">
        <v>2211</v>
      </c>
    </row>
    <row r="717" spans="1:12" x14ac:dyDescent="0.2">
      <c r="A717" s="1">
        <v>43835.142002314817</v>
      </c>
      <c r="B717" t="s">
        <v>2212</v>
      </c>
      <c r="C717" t="s">
        <v>2213</v>
      </c>
      <c r="D717">
        <v>0</v>
      </c>
      <c r="E717">
        <v>1</v>
      </c>
      <c r="F717">
        <v>2</v>
      </c>
      <c r="G717" t="s">
        <v>2214</v>
      </c>
      <c r="K717">
        <v>1.2136625268205599E+18</v>
      </c>
      <c r="L717" t="s">
        <v>2215</v>
      </c>
    </row>
    <row r="718" spans="1:12" x14ac:dyDescent="0.2">
      <c r="A718" s="1">
        <v>43834.978865740741</v>
      </c>
      <c r="B718" t="s">
        <v>2216</v>
      </c>
      <c r="C718" t="s">
        <v>2217</v>
      </c>
      <c r="D718">
        <v>3</v>
      </c>
      <c r="E718">
        <v>1</v>
      </c>
      <c r="F718">
        <v>0</v>
      </c>
      <c r="G718" t="s">
        <v>2218</v>
      </c>
      <c r="K718">
        <v>1.2136034065117901E+18</v>
      </c>
      <c r="L718" t="s">
        <v>2219</v>
      </c>
    </row>
    <row r="719" spans="1:12" x14ac:dyDescent="0.2">
      <c r="A719" s="1">
        <v>43834.821168981478</v>
      </c>
      <c r="B719" t="s">
        <v>2220</v>
      </c>
      <c r="C719" t="s">
        <v>2221</v>
      </c>
      <c r="D719">
        <v>0</v>
      </c>
      <c r="E719">
        <v>0</v>
      </c>
      <c r="F719">
        <v>0</v>
      </c>
      <c r="G719" t="s">
        <v>2222</v>
      </c>
      <c r="K719">
        <v>1.2135462580963699E+18</v>
      </c>
      <c r="L719" t="s">
        <v>2223</v>
      </c>
    </row>
    <row r="720" spans="1:12" x14ac:dyDescent="0.2">
      <c r="A720" s="1">
        <v>43834.691041666665</v>
      </c>
      <c r="B720" t="s">
        <v>2224</v>
      </c>
      <c r="D720">
        <v>0</v>
      </c>
      <c r="E720">
        <v>0</v>
      </c>
      <c r="F720">
        <v>0</v>
      </c>
      <c r="G720" t="s">
        <v>2225</v>
      </c>
      <c r="K720">
        <v>1.2134991033106801E+18</v>
      </c>
      <c r="L720" t="s">
        <v>2226</v>
      </c>
    </row>
    <row r="721" spans="1:12" x14ac:dyDescent="0.2">
      <c r="A721" s="1">
        <v>43834.689293981479</v>
      </c>
      <c r="B721" t="s">
        <v>2227</v>
      </c>
      <c r="C721" t="s">
        <v>53</v>
      </c>
      <c r="D721">
        <v>0</v>
      </c>
      <c r="E721">
        <v>0</v>
      </c>
      <c r="F721">
        <v>0</v>
      </c>
      <c r="G721" t="s">
        <v>2228</v>
      </c>
      <c r="K721">
        <v>1.2134984692410399E+18</v>
      </c>
      <c r="L721" t="s">
        <v>2229</v>
      </c>
    </row>
    <row r="722" spans="1:12" x14ac:dyDescent="0.2">
      <c r="A722" s="1">
        <v>43834.592685185184</v>
      </c>
      <c r="B722" t="s">
        <v>2230</v>
      </c>
      <c r="D722">
        <v>0</v>
      </c>
      <c r="E722">
        <v>0</v>
      </c>
      <c r="F722">
        <v>4</v>
      </c>
      <c r="G722" t="s">
        <v>2231</v>
      </c>
      <c r="I722" t="e">
        <f>_xlfn.SINGLE(almawalinasser _xlfn.SINGLE(AdhamAlsaid))</f>
        <v>#NAME?</v>
      </c>
      <c r="K722">
        <v>1.2134634580349801E+18</v>
      </c>
      <c r="L722" t="s">
        <v>2232</v>
      </c>
    </row>
    <row r="723" spans="1:12" x14ac:dyDescent="0.2">
      <c r="A723" s="1">
        <v>43834.489236111112</v>
      </c>
      <c r="B723" t="s">
        <v>2233</v>
      </c>
      <c r="C723" t="s">
        <v>2234</v>
      </c>
      <c r="D723">
        <v>1</v>
      </c>
      <c r="E723">
        <v>0</v>
      </c>
      <c r="F723">
        <v>0</v>
      </c>
      <c r="G723" t="s">
        <v>2235</v>
      </c>
      <c r="K723">
        <v>1.2134259724074801E+18</v>
      </c>
      <c r="L723" t="s">
        <v>2236</v>
      </c>
    </row>
    <row r="724" spans="1:12" x14ac:dyDescent="0.2">
      <c r="A724" s="1">
        <v>43834.398877314816</v>
      </c>
      <c r="B724" t="s">
        <v>2137</v>
      </c>
      <c r="D724">
        <v>0</v>
      </c>
      <c r="E724">
        <v>0</v>
      </c>
      <c r="F724">
        <v>0</v>
      </c>
      <c r="G724" t="s">
        <v>2237</v>
      </c>
      <c r="K724">
        <v>1.2133932275643599E+18</v>
      </c>
      <c r="L724" t="s">
        <v>2238</v>
      </c>
    </row>
    <row r="725" spans="1:12" x14ac:dyDescent="0.2">
      <c r="A725" s="1">
        <v>43834.218587962961</v>
      </c>
      <c r="B725" t="s">
        <v>2239</v>
      </c>
      <c r="C725" t="s">
        <v>2240</v>
      </c>
      <c r="D725">
        <v>0</v>
      </c>
      <c r="E725">
        <v>0</v>
      </c>
      <c r="F725">
        <v>0</v>
      </c>
      <c r="G725" t="s">
        <v>2241</v>
      </c>
      <c r="K725">
        <v>1.2133278921276001E+18</v>
      </c>
      <c r="L725" t="s">
        <v>2242</v>
      </c>
    </row>
    <row r="726" spans="1:12" x14ac:dyDescent="0.2">
      <c r="A726" s="1">
        <v>43834.049386574072</v>
      </c>
      <c r="B726" t="s">
        <v>2243</v>
      </c>
      <c r="D726">
        <v>1</v>
      </c>
      <c r="E726">
        <v>0</v>
      </c>
      <c r="F726">
        <v>0</v>
      </c>
      <c r="G726" t="e">
        <f>BankAlbilad السلام عليكم. هل يمكنني بيع اكتتاب آرامكو عن طريق التطبيق</f>
        <v>#NAME?</v>
      </c>
      <c r="I726" t="e">
        <f>BankAlbilad</f>
        <v>#NAME?</v>
      </c>
      <c r="K726">
        <v>1.2132665763816399E+18</v>
      </c>
      <c r="L726" t="s">
        <v>2244</v>
      </c>
    </row>
    <row r="727" spans="1:12" x14ac:dyDescent="0.2">
      <c r="A727" s="1">
        <v>43833.984247685185</v>
      </c>
      <c r="B727" t="s">
        <v>2245</v>
      </c>
      <c r="C727" t="s">
        <v>2246</v>
      </c>
      <c r="D727">
        <v>0</v>
      </c>
      <c r="E727">
        <v>0</v>
      </c>
      <c r="F727">
        <v>0</v>
      </c>
      <c r="G727" t="s">
        <v>2247</v>
      </c>
      <c r="K727">
        <v>1.2132429713379999E+18</v>
      </c>
      <c r="L727" t="s">
        <v>2248</v>
      </c>
    </row>
    <row r="728" spans="1:12" x14ac:dyDescent="0.2">
      <c r="A728" s="1">
        <v>43833.936053240737</v>
      </c>
      <c r="B728" t="s">
        <v>2249</v>
      </c>
      <c r="C728" t="s">
        <v>2250</v>
      </c>
      <c r="D728">
        <v>1</v>
      </c>
      <c r="E728">
        <v>0</v>
      </c>
      <c r="F728">
        <v>0</v>
      </c>
      <c r="G728" t="s">
        <v>2251</v>
      </c>
      <c r="K728">
        <v>1.2132255041548001E+18</v>
      </c>
      <c r="L728" t="s">
        <v>2252</v>
      </c>
    </row>
    <row r="729" spans="1:12" x14ac:dyDescent="0.2">
      <c r="A729" s="1">
        <v>43833.899814814817</v>
      </c>
      <c r="B729" t="s">
        <v>2253</v>
      </c>
      <c r="D729">
        <v>1</v>
      </c>
      <c r="E729">
        <v>0</v>
      </c>
      <c r="F729">
        <v>0</v>
      </c>
      <c r="G729" t="s">
        <v>2254</v>
      </c>
      <c r="K729">
        <v>1.2132123735463501E+18</v>
      </c>
      <c r="L729" t="s">
        <v>2255</v>
      </c>
    </row>
    <row r="730" spans="1:12" x14ac:dyDescent="0.2">
      <c r="A730" s="1">
        <v>43833.84710648148</v>
      </c>
      <c r="B730" t="s">
        <v>2256</v>
      </c>
      <c r="C730" t="s">
        <v>2257</v>
      </c>
      <c r="D730">
        <v>1</v>
      </c>
      <c r="E730">
        <v>0</v>
      </c>
      <c r="F730">
        <v>0</v>
      </c>
      <c r="G730" t="s">
        <v>2258</v>
      </c>
      <c r="K730">
        <v>1.2131932712893E+18</v>
      </c>
      <c r="L730" t="s">
        <v>2259</v>
      </c>
    </row>
    <row r="731" spans="1:12" x14ac:dyDescent="0.2">
      <c r="A731" s="1">
        <v>43833.710312499999</v>
      </c>
      <c r="B731" t="s">
        <v>2260</v>
      </c>
      <c r="C731" t="s">
        <v>2261</v>
      </c>
      <c r="D731">
        <v>0</v>
      </c>
      <c r="E731">
        <v>1</v>
      </c>
      <c r="F731">
        <v>1</v>
      </c>
      <c r="G731" t="s">
        <v>2262</v>
      </c>
      <c r="K731">
        <v>1.21314369715776E+18</v>
      </c>
      <c r="L731" t="s">
        <v>2263</v>
      </c>
    </row>
    <row r="732" spans="1:12" x14ac:dyDescent="0.2">
      <c r="A732" s="1">
        <v>43833.698391203703</v>
      </c>
      <c r="B732" t="s">
        <v>2264</v>
      </c>
      <c r="C732" t="s">
        <v>2265</v>
      </c>
      <c r="D732">
        <v>0</v>
      </c>
      <c r="E732">
        <v>2</v>
      </c>
      <c r="F732">
        <v>2</v>
      </c>
      <c r="G732" t="s">
        <v>2266</v>
      </c>
      <c r="K732">
        <v>1.2131393775195699E+18</v>
      </c>
      <c r="L732" t="s">
        <v>2267</v>
      </c>
    </row>
    <row r="733" spans="1:12" x14ac:dyDescent="0.2">
      <c r="A733" s="1">
        <v>43833.679861111108</v>
      </c>
      <c r="B733" t="s">
        <v>2268</v>
      </c>
      <c r="D733">
        <v>0</v>
      </c>
      <c r="E733">
        <v>0</v>
      </c>
      <c r="F733">
        <v>0</v>
      </c>
      <c r="G733" t="s">
        <v>2269</v>
      </c>
      <c r="K733">
        <v>1.2131326625309199E+18</v>
      </c>
      <c r="L733" t="s">
        <v>2270</v>
      </c>
    </row>
    <row r="734" spans="1:12" x14ac:dyDescent="0.2">
      <c r="A734" s="1">
        <v>43833.677824074075</v>
      </c>
      <c r="B734" t="s">
        <v>2271</v>
      </c>
      <c r="D734">
        <v>5</v>
      </c>
      <c r="E734">
        <v>6</v>
      </c>
      <c r="F734">
        <v>8</v>
      </c>
      <c r="G734" t="s">
        <v>2272</v>
      </c>
      <c r="K734">
        <v>1.21313192421617E+18</v>
      </c>
      <c r="L734" t="s">
        <v>2273</v>
      </c>
    </row>
    <row r="735" spans="1:12" x14ac:dyDescent="0.2">
      <c r="A735" s="1">
        <v>43833.641018518516</v>
      </c>
      <c r="B735" t="s">
        <v>1346</v>
      </c>
      <c r="D735">
        <v>0</v>
      </c>
      <c r="E735">
        <v>5</v>
      </c>
      <c r="F735">
        <v>2</v>
      </c>
      <c r="G735" t="s">
        <v>2274</v>
      </c>
      <c r="K735">
        <v>1.2131185869334001E+18</v>
      </c>
      <c r="L735" t="s">
        <v>2275</v>
      </c>
    </row>
    <row r="736" spans="1:12" x14ac:dyDescent="0.2">
      <c r="A736" s="1">
        <v>43833.468078703707</v>
      </c>
      <c r="B736" t="s">
        <v>2276</v>
      </c>
      <c r="C736" t="s">
        <v>2277</v>
      </c>
      <c r="D736">
        <v>0</v>
      </c>
      <c r="E736">
        <v>0</v>
      </c>
      <c r="F736">
        <v>0</v>
      </c>
      <c r="G736" t="s">
        <v>2278</v>
      </c>
      <c r="K736">
        <v>1.21305591693907E+18</v>
      </c>
      <c r="L736" t="s">
        <v>2279</v>
      </c>
    </row>
    <row r="737" spans="1:12" x14ac:dyDescent="0.2">
      <c r="A737" s="1">
        <v>43833.441030092596</v>
      </c>
      <c r="B737" t="s">
        <v>2280</v>
      </c>
      <c r="D737">
        <v>1</v>
      </c>
      <c r="E737">
        <v>1</v>
      </c>
      <c r="F737">
        <v>1</v>
      </c>
      <c r="G737" t="s">
        <v>2281</v>
      </c>
      <c r="K737">
        <v>1.21304611508973E+18</v>
      </c>
      <c r="L737" t="s">
        <v>2282</v>
      </c>
    </row>
    <row r="738" spans="1:12" x14ac:dyDescent="0.2">
      <c r="A738" s="1">
        <v>43833.437939814816</v>
      </c>
      <c r="B738" t="s">
        <v>2283</v>
      </c>
      <c r="C738" t="s">
        <v>2284</v>
      </c>
      <c r="D738">
        <v>1</v>
      </c>
      <c r="E738">
        <v>0</v>
      </c>
      <c r="F738">
        <v>0</v>
      </c>
      <c r="G738" t="s">
        <v>2285</v>
      </c>
      <c r="K738">
        <v>1.21304499321823E+18</v>
      </c>
      <c r="L738" t="s">
        <v>2286</v>
      </c>
    </row>
    <row r="739" spans="1:12" x14ac:dyDescent="0.2">
      <c r="A739" s="1">
        <v>43833.435682870368</v>
      </c>
      <c r="B739" t="s">
        <v>2287</v>
      </c>
      <c r="D739">
        <v>1</v>
      </c>
      <c r="E739">
        <v>0</v>
      </c>
      <c r="F739">
        <v>0</v>
      </c>
      <c r="G739" t="s">
        <v>2288</v>
      </c>
      <c r="K739">
        <v>1.2130441752115599E+18</v>
      </c>
      <c r="L739" t="s">
        <v>2289</v>
      </c>
    </row>
    <row r="740" spans="1:12" x14ac:dyDescent="0.2">
      <c r="A740" s="1">
        <v>43833.425891203704</v>
      </c>
      <c r="B740" t="s">
        <v>2290</v>
      </c>
      <c r="D740">
        <v>0</v>
      </c>
      <c r="E740">
        <v>1</v>
      </c>
      <c r="F740">
        <v>1</v>
      </c>
      <c r="G740" t="s">
        <v>2291</v>
      </c>
      <c r="I740" t="e">
        <f>_xlfn.SINGLE(OKAZ_online _xlfn.SINGLE(Saudi_Aramco _xlfn.SINGLE(hameed_65)))</f>
        <v>#NAME?</v>
      </c>
      <c r="K740">
        <v>1.2130406293091999E+18</v>
      </c>
      <c r="L740" t="s">
        <v>2292</v>
      </c>
    </row>
    <row r="741" spans="1:12" x14ac:dyDescent="0.2">
      <c r="A741" s="1">
        <v>43833.421539351853</v>
      </c>
      <c r="B741" t="s">
        <v>2293</v>
      </c>
      <c r="C741" t="s">
        <v>2294</v>
      </c>
      <c r="D741">
        <v>0</v>
      </c>
      <c r="E741">
        <v>0</v>
      </c>
      <c r="F741">
        <v>0</v>
      </c>
      <c r="G741" t="s">
        <v>2295</v>
      </c>
      <c r="K741">
        <v>1.2130390491135099E+18</v>
      </c>
      <c r="L741" t="s">
        <v>2296</v>
      </c>
    </row>
    <row r="742" spans="1:12" x14ac:dyDescent="0.2">
      <c r="A742" s="1">
        <v>43833.401064814818</v>
      </c>
      <c r="B742" t="s">
        <v>1406</v>
      </c>
      <c r="C742" t="s">
        <v>2297</v>
      </c>
      <c r="D742">
        <v>0</v>
      </c>
      <c r="E742">
        <v>0</v>
      </c>
      <c r="F742">
        <v>0</v>
      </c>
      <c r="G742" t="s">
        <v>2298</v>
      </c>
      <c r="K742">
        <v>1.2130316307528801E+18</v>
      </c>
      <c r="L742" t="s">
        <v>2299</v>
      </c>
    </row>
    <row r="743" spans="1:12" x14ac:dyDescent="0.2">
      <c r="A743" s="1">
        <v>43833.244270833333</v>
      </c>
      <c r="B743" t="s">
        <v>2137</v>
      </c>
      <c r="D743">
        <v>0</v>
      </c>
      <c r="E743">
        <v>0</v>
      </c>
      <c r="F743">
        <v>0</v>
      </c>
      <c r="G743" t="s">
        <v>2300</v>
      </c>
      <c r="K743">
        <v>1.21297481087315E+18</v>
      </c>
      <c r="L743" t="s">
        <v>2301</v>
      </c>
    </row>
    <row r="744" spans="1:12" x14ac:dyDescent="0.2">
      <c r="A744" s="1">
        <v>43833.135972222219</v>
      </c>
      <c r="B744" t="s">
        <v>2302</v>
      </c>
      <c r="C744" t="s">
        <v>2303</v>
      </c>
      <c r="D744">
        <v>0</v>
      </c>
      <c r="E744">
        <v>0</v>
      </c>
      <c r="F744">
        <v>0</v>
      </c>
      <c r="G744" t="s">
        <v>2304</v>
      </c>
      <c r="K744">
        <v>1.2129355625517901E+18</v>
      </c>
      <c r="L744" t="s">
        <v>2305</v>
      </c>
    </row>
    <row r="745" spans="1:12" x14ac:dyDescent="0.2">
      <c r="A745" s="1">
        <v>43832.691469907404</v>
      </c>
      <c r="B745" t="s">
        <v>2306</v>
      </c>
      <c r="C745" t="s">
        <v>2307</v>
      </c>
      <c r="D745">
        <v>1</v>
      </c>
      <c r="E745">
        <v>1</v>
      </c>
      <c r="F745">
        <v>3</v>
      </c>
      <c r="G745" t="s">
        <v>2308</v>
      </c>
      <c r="K745">
        <v>1.2127744832469601E+18</v>
      </c>
      <c r="L745" t="s">
        <v>2309</v>
      </c>
    </row>
    <row r="746" spans="1:12" x14ac:dyDescent="0.2">
      <c r="A746" s="1">
        <v>43832.679861111108</v>
      </c>
      <c r="B746" t="s">
        <v>2268</v>
      </c>
      <c r="D746">
        <v>0</v>
      </c>
      <c r="E746">
        <v>0</v>
      </c>
      <c r="F746">
        <v>0</v>
      </c>
      <c r="G746" t="s">
        <v>2269</v>
      </c>
      <c r="K746">
        <v>1.2127702743132101E+18</v>
      </c>
      <c r="L746" t="s">
        <v>2310</v>
      </c>
    </row>
    <row r="747" spans="1:12" x14ac:dyDescent="0.2">
      <c r="A747" s="1">
        <v>43832.627337962964</v>
      </c>
      <c r="B747" t="s">
        <v>1575</v>
      </c>
      <c r="C747" t="s">
        <v>1476</v>
      </c>
      <c r="D747">
        <v>0</v>
      </c>
      <c r="E747">
        <v>0</v>
      </c>
      <c r="F747">
        <v>0</v>
      </c>
      <c r="G747" t="s">
        <v>2311</v>
      </c>
      <c r="K747">
        <v>1.2127512436611999E+18</v>
      </c>
      <c r="L747" t="s">
        <v>2312</v>
      </c>
    </row>
    <row r="748" spans="1:12" x14ac:dyDescent="0.2">
      <c r="A748" s="1">
        <v>43832.623854166668</v>
      </c>
      <c r="B748" t="s">
        <v>904</v>
      </c>
      <c r="C748" t="s">
        <v>904</v>
      </c>
      <c r="D748">
        <v>2</v>
      </c>
      <c r="E748">
        <v>3</v>
      </c>
      <c r="F748">
        <v>9</v>
      </c>
      <c r="G748" t="s">
        <v>2313</v>
      </c>
      <c r="K748">
        <v>1.2127499806221E+18</v>
      </c>
      <c r="L748" t="s">
        <v>2314</v>
      </c>
    </row>
    <row r="749" spans="1:12" x14ac:dyDescent="0.2">
      <c r="A749" s="1">
        <v>43832.54859953704</v>
      </c>
      <c r="B749" t="s">
        <v>2315</v>
      </c>
      <c r="C749" t="s">
        <v>2316</v>
      </c>
      <c r="D749">
        <v>0</v>
      </c>
      <c r="E749">
        <v>0</v>
      </c>
      <c r="F749">
        <v>0</v>
      </c>
      <c r="G749" t="s">
        <v>2317</v>
      </c>
      <c r="K749">
        <v>1.21272270808721E+18</v>
      </c>
      <c r="L749" t="s">
        <v>2318</v>
      </c>
    </row>
    <row r="750" spans="1:12" x14ac:dyDescent="0.2">
      <c r="A750" s="1">
        <v>43832.503287037034</v>
      </c>
      <c r="B750" t="s">
        <v>2319</v>
      </c>
      <c r="D750">
        <v>0</v>
      </c>
      <c r="E750">
        <v>0</v>
      </c>
      <c r="F750">
        <v>0</v>
      </c>
      <c r="G750" t="s">
        <v>2320</v>
      </c>
      <c r="K750">
        <v>1.2127062873199601E+18</v>
      </c>
      <c r="L750" t="s">
        <v>2321</v>
      </c>
    </row>
    <row r="751" spans="1:12" x14ac:dyDescent="0.2">
      <c r="A751" s="1">
        <v>43832.500081018516</v>
      </c>
      <c r="B751" t="s">
        <v>1442</v>
      </c>
      <c r="C751" t="s">
        <v>1442</v>
      </c>
      <c r="D751">
        <v>2</v>
      </c>
      <c r="E751">
        <v>2</v>
      </c>
      <c r="F751">
        <v>3</v>
      </c>
      <c r="G751" t="s">
        <v>2322</v>
      </c>
      <c r="K751">
        <v>1.21270512598851E+18</v>
      </c>
      <c r="L751" t="s">
        <v>2323</v>
      </c>
    </row>
    <row r="752" spans="1:12" x14ac:dyDescent="0.2">
      <c r="A752" s="1">
        <v>43832.47729166667</v>
      </c>
      <c r="B752" t="s">
        <v>2324</v>
      </c>
      <c r="D752">
        <v>1</v>
      </c>
      <c r="E752">
        <v>2</v>
      </c>
      <c r="F752">
        <v>15</v>
      </c>
      <c r="G752" t="s">
        <v>2325</v>
      </c>
      <c r="K752">
        <v>1.21269686739555E+18</v>
      </c>
      <c r="L752" t="s">
        <v>2326</v>
      </c>
    </row>
    <row r="753" spans="1:12" x14ac:dyDescent="0.2">
      <c r="A753" s="1">
        <v>43832.40730324074</v>
      </c>
      <c r="B753" t="s">
        <v>2327</v>
      </c>
      <c r="D753">
        <v>7</v>
      </c>
      <c r="E753">
        <v>1</v>
      </c>
      <c r="F753">
        <v>0</v>
      </c>
      <c r="G753" t="s">
        <v>2328</v>
      </c>
      <c r="I753" t="e">
        <f>ALQARNI140</f>
        <v>#NAME?</v>
      </c>
      <c r="K753">
        <v>1.21267150384787E+18</v>
      </c>
      <c r="L753" t="s">
        <v>2329</v>
      </c>
    </row>
    <row r="754" spans="1:12" x14ac:dyDescent="0.2">
      <c r="A754" s="1">
        <v>43832.398587962962</v>
      </c>
      <c r="B754" t="s">
        <v>692</v>
      </c>
      <c r="D754">
        <v>1</v>
      </c>
      <c r="E754">
        <v>3</v>
      </c>
      <c r="F754">
        <v>5</v>
      </c>
      <c r="G754" t="s">
        <v>2330</v>
      </c>
      <c r="K754">
        <v>1.2126683462709299E+18</v>
      </c>
      <c r="L754" t="s">
        <v>2331</v>
      </c>
    </row>
    <row r="755" spans="1:12" x14ac:dyDescent="0.2">
      <c r="A755" s="1">
        <v>43832.376666666663</v>
      </c>
      <c r="B755" t="s">
        <v>2332</v>
      </c>
      <c r="C755" t="s">
        <v>2333</v>
      </c>
      <c r="D755">
        <v>0</v>
      </c>
      <c r="E755">
        <v>0</v>
      </c>
      <c r="F755">
        <v>0</v>
      </c>
      <c r="G755" t="s">
        <v>2334</v>
      </c>
      <c r="K755">
        <v>1.21266040045565E+18</v>
      </c>
      <c r="L755" t="s">
        <v>2335</v>
      </c>
    </row>
    <row r="756" spans="1:12" x14ac:dyDescent="0.2">
      <c r="A756" s="1">
        <v>43832.18891203704</v>
      </c>
      <c r="B756" t="s">
        <v>2336</v>
      </c>
      <c r="C756" t="s">
        <v>2337</v>
      </c>
      <c r="D756">
        <v>0</v>
      </c>
      <c r="E756">
        <v>0</v>
      </c>
      <c r="F756">
        <v>0</v>
      </c>
      <c r="G756" t="s">
        <v>2338</v>
      </c>
      <c r="K756">
        <v>1.2125923596759501E+18</v>
      </c>
      <c r="L756" t="s">
        <v>2339</v>
      </c>
    </row>
    <row r="757" spans="1:12" x14ac:dyDescent="0.2">
      <c r="A757" s="1">
        <v>43832.138425925928</v>
      </c>
      <c r="B757" t="s">
        <v>2137</v>
      </c>
      <c r="D757">
        <v>1</v>
      </c>
      <c r="E757">
        <v>0</v>
      </c>
      <c r="F757">
        <v>0</v>
      </c>
      <c r="G757" t="s">
        <v>2340</v>
      </c>
      <c r="K757">
        <v>1.2125740640002801E+18</v>
      </c>
      <c r="L757" t="s">
        <v>2341</v>
      </c>
    </row>
    <row r="758" spans="1:12" x14ac:dyDescent="0.2">
      <c r="A758" s="1">
        <v>43831.993611111109</v>
      </c>
      <c r="B758" t="s">
        <v>2342</v>
      </c>
      <c r="D758">
        <v>2</v>
      </c>
      <c r="E758">
        <v>0</v>
      </c>
      <c r="F758">
        <v>1</v>
      </c>
      <c r="G758" t="s">
        <v>2343</v>
      </c>
      <c r="K758">
        <v>1.2125215848938601E+18</v>
      </c>
      <c r="L758" t="s">
        <v>2344</v>
      </c>
    </row>
    <row r="759" spans="1:12" x14ac:dyDescent="0.2">
      <c r="A759" s="1">
        <v>43831.986331018517</v>
      </c>
      <c r="B759" t="s">
        <v>2345</v>
      </c>
      <c r="D759">
        <v>0</v>
      </c>
      <c r="E759">
        <v>1</v>
      </c>
      <c r="F759">
        <v>2</v>
      </c>
      <c r="G759" t="s">
        <v>2346</v>
      </c>
      <c r="J759" t="s">
        <v>2347</v>
      </c>
      <c r="K759">
        <v>1.21251894980977E+18</v>
      </c>
      <c r="L759" t="s">
        <v>2348</v>
      </c>
    </row>
    <row r="760" spans="1:12" x14ac:dyDescent="0.2">
      <c r="A760" s="1">
        <v>43831.851261574076</v>
      </c>
      <c r="B760" t="s">
        <v>2349</v>
      </c>
      <c r="D760">
        <v>0</v>
      </c>
      <c r="E760">
        <v>1</v>
      </c>
      <c r="F760">
        <v>6</v>
      </c>
      <c r="G760" t="s">
        <v>2350</v>
      </c>
      <c r="K760">
        <v>1.21247000005488E+18</v>
      </c>
      <c r="L760" t="s">
        <v>2351</v>
      </c>
    </row>
    <row r="761" spans="1:12" x14ac:dyDescent="0.2">
      <c r="A761" s="1">
        <v>43831.805081018516</v>
      </c>
      <c r="B761" t="s">
        <v>1784</v>
      </c>
      <c r="C761" t="s">
        <v>373</v>
      </c>
      <c r="D761">
        <v>0</v>
      </c>
      <c r="E761">
        <v>0</v>
      </c>
      <c r="F761">
        <v>1</v>
      </c>
      <c r="G761" t="s">
        <v>2352</v>
      </c>
      <c r="K761">
        <v>1.2124532676215199E+18</v>
      </c>
      <c r="L761" t="s">
        <v>2353</v>
      </c>
    </row>
    <row r="762" spans="1:12" x14ac:dyDescent="0.2">
      <c r="A762" s="1">
        <v>43831.803900462961</v>
      </c>
      <c r="B762" t="s">
        <v>2354</v>
      </c>
      <c r="D762">
        <v>1</v>
      </c>
      <c r="E762">
        <v>7</v>
      </c>
      <c r="F762">
        <v>8</v>
      </c>
      <c r="G762" t="s">
        <v>2355</v>
      </c>
      <c r="K762">
        <v>1.2124528360735601E+18</v>
      </c>
      <c r="L762" t="s">
        <v>2356</v>
      </c>
    </row>
    <row r="763" spans="1:12" x14ac:dyDescent="0.2">
      <c r="A763" s="1">
        <v>43831.785162037035</v>
      </c>
      <c r="B763" t="s">
        <v>1476</v>
      </c>
      <c r="D763">
        <v>99</v>
      </c>
      <c r="E763">
        <v>683</v>
      </c>
      <c r="F763">
        <v>3084</v>
      </c>
      <c r="G763" t="s">
        <v>2357</v>
      </c>
      <c r="K763">
        <v>1.2124460466992901E+18</v>
      </c>
      <c r="L763" t="s">
        <v>2358</v>
      </c>
    </row>
    <row r="764" spans="1:12" x14ac:dyDescent="0.2">
      <c r="A764" s="1">
        <v>43831.762199074074</v>
      </c>
      <c r="B764" t="s">
        <v>2359</v>
      </c>
      <c r="C764" t="s">
        <v>2360</v>
      </c>
      <c r="D764">
        <v>1</v>
      </c>
      <c r="E764">
        <v>0</v>
      </c>
      <c r="F764">
        <v>0</v>
      </c>
      <c r="G764" t="s">
        <v>2361</v>
      </c>
      <c r="K764">
        <v>1.2124377246801101E+18</v>
      </c>
      <c r="L764" t="s">
        <v>2362</v>
      </c>
    </row>
    <row r="765" spans="1:12" x14ac:dyDescent="0.2">
      <c r="A765" s="1">
        <v>43831.743437500001</v>
      </c>
      <c r="B765" t="s">
        <v>2363</v>
      </c>
      <c r="C765" t="s">
        <v>750</v>
      </c>
      <c r="D765">
        <v>0</v>
      </c>
      <c r="E765">
        <v>0</v>
      </c>
      <c r="F765">
        <v>0</v>
      </c>
      <c r="G765" t="s">
        <v>2364</v>
      </c>
      <c r="K765">
        <v>1.21243092535262E+18</v>
      </c>
      <c r="L765" t="s">
        <v>2365</v>
      </c>
    </row>
    <row r="766" spans="1:12" x14ac:dyDescent="0.2">
      <c r="A766" s="1">
        <v>43831.679861111108</v>
      </c>
      <c r="B766" t="s">
        <v>2268</v>
      </c>
      <c r="D766">
        <v>0</v>
      </c>
      <c r="E766">
        <v>0</v>
      </c>
      <c r="F766">
        <v>0</v>
      </c>
      <c r="G766" t="s">
        <v>2269</v>
      </c>
      <c r="K766">
        <v>1.21240788636354E+18</v>
      </c>
      <c r="L766" t="s">
        <v>2366</v>
      </c>
    </row>
    <row r="767" spans="1:12" x14ac:dyDescent="0.2">
      <c r="A767" s="1">
        <v>43831.645370370374</v>
      </c>
      <c r="B767" t="s">
        <v>2367</v>
      </c>
      <c r="C767" t="s">
        <v>311</v>
      </c>
      <c r="D767">
        <v>0</v>
      </c>
      <c r="E767">
        <v>0</v>
      </c>
      <c r="F767">
        <v>0</v>
      </c>
      <c r="G767" t="s">
        <v>2368</v>
      </c>
      <c r="K767">
        <v>1.2123953883234601E+18</v>
      </c>
      <c r="L767" t="s">
        <v>2369</v>
      </c>
    </row>
    <row r="768" spans="1:12" x14ac:dyDescent="0.2">
      <c r="A768" s="1">
        <v>43831.590601851851</v>
      </c>
      <c r="B768" t="s">
        <v>2370</v>
      </c>
      <c r="C768" t="s">
        <v>2371</v>
      </c>
      <c r="D768">
        <v>0</v>
      </c>
      <c r="E768">
        <v>0</v>
      </c>
      <c r="F768">
        <v>0</v>
      </c>
      <c r="G768" t="s">
        <v>2372</v>
      </c>
      <c r="K768">
        <v>1.2123755422818501E+18</v>
      </c>
      <c r="L768" t="s">
        <v>2373</v>
      </c>
    </row>
    <row r="769" spans="1:12" x14ac:dyDescent="0.2">
      <c r="A769" s="1">
        <v>43831.589837962965</v>
      </c>
      <c r="B769" t="s">
        <v>2374</v>
      </c>
      <c r="D769">
        <v>2</v>
      </c>
      <c r="E769">
        <v>5</v>
      </c>
      <c r="F769">
        <v>10</v>
      </c>
      <c r="G769" t="s">
        <v>2375</v>
      </c>
      <c r="K769">
        <v>1.21237526318046E+18</v>
      </c>
      <c r="L769" t="s">
        <v>2376</v>
      </c>
    </row>
    <row r="770" spans="1:12" x14ac:dyDescent="0.2">
      <c r="A770" s="1">
        <v>43831.579918981479</v>
      </c>
      <c r="B770" t="s">
        <v>2377</v>
      </c>
      <c r="D770">
        <v>1</v>
      </c>
      <c r="E770">
        <v>0</v>
      </c>
      <c r="F770">
        <v>0</v>
      </c>
      <c r="G770" t="s">
        <v>2378</v>
      </c>
      <c r="K770">
        <v>1.21237167017601E+18</v>
      </c>
      <c r="L770" t="s">
        <v>2379</v>
      </c>
    </row>
    <row r="771" spans="1:12" x14ac:dyDescent="0.2">
      <c r="A771" s="1">
        <v>43831.540925925925</v>
      </c>
      <c r="B771" t="s">
        <v>2380</v>
      </c>
      <c r="D771">
        <v>0</v>
      </c>
      <c r="E771">
        <v>0</v>
      </c>
      <c r="F771">
        <v>0</v>
      </c>
      <c r="G771" t="s">
        <v>2381</v>
      </c>
      <c r="K771">
        <v>1.2123575379678001E+18</v>
      </c>
      <c r="L771" t="s">
        <v>2382</v>
      </c>
    </row>
    <row r="772" spans="1:12" x14ac:dyDescent="0.2">
      <c r="A772" s="1">
        <v>43831.52134259259</v>
      </c>
      <c r="B772" t="s">
        <v>2383</v>
      </c>
      <c r="C772" t="s">
        <v>828</v>
      </c>
      <c r="D772">
        <v>0</v>
      </c>
      <c r="E772">
        <v>0</v>
      </c>
      <c r="F772">
        <v>1</v>
      </c>
      <c r="G772" t="s">
        <v>2384</v>
      </c>
      <c r="K772">
        <v>1.21235044382273E+18</v>
      </c>
      <c r="L772" t="s">
        <v>2385</v>
      </c>
    </row>
    <row r="773" spans="1:12" x14ac:dyDescent="0.2">
      <c r="A773" s="1">
        <v>43831.370243055557</v>
      </c>
      <c r="B773" t="s">
        <v>2386</v>
      </c>
      <c r="D773">
        <v>1</v>
      </c>
      <c r="E773">
        <v>0</v>
      </c>
      <c r="F773">
        <v>0</v>
      </c>
      <c r="G773" t="s">
        <v>2387</v>
      </c>
      <c r="K773">
        <v>1.21229568709168E+18</v>
      </c>
      <c r="L773" t="s">
        <v>2388</v>
      </c>
    </row>
    <row r="774" spans="1:12" x14ac:dyDescent="0.2">
      <c r="A774" s="1">
        <v>43831.324976851851</v>
      </c>
      <c r="B774" t="s">
        <v>2389</v>
      </c>
      <c r="D774">
        <v>2</v>
      </c>
      <c r="E774">
        <v>12</v>
      </c>
      <c r="F774">
        <v>13</v>
      </c>
      <c r="G774" t="s">
        <v>2390</v>
      </c>
      <c r="K774">
        <v>1.2122792805515699E+18</v>
      </c>
      <c r="L774" t="s">
        <v>2391</v>
      </c>
    </row>
    <row r="775" spans="1:12" x14ac:dyDescent="0.2">
      <c r="A775" s="1">
        <v>43831.309259259258</v>
      </c>
      <c r="B775" t="s">
        <v>2392</v>
      </c>
      <c r="D775">
        <v>0</v>
      </c>
      <c r="E775">
        <v>0</v>
      </c>
      <c r="F775">
        <v>0</v>
      </c>
      <c r="G775" t="s">
        <v>2393</v>
      </c>
      <c r="K775">
        <v>1.21227358432595E+18</v>
      </c>
      <c r="L775" t="s">
        <v>2394</v>
      </c>
    </row>
    <row r="776" spans="1:12" x14ac:dyDescent="0.2">
      <c r="A776" s="1">
        <v>43831.308692129627</v>
      </c>
      <c r="B776" t="s">
        <v>2395</v>
      </c>
      <c r="D776">
        <v>0</v>
      </c>
      <c r="E776">
        <v>0</v>
      </c>
      <c r="F776">
        <v>0</v>
      </c>
      <c r="G776" t="s">
        <v>2225</v>
      </c>
      <c r="K776">
        <v>1.21227338198435E+18</v>
      </c>
      <c r="L776" t="s">
        <v>2396</v>
      </c>
    </row>
    <row r="777" spans="1:12" x14ac:dyDescent="0.2">
      <c r="A777" s="1">
        <v>43831.305312500001</v>
      </c>
      <c r="B777" t="s">
        <v>950</v>
      </c>
      <c r="D777">
        <v>1</v>
      </c>
      <c r="E777">
        <v>0</v>
      </c>
      <c r="F777">
        <v>3</v>
      </c>
      <c r="G777" t="s">
        <v>2397</v>
      </c>
      <c r="J777" t="s">
        <v>982</v>
      </c>
      <c r="K777">
        <v>1.2122721568029801E+18</v>
      </c>
      <c r="L777" t="s">
        <v>2398</v>
      </c>
    </row>
    <row r="778" spans="1:12" x14ac:dyDescent="0.2">
      <c r="A778" s="1">
        <v>43831.290509259263</v>
      </c>
      <c r="B778" t="s">
        <v>2399</v>
      </c>
      <c r="D778">
        <v>1</v>
      </c>
      <c r="E778">
        <v>0</v>
      </c>
      <c r="F778">
        <v>0</v>
      </c>
      <c r="G778" t="e">
        <f>AlinmaBankSA كيف ابيع أسهم اكتتاب آرامكو</f>
        <v>#NAME?</v>
      </c>
      <c r="I778" t="e">
        <f>AlinmaBankSA</f>
        <v>#NAME?</v>
      </c>
      <c r="K778">
        <v>1.2122667927244301E+18</v>
      </c>
      <c r="L778" t="s">
        <v>2400</v>
      </c>
    </row>
    <row r="779" spans="1:12" x14ac:dyDescent="0.2">
      <c r="A779" s="1">
        <v>43831.139687499999</v>
      </c>
      <c r="B779" t="s">
        <v>2137</v>
      </c>
      <c r="D779">
        <v>1</v>
      </c>
      <c r="E779">
        <v>0</v>
      </c>
      <c r="F779">
        <v>0</v>
      </c>
      <c r="G779" t="s">
        <v>2401</v>
      </c>
      <c r="K779">
        <v>1.2122121340771899E+18</v>
      </c>
      <c r="L779" t="s">
        <v>2402</v>
      </c>
    </row>
    <row r="780" spans="1:12" x14ac:dyDescent="0.2">
      <c r="A780" s="1">
        <v>43830.94730324074</v>
      </c>
      <c r="B780" t="s">
        <v>2403</v>
      </c>
      <c r="C780" t="s">
        <v>13</v>
      </c>
      <c r="D780">
        <v>1</v>
      </c>
      <c r="E780">
        <v>0</v>
      </c>
      <c r="F780">
        <v>0</v>
      </c>
      <c r="G780" t="s">
        <v>2404</v>
      </c>
      <c r="K780">
        <v>1.2121424173879301E+18</v>
      </c>
      <c r="L780" t="s">
        <v>2405</v>
      </c>
    </row>
    <row r="781" spans="1:12" x14ac:dyDescent="0.2">
      <c r="A781" s="1">
        <v>43830.934293981481</v>
      </c>
      <c r="B781" t="s">
        <v>2406</v>
      </c>
      <c r="D781">
        <v>0</v>
      </c>
      <c r="E781">
        <v>0</v>
      </c>
      <c r="F781">
        <v>0</v>
      </c>
      <c r="G781" t="s">
        <v>2407</v>
      </c>
      <c r="K781">
        <v>1.21213770463023E+18</v>
      </c>
      <c r="L781" t="s">
        <v>2408</v>
      </c>
    </row>
    <row r="782" spans="1:12" x14ac:dyDescent="0.2">
      <c r="A782" s="1">
        <v>43830.925162037034</v>
      </c>
      <c r="B782" t="s">
        <v>2409</v>
      </c>
      <c r="C782" t="s">
        <v>2410</v>
      </c>
      <c r="D782">
        <v>1</v>
      </c>
      <c r="E782">
        <v>0</v>
      </c>
      <c r="F782">
        <v>0</v>
      </c>
      <c r="G782" t="s">
        <v>2411</v>
      </c>
      <c r="K782">
        <v>1.21213439362143E+18</v>
      </c>
      <c r="L782" t="s">
        <v>2412</v>
      </c>
    </row>
    <row r="783" spans="1:12" x14ac:dyDescent="0.2">
      <c r="A783" s="1">
        <v>43830.921666666669</v>
      </c>
      <c r="B783" t="s">
        <v>2413</v>
      </c>
      <c r="C783" t="s">
        <v>2414</v>
      </c>
      <c r="D783">
        <v>0</v>
      </c>
      <c r="E783">
        <v>0</v>
      </c>
      <c r="F783">
        <v>0</v>
      </c>
      <c r="G783" t="s">
        <v>2415</v>
      </c>
      <c r="K783">
        <v>1.2121331289381601E+18</v>
      </c>
      <c r="L783" t="s">
        <v>2416</v>
      </c>
    </row>
    <row r="784" spans="1:12" x14ac:dyDescent="0.2">
      <c r="A784" s="1">
        <v>43830.910925925928</v>
      </c>
      <c r="B784" t="s">
        <v>2417</v>
      </c>
      <c r="C784" t="s">
        <v>2418</v>
      </c>
      <c r="D784">
        <v>1</v>
      </c>
      <c r="E784">
        <v>0</v>
      </c>
      <c r="F784">
        <v>1</v>
      </c>
      <c r="G784" t="s">
        <v>2419</v>
      </c>
      <c r="K784">
        <v>1.2121292342962099E+18</v>
      </c>
      <c r="L784" t="s">
        <v>2420</v>
      </c>
    </row>
    <row r="785" spans="1:12" x14ac:dyDescent="0.2">
      <c r="A785" s="1">
        <v>43830.90929398148</v>
      </c>
      <c r="B785" t="s">
        <v>2421</v>
      </c>
      <c r="D785">
        <v>0</v>
      </c>
      <c r="E785">
        <v>0</v>
      </c>
      <c r="F785">
        <v>1</v>
      </c>
      <c r="G785" t="s">
        <v>2422</v>
      </c>
      <c r="K785">
        <v>1.2121286424505001E+18</v>
      </c>
      <c r="L785" t="s">
        <v>2423</v>
      </c>
    </row>
    <row r="786" spans="1:12" x14ac:dyDescent="0.2">
      <c r="A786" s="1">
        <v>43830.908761574072</v>
      </c>
      <c r="B786" t="s">
        <v>2424</v>
      </c>
      <c r="D786">
        <v>0</v>
      </c>
      <c r="E786">
        <v>0</v>
      </c>
      <c r="F786">
        <v>0</v>
      </c>
      <c r="G786" t="s">
        <v>2425</v>
      </c>
      <c r="K786">
        <v>1.2121284521340301E+18</v>
      </c>
      <c r="L786" t="s">
        <v>2426</v>
      </c>
    </row>
    <row r="787" spans="1:12" x14ac:dyDescent="0.2">
      <c r="A787" s="1">
        <v>43830.897905092592</v>
      </c>
      <c r="B787" t="s">
        <v>2427</v>
      </c>
      <c r="D787">
        <v>1</v>
      </c>
      <c r="E787">
        <v>0</v>
      </c>
      <c r="F787">
        <v>0</v>
      </c>
      <c r="G787" t="s">
        <v>2428</v>
      </c>
      <c r="K787">
        <v>1.21212451671504E+18</v>
      </c>
      <c r="L787" t="s">
        <v>2429</v>
      </c>
    </row>
    <row r="788" spans="1:12" x14ac:dyDescent="0.2">
      <c r="A788" s="1">
        <v>43830.861203703702</v>
      </c>
      <c r="B788" t="s">
        <v>2430</v>
      </c>
      <c r="C788" t="s">
        <v>666</v>
      </c>
      <c r="D788">
        <v>0</v>
      </c>
      <c r="E788">
        <v>0</v>
      </c>
      <c r="F788">
        <v>0</v>
      </c>
      <c r="G788" t="s">
        <v>2431</v>
      </c>
      <c r="K788">
        <v>1.2121112172061499E+18</v>
      </c>
      <c r="L788" t="s">
        <v>2432</v>
      </c>
    </row>
    <row r="789" spans="1:12" x14ac:dyDescent="0.2">
      <c r="A789" s="1">
        <v>43830.860347222224</v>
      </c>
      <c r="B789" t="s">
        <v>2433</v>
      </c>
      <c r="C789" t="s">
        <v>2434</v>
      </c>
      <c r="D789">
        <v>0</v>
      </c>
      <c r="E789">
        <v>0</v>
      </c>
      <c r="F789">
        <v>0</v>
      </c>
      <c r="G789" t="s">
        <v>2435</v>
      </c>
      <c r="K789">
        <v>1.21211090671021E+18</v>
      </c>
      <c r="L789" t="s">
        <v>2436</v>
      </c>
    </row>
    <row r="790" spans="1:12" x14ac:dyDescent="0.2">
      <c r="A790" s="1">
        <v>43830.847638888888</v>
      </c>
      <c r="B790" t="s">
        <v>2437</v>
      </c>
      <c r="D790">
        <v>1</v>
      </c>
      <c r="E790">
        <v>0</v>
      </c>
      <c r="F790">
        <v>0</v>
      </c>
      <c r="G790" t="e">
        <f>AlinmaInvest هل استطيع بيع أسهم اكتتاب آرامكو عن طريق الصراف الآلي مع العلم لايوجد لدي محفظة استثمارية</f>
        <v>#NAME?</v>
      </c>
      <c r="I790" t="e">
        <f>AlinmaInvest</f>
        <v>#NAME?</v>
      </c>
      <c r="K790">
        <v>1.21210630056753E+18</v>
      </c>
      <c r="L790" t="s">
        <v>2438</v>
      </c>
    </row>
    <row r="791" spans="1:12" x14ac:dyDescent="0.2">
      <c r="A791" s="1">
        <v>43830.829027777778</v>
      </c>
      <c r="B791" t="s">
        <v>2439</v>
      </c>
      <c r="D791">
        <v>0</v>
      </c>
      <c r="E791">
        <v>0</v>
      </c>
      <c r="F791">
        <v>0</v>
      </c>
      <c r="G791" t="s">
        <v>2440</v>
      </c>
      <c r="K791">
        <v>1.2120995548138399E+18</v>
      </c>
      <c r="L791" t="s">
        <v>2441</v>
      </c>
    </row>
    <row r="792" spans="1:12" x14ac:dyDescent="0.2">
      <c r="A792" s="1">
        <v>43830.800763888888</v>
      </c>
      <c r="B792" t="s">
        <v>2442</v>
      </c>
      <c r="D792">
        <v>0</v>
      </c>
      <c r="E792">
        <v>0</v>
      </c>
      <c r="F792">
        <v>0</v>
      </c>
      <c r="G792" t="s">
        <v>2225</v>
      </c>
      <c r="K792">
        <v>1.21208931330079E+18</v>
      </c>
      <c r="L792" t="s">
        <v>2443</v>
      </c>
    </row>
    <row r="793" spans="1:12" x14ac:dyDescent="0.2">
      <c r="A793" s="1">
        <v>43830.800625000003</v>
      </c>
      <c r="B793" t="s">
        <v>2442</v>
      </c>
      <c r="D793">
        <v>0</v>
      </c>
      <c r="E793">
        <v>0</v>
      </c>
      <c r="F793">
        <v>0</v>
      </c>
      <c r="G793" t="s">
        <v>2444</v>
      </c>
      <c r="K793">
        <v>1.21208926367374E+18</v>
      </c>
      <c r="L793" t="s">
        <v>2445</v>
      </c>
    </row>
    <row r="794" spans="1:12" x14ac:dyDescent="0.2">
      <c r="A794" s="1">
        <v>43830.793032407404</v>
      </c>
      <c r="B794" t="s">
        <v>2446</v>
      </c>
      <c r="D794">
        <v>0</v>
      </c>
      <c r="E794">
        <v>1</v>
      </c>
      <c r="F794">
        <v>0</v>
      </c>
      <c r="G794" t="s">
        <v>2447</v>
      </c>
      <c r="K794">
        <v>1.21208651233202E+18</v>
      </c>
      <c r="L794" t="s">
        <v>2448</v>
      </c>
    </row>
    <row r="795" spans="1:12" x14ac:dyDescent="0.2">
      <c r="A795" s="1">
        <v>43830.774409722224</v>
      </c>
      <c r="B795" t="s">
        <v>2449</v>
      </c>
      <c r="D795">
        <v>0</v>
      </c>
      <c r="E795">
        <v>5</v>
      </c>
      <c r="F795">
        <v>5</v>
      </c>
      <c r="G795" t="s">
        <v>2450</v>
      </c>
      <c r="K795">
        <v>1.2120797613396101E+18</v>
      </c>
      <c r="L795" t="s">
        <v>2451</v>
      </c>
    </row>
    <row r="796" spans="1:12" x14ac:dyDescent="0.2">
      <c r="A796" s="1">
        <v>43830.770810185182</v>
      </c>
      <c r="B796" t="s">
        <v>2452</v>
      </c>
      <c r="C796" t="s">
        <v>1572</v>
      </c>
      <c r="D796">
        <v>1</v>
      </c>
      <c r="E796">
        <v>1</v>
      </c>
      <c r="F796">
        <v>0</v>
      </c>
      <c r="G796" t="s">
        <v>2453</v>
      </c>
      <c r="K796">
        <v>1.21207846001905E+18</v>
      </c>
      <c r="L796" t="s">
        <v>2454</v>
      </c>
    </row>
    <row r="797" spans="1:12" x14ac:dyDescent="0.2">
      <c r="A797" s="1">
        <v>43830.753993055558</v>
      </c>
      <c r="B797" t="s">
        <v>2455</v>
      </c>
      <c r="D797">
        <v>0</v>
      </c>
      <c r="E797">
        <v>0</v>
      </c>
      <c r="F797">
        <v>0</v>
      </c>
      <c r="G797" t="s">
        <v>2447</v>
      </c>
      <c r="K797">
        <v>1.2120723646929201E+18</v>
      </c>
      <c r="L797" t="s">
        <v>2456</v>
      </c>
    </row>
    <row r="798" spans="1:12" x14ac:dyDescent="0.2">
      <c r="A798" s="1">
        <v>43830.750254629631</v>
      </c>
      <c r="B798" t="s">
        <v>2457</v>
      </c>
      <c r="D798">
        <v>0</v>
      </c>
      <c r="E798">
        <v>0</v>
      </c>
      <c r="F798">
        <v>0</v>
      </c>
      <c r="G798" t="s">
        <v>2458</v>
      </c>
      <c r="K798">
        <v>1.2120710103647401E+18</v>
      </c>
      <c r="L798" t="s">
        <v>2459</v>
      </c>
    </row>
    <row r="799" spans="1:12" x14ac:dyDescent="0.2">
      <c r="A799" s="1">
        <v>43830.748553240737</v>
      </c>
      <c r="B799" t="s">
        <v>2460</v>
      </c>
      <c r="D799">
        <v>1</v>
      </c>
      <c r="E799">
        <v>6</v>
      </c>
      <c r="F799">
        <v>7</v>
      </c>
      <c r="G799" t="s">
        <v>2447</v>
      </c>
      <c r="K799">
        <v>1.2120703941292401E+18</v>
      </c>
      <c r="L799" t="s">
        <v>2461</v>
      </c>
    </row>
    <row r="800" spans="1:12" x14ac:dyDescent="0.2">
      <c r="A800" s="1">
        <v>43830.730324074073</v>
      </c>
      <c r="B800" t="s">
        <v>2462</v>
      </c>
      <c r="D800">
        <v>33</v>
      </c>
      <c r="E800">
        <v>408</v>
      </c>
      <c r="F800">
        <v>570</v>
      </c>
      <c r="G800" t="s">
        <v>2463</v>
      </c>
      <c r="K800">
        <v>1.2120637849882099E+18</v>
      </c>
      <c r="L800" t="s">
        <v>2464</v>
      </c>
    </row>
    <row r="801" spans="1:12" x14ac:dyDescent="0.2">
      <c r="A801" s="1">
        <v>43830.715462962966</v>
      </c>
      <c r="B801" t="s">
        <v>2465</v>
      </c>
      <c r="C801" t="s">
        <v>2466</v>
      </c>
      <c r="D801">
        <v>0</v>
      </c>
      <c r="E801">
        <v>0</v>
      </c>
      <c r="F801">
        <v>0</v>
      </c>
      <c r="G801" t="s">
        <v>1159</v>
      </c>
      <c r="K801">
        <v>1.21205840132225E+18</v>
      </c>
      <c r="L801" t="s">
        <v>2467</v>
      </c>
    </row>
    <row r="802" spans="1:12" x14ac:dyDescent="0.2">
      <c r="A802" s="1">
        <v>43830.680810185186</v>
      </c>
      <c r="B802" t="s">
        <v>2468</v>
      </c>
      <c r="C802" t="s">
        <v>2466</v>
      </c>
      <c r="D802">
        <v>0</v>
      </c>
      <c r="E802">
        <v>0</v>
      </c>
      <c r="F802">
        <v>0</v>
      </c>
      <c r="G802" t="s">
        <v>1159</v>
      </c>
      <c r="K802">
        <v>1.2120458451573299E+18</v>
      </c>
      <c r="L802" t="s">
        <v>2469</v>
      </c>
    </row>
    <row r="803" spans="1:12" x14ac:dyDescent="0.2">
      <c r="A803" s="1">
        <v>43830.679861111108</v>
      </c>
      <c r="B803" t="s">
        <v>2268</v>
      </c>
      <c r="D803">
        <v>0</v>
      </c>
      <c r="E803">
        <v>0</v>
      </c>
      <c r="F803">
        <v>1</v>
      </c>
      <c r="G803" t="s">
        <v>2269</v>
      </c>
      <c r="K803">
        <v>1.2120454986027699E+18</v>
      </c>
      <c r="L803" t="s">
        <v>2470</v>
      </c>
    </row>
    <row r="804" spans="1:12" x14ac:dyDescent="0.2">
      <c r="A804" s="1">
        <v>43830.648009259261</v>
      </c>
      <c r="B804" t="s">
        <v>2471</v>
      </c>
      <c r="D804">
        <v>0</v>
      </c>
      <c r="E804">
        <v>0</v>
      </c>
      <c r="F804">
        <v>0</v>
      </c>
      <c r="G804" t="s">
        <v>2472</v>
      </c>
      <c r="K804">
        <v>1.21203395665007E+18</v>
      </c>
      <c r="L804" t="s">
        <v>2473</v>
      </c>
    </row>
    <row r="805" spans="1:12" x14ac:dyDescent="0.2">
      <c r="A805" s="1">
        <v>43830.611377314817</v>
      </c>
      <c r="B805" t="s">
        <v>2474</v>
      </c>
      <c r="C805" t="s">
        <v>2475</v>
      </c>
      <c r="D805">
        <v>1</v>
      </c>
      <c r="E805">
        <v>0</v>
      </c>
      <c r="F805">
        <v>0</v>
      </c>
      <c r="G805" t="s">
        <v>2476</v>
      </c>
      <c r="K805">
        <v>1.2120206817659799E+18</v>
      </c>
      <c r="L805" t="s">
        <v>2477</v>
      </c>
    </row>
    <row r="806" spans="1:12" x14ac:dyDescent="0.2">
      <c r="A806" s="1">
        <v>43830.600578703707</v>
      </c>
      <c r="B806" t="s">
        <v>2478</v>
      </c>
      <c r="C806" t="s">
        <v>2479</v>
      </c>
      <c r="D806">
        <v>0</v>
      </c>
      <c r="E806">
        <v>0</v>
      </c>
      <c r="F806">
        <v>1</v>
      </c>
      <c r="G806" t="s">
        <v>2480</v>
      </c>
      <c r="K806">
        <v>1.2120167673437E+18</v>
      </c>
      <c r="L806" t="s">
        <v>2481</v>
      </c>
    </row>
    <row r="807" spans="1:12" x14ac:dyDescent="0.2">
      <c r="A807" s="1">
        <v>43830.588807870372</v>
      </c>
      <c r="B807" t="s">
        <v>2482</v>
      </c>
      <c r="D807">
        <v>0</v>
      </c>
      <c r="E807">
        <v>2</v>
      </c>
      <c r="F807">
        <v>4</v>
      </c>
      <c r="G807" t="s">
        <v>2483</v>
      </c>
      <c r="K807">
        <v>1.21201250355265E+18</v>
      </c>
      <c r="L807" t="s">
        <v>2484</v>
      </c>
    </row>
    <row r="808" spans="1:12" x14ac:dyDescent="0.2">
      <c r="A808" s="1">
        <v>43830.531539351854</v>
      </c>
      <c r="B808" t="s">
        <v>2485</v>
      </c>
      <c r="D808">
        <v>0</v>
      </c>
      <c r="E808">
        <v>0</v>
      </c>
      <c r="F808">
        <v>1</v>
      </c>
      <c r="G808" t="s">
        <v>2486</v>
      </c>
      <c r="K808">
        <v>1.21199175175971E+18</v>
      </c>
      <c r="L808" t="s">
        <v>2487</v>
      </c>
    </row>
    <row r="809" spans="1:12" x14ac:dyDescent="0.2">
      <c r="A809" s="1">
        <v>43830.520069444443</v>
      </c>
      <c r="B809" t="s">
        <v>2488</v>
      </c>
      <c r="D809">
        <v>1</v>
      </c>
      <c r="E809">
        <v>13</v>
      </c>
      <c r="F809">
        <v>27</v>
      </c>
      <c r="G809" t="s">
        <v>2489</v>
      </c>
      <c r="K809">
        <v>1.2119875935560901E+18</v>
      </c>
      <c r="L809" t="s">
        <v>2490</v>
      </c>
    </row>
    <row r="810" spans="1:12" x14ac:dyDescent="0.2">
      <c r="A810" s="1">
        <v>43830.475671296299</v>
      </c>
      <c r="B810" t="s">
        <v>2491</v>
      </c>
      <c r="D810">
        <v>0</v>
      </c>
      <c r="E810">
        <v>0</v>
      </c>
      <c r="F810">
        <v>1</v>
      </c>
      <c r="G810" t="s">
        <v>2492</v>
      </c>
      <c r="K810">
        <v>1.2119715046127401E+18</v>
      </c>
      <c r="L810" t="s">
        <v>2493</v>
      </c>
    </row>
    <row r="811" spans="1:12" x14ac:dyDescent="0.2">
      <c r="A811" s="1">
        <v>43830.431111111109</v>
      </c>
      <c r="B811" t="s">
        <v>2494</v>
      </c>
      <c r="C811" t="s">
        <v>2495</v>
      </c>
      <c r="D811">
        <v>0</v>
      </c>
      <c r="E811">
        <v>1</v>
      </c>
      <c r="F811">
        <v>0</v>
      </c>
      <c r="G811" t="s">
        <v>2496</v>
      </c>
      <c r="K811">
        <v>1.2119553551288599E+18</v>
      </c>
      <c r="L811" t="s">
        <v>2497</v>
      </c>
    </row>
    <row r="812" spans="1:12" x14ac:dyDescent="0.2">
      <c r="A812" s="1">
        <v>43830.419560185182</v>
      </c>
      <c r="B812" t="s">
        <v>2498</v>
      </c>
      <c r="C812" t="s">
        <v>1379</v>
      </c>
      <c r="D812">
        <v>1</v>
      </c>
      <c r="E812">
        <v>0</v>
      </c>
      <c r="F812">
        <v>0</v>
      </c>
      <c r="G812" t="s">
        <v>2499</v>
      </c>
      <c r="K812">
        <v>1.2119511718223201E+18</v>
      </c>
      <c r="L812" t="s">
        <v>2500</v>
      </c>
    </row>
    <row r="813" spans="1:12" x14ac:dyDescent="0.2">
      <c r="A813" s="1">
        <v>43830.219317129631</v>
      </c>
      <c r="B813" t="s">
        <v>2501</v>
      </c>
      <c r="C813" t="s">
        <v>1772</v>
      </c>
      <c r="D813">
        <v>1</v>
      </c>
      <c r="E813">
        <v>0</v>
      </c>
      <c r="F813">
        <v>0</v>
      </c>
      <c r="G813" t="s">
        <v>2502</v>
      </c>
      <c r="K813">
        <v>1.21187860316574E+18</v>
      </c>
      <c r="L813" t="s">
        <v>2503</v>
      </c>
    </row>
    <row r="814" spans="1:12" x14ac:dyDescent="0.2">
      <c r="A814" s="1">
        <v>43830.182326388887</v>
      </c>
      <c r="B814" t="s">
        <v>2504</v>
      </c>
      <c r="D814">
        <v>0</v>
      </c>
      <c r="E814">
        <v>0</v>
      </c>
      <c r="F814">
        <v>0</v>
      </c>
      <c r="G814" t="s">
        <v>2505</v>
      </c>
      <c r="K814">
        <v>1.2118651984930701E+18</v>
      </c>
      <c r="L814" t="s">
        <v>2506</v>
      </c>
    </row>
    <row r="815" spans="1:12" x14ac:dyDescent="0.2">
      <c r="A815" s="1">
        <v>43830.149652777778</v>
      </c>
      <c r="B815" t="s">
        <v>2137</v>
      </c>
      <c r="D815">
        <v>1</v>
      </c>
      <c r="E815">
        <v>0</v>
      </c>
      <c r="F815">
        <v>0</v>
      </c>
      <c r="G815" t="s">
        <v>2507</v>
      </c>
      <c r="K815">
        <v>1.2118533575954099E+18</v>
      </c>
      <c r="L815" t="s">
        <v>2508</v>
      </c>
    </row>
    <row r="816" spans="1:12" x14ac:dyDescent="0.2">
      <c r="A816" s="1">
        <v>43830.011956018519</v>
      </c>
      <c r="B816" t="s">
        <v>2509</v>
      </c>
      <c r="C816" t="s">
        <v>2510</v>
      </c>
      <c r="D816">
        <v>0</v>
      </c>
      <c r="E816">
        <v>0</v>
      </c>
      <c r="F816">
        <v>0</v>
      </c>
      <c r="G816" t="s">
        <v>2511</v>
      </c>
      <c r="K816">
        <v>1.2118034586402601E+18</v>
      </c>
      <c r="L816" t="s">
        <v>2512</v>
      </c>
    </row>
    <row r="817" spans="1:12" x14ac:dyDescent="0.2">
      <c r="A817" s="1">
        <v>43829.969629629632</v>
      </c>
      <c r="B817" t="s">
        <v>2513</v>
      </c>
      <c r="D817">
        <v>2</v>
      </c>
      <c r="E817">
        <v>1</v>
      </c>
      <c r="F817">
        <v>4</v>
      </c>
      <c r="G817" t="s">
        <v>2514</v>
      </c>
      <c r="K817">
        <v>1.2117881215594399E+18</v>
      </c>
      <c r="L817" t="s">
        <v>2515</v>
      </c>
    </row>
    <row r="818" spans="1:12" x14ac:dyDescent="0.2">
      <c r="A818" s="1">
        <v>43829.807546296295</v>
      </c>
      <c r="B818" t="s">
        <v>2516</v>
      </c>
      <c r="D818">
        <v>0</v>
      </c>
      <c r="E818">
        <v>7</v>
      </c>
      <c r="F818">
        <v>9</v>
      </c>
      <c r="G818" t="s">
        <v>2517</v>
      </c>
      <c r="K818">
        <v>1.2117293846688699E+18</v>
      </c>
      <c r="L818" t="s">
        <v>2518</v>
      </c>
    </row>
    <row r="819" spans="1:12" x14ac:dyDescent="0.2">
      <c r="A819" s="1">
        <v>43829.778599537036</v>
      </c>
      <c r="B819" t="s">
        <v>2519</v>
      </c>
      <c r="C819" t="s">
        <v>2520</v>
      </c>
      <c r="D819">
        <v>0</v>
      </c>
      <c r="E819">
        <v>0</v>
      </c>
      <c r="F819">
        <v>0</v>
      </c>
      <c r="G819" t="s">
        <v>1159</v>
      </c>
      <c r="K819">
        <v>1.2117188927893499E+18</v>
      </c>
      <c r="L819" t="s">
        <v>2521</v>
      </c>
    </row>
    <row r="820" spans="1:12" x14ac:dyDescent="0.2">
      <c r="A820" s="1">
        <v>43829.75403935185</v>
      </c>
      <c r="B820" t="s">
        <v>46</v>
      </c>
      <c r="D820">
        <v>0</v>
      </c>
      <c r="E820">
        <v>1</v>
      </c>
      <c r="F820">
        <v>6</v>
      </c>
      <c r="G820" t="s">
        <v>2522</v>
      </c>
      <c r="K820">
        <v>1.2117099951312399E+18</v>
      </c>
      <c r="L820" t="s">
        <v>2523</v>
      </c>
    </row>
    <row r="821" spans="1:12" x14ac:dyDescent="0.2">
      <c r="A821" s="1">
        <v>43829.752291666664</v>
      </c>
      <c r="B821" t="s">
        <v>2524</v>
      </c>
      <c r="C821" t="s">
        <v>2525</v>
      </c>
      <c r="D821">
        <v>0</v>
      </c>
      <c r="E821">
        <v>0</v>
      </c>
      <c r="F821">
        <v>0</v>
      </c>
      <c r="G821" t="s">
        <v>2526</v>
      </c>
      <c r="K821">
        <v>1.21170935770194E+18</v>
      </c>
      <c r="L821" t="s">
        <v>2527</v>
      </c>
    </row>
    <row r="822" spans="1:12" x14ac:dyDescent="0.2">
      <c r="A822" s="1">
        <v>43829.746701388889</v>
      </c>
      <c r="B822" t="s">
        <v>2528</v>
      </c>
      <c r="D822">
        <v>1</v>
      </c>
      <c r="E822">
        <v>0</v>
      </c>
      <c r="F822">
        <v>0</v>
      </c>
      <c r="G822" t="s">
        <v>2529</v>
      </c>
      <c r="K822">
        <v>1.21170733415154E+18</v>
      </c>
      <c r="L822" t="s">
        <v>2530</v>
      </c>
    </row>
    <row r="823" spans="1:12" x14ac:dyDescent="0.2">
      <c r="A823" s="1">
        <v>43829.745185185187</v>
      </c>
      <c r="B823" t="s">
        <v>2528</v>
      </c>
      <c r="D823">
        <v>1</v>
      </c>
      <c r="E823">
        <v>0</v>
      </c>
      <c r="F823">
        <v>0</v>
      </c>
      <c r="G823" t="s">
        <v>2531</v>
      </c>
      <c r="K823">
        <v>1.21170678260063E+18</v>
      </c>
      <c r="L823" t="s">
        <v>2532</v>
      </c>
    </row>
    <row r="824" spans="1:12" x14ac:dyDescent="0.2">
      <c r="A824" s="1">
        <v>43829.679861111108</v>
      </c>
      <c r="B824" t="s">
        <v>2268</v>
      </c>
      <c r="D824">
        <v>0</v>
      </c>
      <c r="E824">
        <v>0</v>
      </c>
      <c r="F824">
        <v>1</v>
      </c>
      <c r="G824" t="s">
        <v>2269</v>
      </c>
      <c r="K824">
        <v>1.2116831118530099E+18</v>
      </c>
      <c r="L824" t="s">
        <v>2533</v>
      </c>
    </row>
    <row r="825" spans="1:12" x14ac:dyDescent="0.2">
      <c r="A825" s="1">
        <v>43829.642106481479</v>
      </c>
      <c r="B825" t="s">
        <v>2534</v>
      </c>
      <c r="C825" t="s">
        <v>2535</v>
      </c>
      <c r="D825">
        <v>1</v>
      </c>
      <c r="E825">
        <v>0</v>
      </c>
      <c r="F825">
        <v>0</v>
      </c>
      <c r="G825" t="s">
        <v>2536</v>
      </c>
      <c r="K825">
        <v>1.2116694286325199E+18</v>
      </c>
      <c r="L825" t="s">
        <v>2537</v>
      </c>
    </row>
    <row r="826" spans="1:12" x14ac:dyDescent="0.2">
      <c r="A826" s="1">
        <v>43829.45071759259</v>
      </c>
      <c r="B826" t="s">
        <v>2538</v>
      </c>
      <c r="C826" t="s">
        <v>2539</v>
      </c>
      <c r="D826">
        <v>0</v>
      </c>
      <c r="E826">
        <v>0</v>
      </c>
      <c r="F826">
        <v>0</v>
      </c>
      <c r="G826" t="s">
        <v>2540</v>
      </c>
      <c r="K826">
        <v>1.21160007155021E+18</v>
      </c>
      <c r="L826" t="s">
        <v>2541</v>
      </c>
    </row>
    <row r="827" spans="1:12" x14ac:dyDescent="0.2">
      <c r="A827" s="1">
        <v>43829.406331018516</v>
      </c>
      <c r="B827" t="s">
        <v>2542</v>
      </c>
      <c r="D827">
        <v>0</v>
      </c>
      <c r="E827">
        <v>0</v>
      </c>
      <c r="F827">
        <v>0</v>
      </c>
      <c r="G827" t="e">
        <f>_xlfn.SINGLE(SambaBank السلام عليكم), لوعندي مشكلة في بيع أسهم اكتتاب آرامكو حيث لايظهر أن عندي أسهم وليس لدي محفظة ولم اجد تجاوب من أرقام الخدمات المجانية فما هو الحل? أحتاج اكلم احد يحل المشكلة قبل الشكوى لمؤسسة النقد.</f>
        <v>#NAME?</v>
      </c>
      <c r="I827" t="e">
        <f>SambaBank</f>
        <v>#NAME?</v>
      </c>
      <c r="K827">
        <v>1.2115839883489201E+18</v>
      </c>
      <c r="L827" t="s">
        <v>2543</v>
      </c>
    </row>
    <row r="828" spans="1:12" x14ac:dyDescent="0.2">
      <c r="A828" s="1">
        <v>43829.405486111114</v>
      </c>
      <c r="B828" t="s">
        <v>2542</v>
      </c>
      <c r="D828">
        <v>1</v>
      </c>
      <c r="E828">
        <v>0</v>
      </c>
      <c r="F828">
        <v>0</v>
      </c>
      <c r="G828" t="e">
        <f>_xlfn.SINGLE(SambaCare السلام عليكم), لوعندي مشكلة في بيع أسهم اكتتاب آرامكو حيث لايظهر أن عندي أسهم وليس لدي محفظة ولم اجد تجاوب من أرقام الخدمات المجانية فما هو الحل? أحتاج اكلم احد يحل المشكلة قبل الشكوى لمؤسسة النقد.</f>
        <v>#NAME?</v>
      </c>
      <c r="I828" t="e">
        <f>SambaCare</f>
        <v>#NAME?</v>
      </c>
      <c r="K828">
        <v>1.2115836803570501E+18</v>
      </c>
      <c r="L828" t="s">
        <v>2544</v>
      </c>
    </row>
    <row r="829" spans="1:12" x14ac:dyDescent="0.2">
      <c r="A829" s="1">
        <v>43829.395358796297</v>
      </c>
      <c r="B829" t="s">
        <v>2545</v>
      </c>
      <c r="D829">
        <v>1</v>
      </c>
      <c r="E829">
        <v>0</v>
      </c>
      <c r="F829">
        <v>0</v>
      </c>
      <c r="G829" t="s">
        <v>2546</v>
      </c>
      <c r="J829" t="s">
        <v>2547</v>
      </c>
      <c r="K829">
        <v>1.2115800108821E+18</v>
      </c>
      <c r="L829" t="s">
        <v>2548</v>
      </c>
    </row>
    <row r="830" spans="1:12" x14ac:dyDescent="0.2">
      <c r="A830" s="1">
        <v>43829.353645833333</v>
      </c>
      <c r="B830" t="s">
        <v>2549</v>
      </c>
      <c r="C830" t="s">
        <v>2550</v>
      </c>
      <c r="D830">
        <v>1</v>
      </c>
      <c r="E830">
        <v>0</v>
      </c>
      <c r="F830">
        <v>0</v>
      </c>
      <c r="G830" t="s">
        <v>2551</v>
      </c>
      <c r="K830">
        <v>1.21156489667827E+18</v>
      </c>
      <c r="L830" t="s">
        <v>2552</v>
      </c>
    </row>
    <row r="831" spans="1:12" x14ac:dyDescent="0.2">
      <c r="A831" s="1">
        <v>43829.351793981485</v>
      </c>
      <c r="B831" t="s">
        <v>2549</v>
      </c>
      <c r="C831" t="s">
        <v>393</v>
      </c>
      <c r="D831">
        <v>1</v>
      </c>
      <c r="E831">
        <v>0</v>
      </c>
      <c r="F831">
        <v>0</v>
      </c>
      <c r="G831" t="s">
        <v>2553</v>
      </c>
      <c r="K831">
        <v>1.2115642245955999E+18</v>
      </c>
      <c r="L831" t="s">
        <v>2554</v>
      </c>
    </row>
    <row r="832" spans="1:12" x14ac:dyDescent="0.2">
      <c r="A832" s="1">
        <v>43829.338819444441</v>
      </c>
      <c r="B832" t="s">
        <v>2555</v>
      </c>
      <c r="D832">
        <v>1</v>
      </c>
      <c r="E832">
        <v>0</v>
      </c>
      <c r="F832">
        <v>0</v>
      </c>
      <c r="G832" t="s">
        <v>2556</v>
      </c>
      <c r="I832" t="e">
        <f>SambaCare</f>
        <v>#NAME?</v>
      </c>
      <c r="K832">
        <v>1.21155952197968E+18</v>
      </c>
      <c r="L832" t="s">
        <v>2557</v>
      </c>
    </row>
    <row r="833" spans="1:12" x14ac:dyDescent="0.2">
      <c r="A833" s="1">
        <v>43829.334907407407</v>
      </c>
      <c r="B833" t="s">
        <v>2558</v>
      </c>
      <c r="C833" t="s">
        <v>2559</v>
      </c>
      <c r="D833">
        <v>1</v>
      </c>
      <c r="E833">
        <v>0</v>
      </c>
      <c r="F833">
        <v>0</v>
      </c>
      <c r="G833" t="s">
        <v>2560</v>
      </c>
      <c r="K833">
        <v>1.21155810491731E+18</v>
      </c>
      <c r="L833" t="s">
        <v>2561</v>
      </c>
    </row>
    <row r="834" spans="1:12" x14ac:dyDescent="0.2">
      <c r="A834" s="1">
        <v>43829.143611111111</v>
      </c>
      <c r="B834" t="s">
        <v>2562</v>
      </c>
      <c r="C834" t="s">
        <v>2562</v>
      </c>
      <c r="D834">
        <v>1</v>
      </c>
      <c r="E834">
        <v>0</v>
      </c>
      <c r="F834">
        <v>0</v>
      </c>
      <c r="G834" t="s">
        <v>2563</v>
      </c>
      <c r="K834">
        <v>1.2114887808693601E+18</v>
      </c>
      <c r="L834" t="s">
        <v>2564</v>
      </c>
    </row>
    <row r="835" spans="1:12" x14ac:dyDescent="0.2">
      <c r="A835" s="1">
        <v>43829.052187499998</v>
      </c>
      <c r="B835" t="s">
        <v>2137</v>
      </c>
      <c r="D835">
        <v>1</v>
      </c>
      <c r="E835">
        <v>0</v>
      </c>
      <c r="F835">
        <v>0</v>
      </c>
      <c r="G835" t="s">
        <v>2565</v>
      </c>
      <c r="K835">
        <v>1.2114556489966899E+18</v>
      </c>
      <c r="L835" t="s">
        <v>2566</v>
      </c>
    </row>
    <row r="836" spans="1:12" x14ac:dyDescent="0.2">
      <c r="A836" s="1">
        <v>43828.911458333336</v>
      </c>
      <c r="B836" t="s">
        <v>2567</v>
      </c>
      <c r="C836" t="s">
        <v>569</v>
      </c>
      <c r="D836">
        <v>0</v>
      </c>
      <c r="E836">
        <v>0</v>
      </c>
      <c r="F836">
        <v>0</v>
      </c>
      <c r="G836" t="s">
        <v>2568</v>
      </c>
      <c r="K836">
        <v>1.2114046501607601E+18</v>
      </c>
      <c r="L836" t="s">
        <v>2569</v>
      </c>
    </row>
    <row r="837" spans="1:12" x14ac:dyDescent="0.2">
      <c r="A837" s="1">
        <v>43828.828935185185</v>
      </c>
      <c r="B837" t="s">
        <v>2570</v>
      </c>
      <c r="C837" t="s">
        <v>2570</v>
      </c>
      <c r="D837">
        <v>0</v>
      </c>
      <c r="E837">
        <v>2</v>
      </c>
      <c r="F837">
        <v>1</v>
      </c>
      <c r="G837" t="s">
        <v>2571</v>
      </c>
      <c r="K837">
        <v>1.2113747445509399E+18</v>
      </c>
      <c r="L837" t="s">
        <v>2572</v>
      </c>
    </row>
    <row r="838" spans="1:12" x14ac:dyDescent="0.2">
      <c r="A838" s="1">
        <v>43828.812152777777</v>
      </c>
      <c r="B838" t="s">
        <v>2573</v>
      </c>
      <c r="C838" t="s">
        <v>2574</v>
      </c>
      <c r="D838">
        <v>0</v>
      </c>
      <c r="E838">
        <v>0</v>
      </c>
      <c r="F838">
        <v>0</v>
      </c>
      <c r="G838" t="s">
        <v>2575</v>
      </c>
      <c r="K838">
        <v>1.21136866626206E+18</v>
      </c>
      <c r="L838" t="s">
        <v>2576</v>
      </c>
    </row>
    <row r="839" spans="1:12" x14ac:dyDescent="0.2">
      <c r="A839" s="1">
        <v>43828.801018518519</v>
      </c>
      <c r="B839" t="s">
        <v>2577</v>
      </c>
      <c r="C839" t="s">
        <v>2578</v>
      </c>
      <c r="D839">
        <v>1</v>
      </c>
      <c r="E839">
        <v>0</v>
      </c>
      <c r="F839">
        <v>0</v>
      </c>
      <c r="G839" t="s">
        <v>2579</v>
      </c>
      <c r="K839">
        <v>1.21136462884606E+18</v>
      </c>
      <c r="L839" t="s">
        <v>2580</v>
      </c>
    </row>
    <row r="840" spans="1:12" x14ac:dyDescent="0.2">
      <c r="A840" s="1">
        <v>43828.739189814813</v>
      </c>
      <c r="B840" t="s">
        <v>2581</v>
      </c>
      <c r="D840">
        <v>3</v>
      </c>
      <c r="E840">
        <v>17</v>
      </c>
      <c r="F840">
        <v>30</v>
      </c>
      <c r="G840" t="s">
        <v>2582</v>
      </c>
      <c r="I840" t="e">
        <f>oamaz7</f>
        <v>#NAME?</v>
      </c>
      <c r="K840">
        <v>1.2113422251683E+18</v>
      </c>
      <c r="L840" t="s">
        <v>2583</v>
      </c>
    </row>
    <row r="841" spans="1:12" x14ac:dyDescent="0.2">
      <c r="A841" s="1">
        <v>43828.694826388892</v>
      </c>
      <c r="B841" t="s">
        <v>87</v>
      </c>
      <c r="D841">
        <v>4</v>
      </c>
      <c r="E841">
        <v>7</v>
      </c>
      <c r="F841">
        <v>15</v>
      </c>
      <c r="G841" t="s">
        <v>2584</v>
      </c>
      <c r="K841">
        <v>1.2113261462074501E+18</v>
      </c>
      <c r="L841" t="s">
        <v>2585</v>
      </c>
    </row>
    <row r="842" spans="1:12" x14ac:dyDescent="0.2">
      <c r="A842" s="1">
        <v>43828.680497685185</v>
      </c>
      <c r="B842" t="s">
        <v>2586</v>
      </c>
      <c r="C842" t="s">
        <v>2587</v>
      </c>
      <c r="D842">
        <v>0</v>
      </c>
      <c r="E842">
        <v>0</v>
      </c>
      <c r="F842">
        <v>1</v>
      </c>
      <c r="G842" t="s">
        <v>2588</v>
      </c>
      <c r="K842">
        <v>1.2113209550600599E+18</v>
      </c>
      <c r="L842" t="s">
        <v>2589</v>
      </c>
    </row>
    <row r="843" spans="1:12" x14ac:dyDescent="0.2">
      <c r="A843" s="1">
        <v>43828.679166666669</v>
      </c>
      <c r="B843" t="s">
        <v>2268</v>
      </c>
      <c r="D843">
        <v>0</v>
      </c>
      <c r="E843">
        <v>0</v>
      </c>
      <c r="F843">
        <v>0</v>
      </c>
      <c r="G843" t="s">
        <v>2269</v>
      </c>
      <c r="K843">
        <v>1.21132047112544E+18</v>
      </c>
      <c r="L843" t="s">
        <v>2590</v>
      </c>
    </row>
    <row r="844" spans="1:12" x14ac:dyDescent="0.2">
      <c r="A844" s="1">
        <v>43828.661643518521</v>
      </c>
      <c r="B844" t="s">
        <v>2591</v>
      </c>
      <c r="C844" t="s">
        <v>2592</v>
      </c>
      <c r="D844">
        <v>2</v>
      </c>
      <c r="E844">
        <v>0</v>
      </c>
      <c r="F844">
        <v>0</v>
      </c>
      <c r="G844" t="s">
        <v>2593</v>
      </c>
      <c r="K844">
        <v>1.21131412100787E+18</v>
      </c>
      <c r="L844" t="s">
        <v>2594</v>
      </c>
    </row>
    <row r="845" spans="1:12" x14ac:dyDescent="0.2">
      <c r="A845" s="1">
        <v>43828.642465277779</v>
      </c>
      <c r="B845" t="s">
        <v>288</v>
      </c>
      <c r="C845" t="s">
        <v>2595</v>
      </c>
      <c r="D845">
        <v>2</v>
      </c>
      <c r="E845">
        <v>0</v>
      </c>
      <c r="F845">
        <v>0</v>
      </c>
      <c r="G845" t="s">
        <v>2596</v>
      </c>
      <c r="K845">
        <v>1.2113071725938801E+18</v>
      </c>
      <c r="L845" t="s">
        <v>2597</v>
      </c>
    </row>
    <row r="846" spans="1:12" x14ac:dyDescent="0.2">
      <c r="A846" s="1">
        <v>43828.55263888889</v>
      </c>
      <c r="B846" t="s">
        <v>2598</v>
      </c>
      <c r="C846" t="s">
        <v>2104</v>
      </c>
      <c r="D846">
        <v>1</v>
      </c>
      <c r="E846">
        <v>0</v>
      </c>
      <c r="F846">
        <v>0</v>
      </c>
      <c r="G846" t="s">
        <v>2599</v>
      </c>
      <c r="K846">
        <v>1.21127462160717E+18</v>
      </c>
      <c r="L846" t="s">
        <v>2600</v>
      </c>
    </row>
    <row r="847" spans="1:12" x14ac:dyDescent="0.2">
      <c r="A847" s="1">
        <v>43828.550474537034</v>
      </c>
      <c r="B847" t="s">
        <v>2601</v>
      </c>
      <c r="D847">
        <v>4</v>
      </c>
      <c r="E847">
        <v>5</v>
      </c>
      <c r="F847">
        <v>9</v>
      </c>
      <c r="G847" t="s">
        <v>2602</v>
      </c>
      <c r="K847">
        <v>1.2112738341056399E+18</v>
      </c>
      <c r="L847" t="s">
        <v>2603</v>
      </c>
    </row>
    <row r="848" spans="1:12" x14ac:dyDescent="0.2">
      <c r="A848" s="1">
        <v>43828.541539351849</v>
      </c>
      <c r="B848" t="s">
        <v>2604</v>
      </c>
      <c r="D848">
        <v>1</v>
      </c>
      <c r="E848">
        <v>0</v>
      </c>
      <c r="F848">
        <v>0</v>
      </c>
      <c r="G848" t="e">
        <f>Citizen_care مساء الخير هل اكتتاب آرامكو ينقص من حساب المواطن?? هذا الشهر جاني ناقص حساب المواطن</f>
        <v>#NAME?</v>
      </c>
      <c r="I848" t="e">
        <f>Citizen_care</f>
        <v>#NAME?</v>
      </c>
      <c r="K848">
        <v>1.2112705957967501E+18</v>
      </c>
      <c r="L848" t="s">
        <v>2605</v>
      </c>
    </row>
    <row r="849" spans="1:12" x14ac:dyDescent="0.2">
      <c r="A849" s="1">
        <v>43828.500520833331</v>
      </c>
      <c r="B849" t="s">
        <v>2606</v>
      </c>
      <c r="D849">
        <v>2</v>
      </c>
      <c r="E849">
        <v>0</v>
      </c>
      <c r="F849">
        <v>22</v>
      </c>
      <c r="G849" t="s">
        <v>2607</v>
      </c>
      <c r="K849">
        <v>1.2112557323997199E+18</v>
      </c>
      <c r="L849" t="s">
        <v>2608</v>
      </c>
    </row>
    <row r="850" spans="1:12" x14ac:dyDescent="0.2">
      <c r="A850" s="1">
        <v>43828.491574074076</v>
      </c>
      <c r="B850" t="s">
        <v>2609</v>
      </c>
      <c r="D850">
        <v>1</v>
      </c>
      <c r="E850">
        <v>0</v>
      </c>
      <c r="F850">
        <v>0</v>
      </c>
      <c r="G850" t="e">
        <f>AlinmaInvest سلام عليكم كيف اطلع ربحي من اكتتاب آرامكو بالموقع?</f>
        <v>#NAME?</v>
      </c>
      <c r="I850" t="e">
        <f>AlinmaInvest</f>
        <v>#NAME?</v>
      </c>
      <c r="K850">
        <v>1.2112524898965E+18</v>
      </c>
      <c r="L850" t="s">
        <v>2610</v>
      </c>
    </row>
    <row r="851" spans="1:12" x14ac:dyDescent="0.2">
      <c r="A851" s="1">
        <v>43828.466307870367</v>
      </c>
      <c r="B851" t="s">
        <v>2611</v>
      </c>
      <c r="D851">
        <v>0</v>
      </c>
      <c r="E851">
        <v>6</v>
      </c>
      <c r="F851">
        <v>1</v>
      </c>
      <c r="G851" t="s">
        <v>2612</v>
      </c>
      <c r="K851">
        <v>1.2112433362851899E+18</v>
      </c>
      <c r="L851" t="s">
        <v>2613</v>
      </c>
    </row>
    <row r="852" spans="1:12" x14ac:dyDescent="0.2">
      <c r="A852" s="1">
        <v>43828.449363425927</v>
      </c>
      <c r="B852" t="s">
        <v>2614</v>
      </c>
      <c r="D852">
        <v>2</v>
      </c>
      <c r="E852">
        <v>0</v>
      </c>
      <c r="F852">
        <v>1</v>
      </c>
      <c r="G852" t="e">
        <f>AlRajhiBank متى يتم تحويل مبلغ بيع أسهم اكتتاب آرامكو في الحساب</f>
        <v>#NAME?</v>
      </c>
      <c r="I852" t="e">
        <f>AlRajhiBank</f>
        <v>#NAME?</v>
      </c>
      <c r="K852">
        <v>1.21123719403744E+18</v>
      </c>
      <c r="L852" t="s">
        <v>2615</v>
      </c>
    </row>
    <row r="853" spans="1:12" x14ac:dyDescent="0.2">
      <c r="A853" s="1">
        <v>43828.420393518521</v>
      </c>
      <c r="B853" t="s">
        <v>2616</v>
      </c>
      <c r="C853" t="s">
        <v>2617</v>
      </c>
      <c r="D853">
        <v>0</v>
      </c>
      <c r="E853">
        <v>0</v>
      </c>
      <c r="F853">
        <v>0</v>
      </c>
      <c r="G853" t="s">
        <v>2618</v>
      </c>
      <c r="K853">
        <v>1.21122669423903E+18</v>
      </c>
      <c r="L853" t="s">
        <v>2619</v>
      </c>
    </row>
    <row r="854" spans="1:12" x14ac:dyDescent="0.2">
      <c r="A854" s="1">
        <v>43828.419733796298</v>
      </c>
      <c r="B854" t="s">
        <v>2620</v>
      </c>
      <c r="C854" t="s">
        <v>2621</v>
      </c>
      <c r="D854">
        <v>1</v>
      </c>
      <c r="E854">
        <v>0</v>
      </c>
      <c r="F854">
        <v>1</v>
      </c>
      <c r="G854" t="s">
        <v>2622</v>
      </c>
      <c r="K854">
        <v>1.21122645732801E+18</v>
      </c>
      <c r="L854" t="s">
        <v>2623</v>
      </c>
    </row>
    <row r="855" spans="1:12" x14ac:dyDescent="0.2">
      <c r="A855" s="1">
        <v>43828.369212962964</v>
      </c>
      <c r="B855" t="s">
        <v>2624</v>
      </c>
      <c r="D855">
        <v>0</v>
      </c>
      <c r="E855">
        <v>0</v>
      </c>
      <c r="F855">
        <v>0</v>
      </c>
      <c r="G855" t="s">
        <v>2625</v>
      </c>
      <c r="K855">
        <v>1.21120815085616E+18</v>
      </c>
      <c r="L855" t="s">
        <v>2626</v>
      </c>
    </row>
    <row r="856" spans="1:12" x14ac:dyDescent="0.2">
      <c r="A856" s="1">
        <v>43828.35460648148</v>
      </c>
      <c r="B856" t="s">
        <v>1904</v>
      </c>
      <c r="D856">
        <v>0</v>
      </c>
      <c r="E856">
        <v>1</v>
      </c>
      <c r="F856">
        <v>1</v>
      </c>
      <c r="G856" t="s">
        <v>2627</v>
      </c>
      <c r="K856">
        <v>1.21120285771167E+18</v>
      </c>
      <c r="L856" t="s">
        <v>2628</v>
      </c>
    </row>
    <row r="857" spans="1:12" x14ac:dyDescent="0.2">
      <c r="A857" s="1">
        <v>43828.353506944448</v>
      </c>
      <c r="B857" t="s">
        <v>2629</v>
      </c>
      <c r="C857" t="s">
        <v>2630</v>
      </c>
      <c r="D857">
        <v>0</v>
      </c>
      <c r="E857">
        <v>0</v>
      </c>
      <c r="F857">
        <v>0</v>
      </c>
      <c r="G857" t="s">
        <v>2631</v>
      </c>
      <c r="K857">
        <v>1.2112024583426199E+18</v>
      </c>
      <c r="L857" t="s">
        <v>2632</v>
      </c>
    </row>
    <row r="858" spans="1:12" x14ac:dyDescent="0.2">
      <c r="A858" s="1">
        <v>43828.116377314815</v>
      </c>
      <c r="B858" t="s">
        <v>2633</v>
      </c>
      <c r="D858">
        <v>1</v>
      </c>
      <c r="E858">
        <v>0</v>
      </c>
      <c r="F858">
        <v>0</v>
      </c>
      <c r="G858" t="s">
        <v>2634</v>
      </c>
      <c r="K858">
        <v>1.2111165254339E+18</v>
      </c>
      <c r="L858" t="s">
        <v>2635</v>
      </c>
    </row>
    <row r="859" spans="1:12" x14ac:dyDescent="0.2">
      <c r="A859" s="1">
        <v>43828.115972222222</v>
      </c>
      <c r="B859" t="s">
        <v>2633</v>
      </c>
      <c r="D859">
        <v>1</v>
      </c>
      <c r="E859">
        <v>0</v>
      </c>
      <c r="F859">
        <v>0</v>
      </c>
      <c r="G859" t="s">
        <v>2636</v>
      </c>
      <c r="K859">
        <v>1.2111163779705201E+18</v>
      </c>
      <c r="L859" t="s">
        <v>2637</v>
      </c>
    </row>
    <row r="860" spans="1:12" x14ac:dyDescent="0.2">
      <c r="A860" s="1">
        <v>43828.031770833331</v>
      </c>
      <c r="B860" t="s">
        <v>2137</v>
      </c>
      <c r="D860">
        <v>0</v>
      </c>
      <c r="E860">
        <v>0</v>
      </c>
      <c r="F860">
        <v>0</v>
      </c>
      <c r="G860" t="s">
        <v>2638</v>
      </c>
      <c r="K860">
        <v>1.2110858621607501E+18</v>
      </c>
      <c r="L860" t="s">
        <v>2639</v>
      </c>
    </row>
    <row r="861" spans="1:12" x14ac:dyDescent="0.2">
      <c r="A861" s="1">
        <v>43828.029131944444</v>
      </c>
      <c r="B861" t="s">
        <v>2640</v>
      </c>
      <c r="D861">
        <v>0</v>
      </c>
      <c r="E861">
        <v>0</v>
      </c>
      <c r="F861">
        <v>7</v>
      </c>
      <c r="G861" t="s">
        <v>2641</v>
      </c>
      <c r="K861">
        <v>1.21108490707566E+18</v>
      </c>
      <c r="L861" t="s">
        <v>2642</v>
      </c>
    </row>
    <row r="862" spans="1:12" x14ac:dyDescent="0.2">
      <c r="A862" s="1">
        <v>43828.027199074073</v>
      </c>
      <c r="B862" t="s">
        <v>2643</v>
      </c>
      <c r="C862" t="s">
        <v>2644</v>
      </c>
      <c r="D862">
        <v>1</v>
      </c>
      <c r="E862">
        <v>0</v>
      </c>
      <c r="F862">
        <v>0</v>
      </c>
      <c r="G862" t="s">
        <v>2645</v>
      </c>
      <c r="K862">
        <v>1.21108420635025E+18</v>
      </c>
      <c r="L862" t="s">
        <v>2646</v>
      </c>
    </row>
    <row r="863" spans="1:12" x14ac:dyDescent="0.2">
      <c r="A863" s="1">
        <v>43827.971875000003</v>
      </c>
      <c r="B863" t="s">
        <v>2647</v>
      </c>
      <c r="C863" t="s">
        <v>2648</v>
      </c>
      <c r="D863">
        <v>0</v>
      </c>
      <c r="E863">
        <v>0</v>
      </c>
      <c r="F863">
        <v>0</v>
      </c>
      <c r="G863" t="s">
        <v>2649</v>
      </c>
      <c r="K863">
        <v>1.2110641604292301E+18</v>
      </c>
      <c r="L863" t="s">
        <v>2650</v>
      </c>
    </row>
    <row r="864" spans="1:12" x14ac:dyDescent="0.2">
      <c r="A864" s="1">
        <v>43827.945173611108</v>
      </c>
      <c r="B864" t="s">
        <v>2403</v>
      </c>
      <c r="C864" t="s">
        <v>1379</v>
      </c>
      <c r="D864">
        <v>1</v>
      </c>
      <c r="E864">
        <v>0</v>
      </c>
      <c r="F864">
        <v>0</v>
      </c>
      <c r="G864" t="s">
        <v>2651</v>
      </c>
      <c r="K864">
        <v>1.21105448391821E+18</v>
      </c>
      <c r="L864" t="s">
        <v>2652</v>
      </c>
    </row>
    <row r="865" spans="1:12" x14ac:dyDescent="0.2">
      <c r="A865" s="1">
        <v>43827.940555555557</v>
      </c>
      <c r="B865" t="s">
        <v>2653</v>
      </c>
      <c r="D865">
        <v>2</v>
      </c>
      <c r="E865">
        <v>7</v>
      </c>
      <c r="F865">
        <v>9</v>
      </c>
      <c r="G865" t="s">
        <v>2654</v>
      </c>
      <c r="K865">
        <v>1.2110528073920499E+18</v>
      </c>
      <c r="L865" t="s">
        <v>2655</v>
      </c>
    </row>
    <row r="866" spans="1:12" x14ac:dyDescent="0.2">
      <c r="A866" s="1">
        <v>43827.916990740741</v>
      </c>
      <c r="B866" t="s">
        <v>2656</v>
      </c>
      <c r="C866" t="s">
        <v>2657</v>
      </c>
      <c r="D866">
        <v>1</v>
      </c>
      <c r="E866">
        <v>0</v>
      </c>
      <c r="F866">
        <v>2</v>
      </c>
      <c r="G866" t="s">
        <v>2658</v>
      </c>
      <c r="K866">
        <v>1.21104426806173E+18</v>
      </c>
      <c r="L866" t="s">
        <v>2659</v>
      </c>
    </row>
    <row r="867" spans="1:12" x14ac:dyDescent="0.2">
      <c r="A867" s="1">
        <v>43827.906990740739</v>
      </c>
      <c r="B867" t="s">
        <v>2660</v>
      </c>
      <c r="C867" t="s">
        <v>2630</v>
      </c>
      <c r="D867">
        <v>0</v>
      </c>
      <c r="E867">
        <v>0</v>
      </c>
      <c r="F867">
        <v>1</v>
      </c>
      <c r="G867" t="s">
        <v>2661</v>
      </c>
      <c r="K867">
        <v>1.21104064498831E+18</v>
      </c>
      <c r="L867" t="s">
        <v>2662</v>
      </c>
    </row>
    <row r="868" spans="1:12" x14ac:dyDescent="0.2">
      <c r="A868" s="1">
        <v>43827.849664351852</v>
      </c>
      <c r="B868" t="s">
        <v>2663</v>
      </c>
      <c r="D868">
        <v>1</v>
      </c>
      <c r="E868">
        <v>0</v>
      </c>
      <c r="F868">
        <v>0</v>
      </c>
      <c r="G868" t="s">
        <v>2664</v>
      </c>
      <c r="K868">
        <v>1.21101987064254E+18</v>
      </c>
      <c r="L868" t="s">
        <v>2665</v>
      </c>
    </row>
    <row r="869" spans="1:12" x14ac:dyDescent="0.2">
      <c r="A869" s="1">
        <v>43827.827499999999</v>
      </c>
      <c r="B869" t="s">
        <v>2666</v>
      </c>
      <c r="C869" t="s">
        <v>2667</v>
      </c>
      <c r="D869">
        <v>0</v>
      </c>
      <c r="E869">
        <v>4</v>
      </c>
      <c r="F869">
        <v>0</v>
      </c>
      <c r="G869" t="s">
        <v>2668</v>
      </c>
      <c r="K869">
        <v>1.21101183889858E+18</v>
      </c>
      <c r="L869" t="s">
        <v>2669</v>
      </c>
    </row>
    <row r="870" spans="1:12" x14ac:dyDescent="0.2">
      <c r="A870" s="1">
        <v>43827.734837962962</v>
      </c>
      <c r="B870" t="s">
        <v>2670</v>
      </c>
      <c r="C870" t="s">
        <v>2671</v>
      </c>
      <c r="D870">
        <v>0</v>
      </c>
      <c r="E870">
        <v>0</v>
      </c>
      <c r="F870">
        <v>0</v>
      </c>
      <c r="G870" t="s">
        <v>2672</v>
      </c>
      <c r="K870">
        <v>1.21097826049187E+18</v>
      </c>
      <c r="L870" t="s">
        <v>2673</v>
      </c>
    </row>
    <row r="871" spans="1:12" x14ac:dyDescent="0.2">
      <c r="A871" s="1">
        <v>43827.679166666669</v>
      </c>
      <c r="B871" t="s">
        <v>2268</v>
      </c>
      <c r="D871">
        <v>0</v>
      </c>
      <c r="E871">
        <v>0</v>
      </c>
      <c r="F871">
        <v>0</v>
      </c>
      <c r="G871" t="s">
        <v>2269</v>
      </c>
      <c r="K871">
        <v>1.2109580834066099E+18</v>
      </c>
      <c r="L871" t="s">
        <v>2674</v>
      </c>
    </row>
    <row r="872" spans="1:12" x14ac:dyDescent="0.2">
      <c r="A872" s="1">
        <v>43827.672372685185</v>
      </c>
      <c r="B872" t="s">
        <v>2675</v>
      </c>
      <c r="D872">
        <v>0</v>
      </c>
      <c r="E872">
        <v>0</v>
      </c>
      <c r="F872">
        <v>0</v>
      </c>
      <c r="G872" t="s">
        <v>2676</v>
      </c>
      <c r="K872">
        <v>1.2109556241014999E+18</v>
      </c>
      <c r="L872" t="s">
        <v>2677</v>
      </c>
    </row>
    <row r="873" spans="1:12" x14ac:dyDescent="0.2">
      <c r="A873" s="1">
        <v>43827.619687500002</v>
      </c>
      <c r="B873" t="s">
        <v>2678</v>
      </c>
      <c r="C873" t="s">
        <v>2679</v>
      </c>
      <c r="D873">
        <v>1</v>
      </c>
      <c r="E873">
        <v>3</v>
      </c>
      <c r="F873">
        <v>2</v>
      </c>
      <c r="G873" t="s">
        <v>2680</v>
      </c>
      <c r="K873">
        <v>1.21093652985982E+18</v>
      </c>
      <c r="L873" t="s">
        <v>2681</v>
      </c>
    </row>
    <row r="874" spans="1:12" x14ac:dyDescent="0.2">
      <c r="A874" s="1">
        <v>43827.515520833331</v>
      </c>
      <c r="B874" t="s">
        <v>2682</v>
      </c>
      <c r="C874" t="s">
        <v>2683</v>
      </c>
      <c r="D874">
        <v>0</v>
      </c>
      <c r="E874">
        <v>1</v>
      </c>
      <c r="F874">
        <v>0</v>
      </c>
      <c r="G874" t="s">
        <v>2684</v>
      </c>
      <c r="K874">
        <v>1.2108987822773E+18</v>
      </c>
      <c r="L874" t="s">
        <v>2685</v>
      </c>
    </row>
    <row r="875" spans="1:12" x14ac:dyDescent="0.2">
      <c r="A875" s="1">
        <v>43827.509733796294</v>
      </c>
      <c r="B875" t="s">
        <v>2686</v>
      </c>
      <c r="D875">
        <v>1</v>
      </c>
      <c r="E875">
        <v>11</v>
      </c>
      <c r="F875">
        <v>36</v>
      </c>
      <c r="G875" t="s">
        <v>2687</v>
      </c>
      <c r="J875" t="s">
        <v>2688</v>
      </c>
      <c r="K875">
        <v>1.2108966839844101E+18</v>
      </c>
      <c r="L875" t="s">
        <v>2689</v>
      </c>
    </row>
    <row r="876" spans="1:12" x14ac:dyDescent="0.2">
      <c r="A876" s="1">
        <v>43827.493819444448</v>
      </c>
      <c r="B876" t="s">
        <v>2686</v>
      </c>
      <c r="D876">
        <v>0</v>
      </c>
      <c r="E876">
        <v>4</v>
      </c>
      <c r="F876">
        <v>9</v>
      </c>
      <c r="G876" t="s">
        <v>2690</v>
      </c>
      <c r="J876" t="s">
        <v>2688</v>
      </c>
      <c r="K876">
        <v>1.2108909174077801E+18</v>
      </c>
      <c r="L876" t="s">
        <v>2691</v>
      </c>
    </row>
    <row r="877" spans="1:12" x14ac:dyDescent="0.2">
      <c r="A877" s="1">
        <v>43827.47892361111</v>
      </c>
      <c r="B877" t="s">
        <v>2692</v>
      </c>
      <c r="C877" t="s">
        <v>2693</v>
      </c>
      <c r="D877">
        <v>3</v>
      </c>
      <c r="E877">
        <v>0</v>
      </c>
      <c r="F877">
        <v>2</v>
      </c>
      <c r="G877" t="s">
        <v>2694</v>
      </c>
      <c r="K877">
        <v>1.21088551818515E+18</v>
      </c>
      <c r="L877" t="s">
        <v>2695</v>
      </c>
    </row>
    <row r="878" spans="1:12" x14ac:dyDescent="0.2">
      <c r="A878" s="1">
        <v>43827.415636574071</v>
      </c>
      <c r="B878" t="s">
        <v>2696</v>
      </c>
      <c r="C878" t="s">
        <v>721</v>
      </c>
      <c r="D878">
        <v>0</v>
      </c>
      <c r="E878">
        <v>0</v>
      </c>
      <c r="F878">
        <v>0</v>
      </c>
      <c r="G878" t="s">
        <v>2697</v>
      </c>
      <c r="K878">
        <v>1.21086258476688E+18</v>
      </c>
      <c r="L878" t="s">
        <v>2698</v>
      </c>
    </row>
    <row r="879" spans="1:12" x14ac:dyDescent="0.2">
      <c r="A879" s="1">
        <v>43827.331192129626</v>
      </c>
      <c r="B879" t="s">
        <v>2699</v>
      </c>
      <c r="C879" t="s">
        <v>2700</v>
      </c>
      <c r="D879">
        <v>0</v>
      </c>
      <c r="E879">
        <v>0</v>
      </c>
      <c r="F879">
        <v>0</v>
      </c>
      <c r="G879" t="s">
        <v>2701</v>
      </c>
      <c r="K879">
        <v>1.2108319843745999E+18</v>
      </c>
      <c r="L879" t="s">
        <v>2702</v>
      </c>
    </row>
    <row r="880" spans="1:12" x14ac:dyDescent="0.2">
      <c r="A880" s="1">
        <v>43827.303749999999</v>
      </c>
      <c r="B880" t="s">
        <v>2703</v>
      </c>
      <c r="C880" t="s">
        <v>2700</v>
      </c>
      <c r="D880">
        <v>0</v>
      </c>
      <c r="E880">
        <v>0</v>
      </c>
      <c r="F880">
        <v>2</v>
      </c>
      <c r="G880" t="s">
        <v>2704</v>
      </c>
      <c r="K880">
        <v>1.21082203915136E+18</v>
      </c>
      <c r="L880" t="s">
        <v>2705</v>
      </c>
    </row>
    <row r="881" spans="1:12" x14ac:dyDescent="0.2">
      <c r="A881" s="1">
        <v>43827.071053240739</v>
      </c>
      <c r="B881" t="s">
        <v>2706</v>
      </c>
      <c r="C881" t="s">
        <v>2683</v>
      </c>
      <c r="D881">
        <v>0</v>
      </c>
      <c r="E881">
        <v>0</v>
      </c>
      <c r="F881">
        <v>2</v>
      </c>
      <c r="G881" t="s">
        <v>2707</v>
      </c>
      <c r="K881">
        <v>1.2107377127742999E+18</v>
      </c>
      <c r="L881" t="s">
        <v>2708</v>
      </c>
    </row>
    <row r="882" spans="1:12" x14ac:dyDescent="0.2">
      <c r="A882" s="1">
        <v>43827.070185185185</v>
      </c>
      <c r="B882" t="s">
        <v>2706</v>
      </c>
      <c r="C882" t="s">
        <v>2683</v>
      </c>
      <c r="D882">
        <v>0</v>
      </c>
      <c r="E882">
        <v>0</v>
      </c>
      <c r="F882">
        <v>0</v>
      </c>
      <c r="G882" t="s">
        <v>2709</v>
      </c>
      <c r="K882">
        <v>1.2107373990068101E+18</v>
      </c>
      <c r="L882" t="s">
        <v>2710</v>
      </c>
    </row>
    <row r="883" spans="1:12" x14ac:dyDescent="0.2">
      <c r="A883" s="1">
        <v>43827.01462962963</v>
      </c>
      <c r="B883" t="s">
        <v>2137</v>
      </c>
      <c r="D883">
        <v>1</v>
      </c>
      <c r="E883">
        <v>0</v>
      </c>
      <c r="F883">
        <v>1</v>
      </c>
      <c r="G883" t="s">
        <v>2711</v>
      </c>
      <c r="K883">
        <v>1.2107172659952799E+18</v>
      </c>
      <c r="L883" t="s">
        <v>2712</v>
      </c>
    </row>
    <row r="884" spans="1:12" x14ac:dyDescent="0.2">
      <c r="A884" s="1">
        <v>43826.86141203704</v>
      </c>
      <c r="B884" t="s">
        <v>2713</v>
      </c>
      <c r="C884" t="s">
        <v>2683</v>
      </c>
      <c r="D884">
        <v>1</v>
      </c>
      <c r="E884">
        <v>1</v>
      </c>
      <c r="F884">
        <v>2</v>
      </c>
      <c r="G884" t="s">
        <v>2714</v>
      </c>
      <c r="K884">
        <v>1.2106617414131799E+18</v>
      </c>
      <c r="L884" t="s">
        <v>2715</v>
      </c>
    </row>
    <row r="885" spans="1:12" x14ac:dyDescent="0.2">
      <c r="A885" s="1">
        <v>43826.771087962959</v>
      </c>
      <c r="B885" t="s">
        <v>1385</v>
      </c>
      <c r="C885" t="s">
        <v>2716</v>
      </c>
      <c r="D885">
        <v>0</v>
      </c>
      <c r="E885">
        <v>0</v>
      </c>
      <c r="F885">
        <v>0</v>
      </c>
      <c r="G885" t="s">
        <v>2717</v>
      </c>
      <c r="K885">
        <v>1.2106290077058701E+18</v>
      </c>
      <c r="L885" t="s">
        <v>2718</v>
      </c>
    </row>
    <row r="886" spans="1:12" x14ac:dyDescent="0.2">
      <c r="A886" s="1">
        <v>43826.70890046296</v>
      </c>
      <c r="B886" t="s">
        <v>2719</v>
      </c>
      <c r="C886" t="s">
        <v>2720</v>
      </c>
      <c r="D886">
        <v>1</v>
      </c>
      <c r="E886">
        <v>0</v>
      </c>
      <c r="F886">
        <v>0</v>
      </c>
      <c r="G886" t="s">
        <v>2721</v>
      </c>
      <c r="K886">
        <v>1.2106064731616499E+18</v>
      </c>
      <c r="L886" t="s">
        <v>2722</v>
      </c>
    </row>
    <row r="887" spans="1:12" x14ac:dyDescent="0.2">
      <c r="A887" s="1">
        <v>43826.695462962962</v>
      </c>
      <c r="B887" t="s">
        <v>2723</v>
      </c>
      <c r="C887" t="s">
        <v>2724</v>
      </c>
      <c r="D887">
        <v>1</v>
      </c>
      <c r="E887">
        <v>0</v>
      </c>
      <c r="F887">
        <v>0</v>
      </c>
      <c r="G887" t="s">
        <v>2725</v>
      </c>
      <c r="K887">
        <v>1.2106016017837399E+18</v>
      </c>
      <c r="L887" t="s">
        <v>2726</v>
      </c>
    </row>
    <row r="888" spans="1:12" x14ac:dyDescent="0.2">
      <c r="A888" s="1">
        <v>43826.682152777779</v>
      </c>
      <c r="B888" t="s">
        <v>2727</v>
      </c>
      <c r="D888">
        <v>7</v>
      </c>
      <c r="E888">
        <v>9</v>
      </c>
      <c r="F888">
        <v>22</v>
      </c>
      <c r="G888" t="s">
        <v>2728</v>
      </c>
      <c r="K888">
        <v>1.21059678024674E+18</v>
      </c>
      <c r="L888" t="s">
        <v>2729</v>
      </c>
    </row>
    <row r="889" spans="1:12" x14ac:dyDescent="0.2">
      <c r="A889" s="1">
        <v>43826.679166666669</v>
      </c>
      <c r="B889" t="s">
        <v>2268</v>
      </c>
      <c r="D889">
        <v>0</v>
      </c>
      <c r="E889">
        <v>0</v>
      </c>
      <c r="F889">
        <v>0</v>
      </c>
      <c r="G889" t="s">
        <v>2269</v>
      </c>
      <c r="K889">
        <v>1.2105956957213499E+18</v>
      </c>
      <c r="L889" t="s">
        <v>2730</v>
      </c>
    </row>
    <row r="890" spans="1:12" x14ac:dyDescent="0.2">
      <c r="A890" s="1">
        <v>43826.679166666669</v>
      </c>
      <c r="B890" t="s">
        <v>2268</v>
      </c>
      <c r="D890">
        <v>0</v>
      </c>
      <c r="E890">
        <v>0</v>
      </c>
      <c r="F890">
        <v>0</v>
      </c>
      <c r="G890" t="s">
        <v>2269</v>
      </c>
      <c r="K890">
        <v>1.2105956955617999E+18</v>
      </c>
      <c r="L890" t="s">
        <v>2731</v>
      </c>
    </row>
    <row r="891" spans="1:12" x14ac:dyDescent="0.2">
      <c r="A891" s="1">
        <v>43826.632013888891</v>
      </c>
      <c r="B891" t="s">
        <v>2732</v>
      </c>
      <c r="D891">
        <v>3</v>
      </c>
      <c r="E891">
        <v>0</v>
      </c>
      <c r="F891">
        <v>0</v>
      </c>
      <c r="G891" t="s">
        <v>2733</v>
      </c>
      <c r="K891">
        <v>1.21057860928449E+18</v>
      </c>
      <c r="L891" t="s">
        <v>2734</v>
      </c>
    </row>
    <row r="892" spans="1:12" x14ac:dyDescent="0.2">
      <c r="A892" s="1">
        <v>43826.595370370371</v>
      </c>
      <c r="B892" t="s">
        <v>2735</v>
      </c>
      <c r="C892" t="s">
        <v>2736</v>
      </c>
      <c r="D892">
        <v>0</v>
      </c>
      <c r="E892">
        <v>0</v>
      </c>
      <c r="F892">
        <v>0</v>
      </c>
      <c r="G892" t="s">
        <v>2737</v>
      </c>
      <c r="K892">
        <v>1.21056533001743E+18</v>
      </c>
      <c r="L892" t="s">
        <v>2738</v>
      </c>
    </row>
    <row r="893" spans="1:12" x14ac:dyDescent="0.2">
      <c r="A893" s="1">
        <v>43826.584756944445</v>
      </c>
      <c r="B893" t="s">
        <v>2485</v>
      </c>
      <c r="D893">
        <v>0</v>
      </c>
      <c r="E893">
        <v>0</v>
      </c>
      <c r="F893">
        <v>0</v>
      </c>
      <c r="G893" t="s">
        <v>2739</v>
      </c>
      <c r="K893">
        <v>1.21056148511152E+18</v>
      </c>
      <c r="L893" t="s">
        <v>2740</v>
      </c>
    </row>
    <row r="894" spans="1:12" x14ac:dyDescent="0.2">
      <c r="A894" s="1">
        <v>43826.515266203707</v>
      </c>
      <c r="B894" t="s">
        <v>2741</v>
      </c>
      <c r="C894" t="s">
        <v>2742</v>
      </c>
      <c r="D894">
        <v>5</v>
      </c>
      <c r="E894">
        <v>0</v>
      </c>
      <c r="F894">
        <v>1</v>
      </c>
      <c r="G894" t="s">
        <v>2743</v>
      </c>
      <c r="K894">
        <v>1.2105363015456E+18</v>
      </c>
      <c r="L894" t="s">
        <v>2744</v>
      </c>
    </row>
    <row r="895" spans="1:12" x14ac:dyDescent="0.2">
      <c r="A895" s="1">
        <v>43826.350011574075</v>
      </c>
      <c r="B895" t="s">
        <v>2745</v>
      </c>
      <c r="D895">
        <v>0</v>
      </c>
      <c r="E895">
        <v>0</v>
      </c>
      <c r="F895">
        <v>0</v>
      </c>
      <c r="G895" t="s">
        <v>2746</v>
      </c>
      <c r="K895">
        <v>1.2104764168501199E+18</v>
      </c>
      <c r="L895" t="s">
        <v>2747</v>
      </c>
    </row>
    <row r="896" spans="1:12" x14ac:dyDescent="0.2">
      <c r="A896" s="1">
        <v>43826.350011574075</v>
      </c>
      <c r="B896" t="s">
        <v>2745</v>
      </c>
      <c r="D896">
        <v>1</v>
      </c>
      <c r="E896">
        <v>0</v>
      </c>
      <c r="F896">
        <v>0</v>
      </c>
      <c r="G896" t="s">
        <v>2748</v>
      </c>
      <c r="K896">
        <v>1.21047641534017E+18</v>
      </c>
      <c r="L896" t="s">
        <v>2749</v>
      </c>
    </row>
    <row r="897" spans="1:12" x14ac:dyDescent="0.2">
      <c r="A897" s="1">
        <v>43826.335104166668</v>
      </c>
      <c r="B897" t="s">
        <v>2750</v>
      </c>
      <c r="C897" t="s">
        <v>2751</v>
      </c>
      <c r="D897">
        <v>1</v>
      </c>
      <c r="E897">
        <v>0</v>
      </c>
      <c r="F897">
        <v>0</v>
      </c>
      <c r="G897" t="s">
        <v>2752</v>
      </c>
      <c r="K897">
        <v>1.2104710144271601E+18</v>
      </c>
      <c r="L897" t="s">
        <v>2753</v>
      </c>
    </row>
    <row r="898" spans="1:12" x14ac:dyDescent="0.2">
      <c r="A898" s="1">
        <v>43826.313090277778</v>
      </c>
      <c r="B898" t="s">
        <v>2754</v>
      </c>
      <c r="D898">
        <v>0</v>
      </c>
      <c r="E898">
        <v>0</v>
      </c>
      <c r="F898">
        <v>0</v>
      </c>
      <c r="G898" t="s">
        <v>2755</v>
      </c>
      <c r="K898">
        <v>1.21046303363136E+18</v>
      </c>
      <c r="L898" t="s">
        <v>2756</v>
      </c>
    </row>
    <row r="899" spans="1:12" x14ac:dyDescent="0.2">
      <c r="A899" s="1">
        <v>43826.300023148149</v>
      </c>
      <c r="B899" t="s">
        <v>2757</v>
      </c>
      <c r="D899">
        <v>4</v>
      </c>
      <c r="E899">
        <v>3</v>
      </c>
      <c r="F899">
        <v>5</v>
      </c>
      <c r="G899" t="s">
        <v>2758</v>
      </c>
      <c r="K899">
        <v>1.2104582976958899E+18</v>
      </c>
      <c r="L899" t="s">
        <v>2759</v>
      </c>
    </row>
    <row r="900" spans="1:12" x14ac:dyDescent="0.2">
      <c r="A900" s="1">
        <v>43826.286898148152</v>
      </c>
      <c r="B900" t="s">
        <v>1668</v>
      </c>
      <c r="D900">
        <v>4</v>
      </c>
      <c r="E900">
        <v>0</v>
      </c>
      <c r="F900">
        <v>4</v>
      </c>
      <c r="G900" t="s">
        <v>2760</v>
      </c>
      <c r="K900">
        <v>1.21045354520974E+18</v>
      </c>
      <c r="L900" t="s">
        <v>2761</v>
      </c>
    </row>
    <row r="901" spans="1:12" x14ac:dyDescent="0.2">
      <c r="A901" s="1">
        <v>43826.019884259258</v>
      </c>
      <c r="B901" t="s">
        <v>2762</v>
      </c>
      <c r="C901" t="s">
        <v>2763</v>
      </c>
      <c r="D901">
        <v>1</v>
      </c>
      <c r="E901">
        <v>0</v>
      </c>
      <c r="F901">
        <v>0</v>
      </c>
      <c r="G901" t="s">
        <v>2764</v>
      </c>
      <c r="K901">
        <v>1.21035678041869E+18</v>
      </c>
      <c r="L901" t="s">
        <v>2765</v>
      </c>
    </row>
    <row r="902" spans="1:12" x14ac:dyDescent="0.2">
      <c r="A902" s="1">
        <v>43826.005567129629</v>
      </c>
      <c r="B902" t="s">
        <v>2137</v>
      </c>
      <c r="D902">
        <v>1</v>
      </c>
      <c r="E902">
        <v>0</v>
      </c>
      <c r="F902">
        <v>0</v>
      </c>
      <c r="G902" t="s">
        <v>2766</v>
      </c>
      <c r="K902">
        <v>1.21035159018974E+18</v>
      </c>
      <c r="L902" t="s">
        <v>2767</v>
      </c>
    </row>
    <row r="903" spans="1:12" x14ac:dyDescent="0.2">
      <c r="A903" s="1">
        <v>43826.001782407409</v>
      </c>
      <c r="B903" t="s">
        <v>2768</v>
      </c>
      <c r="C903" t="s">
        <v>721</v>
      </c>
      <c r="D903">
        <v>0</v>
      </c>
      <c r="E903">
        <v>1</v>
      </c>
      <c r="F903">
        <v>2</v>
      </c>
      <c r="G903" t="s">
        <v>2769</v>
      </c>
      <c r="K903">
        <v>1.21035021903825E+18</v>
      </c>
      <c r="L903" t="s">
        <v>2770</v>
      </c>
    </row>
    <row r="904" spans="1:12" x14ac:dyDescent="0.2">
      <c r="A904" s="1">
        <v>43825.848761574074</v>
      </c>
      <c r="B904" t="s">
        <v>2771</v>
      </c>
      <c r="C904" t="s">
        <v>2772</v>
      </c>
      <c r="D904">
        <v>1</v>
      </c>
      <c r="E904">
        <v>0</v>
      </c>
      <c r="F904">
        <v>0</v>
      </c>
      <c r="G904" t="s">
        <v>2773</v>
      </c>
      <c r="K904">
        <v>1.2102947696514501E+18</v>
      </c>
      <c r="L904" t="s">
        <v>2774</v>
      </c>
    </row>
    <row r="905" spans="1:12" x14ac:dyDescent="0.2">
      <c r="A905" s="1">
        <v>43825.78230324074</v>
      </c>
      <c r="B905" t="s">
        <v>2775</v>
      </c>
      <c r="C905" t="s">
        <v>2776</v>
      </c>
      <c r="D905">
        <v>0</v>
      </c>
      <c r="E905">
        <v>0</v>
      </c>
      <c r="F905">
        <v>1</v>
      </c>
      <c r="G905" t="e" cm="1">
        <f t="array" ref="G905">+اكتتاب آرامكو</f>
        <v>#NAME?</v>
      </c>
      <c r="K905">
        <v>1.2102706840243899E+18</v>
      </c>
      <c r="L905" t="s">
        <v>2777</v>
      </c>
    </row>
    <row r="906" spans="1:12" x14ac:dyDescent="0.2">
      <c r="A906" s="1">
        <v>43825.772488425922</v>
      </c>
      <c r="B906" t="s">
        <v>2778</v>
      </c>
      <c r="D906">
        <v>0</v>
      </c>
      <c r="E906">
        <v>0</v>
      </c>
      <c r="F906">
        <v>0</v>
      </c>
      <c r="G906" t="s">
        <v>2779</v>
      </c>
      <c r="K906">
        <v>1.2102671260340401E+18</v>
      </c>
      <c r="L906" t="s">
        <v>2780</v>
      </c>
    </row>
    <row r="907" spans="1:12" x14ac:dyDescent="0.2">
      <c r="A907" s="1">
        <v>43825.749155092592</v>
      </c>
      <c r="B907" t="s">
        <v>1399</v>
      </c>
      <c r="D907">
        <v>4</v>
      </c>
      <c r="E907">
        <v>2</v>
      </c>
      <c r="F907">
        <v>5</v>
      </c>
      <c r="G907" t="s">
        <v>2781</v>
      </c>
      <c r="K907">
        <v>1.21025867277505E+18</v>
      </c>
      <c r="L907" t="s">
        <v>2782</v>
      </c>
    </row>
    <row r="908" spans="1:12" x14ac:dyDescent="0.2">
      <c r="A908" s="1">
        <v>43825.702280092592</v>
      </c>
      <c r="B908" t="s">
        <v>2783</v>
      </c>
      <c r="C908" t="s">
        <v>2784</v>
      </c>
      <c r="D908">
        <v>0</v>
      </c>
      <c r="E908">
        <v>0</v>
      </c>
      <c r="F908">
        <v>0</v>
      </c>
      <c r="G908" t="s">
        <v>2785</v>
      </c>
      <c r="K908">
        <v>1.21024168616254E+18</v>
      </c>
      <c r="L908" t="s">
        <v>2786</v>
      </c>
    </row>
    <row r="909" spans="1:12" x14ac:dyDescent="0.2">
      <c r="A909" s="1">
        <v>43825.690289351849</v>
      </c>
      <c r="B909" t="s">
        <v>2601</v>
      </c>
      <c r="D909">
        <v>8</v>
      </c>
      <c r="E909">
        <v>8</v>
      </c>
      <c r="F909">
        <v>45</v>
      </c>
      <c r="G909" t="s">
        <v>2787</v>
      </c>
      <c r="K909">
        <v>1.21023733752498E+18</v>
      </c>
      <c r="L909" t="s">
        <v>2788</v>
      </c>
    </row>
    <row r="910" spans="1:12" x14ac:dyDescent="0.2">
      <c r="A910" s="1">
        <v>43825.679166666669</v>
      </c>
      <c r="B910" t="s">
        <v>2268</v>
      </c>
      <c r="D910">
        <v>0</v>
      </c>
      <c r="E910">
        <v>0</v>
      </c>
      <c r="F910">
        <v>1</v>
      </c>
      <c r="G910" t="s">
        <v>2269</v>
      </c>
      <c r="K910">
        <v>1.21023330764593E+18</v>
      </c>
      <c r="L910" t="s">
        <v>2789</v>
      </c>
    </row>
    <row r="911" spans="1:12" x14ac:dyDescent="0.2">
      <c r="A911" s="1">
        <v>43825.643703703703</v>
      </c>
      <c r="B911" t="s">
        <v>2790</v>
      </c>
      <c r="D911">
        <v>0</v>
      </c>
      <c r="E911">
        <v>0</v>
      </c>
      <c r="F911">
        <v>0</v>
      </c>
      <c r="G911" t="s">
        <v>2791</v>
      </c>
      <c r="K911">
        <v>1.21022045736815E+18</v>
      </c>
      <c r="L911" t="s">
        <v>2792</v>
      </c>
    </row>
    <row r="912" spans="1:12" x14ac:dyDescent="0.2">
      <c r="A912" s="1">
        <v>43825.611481481479</v>
      </c>
      <c r="B912" t="s">
        <v>291</v>
      </c>
      <c r="D912">
        <v>0</v>
      </c>
      <c r="E912">
        <v>2</v>
      </c>
      <c r="F912">
        <v>10</v>
      </c>
      <c r="G912" t="s">
        <v>2793</v>
      </c>
      <c r="K912">
        <v>1.2102087791088E+18</v>
      </c>
      <c r="L912" t="s">
        <v>2794</v>
      </c>
    </row>
    <row r="913" spans="1:12" x14ac:dyDescent="0.2">
      <c r="A913" s="1">
        <v>43825.524097222224</v>
      </c>
      <c r="B913" t="s">
        <v>2795</v>
      </c>
      <c r="C913" t="s">
        <v>2307</v>
      </c>
      <c r="D913">
        <v>0</v>
      </c>
      <c r="E913">
        <v>0</v>
      </c>
      <c r="F913">
        <v>0</v>
      </c>
      <c r="G913" t="s">
        <v>2796</v>
      </c>
      <c r="K913">
        <v>1.210177112252E+18</v>
      </c>
      <c r="L913" t="s">
        <v>2797</v>
      </c>
    </row>
    <row r="914" spans="1:12" x14ac:dyDescent="0.2">
      <c r="A914" s="1">
        <v>43825.390428240738</v>
      </c>
      <c r="B914" t="s">
        <v>2727</v>
      </c>
      <c r="D914">
        <v>1</v>
      </c>
      <c r="E914">
        <v>4</v>
      </c>
      <c r="F914">
        <v>3</v>
      </c>
      <c r="G914" t="s">
        <v>2798</v>
      </c>
      <c r="K914">
        <v>1.21012867462173E+18</v>
      </c>
      <c r="L914" t="s">
        <v>2799</v>
      </c>
    </row>
    <row r="915" spans="1:12" x14ac:dyDescent="0.2">
      <c r="A915" s="1">
        <v>43825.159907407404</v>
      </c>
      <c r="B915" t="s">
        <v>2800</v>
      </c>
      <c r="C915" t="s">
        <v>2801</v>
      </c>
      <c r="D915">
        <v>0</v>
      </c>
      <c r="E915">
        <v>0</v>
      </c>
      <c r="F915">
        <v>0</v>
      </c>
      <c r="G915" t="s">
        <v>2802</v>
      </c>
      <c r="K915">
        <v>1.2100451351379599E+18</v>
      </c>
      <c r="L915" t="s">
        <v>2803</v>
      </c>
    </row>
    <row r="916" spans="1:12" x14ac:dyDescent="0.2">
      <c r="A916" s="1">
        <v>43825.150717592594</v>
      </c>
      <c r="B916" t="s">
        <v>2804</v>
      </c>
      <c r="D916">
        <v>0</v>
      </c>
      <c r="E916">
        <v>0</v>
      </c>
      <c r="F916">
        <v>0</v>
      </c>
      <c r="G916" t="s">
        <v>2805</v>
      </c>
      <c r="K916">
        <v>1.21004180616926E+18</v>
      </c>
      <c r="L916" t="s">
        <v>2806</v>
      </c>
    </row>
    <row r="917" spans="1:12" x14ac:dyDescent="0.2">
      <c r="A917" s="1">
        <v>43825.048576388886</v>
      </c>
      <c r="B917" t="s">
        <v>1619</v>
      </c>
      <c r="D917">
        <v>2</v>
      </c>
      <c r="E917">
        <v>3</v>
      </c>
      <c r="F917">
        <v>28</v>
      </c>
      <c r="G917" t="s">
        <v>2807</v>
      </c>
      <c r="K917">
        <v>1.2100047919649001E+18</v>
      </c>
      <c r="L917" t="s">
        <v>2808</v>
      </c>
    </row>
    <row r="918" spans="1:12" x14ac:dyDescent="0.2">
      <c r="A918" s="1">
        <v>43825.038958333331</v>
      </c>
      <c r="B918" t="s">
        <v>2809</v>
      </c>
      <c r="C918" t="s">
        <v>2810</v>
      </c>
      <c r="D918">
        <v>4</v>
      </c>
      <c r="E918">
        <v>0</v>
      </c>
      <c r="F918">
        <v>0</v>
      </c>
      <c r="G918" t="s">
        <v>2811</v>
      </c>
      <c r="K918">
        <v>1.21000130360846E+18</v>
      </c>
      <c r="L918" t="s">
        <v>2812</v>
      </c>
    </row>
    <row r="919" spans="1:12" x14ac:dyDescent="0.2">
      <c r="A919" s="1">
        <v>43825.018206018518</v>
      </c>
      <c r="B919" t="s">
        <v>2137</v>
      </c>
      <c r="D919">
        <v>1</v>
      </c>
      <c r="E919">
        <v>0</v>
      </c>
      <c r="F919">
        <v>0</v>
      </c>
      <c r="G919" t="s">
        <v>2813</v>
      </c>
      <c r="K919">
        <v>1.2099937831080699E+18</v>
      </c>
      <c r="L919" t="s">
        <v>2814</v>
      </c>
    </row>
    <row r="920" spans="1:12" x14ac:dyDescent="0.2">
      <c r="A920" s="1">
        <v>43824.946087962962</v>
      </c>
      <c r="B920" t="s">
        <v>2815</v>
      </c>
      <c r="C920" t="s">
        <v>2816</v>
      </c>
      <c r="D920">
        <v>0</v>
      </c>
      <c r="E920">
        <v>0</v>
      </c>
      <c r="F920">
        <v>0</v>
      </c>
      <c r="G920" t="s">
        <v>2817</v>
      </c>
      <c r="K920">
        <v>1.2099676479511099E+18</v>
      </c>
      <c r="L920" t="s">
        <v>2818</v>
      </c>
    </row>
    <row r="921" spans="1:12" x14ac:dyDescent="0.2">
      <c r="A921" s="1">
        <v>43824.922453703701</v>
      </c>
      <c r="B921" t="s">
        <v>2819</v>
      </c>
      <c r="C921" t="s">
        <v>2820</v>
      </c>
      <c r="D921">
        <v>1</v>
      </c>
      <c r="E921">
        <v>0</v>
      </c>
      <c r="F921">
        <v>0</v>
      </c>
      <c r="G921" t="s">
        <v>2821</v>
      </c>
      <c r="K921">
        <v>1.2099590840043799E+18</v>
      </c>
      <c r="L921" t="s">
        <v>2822</v>
      </c>
    </row>
    <row r="922" spans="1:12" x14ac:dyDescent="0.2">
      <c r="A922" s="1">
        <v>43824.920289351852</v>
      </c>
      <c r="B922" t="s">
        <v>2823</v>
      </c>
      <c r="D922">
        <v>1</v>
      </c>
      <c r="E922">
        <v>2</v>
      </c>
      <c r="F922">
        <v>3</v>
      </c>
      <c r="G922" t="s">
        <v>2824</v>
      </c>
      <c r="K922">
        <v>1.20995830243358E+18</v>
      </c>
      <c r="L922" t="s">
        <v>2825</v>
      </c>
    </row>
    <row r="923" spans="1:12" x14ac:dyDescent="0.2">
      <c r="A923" s="1">
        <v>43824.916805555556</v>
      </c>
      <c r="B923" t="s">
        <v>136</v>
      </c>
      <c r="C923" t="s">
        <v>136</v>
      </c>
      <c r="D923">
        <v>0</v>
      </c>
      <c r="E923">
        <v>1</v>
      </c>
      <c r="F923">
        <v>1</v>
      </c>
      <c r="G923" t="s">
        <v>2826</v>
      </c>
      <c r="K923">
        <v>1.20995703844239E+18</v>
      </c>
      <c r="L923" t="s">
        <v>2827</v>
      </c>
    </row>
    <row r="924" spans="1:12" x14ac:dyDescent="0.2">
      <c r="A924" s="1">
        <v>43824.907789351855</v>
      </c>
      <c r="B924" t="s">
        <v>2828</v>
      </c>
      <c r="D924">
        <v>1</v>
      </c>
      <c r="E924">
        <v>0</v>
      </c>
      <c r="F924">
        <v>0</v>
      </c>
      <c r="G924" t="s">
        <v>2829</v>
      </c>
      <c r="I924" t="e">
        <f>fransihelp</f>
        <v>#NAME?</v>
      </c>
      <c r="K924">
        <v>1.20995377051328E+18</v>
      </c>
      <c r="L924" t="s">
        <v>2830</v>
      </c>
    </row>
    <row r="925" spans="1:12" x14ac:dyDescent="0.2">
      <c r="A925" s="1">
        <v>43824.895289351851</v>
      </c>
      <c r="B925" t="s">
        <v>2831</v>
      </c>
      <c r="C925" t="s">
        <v>2832</v>
      </c>
      <c r="D925">
        <v>0</v>
      </c>
      <c r="E925">
        <v>0</v>
      </c>
      <c r="F925">
        <v>0</v>
      </c>
      <c r="G925" t="s">
        <v>2833</v>
      </c>
      <c r="K925">
        <v>1.2099492409963E+18</v>
      </c>
      <c r="L925" t="s">
        <v>2834</v>
      </c>
    </row>
    <row r="926" spans="1:12" x14ac:dyDescent="0.2">
      <c r="A926" s="1">
        <v>43824.828969907408</v>
      </c>
      <c r="B926" t="s">
        <v>2835</v>
      </c>
      <c r="C926" t="s">
        <v>2836</v>
      </c>
      <c r="D926">
        <v>2</v>
      </c>
      <c r="E926">
        <v>0</v>
      </c>
      <c r="F926">
        <v>3</v>
      </c>
      <c r="G926" t="s">
        <v>2837</v>
      </c>
      <c r="K926">
        <v>1.2099252070765599E+18</v>
      </c>
      <c r="L926" t="s">
        <v>2838</v>
      </c>
    </row>
    <row r="927" spans="1:12" x14ac:dyDescent="0.2">
      <c r="A927" s="1">
        <v>43824.792673611111</v>
      </c>
      <c r="B927" t="s">
        <v>2839</v>
      </c>
      <c r="D927">
        <v>0</v>
      </c>
      <c r="E927">
        <v>0</v>
      </c>
      <c r="F927">
        <v>0</v>
      </c>
      <c r="G927" t="s">
        <v>2840</v>
      </c>
      <c r="I927" t="e">
        <f>vip9tasi</f>
        <v>#NAME?</v>
      </c>
      <c r="K927">
        <v>1.2099120551779E+18</v>
      </c>
      <c r="L927" t="s">
        <v>2841</v>
      </c>
    </row>
    <row r="928" spans="1:12" x14ac:dyDescent="0.2">
      <c r="A928" s="1">
        <v>43824.734884259262</v>
      </c>
      <c r="B928" t="s">
        <v>2842</v>
      </c>
      <c r="D928">
        <v>0</v>
      </c>
      <c r="E928">
        <v>0</v>
      </c>
      <c r="F928">
        <v>0</v>
      </c>
      <c r="G928" t="s">
        <v>2843</v>
      </c>
      <c r="K928">
        <v>1.20989111289634E+18</v>
      </c>
      <c r="L928" t="s">
        <v>2844</v>
      </c>
    </row>
    <row r="929" spans="1:12" x14ac:dyDescent="0.2">
      <c r="A929" s="1">
        <v>43824.71261574074</v>
      </c>
      <c r="B929" t="s">
        <v>2845</v>
      </c>
      <c r="D929">
        <v>0</v>
      </c>
      <c r="E929">
        <v>0</v>
      </c>
      <c r="F929">
        <v>0</v>
      </c>
      <c r="G929" t="s">
        <v>2846</v>
      </c>
      <c r="K929">
        <v>1.2098830429758001E+18</v>
      </c>
      <c r="L929" t="s">
        <v>2847</v>
      </c>
    </row>
    <row r="930" spans="1:12" x14ac:dyDescent="0.2">
      <c r="A930" s="1">
        <v>43824.679166666669</v>
      </c>
      <c r="B930" t="s">
        <v>2268</v>
      </c>
      <c r="D930">
        <v>0</v>
      </c>
      <c r="E930">
        <v>0</v>
      </c>
      <c r="F930">
        <v>0</v>
      </c>
      <c r="G930" t="s">
        <v>2269</v>
      </c>
      <c r="K930">
        <v>1.20987091984323E+18</v>
      </c>
      <c r="L930" t="s">
        <v>2848</v>
      </c>
    </row>
    <row r="931" spans="1:12" x14ac:dyDescent="0.2">
      <c r="A931" s="1">
        <v>43824.671412037038</v>
      </c>
      <c r="B931" t="s">
        <v>2849</v>
      </c>
      <c r="D931">
        <v>0</v>
      </c>
      <c r="E931">
        <v>0</v>
      </c>
      <c r="F931">
        <v>0</v>
      </c>
      <c r="G931" t="s">
        <v>2850</v>
      </c>
      <c r="K931">
        <v>1.20986811120322E+18</v>
      </c>
      <c r="L931" t="s">
        <v>2851</v>
      </c>
    </row>
    <row r="932" spans="1:12" x14ac:dyDescent="0.2">
      <c r="A932" s="1">
        <v>43824.660092592596</v>
      </c>
      <c r="B932" t="s">
        <v>2852</v>
      </c>
      <c r="D932">
        <v>1</v>
      </c>
      <c r="E932">
        <v>1</v>
      </c>
      <c r="F932">
        <v>0</v>
      </c>
      <c r="G932" t="s">
        <v>2853</v>
      </c>
      <c r="K932">
        <v>1.20986400750879E+18</v>
      </c>
      <c r="L932" t="s">
        <v>2854</v>
      </c>
    </row>
    <row r="933" spans="1:12" x14ac:dyDescent="0.2">
      <c r="A933" s="1">
        <v>43824.659988425927</v>
      </c>
      <c r="B933" t="s">
        <v>1619</v>
      </c>
      <c r="D933">
        <v>1</v>
      </c>
      <c r="E933">
        <v>3</v>
      </c>
      <c r="F933">
        <v>0</v>
      </c>
      <c r="G933" t="s">
        <v>2853</v>
      </c>
      <c r="K933">
        <v>1.2098639691098801E+18</v>
      </c>
      <c r="L933" t="s">
        <v>2855</v>
      </c>
    </row>
    <row r="934" spans="1:12" x14ac:dyDescent="0.2">
      <c r="A934" s="1">
        <v>43824.659004629626</v>
      </c>
      <c r="B934" t="s">
        <v>1619</v>
      </c>
      <c r="D934">
        <v>1</v>
      </c>
      <c r="E934">
        <v>1</v>
      </c>
      <c r="F934">
        <v>3</v>
      </c>
      <c r="G934" t="s">
        <v>2856</v>
      </c>
      <c r="K934">
        <v>1.2098636150980301E+18</v>
      </c>
      <c r="L934" t="s">
        <v>2857</v>
      </c>
    </row>
    <row r="935" spans="1:12" x14ac:dyDescent="0.2">
      <c r="A935" s="1">
        <v>43824.653912037036</v>
      </c>
      <c r="B935" t="s">
        <v>1619</v>
      </c>
      <c r="D935">
        <v>5</v>
      </c>
      <c r="E935">
        <v>2</v>
      </c>
      <c r="F935">
        <v>13</v>
      </c>
      <c r="G935" t="s">
        <v>2858</v>
      </c>
      <c r="K935">
        <v>1.20986177012864E+18</v>
      </c>
      <c r="L935" t="s">
        <v>2859</v>
      </c>
    </row>
    <row r="936" spans="1:12" x14ac:dyDescent="0.2">
      <c r="A936" s="1">
        <v>43824.642337962963</v>
      </c>
      <c r="B936" t="s">
        <v>2860</v>
      </c>
      <c r="D936">
        <v>0</v>
      </c>
      <c r="E936">
        <v>0</v>
      </c>
      <c r="F936">
        <v>0</v>
      </c>
      <c r="G936" t="s">
        <v>2861</v>
      </c>
      <c r="K936">
        <v>1.2098575752750999E+18</v>
      </c>
      <c r="L936" t="s">
        <v>2862</v>
      </c>
    </row>
    <row r="937" spans="1:12" x14ac:dyDescent="0.2">
      <c r="A937" s="1">
        <v>43824.640057870369</v>
      </c>
      <c r="B937" t="s">
        <v>2863</v>
      </c>
      <c r="C937" t="s">
        <v>1744</v>
      </c>
      <c r="D937">
        <v>0</v>
      </c>
      <c r="E937">
        <v>0</v>
      </c>
      <c r="F937">
        <v>0</v>
      </c>
      <c r="G937" t="s">
        <v>2864</v>
      </c>
      <c r="K937">
        <v>1.2098567476592799E+18</v>
      </c>
      <c r="L937" t="s">
        <v>2865</v>
      </c>
    </row>
    <row r="938" spans="1:12" x14ac:dyDescent="0.2">
      <c r="A938" s="1">
        <v>43824.635416666664</v>
      </c>
      <c r="B938" t="s">
        <v>1950</v>
      </c>
      <c r="D938">
        <v>0</v>
      </c>
      <c r="E938">
        <v>5</v>
      </c>
      <c r="F938">
        <v>3</v>
      </c>
      <c r="G938" t="s">
        <v>2866</v>
      </c>
      <c r="I938" t="e">
        <f>Saudi_Aramco</f>
        <v>#NAME?</v>
      </c>
      <c r="K938">
        <v>1.2098550655043E+18</v>
      </c>
      <c r="L938" t="s">
        <v>2867</v>
      </c>
    </row>
    <row r="939" spans="1:12" x14ac:dyDescent="0.2">
      <c r="A939" s="1">
        <v>43824.530972222223</v>
      </c>
      <c r="B939" t="s">
        <v>2084</v>
      </c>
      <c r="D939">
        <v>0</v>
      </c>
      <c r="E939">
        <v>8</v>
      </c>
      <c r="F939">
        <v>10</v>
      </c>
      <c r="G939" t="s">
        <v>2868</v>
      </c>
      <c r="K939">
        <v>1.20981721490545E+18</v>
      </c>
      <c r="L939" t="s">
        <v>2869</v>
      </c>
    </row>
    <row r="940" spans="1:12" x14ac:dyDescent="0.2">
      <c r="A940" s="1">
        <v>43824.508657407408</v>
      </c>
      <c r="B940" t="s">
        <v>2870</v>
      </c>
      <c r="D940">
        <v>0</v>
      </c>
      <c r="E940">
        <v>0</v>
      </c>
      <c r="F940">
        <v>0</v>
      </c>
      <c r="G940" t="s">
        <v>2871</v>
      </c>
      <c r="K940">
        <v>1.2098091308164401E+18</v>
      </c>
      <c r="L940" t="s">
        <v>2872</v>
      </c>
    </row>
    <row r="941" spans="1:12" x14ac:dyDescent="0.2">
      <c r="A941" s="1">
        <v>43824.508206018516</v>
      </c>
      <c r="B941" t="s">
        <v>2870</v>
      </c>
      <c r="C941" t="s">
        <v>721</v>
      </c>
      <c r="D941">
        <v>0</v>
      </c>
      <c r="E941">
        <v>0</v>
      </c>
      <c r="F941">
        <v>0</v>
      </c>
      <c r="G941" t="s">
        <v>2873</v>
      </c>
      <c r="K941">
        <v>1.20980896860593E+18</v>
      </c>
      <c r="L941" t="s">
        <v>2874</v>
      </c>
    </row>
    <row r="942" spans="1:12" x14ac:dyDescent="0.2">
      <c r="A942" s="1">
        <v>43824.430405092593</v>
      </c>
      <c r="B942" t="s">
        <v>2875</v>
      </c>
      <c r="D942">
        <v>2</v>
      </c>
      <c r="E942">
        <v>0</v>
      </c>
      <c r="F942">
        <v>0</v>
      </c>
      <c r="G942" t="s">
        <v>2876</v>
      </c>
      <c r="I942" t="e">
        <f>AlRajhiBankCare</f>
        <v>#NAME?</v>
      </c>
      <c r="K942">
        <v>1.2097807738778801E+18</v>
      </c>
      <c r="L942" t="s">
        <v>2877</v>
      </c>
    </row>
    <row r="943" spans="1:12" x14ac:dyDescent="0.2">
      <c r="A943" s="1">
        <v>43824.421111111114</v>
      </c>
      <c r="B943" t="s">
        <v>2878</v>
      </c>
      <c r="C943" t="s">
        <v>1223</v>
      </c>
      <c r="D943">
        <v>0</v>
      </c>
      <c r="E943">
        <v>0</v>
      </c>
      <c r="F943">
        <v>0</v>
      </c>
      <c r="G943" t="s">
        <v>2879</v>
      </c>
      <c r="K943">
        <v>1.2097774065312901E+18</v>
      </c>
      <c r="L943" t="s">
        <v>2880</v>
      </c>
    </row>
    <row r="944" spans="1:12" x14ac:dyDescent="0.2">
      <c r="A944" s="1">
        <v>43824.323252314818</v>
      </c>
      <c r="B944" t="s">
        <v>2881</v>
      </c>
      <c r="C944" t="s">
        <v>2882</v>
      </c>
      <c r="D944">
        <v>1</v>
      </c>
      <c r="E944">
        <v>0</v>
      </c>
      <c r="F944">
        <v>0</v>
      </c>
      <c r="G944" t="s">
        <v>2883</v>
      </c>
      <c r="K944">
        <v>1.2097419422020101E+18</v>
      </c>
      <c r="L944" t="s">
        <v>2884</v>
      </c>
    </row>
    <row r="945" spans="1:12" x14ac:dyDescent="0.2">
      <c r="A945" s="1">
        <v>43824.311249999999</v>
      </c>
      <c r="B945" t="s">
        <v>679</v>
      </c>
      <c r="C945" t="s">
        <v>679</v>
      </c>
      <c r="D945">
        <v>1</v>
      </c>
      <c r="E945">
        <v>0</v>
      </c>
      <c r="F945">
        <v>12</v>
      </c>
      <c r="G945" t="s">
        <v>2885</v>
      </c>
      <c r="K945">
        <v>1.20973759232287E+18</v>
      </c>
      <c r="L945" t="s">
        <v>2886</v>
      </c>
    </row>
    <row r="946" spans="1:12" x14ac:dyDescent="0.2">
      <c r="A946" s="1">
        <v>43824.300092592595</v>
      </c>
      <c r="B946" t="s">
        <v>679</v>
      </c>
      <c r="D946">
        <v>0</v>
      </c>
      <c r="E946">
        <v>0</v>
      </c>
      <c r="F946">
        <v>11</v>
      </c>
      <c r="G946" t="s">
        <v>2887</v>
      </c>
      <c r="K946">
        <v>1.2097335504063501E+18</v>
      </c>
      <c r="L946" t="s">
        <v>2888</v>
      </c>
    </row>
    <row r="947" spans="1:12" x14ac:dyDescent="0.2">
      <c r="A947" s="1">
        <v>43824.285879629628</v>
      </c>
      <c r="B947" t="s">
        <v>2889</v>
      </c>
      <c r="C947" t="s">
        <v>2890</v>
      </c>
      <c r="D947">
        <v>0</v>
      </c>
      <c r="E947">
        <v>0</v>
      </c>
      <c r="F947">
        <v>0</v>
      </c>
      <c r="G947" t="s">
        <v>2891</v>
      </c>
      <c r="K947">
        <v>1.2097283986895201E+18</v>
      </c>
      <c r="L947" t="s">
        <v>2892</v>
      </c>
    </row>
    <row r="948" spans="1:12" x14ac:dyDescent="0.2">
      <c r="A948" s="1">
        <v>43824.244560185187</v>
      </c>
      <c r="B948" t="s">
        <v>2893</v>
      </c>
      <c r="D948">
        <v>0</v>
      </c>
      <c r="E948">
        <v>3</v>
      </c>
      <c r="F948">
        <v>5</v>
      </c>
      <c r="G948" t="s">
        <v>2894</v>
      </c>
      <c r="K948">
        <v>1.2097134251079601E+18</v>
      </c>
      <c r="L948" t="s">
        <v>2895</v>
      </c>
    </row>
    <row r="949" spans="1:12" x14ac:dyDescent="0.2">
      <c r="A949" s="1">
        <v>43824.102418981478</v>
      </c>
      <c r="B949" t="s">
        <v>2137</v>
      </c>
      <c r="D949">
        <v>0</v>
      </c>
      <c r="E949">
        <v>0</v>
      </c>
      <c r="F949">
        <v>0</v>
      </c>
      <c r="G949" t="s">
        <v>2896</v>
      </c>
      <c r="K949">
        <v>1.2096619129857999E+18</v>
      </c>
      <c r="L949" t="s">
        <v>2897</v>
      </c>
    </row>
    <row r="950" spans="1:12" x14ac:dyDescent="0.2">
      <c r="A950" s="1">
        <v>43823.934421296297</v>
      </c>
      <c r="B950" t="s">
        <v>2898</v>
      </c>
      <c r="D950">
        <v>0</v>
      </c>
      <c r="E950">
        <v>0</v>
      </c>
      <c r="F950">
        <v>0</v>
      </c>
      <c r="G950" t="s">
        <v>2899</v>
      </c>
      <c r="K950">
        <v>1.20960103554479E+18</v>
      </c>
      <c r="L950" t="s">
        <v>2900</v>
      </c>
    </row>
    <row r="951" spans="1:12" x14ac:dyDescent="0.2">
      <c r="A951" s="1">
        <v>43823.929039351853</v>
      </c>
      <c r="B951" t="s">
        <v>2901</v>
      </c>
      <c r="C951" t="s">
        <v>2902</v>
      </c>
      <c r="D951">
        <v>0</v>
      </c>
      <c r="E951">
        <v>0</v>
      </c>
      <c r="F951">
        <v>0</v>
      </c>
      <c r="G951" t="s">
        <v>2903</v>
      </c>
      <c r="K951">
        <v>1.2095990821315699E+18</v>
      </c>
      <c r="L951" t="s">
        <v>2904</v>
      </c>
    </row>
    <row r="952" spans="1:12" x14ac:dyDescent="0.2">
      <c r="A952" s="1">
        <v>43823.924456018518</v>
      </c>
      <c r="B952" t="s">
        <v>2905</v>
      </c>
      <c r="D952">
        <v>0</v>
      </c>
      <c r="E952">
        <v>8</v>
      </c>
      <c r="F952">
        <v>13</v>
      </c>
      <c r="G952" t="s">
        <v>2906</v>
      </c>
      <c r="K952">
        <v>1.20959742153107E+18</v>
      </c>
      <c r="L952" t="s">
        <v>2907</v>
      </c>
    </row>
    <row r="953" spans="1:12" x14ac:dyDescent="0.2">
      <c r="A953" s="1">
        <v>43823.923530092594</v>
      </c>
      <c r="B953" t="s">
        <v>2908</v>
      </c>
      <c r="D953">
        <v>0</v>
      </c>
      <c r="E953">
        <v>0</v>
      </c>
      <c r="F953">
        <v>0</v>
      </c>
      <c r="G953" t="s">
        <v>2909</v>
      </c>
      <c r="K953">
        <v>1.20959708894798E+18</v>
      </c>
      <c r="L953" t="s">
        <v>2910</v>
      </c>
    </row>
    <row r="954" spans="1:12" x14ac:dyDescent="0.2">
      <c r="A954" s="1">
        <v>43823.891284722224</v>
      </c>
      <c r="B954" t="s">
        <v>2911</v>
      </c>
      <c r="D954">
        <v>0</v>
      </c>
      <c r="E954">
        <v>0</v>
      </c>
      <c r="F954">
        <v>1</v>
      </c>
      <c r="G954" t="s">
        <v>2912</v>
      </c>
      <c r="I954" t="e">
        <f>sattam_al_saud</f>
        <v>#NAME?</v>
      </c>
      <c r="K954">
        <v>1.2095854024594099E+18</v>
      </c>
      <c r="L954" t="s">
        <v>2913</v>
      </c>
    </row>
    <row r="955" spans="1:12" x14ac:dyDescent="0.2">
      <c r="A955" s="1">
        <v>43823.881076388891</v>
      </c>
      <c r="B955" t="s">
        <v>2914</v>
      </c>
      <c r="D955">
        <v>0</v>
      </c>
      <c r="E955">
        <v>7</v>
      </c>
      <c r="F955">
        <v>9</v>
      </c>
      <c r="G955" t="s">
        <v>2915</v>
      </c>
      <c r="K955">
        <v>1.20958170151042E+18</v>
      </c>
      <c r="L955" t="s">
        <v>2916</v>
      </c>
    </row>
    <row r="956" spans="1:12" x14ac:dyDescent="0.2">
      <c r="A956" s="1">
        <v>43823.851157407407</v>
      </c>
      <c r="B956" t="s">
        <v>2917</v>
      </c>
      <c r="D956">
        <v>0</v>
      </c>
      <c r="E956">
        <v>6</v>
      </c>
      <c r="F956">
        <v>5</v>
      </c>
      <c r="G956" t="s">
        <v>2918</v>
      </c>
      <c r="K956">
        <v>1.2095708589157701E+18</v>
      </c>
      <c r="L956" t="s">
        <v>2919</v>
      </c>
    </row>
    <row r="957" spans="1:12" x14ac:dyDescent="0.2">
      <c r="A957" s="1">
        <v>43823.834953703707</v>
      </c>
      <c r="B957" t="s">
        <v>2920</v>
      </c>
      <c r="C957" t="s">
        <v>2921</v>
      </c>
      <c r="D957">
        <v>0</v>
      </c>
      <c r="E957">
        <v>0</v>
      </c>
      <c r="F957">
        <v>0</v>
      </c>
      <c r="G957" t="s">
        <v>2922</v>
      </c>
      <c r="K957">
        <v>1.2095649900400901E+18</v>
      </c>
      <c r="L957" t="s">
        <v>2923</v>
      </c>
    </row>
    <row r="958" spans="1:12" x14ac:dyDescent="0.2">
      <c r="A958" s="1">
        <v>43823.83116898148</v>
      </c>
      <c r="B958" t="s">
        <v>2924</v>
      </c>
      <c r="C958" t="s">
        <v>2925</v>
      </c>
      <c r="D958">
        <v>0</v>
      </c>
      <c r="E958">
        <v>0</v>
      </c>
      <c r="F958">
        <v>1</v>
      </c>
      <c r="G958" t="s">
        <v>2926</v>
      </c>
      <c r="K958">
        <v>1.2095636160197E+18</v>
      </c>
      <c r="L958" t="s">
        <v>2927</v>
      </c>
    </row>
    <row r="959" spans="1:12" x14ac:dyDescent="0.2">
      <c r="A959" s="1">
        <v>43823.775393518517</v>
      </c>
      <c r="B959" t="s">
        <v>2928</v>
      </c>
      <c r="C959" t="s">
        <v>708</v>
      </c>
      <c r="D959">
        <v>0</v>
      </c>
      <c r="E959">
        <v>0</v>
      </c>
      <c r="F959">
        <v>0</v>
      </c>
      <c r="G959" t="s">
        <v>2929</v>
      </c>
      <c r="K959">
        <v>1.2095434064579E+18</v>
      </c>
      <c r="L959" t="s">
        <v>2930</v>
      </c>
    </row>
    <row r="960" spans="1:12" x14ac:dyDescent="0.2">
      <c r="A960" s="1">
        <v>43823.743252314816</v>
      </c>
      <c r="B960" t="s">
        <v>2931</v>
      </c>
      <c r="D960">
        <v>0</v>
      </c>
      <c r="E960">
        <v>0</v>
      </c>
      <c r="F960">
        <v>1</v>
      </c>
      <c r="G960" t="s">
        <v>2932</v>
      </c>
      <c r="K960">
        <v>1.20953175711407E+18</v>
      </c>
      <c r="L960" t="s">
        <v>2933</v>
      </c>
    </row>
    <row r="961" spans="1:12" x14ac:dyDescent="0.2">
      <c r="A961" s="1">
        <v>43823.739363425928</v>
      </c>
      <c r="B961" t="s">
        <v>2934</v>
      </c>
      <c r="C961" t="s">
        <v>1608</v>
      </c>
      <c r="D961">
        <v>1</v>
      </c>
      <c r="E961">
        <v>0</v>
      </c>
      <c r="F961">
        <v>0</v>
      </c>
      <c r="G961" t="s">
        <v>2935</v>
      </c>
      <c r="K961">
        <v>1.2095303455924401E+18</v>
      </c>
      <c r="L961" t="s">
        <v>2936</v>
      </c>
    </row>
    <row r="962" spans="1:12" x14ac:dyDescent="0.2">
      <c r="A962" s="1">
        <v>43823.732766203706</v>
      </c>
      <c r="B962" t="s">
        <v>2581</v>
      </c>
      <c r="D962">
        <v>0</v>
      </c>
      <c r="E962">
        <v>4</v>
      </c>
      <c r="F962">
        <v>6</v>
      </c>
      <c r="G962" t="s">
        <v>2937</v>
      </c>
      <c r="I962" t="e">
        <f>oamaz7</f>
        <v>#NAME?</v>
      </c>
      <c r="K962">
        <v>1.2095279574228301E+18</v>
      </c>
      <c r="L962" t="s">
        <v>2938</v>
      </c>
    </row>
    <row r="963" spans="1:12" x14ac:dyDescent="0.2">
      <c r="A963" s="1">
        <v>43823.730740740742</v>
      </c>
      <c r="B963" t="s">
        <v>2939</v>
      </c>
      <c r="C963" t="s">
        <v>2940</v>
      </c>
      <c r="D963">
        <v>0</v>
      </c>
      <c r="E963">
        <v>0</v>
      </c>
      <c r="F963">
        <v>1</v>
      </c>
      <c r="G963" t="s">
        <v>2941</v>
      </c>
      <c r="K963">
        <v>1.20952722442621E+18</v>
      </c>
      <c r="L963" t="s">
        <v>2942</v>
      </c>
    </row>
    <row r="964" spans="1:12" x14ac:dyDescent="0.2">
      <c r="A964" s="1">
        <v>43823.717175925929</v>
      </c>
      <c r="B964" t="s">
        <v>2943</v>
      </c>
      <c r="D964">
        <v>18</v>
      </c>
      <c r="E964">
        <v>136</v>
      </c>
      <c r="F964">
        <v>47</v>
      </c>
      <c r="G964" t="s">
        <v>2944</v>
      </c>
      <c r="K964">
        <v>1.20952230629438E+18</v>
      </c>
      <c r="L964" t="s">
        <v>2945</v>
      </c>
    </row>
    <row r="965" spans="1:12" x14ac:dyDescent="0.2">
      <c r="A965" s="1">
        <v>43823.691932870373</v>
      </c>
      <c r="B965" t="s">
        <v>265</v>
      </c>
      <c r="D965">
        <v>1</v>
      </c>
      <c r="E965">
        <v>8</v>
      </c>
      <c r="F965">
        <v>10</v>
      </c>
      <c r="G965" t="s">
        <v>2946</v>
      </c>
      <c r="K965">
        <v>1.2095131589410299E+18</v>
      </c>
      <c r="L965" t="s">
        <v>2947</v>
      </c>
    </row>
    <row r="966" spans="1:12" x14ac:dyDescent="0.2">
      <c r="A966" s="1">
        <v>43823.679166666669</v>
      </c>
      <c r="B966" t="s">
        <v>2268</v>
      </c>
      <c r="D966">
        <v>0</v>
      </c>
      <c r="E966">
        <v>0</v>
      </c>
      <c r="F966">
        <v>1</v>
      </c>
      <c r="G966" t="s">
        <v>2269</v>
      </c>
      <c r="K966">
        <v>1.2095085319062999E+18</v>
      </c>
      <c r="L966" t="s">
        <v>2948</v>
      </c>
    </row>
    <row r="967" spans="1:12" x14ac:dyDescent="0.2">
      <c r="A967" s="1">
        <v>43823.665925925925</v>
      </c>
      <c r="B967" t="s">
        <v>2949</v>
      </c>
      <c r="C967" t="s">
        <v>2950</v>
      </c>
      <c r="D967">
        <v>1</v>
      </c>
      <c r="E967">
        <v>0</v>
      </c>
      <c r="F967">
        <v>0</v>
      </c>
      <c r="G967" t="s">
        <v>2951</v>
      </c>
      <c r="K967">
        <v>1.20950373554368E+18</v>
      </c>
      <c r="L967" t="s">
        <v>2952</v>
      </c>
    </row>
    <row r="968" spans="1:12" x14ac:dyDescent="0.2">
      <c r="A968" s="1">
        <v>43823.659560185188</v>
      </c>
      <c r="B968" t="s">
        <v>679</v>
      </c>
      <c r="D968">
        <v>0</v>
      </c>
      <c r="E968">
        <v>0</v>
      </c>
      <c r="F968">
        <v>10</v>
      </c>
      <c r="G968" t="s">
        <v>2953</v>
      </c>
      <c r="K968">
        <v>1.2095014279509199E+18</v>
      </c>
      <c r="L968" t="s">
        <v>2954</v>
      </c>
    </row>
    <row r="969" spans="1:12" x14ac:dyDescent="0.2">
      <c r="A969" s="1">
        <v>43823.658958333333</v>
      </c>
      <c r="B969" t="s">
        <v>679</v>
      </c>
      <c r="D969">
        <v>0</v>
      </c>
      <c r="E969">
        <v>0</v>
      </c>
      <c r="F969">
        <v>8</v>
      </c>
      <c r="G969" t="s">
        <v>2955</v>
      </c>
      <c r="K969">
        <v>1.20950120814416E+18</v>
      </c>
      <c r="L969" t="s">
        <v>2956</v>
      </c>
    </row>
    <row r="970" spans="1:12" x14ac:dyDescent="0.2">
      <c r="A970" s="1">
        <v>43823.657766203702</v>
      </c>
      <c r="B970" t="s">
        <v>679</v>
      </c>
      <c r="D970">
        <v>0</v>
      </c>
      <c r="E970">
        <v>0</v>
      </c>
      <c r="F970">
        <v>8</v>
      </c>
      <c r="G970" t="s">
        <v>2957</v>
      </c>
      <c r="K970">
        <v>1.2095007785929101E+18</v>
      </c>
      <c r="L970" t="s">
        <v>2958</v>
      </c>
    </row>
    <row r="971" spans="1:12" x14ac:dyDescent="0.2">
      <c r="A971" s="1">
        <v>43823.652499999997</v>
      </c>
      <c r="B971" t="s">
        <v>679</v>
      </c>
      <c r="D971">
        <v>0</v>
      </c>
      <c r="E971">
        <v>0</v>
      </c>
      <c r="F971">
        <v>6</v>
      </c>
      <c r="G971" t="s">
        <v>2959</v>
      </c>
      <c r="K971">
        <v>1.2094988694296E+18</v>
      </c>
      <c r="L971" t="s">
        <v>2960</v>
      </c>
    </row>
    <row r="972" spans="1:12" x14ac:dyDescent="0.2">
      <c r="A972" s="1">
        <v>43823.646469907406</v>
      </c>
      <c r="B972" t="s">
        <v>2961</v>
      </c>
      <c r="C972" t="s">
        <v>2962</v>
      </c>
      <c r="D972">
        <v>2</v>
      </c>
      <c r="E972">
        <v>0</v>
      </c>
      <c r="F972">
        <v>0</v>
      </c>
      <c r="G972" t="s">
        <v>2963</v>
      </c>
      <c r="K972">
        <v>1.20949668275025E+18</v>
      </c>
      <c r="L972" t="s">
        <v>2964</v>
      </c>
    </row>
    <row r="973" spans="1:12" x14ac:dyDescent="0.2">
      <c r="A973" s="1">
        <v>43823.645509259259</v>
      </c>
      <c r="B973" t="s">
        <v>2965</v>
      </c>
      <c r="C973" t="s">
        <v>1772</v>
      </c>
      <c r="D973">
        <v>0</v>
      </c>
      <c r="E973">
        <v>0</v>
      </c>
      <c r="F973">
        <v>1</v>
      </c>
      <c r="G973" t="s">
        <v>2966</v>
      </c>
      <c r="K973">
        <v>1.2094963348913999E+18</v>
      </c>
      <c r="L973" t="s">
        <v>2967</v>
      </c>
    </row>
    <row r="974" spans="1:12" x14ac:dyDescent="0.2">
      <c r="A974" s="1">
        <v>43823.641261574077</v>
      </c>
      <c r="B974" t="s">
        <v>2968</v>
      </c>
      <c r="C974" t="s">
        <v>1772</v>
      </c>
      <c r="D974">
        <v>0</v>
      </c>
      <c r="E974">
        <v>0</v>
      </c>
      <c r="F974">
        <v>0</v>
      </c>
      <c r="G974" t="s">
        <v>2969</v>
      </c>
      <c r="K974">
        <v>1.2094947965129999E+18</v>
      </c>
      <c r="L974" t="s">
        <v>2970</v>
      </c>
    </row>
    <row r="975" spans="1:12" x14ac:dyDescent="0.2">
      <c r="A975" s="1">
        <v>43823.636203703703</v>
      </c>
      <c r="B975" t="s">
        <v>2971</v>
      </c>
      <c r="C975" t="s">
        <v>1772</v>
      </c>
      <c r="D975">
        <v>4</v>
      </c>
      <c r="E975">
        <v>1</v>
      </c>
      <c r="F975">
        <v>0</v>
      </c>
      <c r="G975" t="s">
        <v>2972</v>
      </c>
      <c r="K975">
        <v>1.20949296306945E+18</v>
      </c>
      <c r="L975" t="s">
        <v>2973</v>
      </c>
    </row>
    <row r="976" spans="1:12" x14ac:dyDescent="0.2">
      <c r="A976" s="1">
        <v>43823.634398148148</v>
      </c>
      <c r="B976" t="s">
        <v>1772</v>
      </c>
      <c r="D976">
        <v>93</v>
      </c>
      <c r="E976">
        <v>980</v>
      </c>
      <c r="F976">
        <v>898</v>
      </c>
      <c r="G976" t="s">
        <v>2899</v>
      </c>
      <c r="K976">
        <v>1.20949230740733E+18</v>
      </c>
      <c r="L976" t="s">
        <v>2974</v>
      </c>
    </row>
    <row r="977" spans="1:12" x14ac:dyDescent="0.2">
      <c r="A977" s="1">
        <v>43823.624791666669</v>
      </c>
      <c r="B977" t="s">
        <v>2975</v>
      </c>
      <c r="D977">
        <v>0</v>
      </c>
      <c r="E977">
        <v>0</v>
      </c>
      <c r="F977">
        <v>0</v>
      </c>
      <c r="G977" t="s">
        <v>2976</v>
      </c>
      <c r="K977">
        <v>1.2094888261603599E+18</v>
      </c>
      <c r="L977" t="s">
        <v>2977</v>
      </c>
    </row>
    <row r="978" spans="1:12" x14ac:dyDescent="0.2">
      <c r="A978" s="1">
        <v>43823.619525462964</v>
      </c>
      <c r="B978" t="s">
        <v>2978</v>
      </c>
      <c r="C978" t="s">
        <v>2979</v>
      </c>
      <c r="D978">
        <v>0</v>
      </c>
      <c r="E978">
        <v>0</v>
      </c>
      <c r="F978">
        <v>0</v>
      </c>
      <c r="G978" t="s">
        <v>2980</v>
      </c>
      <c r="K978">
        <v>1.2094869191068001E+18</v>
      </c>
      <c r="L978" t="s">
        <v>2981</v>
      </c>
    </row>
    <row r="979" spans="1:12" x14ac:dyDescent="0.2">
      <c r="A979" s="1">
        <v>43823.600474537037</v>
      </c>
      <c r="B979" t="s">
        <v>2268</v>
      </c>
      <c r="D979">
        <v>1</v>
      </c>
      <c r="E979">
        <v>0</v>
      </c>
      <c r="F979">
        <v>2</v>
      </c>
      <c r="G979" t="s">
        <v>2982</v>
      </c>
      <c r="K979">
        <v>1.2094800169852301E+18</v>
      </c>
      <c r="L979" t="s">
        <v>2983</v>
      </c>
    </row>
    <row r="980" spans="1:12" x14ac:dyDescent="0.2">
      <c r="A980" s="1">
        <v>43823.576273148145</v>
      </c>
      <c r="B980" t="s">
        <v>291</v>
      </c>
      <c r="D980">
        <v>0</v>
      </c>
      <c r="E980">
        <v>0</v>
      </c>
      <c r="F980">
        <v>0</v>
      </c>
      <c r="G980" t="s">
        <v>2984</v>
      </c>
      <c r="K980">
        <v>1.2094712438392599E+18</v>
      </c>
      <c r="L980" t="s">
        <v>2985</v>
      </c>
    </row>
    <row r="981" spans="1:12" x14ac:dyDescent="0.2">
      <c r="A981" s="1">
        <v>43823.549201388887</v>
      </c>
      <c r="B981" t="s">
        <v>2986</v>
      </c>
      <c r="C981" t="s">
        <v>2987</v>
      </c>
      <c r="D981">
        <v>0</v>
      </c>
      <c r="E981">
        <v>0</v>
      </c>
      <c r="F981">
        <v>0</v>
      </c>
      <c r="G981" t="s">
        <v>2988</v>
      </c>
      <c r="K981">
        <v>1.2094614372084101E+18</v>
      </c>
      <c r="L981" t="s">
        <v>2989</v>
      </c>
    </row>
    <row r="982" spans="1:12" x14ac:dyDescent="0.2">
      <c r="A982" s="1">
        <v>43823.546932870369</v>
      </c>
      <c r="B982" t="s">
        <v>2990</v>
      </c>
      <c r="D982">
        <v>0</v>
      </c>
      <c r="E982">
        <v>0</v>
      </c>
      <c r="F982">
        <v>1</v>
      </c>
      <c r="G982" t="s">
        <v>2991</v>
      </c>
      <c r="K982">
        <v>1.2094606144579699E+18</v>
      </c>
      <c r="L982" t="s">
        <v>2992</v>
      </c>
    </row>
    <row r="983" spans="1:12" x14ac:dyDescent="0.2">
      <c r="A983" s="1">
        <v>43823.545277777775</v>
      </c>
      <c r="B983" t="s">
        <v>2993</v>
      </c>
      <c r="C983" t="s">
        <v>2994</v>
      </c>
      <c r="D983">
        <v>2</v>
      </c>
      <c r="E983">
        <v>0</v>
      </c>
      <c r="F983">
        <v>0</v>
      </c>
      <c r="G983" t="s">
        <v>2995</v>
      </c>
      <c r="K983">
        <v>1.2094600127430999E+18</v>
      </c>
      <c r="L983" t="s">
        <v>2996</v>
      </c>
    </row>
    <row r="984" spans="1:12" x14ac:dyDescent="0.2">
      <c r="A984" s="1">
        <v>43823.506597222222</v>
      </c>
      <c r="B984" t="s">
        <v>2997</v>
      </c>
      <c r="D984">
        <v>7</v>
      </c>
      <c r="E984">
        <v>3</v>
      </c>
      <c r="F984">
        <v>25</v>
      </c>
      <c r="G984" t="s">
        <v>2998</v>
      </c>
      <c r="K984">
        <v>1.2094459943682501E+18</v>
      </c>
      <c r="L984" t="s">
        <v>2999</v>
      </c>
    </row>
    <row r="985" spans="1:12" x14ac:dyDescent="0.2">
      <c r="A985" s="1">
        <v>43823.502835648149</v>
      </c>
      <c r="B985" t="s">
        <v>3000</v>
      </c>
      <c r="D985">
        <v>2</v>
      </c>
      <c r="E985">
        <v>0</v>
      </c>
      <c r="F985">
        <v>0</v>
      </c>
      <c r="G985" t="s">
        <v>3001</v>
      </c>
      <c r="I985" t="e">
        <f>_xlfn.SINGLE(SambaCare _xlfn.SINGLE(SambaBank))</f>
        <v>#NAME?</v>
      </c>
      <c r="K985">
        <v>1.2094446326790999E+18</v>
      </c>
      <c r="L985" t="s">
        <v>3002</v>
      </c>
    </row>
    <row r="986" spans="1:12" x14ac:dyDescent="0.2">
      <c r="A986" s="1">
        <v>43823.459178240744</v>
      </c>
      <c r="B986" t="s">
        <v>1693</v>
      </c>
      <c r="D986">
        <v>3</v>
      </c>
      <c r="E986">
        <v>1</v>
      </c>
      <c r="F986">
        <v>0</v>
      </c>
      <c r="G986" t="s">
        <v>3003</v>
      </c>
      <c r="K986">
        <v>1.2094288110723899E+18</v>
      </c>
      <c r="L986" t="s">
        <v>3004</v>
      </c>
    </row>
    <row r="987" spans="1:12" x14ac:dyDescent="0.2">
      <c r="A987" s="1">
        <v>43823.45616898148</v>
      </c>
      <c r="B987" t="s">
        <v>679</v>
      </c>
      <c r="C987" t="s">
        <v>679</v>
      </c>
      <c r="D987">
        <v>3</v>
      </c>
      <c r="E987">
        <v>0</v>
      </c>
      <c r="F987">
        <v>16</v>
      </c>
      <c r="G987" t="s">
        <v>3005</v>
      </c>
      <c r="K987">
        <v>1.2094277192908301E+18</v>
      </c>
      <c r="L987" t="s">
        <v>3006</v>
      </c>
    </row>
    <row r="988" spans="1:12" x14ac:dyDescent="0.2">
      <c r="A988" s="1">
        <v>43823.44872685185</v>
      </c>
      <c r="B988" t="s">
        <v>3007</v>
      </c>
      <c r="D988">
        <v>0</v>
      </c>
      <c r="E988">
        <v>0</v>
      </c>
      <c r="F988">
        <v>1</v>
      </c>
      <c r="G988" t="s">
        <v>3008</v>
      </c>
      <c r="K988">
        <v>1.20942502242881E+18</v>
      </c>
      <c r="L988" t="s">
        <v>3009</v>
      </c>
    </row>
    <row r="989" spans="1:12" x14ac:dyDescent="0.2">
      <c r="A989" s="1">
        <v>43823.415138888886</v>
      </c>
      <c r="B989" t="s">
        <v>3010</v>
      </c>
      <c r="D989">
        <v>1</v>
      </c>
      <c r="E989">
        <v>0</v>
      </c>
      <c r="F989">
        <v>0</v>
      </c>
      <c r="G989" t="e">
        <f>AlRajhiBank انا لم ينزلي في حسابي بعت من اسبوع تقريبا اكتتاب آرامكو ارجو الافاده محتاج المبلغ كيف احوله من المحفظه الى الحساب ظروري جدا لانه لم ينزل لي تواصل معي بالرسائل لو سمحت ظروري</f>
        <v>#NAME?</v>
      </c>
      <c r="I989" t="e">
        <f>AlRajhiBank</f>
        <v>#NAME?</v>
      </c>
      <c r="K989">
        <v>1.2094128533981901E+18</v>
      </c>
      <c r="L989" t="s">
        <v>3011</v>
      </c>
    </row>
    <row r="990" spans="1:12" x14ac:dyDescent="0.2">
      <c r="A990" s="1">
        <v>43823.409085648149</v>
      </c>
      <c r="B990" t="s">
        <v>679</v>
      </c>
      <c r="D990">
        <v>2</v>
      </c>
      <c r="E990">
        <v>0</v>
      </c>
      <c r="F990">
        <v>16</v>
      </c>
      <c r="G990" t="s">
        <v>3012</v>
      </c>
      <c r="K990">
        <v>1.20941065990718E+18</v>
      </c>
      <c r="L990" t="s">
        <v>3013</v>
      </c>
    </row>
    <row r="991" spans="1:12" x14ac:dyDescent="0.2">
      <c r="A991" s="1">
        <v>43823.367511574077</v>
      </c>
      <c r="B991" t="s">
        <v>3014</v>
      </c>
      <c r="D991">
        <v>3</v>
      </c>
      <c r="E991">
        <v>0</v>
      </c>
      <c r="F991">
        <v>1</v>
      </c>
      <c r="G991" t="s">
        <v>3015</v>
      </c>
      <c r="K991">
        <v>1.20939559307806E+18</v>
      </c>
      <c r="L991" t="s">
        <v>3016</v>
      </c>
    </row>
    <row r="992" spans="1:12" x14ac:dyDescent="0.2">
      <c r="A992" s="1">
        <v>43823.345613425925</v>
      </c>
      <c r="B992" t="s">
        <v>3017</v>
      </c>
      <c r="C992" t="s">
        <v>261</v>
      </c>
      <c r="D992">
        <v>1</v>
      </c>
      <c r="E992">
        <v>0</v>
      </c>
      <c r="F992">
        <v>1</v>
      </c>
      <c r="G992" t="s">
        <v>3018</v>
      </c>
      <c r="K992">
        <v>1.2093876577862001E+18</v>
      </c>
      <c r="L992" t="s">
        <v>3019</v>
      </c>
    </row>
    <row r="993" spans="1:12" x14ac:dyDescent="0.2">
      <c r="A993" s="1">
        <v>43823.344027777777</v>
      </c>
      <c r="B993" t="s">
        <v>679</v>
      </c>
      <c r="C993" t="s">
        <v>679</v>
      </c>
      <c r="D993">
        <v>0</v>
      </c>
      <c r="E993">
        <v>0</v>
      </c>
      <c r="F993">
        <v>11</v>
      </c>
      <c r="G993" t="s">
        <v>3020</v>
      </c>
      <c r="K993">
        <v>1.2093870823445399E+18</v>
      </c>
      <c r="L993" t="s">
        <v>3021</v>
      </c>
    </row>
    <row r="994" spans="1:12" x14ac:dyDescent="0.2">
      <c r="A994" s="1">
        <v>43823.340254629627</v>
      </c>
      <c r="B994" t="s">
        <v>3022</v>
      </c>
      <c r="D994">
        <v>0</v>
      </c>
      <c r="E994">
        <v>0</v>
      </c>
      <c r="F994">
        <v>0</v>
      </c>
      <c r="G994" t="s">
        <v>3023</v>
      </c>
      <c r="K994">
        <v>1.20938571477489E+18</v>
      </c>
      <c r="L994" t="s">
        <v>3024</v>
      </c>
    </row>
    <row r="995" spans="1:12" x14ac:dyDescent="0.2">
      <c r="A995" s="1">
        <v>43823.328784722224</v>
      </c>
      <c r="B995" t="s">
        <v>679</v>
      </c>
      <c r="D995">
        <v>0</v>
      </c>
      <c r="E995">
        <v>0</v>
      </c>
      <c r="F995">
        <v>10</v>
      </c>
      <c r="G995" t="s">
        <v>3025</v>
      </c>
      <c r="K995">
        <v>1.2093815575821199E+18</v>
      </c>
      <c r="L995" t="s">
        <v>3026</v>
      </c>
    </row>
    <row r="996" spans="1:12" x14ac:dyDescent="0.2">
      <c r="A996" s="1">
        <v>43823.324525462966</v>
      </c>
      <c r="B996" t="s">
        <v>679</v>
      </c>
      <c r="C996" t="s">
        <v>679</v>
      </c>
      <c r="D996">
        <v>0</v>
      </c>
      <c r="E996">
        <v>0</v>
      </c>
      <c r="F996">
        <v>10</v>
      </c>
      <c r="G996" t="s">
        <v>3027</v>
      </c>
      <c r="K996">
        <v>1.2093800153868401E+18</v>
      </c>
      <c r="L996" t="s">
        <v>3028</v>
      </c>
    </row>
    <row r="997" spans="1:12" x14ac:dyDescent="0.2">
      <c r="A997" s="1">
        <v>43823.202800925923</v>
      </c>
      <c r="B997" t="s">
        <v>3029</v>
      </c>
      <c r="C997" t="s">
        <v>3030</v>
      </c>
      <c r="D997">
        <v>0</v>
      </c>
      <c r="E997">
        <v>0</v>
      </c>
      <c r="F997">
        <v>1</v>
      </c>
      <c r="G997" t="s">
        <v>3031</v>
      </c>
      <c r="K997">
        <v>1.2093359051709299E+18</v>
      </c>
      <c r="L997" t="s">
        <v>3032</v>
      </c>
    </row>
    <row r="998" spans="1:12" x14ac:dyDescent="0.2">
      <c r="A998" s="1">
        <v>43823.201423611114</v>
      </c>
      <c r="B998" t="s">
        <v>3033</v>
      </c>
      <c r="D998">
        <v>0</v>
      </c>
      <c r="E998">
        <v>12</v>
      </c>
      <c r="F998">
        <v>15</v>
      </c>
      <c r="G998" t="s">
        <v>3034</v>
      </c>
      <c r="I998" t="e">
        <f>Saudi_Aramco</f>
        <v>#NAME?</v>
      </c>
      <c r="K998">
        <v>1.2093354066737001E+18</v>
      </c>
      <c r="L998" t="s">
        <v>3035</v>
      </c>
    </row>
    <row r="999" spans="1:12" x14ac:dyDescent="0.2">
      <c r="A999" s="1">
        <v>43823.199953703705</v>
      </c>
      <c r="B999" t="s">
        <v>3036</v>
      </c>
      <c r="D999">
        <v>0</v>
      </c>
      <c r="E999">
        <v>204</v>
      </c>
      <c r="F999">
        <v>2</v>
      </c>
      <c r="G999" t="s">
        <v>3037</v>
      </c>
      <c r="K999">
        <v>1.2093348733050701E+18</v>
      </c>
      <c r="L999" t="s">
        <v>3038</v>
      </c>
    </row>
    <row r="1000" spans="1:12" x14ac:dyDescent="0.2">
      <c r="A1000" s="1">
        <v>43823.189791666664</v>
      </c>
      <c r="B1000" t="s">
        <v>3039</v>
      </c>
      <c r="D1000">
        <v>1</v>
      </c>
      <c r="E1000">
        <v>1</v>
      </c>
      <c r="F1000">
        <v>0</v>
      </c>
      <c r="G1000" t="e">
        <f>AskRiyadBank السلام عليكم تم تحديث التطبيق اليوم ومازال لا يعمل لليوم الثالث. وللمرة الثانية الاولى كانت وقت اكتتاب ارامكو. هل حان الوقت للانتقال الى بنك اخر?</f>
        <v>#NAME?</v>
      </c>
      <c r="I1000" t="e">
        <f>AskRiyadBank</f>
        <v>#NAME?</v>
      </c>
      <c r="K1000">
        <v>1.2093311879756201E+18</v>
      </c>
      <c r="L1000" t="s">
        <v>3040</v>
      </c>
    </row>
    <row r="1001" spans="1:12" x14ac:dyDescent="0.2">
      <c r="A1001" s="1">
        <v>43822.973425925928</v>
      </c>
      <c r="B1001" t="s">
        <v>3041</v>
      </c>
      <c r="C1001" t="s">
        <v>1193</v>
      </c>
      <c r="D1001">
        <v>0</v>
      </c>
      <c r="E1001">
        <v>0</v>
      </c>
      <c r="F1001">
        <v>0</v>
      </c>
      <c r="G1001" t="s">
        <v>3042</v>
      </c>
      <c r="K1001">
        <v>1.2092527798538501E+18</v>
      </c>
      <c r="L1001" t="s">
        <v>3043</v>
      </c>
    </row>
    <row r="1002" spans="1:12" x14ac:dyDescent="0.2">
      <c r="A1002" s="1">
        <v>43822.909814814811</v>
      </c>
      <c r="B1002" t="s">
        <v>2137</v>
      </c>
      <c r="D1002">
        <v>1</v>
      </c>
      <c r="E1002">
        <v>0</v>
      </c>
      <c r="F1002">
        <v>0</v>
      </c>
      <c r="G1002" t="s">
        <v>3044</v>
      </c>
      <c r="K1002">
        <v>1.20922972786253E+18</v>
      </c>
      <c r="L1002" t="s">
        <v>3045</v>
      </c>
    </row>
    <row r="1003" spans="1:12" x14ac:dyDescent="0.2">
      <c r="A1003" s="1">
        <v>43822.764722222222</v>
      </c>
      <c r="B1003" t="s">
        <v>3046</v>
      </c>
      <c r="C1003" t="s">
        <v>3047</v>
      </c>
      <c r="D1003">
        <v>2</v>
      </c>
      <c r="E1003">
        <v>0</v>
      </c>
      <c r="F1003">
        <v>0</v>
      </c>
      <c r="G1003" t="s">
        <v>3048</v>
      </c>
      <c r="K1003">
        <v>1.2091771482060001E+18</v>
      </c>
      <c r="L1003" t="s">
        <v>3049</v>
      </c>
    </row>
    <row r="1004" spans="1:12" x14ac:dyDescent="0.2">
      <c r="A1004" s="1">
        <v>43822.757523148146</v>
      </c>
      <c r="B1004" t="s">
        <v>3050</v>
      </c>
      <c r="D1004">
        <v>0</v>
      </c>
      <c r="E1004">
        <v>1</v>
      </c>
      <c r="F1004">
        <v>0</v>
      </c>
      <c r="G1004" t="s">
        <v>3051</v>
      </c>
      <c r="K1004">
        <v>1.2091745389001101E+18</v>
      </c>
      <c r="L1004" t="s">
        <v>3052</v>
      </c>
    </row>
    <row r="1005" spans="1:12" x14ac:dyDescent="0.2">
      <c r="A1005" s="1">
        <v>43822.678472222222</v>
      </c>
      <c r="B1005" t="s">
        <v>2268</v>
      </c>
      <c r="D1005">
        <v>0</v>
      </c>
      <c r="E1005">
        <v>0</v>
      </c>
      <c r="F1005">
        <v>0</v>
      </c>
      <c r="G1005" t="s">
        <v>2269</v>
      </c>
      <c r="K1005">
        <v>1.2091458927559099E+18</v>
      </c>
      <c r="L1005" t="s">
        <v>3053</v>
      </c>
    </row>
    <row r="1006" spans="1:12" x14ac:dyDescent="0.2">
      <c r="A1006" s="1">
        <v>43822.665497685186</v>
      </c>
      <c r="B1006" t="s">
        <v>3054</v>
      </c>
      <c r="C1006" t="s">
        <v>173</v>
      </c>
      <c r="D1006">
        <v>0</v>
      </c>
      <c r="E1006">
        <v>0</v>
      </c>
      <c r="F1006">
        <v>0</v>
      </c>
      <c r="G1006" t="s">
        <v>3055</v>
      </c>
      <c r="K1006">
        <v>1.2091411921994099E+18</v>
      </c>
      <c r="L1006" t="s">
        <v>3056</v>
      </c>
    </row>
    <row r="1007" spans="1:12" x14ac:dyDescent="0.2">
      <c r="A1007" s="1">
        <v>43822.639328703706</v>
      </c>
      <c r="B1007" t="s">
        <v>1865</v>
      </c>
      <c r="D1007">
        <v>2</v>
      </c>
      <c r="E1007">
        <v>0</v>
      </c>
      <c r="F1007">
        <v>0</v>
      </c>
      <c r="G1007" t="s">
        <v>3057</v>
      </c>
      <c r="K1007">
        <v>1.2091317102496599E+18</v>
      </c>
      <c r="L1007" t="s">
        <v>3058</v>
      </c>
    </row>
    <row r="1008" spans="1:12" x14ac:dyDescent="0.2">
      <c r="A1008" s="1">
        <v>43822.569502314815</v>
      </c>
      <c r="B1008" t="s">
        <v>2524</v>
      </c>
      <c r="C1008" t="s">
        <v>1193</v>
      </c>
      <c r="D1008">
        <v>1</v>
      </c>
      <c r="E1008">
        <v>0</v>
      </c>
      <c r="F1008">
        <v>0</v>
      </c>
      <c r="G1008" t="s">
        <v>3059</v>
      </c>
      <c r="K1008">
        <v>1.2091064031866701E+18</v>
      </c>
      <c r="L1008" t="s">
        <v>3060</v>
      </c>
    </row>
    <row r="1009" spans="1:12" x14ac:dyDescent="0.2">
      <c r="A1009" s="1">
        <v>43822.563043981485</v>
      </c>
      <c r="B1009" t="s">
        <v>3061</v>
      </c>
      <c r="D1009">
        <v>0</v>
      </c>
      <c r="E1009">
        <v>0</v>
      </c>
      <c r="F1009">
        <v>0</v>
      </c>
      <c r="G1009" t="s">
        <v>3062</v>
      </c>
      <c r="K1009">
        <v>1.2091040628278999E+18</v>
      </c>
      <c r="L1009" t="s">
        <v>3063</v>
      </c>
    </row>
    <row r="1010" spans="1:12" x14ac:dyDescent="0.2">
      <c r="A1010" s="1">
        <v>43822.537268518521</v>
      </c>
      <c r="B1010" t="s">
        <v>2268</v>
      </c>
      <c r="D1010">
        <v>0</v>
      </c>
      <c r="E1010">
        <v>0</v>
      </c>
      <c r="F1010">
        <v>0</v>
      </c>
      <c r="G1010" t="s">
        <v>3064</v>
      </c>
      <c r="K1010">
        <v>1.2090947228133499E+18</v>
      </c>
      <c r="L1010" t="s">
        <v>3065</v>
      </c>
    </row>
    <row r="1011" spans="1:12" x14ac:dyDescent="0.2">
      <c r="A1011" s="1">
        <v>43822.519953703704</v>
      </c>
      <c r="B1011" t="s">
        <v>3066</v>
      </c>
      <c r="D1011">
        <v>1</v>
      </c>
      <c r="E1011">
        <v>0</v>
      </c>
      <c r="F1011">
        <v>0</v>
      </c>
      <c r="G1011" t="s">
        <v>3067</v>
      </c>
      <c r="K1011">
        <v>1.20908844996333E+18</v>
      </c>
      <c r="L1011" t="s">
        <v>3068</v>
      </c>
    </row>
    <row r="1012" spans="1:12" x14ac:dyDescent="0.2">
      <c r="A1012" s="1">
        <v>43822.513506944444</v>
      </c>
      <c r="B1012" t="s">
        <v>3069</v>
      </c>
      <c r="C1012" t="s">
        <v>3070</v>
      </c>
      <c r="D1012">
        <v>0</v>
      </c>
      <c r="E1012">
        <v>0</v>
      </c>
      <c r="F1012">
        <v>1</v>
      </c>
      <c r="G1012" t="s">
        <v>3071</v>
      </c>
      <c r="K1012">
        <v>1.20908611386177E+18</v>
      </c>
      <c r="L1012" t="s">
        <v>3072</v>
      </c>
    </row>
    <row r="1013" spans="1:12" x14ac:dyDescent="0.2">
      <c r="A1013" s="1">
        <v>43822.511134259257</v>
      </c>
      <c r="B1013" t="s">
        <v>3073</v>
      </c>
      <c r="C1013" t="s">
        <v>3074</v>
      </c>
      <c r="D1013">
        <v>2</v>
      </c>
      <c r="E1013">
        <v>0</v>
      </c>
      <c r="F1013">
        <v>0</v>
      </c>
      <c r="G1013" t="s">
        <v>3075</v>
      </c>
      <c r="K1013">
        <v>1.2090852515757901E+18</v>
      </c>
      <c r="L1013" t="s">
        <v>3076</v>
      </c>
    </row>
    <row r="1014" spans="1:12" x14ac:dyDescent="0.2">
      <c r="A1014" s="1">
        <v>43822.507951388892</v>
      </c>
      <c r="B1014" t="s">
        <v>3077</v>
      </c>
      <c r="D1014">
        <v>0</v>
      </c>
      <c r="E1014">
        <v>0</v>
      </c>
      <c r="F1014">
        <v>0</v>
      </c>
      <c r="G1014" t="s">
        <v>3078</v>
      </c>
      <c r="K1014">
        <v>1.2090840989349E+18</v>
      </c>
      <c r="L1014" t="s">
        <v>3079</v>
      </c>
    </row>
    <row r="1015" spans="1:12" x14ac:dyDescent="0.2">
      <c r="A1015" s="1">
        <v>43822.441886574074</v>
      </c>
      <c r="B1015" t="s">
        <v>3080</v>
      </c>
      <c r="C1015" t="s">
        <v>3081</v>
      </c>
      <c r="D1015">
        <v>1</v>
      </c>
      <c r="E1015">
        <v>0</v>
      </c>
      <c r="F1015">
        <v>0</v>
      </c>
      <c r="G1015" t="s">
        <v>1159</v>
      </c>
      <c r="K1015">
        <v>1.2090601596093599E+18</v>
      </c>
      <c r="L1015" t="s">
        <v>3082</v>
      </c>
    </row>
    <row r="1016" spans="1:12" x14ac:dyDescent="0.2">
      <c r="A1016" s="1">
        <v>43822.421018518522</v>
      </c>
      <c r="B1016" t="s">
        <v>679</v>
      </c>
      <c r="D1016">
        <v>0</v>
      </c>
      <c r="E1016">
        <v>3</v>
      </c>
      <c r="F1016">
        <v>11</v>
      </c>
      <c r="G1016" t="s">
        <v>3083</v>
      </c>
      <c r="K1016">
        <v>1.2090525961719501E+18</v>
      </c>
      <c r="L1016" t="s">
        <v>3084</v>
      </c>
    </row>
    <row r="1017" spans="1:12" x14ac:dyDescent="0.2">
      <c r="A1017" s="1">
        <v>43822.393726851849</v>
      </c>
      <c r="B1017" t="s">
        <v>3085</v>
      </c>
      <c r="D1017">
        <v>1</v>
      </c>
      <c r="E1017">
        <v>0</v>
      </c>
      <c r="F1017">
        <v>0</v>
      </c>
      <c r="G1017" t="s">
        <v>3086</v>
      </c>
      <c r="K1017">
        <v>1.2090427070305001E+18</v>
      </c>
      <c r="L1017" t="s">
        <v>3087</v>
      </c>
    </row>
    <row r="1018" spans="1:12" x14ac:dyDescent="0.2">
      <c r="A1018" s="1">
        <v>43822.385370370372</v>
      </c>
      <c r="B1018" t="s">
        <v>3007</v>
      </c>
      <c r="D1018">
        <v>1</v>
      </c>
      <c r="E1018">
        <v>0</v>
      </c>
      <c r="F1018">
        <v>1</v>
      </c>
      <c r="G1018" t="s">
        <v>3088</v>
      </c>
      <c r="K1018">
        <v>1.20903967680962E+18</v>
      </c>
      <c r="L1018" t="s">
        <v>3089</v>
      </c>
    </row>
    <row r="1019" spans="1:12" x14ac:dyDescent="0.2">
      <c r="A1019" s="1">
        <v>43822.384965277779</v>
      </c>
      <c r="B1019" t="s">
        <v>679</v>
      </c>
      <c r="C1019" t="s">
        <v>679</v>
      </c>
      <c r="D1019">
        <v>0</v>
      </c>
      <c r="E1019">
        <v>0</v>
      </c>
      <c r="F1019">
        <v>10</v>
      </c>
      <c r="G1019" t="s">
        <v>3090</v>
      </c>
      <c r="K1019">
        <v>1.2090395301934899E+18</v>
      </c>
      <c r="L1019" t="s">
        <v>3091</v>
      </c>
    </row>
    <row r="1020" spans="1:12" x14ac:dyDescent="0.2">
      <c r="A1020" s="1">
        <v>43822.373645833337</v>
      </c>
      <c r="B1020" t="s">
        <v>1693</v>
      </c>
      <c r="D1020">
        <v>0</v>
      </c>
      <c r="E1020">
        <v>0</v>
      </c>
      <c r="F1020">
        <v>0</v>
      </c>
      <c r="G1020" t="s">
        <v>3092</v>
      </c>
      <c r="K1020">
        <v>1.2090354269688E+18</v>
      </c>
      <c r="L1020" t="s">
        <v>3093</v>
      </c>
    </row>
    <row r="1021" spans="1:12" x14ac:dyDescent="0.2">
      <c r="A1021" s="1">
        <v>43822.367511574077</v>
      </c>
      <c r="B1021" t="s">
        <v>3094</v>
      </c>
      <c r="D1021">
        <v>14</v>
      </c>
      <c r="E1021">
        <v>26</v>
      </c>
      <c r="F1021">
        <v>113</v>
      </c>
      <c r="G1021" t="s">
        <v>3095</v>
      </c>
      <c r="K1021">
        <v>1.20903320465458E+18</v>
      </c>
      <c r="L1021" t="s">
        <v>3096</v>
      </c>
    </row>
    <row r="1022" spans="1:12" x14ac:dyDescent="0.2">
      <c r="A1022" s="1">
        <v>43822.35119212963</v>
      </c>
      <c r="B1022" t="s">
        <v>679</v>
      </c>
      <c r="D1022">
        <v>0</v>
      </c>
      <c r="E1022">
        <v>0</v>
      </c>
      <c r="F1022">
        <v>10</v>
      </c>
      <c r="G1022" t="s">
        <v>3097</v>
      </c>
      <c r="K1022">
        <v>1.2090272899645901E+18</v>
      </c>
      <c r="L1022" t="s">
        <v>3098</v>
      </c>
    </row>
    <row r="1023" spans="1:12" x14ac:dyDescent="0.2">
      <c r="A1023" s="1">
        <v>43822.350289351853</v>
      </c>
      <c r="B1023" t="s">
        <v>3099</v>
      </c>
      <c r="D1023">
        <v>0</v>
      </c>
      <c r="E1023">
        <v>0</v>
      </c>
      <c r="F1023">
        <v>0</v>
      </c>
      <c r="G1023" t="s">
        <v>3100</v>
      </c>
      <c r="K1023">
        <v>1.2090269654680699E+18</v>
      </c>
      <c r="L1023" t="s">
        <v>3101</v>
      </c>
    </row>
    <row r="1024" spans="1:12" x14ac:dyDescent="0.2">
      <c r="A1024" s="1">
        <v>43822.349699074075</v>
      </c>
      <c r="B1024" t="s">
        <v>3102</v>
      </c>
      <c r="D1024">
        <v>0</v>
      </c>
      <c r="E1024">
        <v>1</v>
      </c>
      <c r="F1024">
        <v>0</v>
      </c>
      <c r="G1024" t="s">
        <v>3103</v>
      </c>
      <c r="K1024">
        <v>1.20902675079939E+18</v>
      </c>
      <c r="L1024" t="s">
        <v>3104</v>
      </c>
    </row>
    <row r="1025" spans="1:12" x14ac:dyDescent="0.2">
      <c r="A1025" s="1">
        <v>43822.34851851852</v>
      </c>
      <c r="B1025" t="s">
        <v>721</v>
      </c>
      <c r="D1025">
        <v>62</v>
      </c>
      <c r="E1025">
        <v>55</v>
      </c>
      <c r="F1025">
        <v>140</v>
      </c>
      <c r="G1025" t="s">
        <v>3103</v>
      </c>
      <c r="K1025">
        <v>1.20902632417137E+18</v>
      </c>
      <c r="L1025" t="s">
        <v>3105</v>
      </c>
    </row>
    <row r="1026" spans="1:12" x14ac:dyDescent="0.2">
      <c r="A1026" s="1">
        <v>43822.333865740744</v>
      </c>
      <c r="B1026" t="s">
        <v>679</v>
      </c>
      <c r="D1026">
        <v>0</v>
      </c>
      <c r="E1026">
        <v>1</v>
      </c>
      <c r="F1026">
        <v>9</v>
      </c>
      <c r="G1026" t="s">
        <v>3106</v>
      </c>
      <c r="K1026">
        <v>1.2090210111627899E+18</v>
      </c>
      <c r="L1026" t="s">
        <v>3107</v>
      </c>
    </row>
    <row r="1027" spans="1:12" x14ac:dyDescent="0.2">
      <c r="A1027" s="1">
        <v>43822.320844907408</v>
      </c>
      <c r="B1027" t="s">
        <v>679</v>
      </c>
      <c r="C1027" t="s">
        <v>679</v>
      </c>
      <c r="D1027">
        <v>0</v>
      </c>
      <c r="E1027">
        <v>0</v>
      </c>
      <c r="F1027">
        <v>9</v>
      </c>
      <c r="G1027" t="s">
        <v>3108</v>
      </c>
      <c r="K1027">
        <v>1.20901629530542E+18</v>
      </c>
      <c r="L1027" t="s">
        <v>3109</v>
      </c>
    </row>
    <row r="1028" spans="1:12" x14ac:dyDescent="0.2">
      <c r="A1028" s="1">
        <v>43822.31858796296</v>
      </c>
      <c r="B1028" t="s">
        <v>3110</v>
      </c>
      <c r="D1028">
        <v>1</v>
      </c>
      <c r="E1028">
        <v>0</v>
      </c>
      <c r="F1028">
        <v>0</v>
      </c>
      <c r="G1028" t="s">
        <v>3111</v>
      </c>
      <c r="I1028" t="e">
        <f>ANB_CARE</f>
        <v>#NAME?</v>
      </c>
      <c r="K1028">
        <v>1.2090154774706801E+18</v>
      </c>
      <c r="L1028" t="s">
        <v>3112</v>
      </c>
    </row>
    <row r="1029" spans="1:12" x14ac:dyDescent="0.2">
      <c r="A1029" s="1">
        <v>43822.312037037038</v>
      </c>
      <c r="B1029" t="s">
        <v>679</v>
      </c>
      <c r="D1029">
        <v>0</v>
      </c>
      <c r="E1029">
        <v>0</v>
      </c>
      <c r="F1029">
        <v>9</v>
      </c>
      <c r="G1029" t="s">
        <v>3113</v>
      </c>
      <c r="K1029">
        <v>1.20901310178339E+18</v>
      </c>
      <c r="L1029" t="s">
        <v>3114</v>
      </c>
    </row>
    <row r="1030" spans="1:12" x14ac:dyDescent="0.2">
      <c r="A1030" s="1">
        <v>43822.305821759262</v>
      </c>
      <c r="B1030" t="s">
        <v>3115</v>
      </c>
      <c r="D1030">
        <v>0</v>
      </c>
      <c r="E1030">
        <v>1</v>
      </c>
      <c r="F1030">
        <v>3</v>
      </c>
      <c r="G1030" t="s">
        <v>3116</v>
      </c>
      <c r="K1030">
        <v>1.2090108494379E+18</v>
      </c>
      <c r="L1030" t="s">
        <v>3117</v>
      </c>
    </row>
    <row r="1031" spans="1:12" x14ac:dyDescent="0.2">
      <c r="A1031" s="1">
        <v>43822.299444444441</v>
      </c>
      <c r="B1031" t="s">
        <v>679</v>
      </c>
      <c r="D1031">
        <v>0</v>
      </c>
      <c r="E1031">
        <v>0</v>
      </c>
      <c r="F1031">
        <v>10</v>
      </c>
      <c r="G1031" t="s">
        <v>3118</v>
      </c>
      <c r="K1031">
        <v>1.2090085364218701E+18</v>
      </c>
      <c r="L1031" t="s">
        <v>3119</v>
      </c>
    </row>
    <row r="1032" spans="1:12" x14ac:dyDescent="0.2">
      <c r="A1032" s="1">
        <v>43822.293287037035</v>
      </c>
      <c r="B1032" t="s">
        <v>3120</v>
      </c>
      <c r="C1032" t="s">
        <v>261</v>
      </c>
      <c r="D1032">
        <v>1</v>
      </c>
      <c r="E1032">
        <v>1</v>
      </c>
      <c r="F1032">
        <v>1</v>
      </c>
      <c r="G1032" t="s">
        <v>3121</v>
      </c>
      <c r="K1032">
        <v>1.2090063059077399E+18</v>
      </c>
      <c r="L1032" t="s">
        <v>3122</v>
      </c>
    </row>
    <row r="1033" spans="1:12" x14ac:dyDescent="0.2">
      <c r="A1033" s="1">
        <v>43822.225543981483</v>
      </c>
      <c r="B1033" t="s">
        <v>3123</v>
      </c>
      <c r="C1033" t="s">
        <v>3124</v>
      </c>
      <c r="D1033">
        <v>0</v>
      </c>
      <c r="E1033">
        <v>0</v>
      </c>
      <c r="F1033">
        <v>0</v>
      </c>
      <c r="G1033" t="s">
        <v>3125</v>
      </c>
      <c r="K1033">
        <v>1.2089817584961201E+18</v>
      </c>
      <c r="L1033" t="s">
        <v>3126</v>
      </c>
    </row>
    <row r="1034" spans="1:12" x14ac:dyDescent="0.2">
      <c r="A1034" s="1">
        <v>43822.198263888888</v>
      </c>
      <c r="B1034" t="s">
        <v>3036</v>
      </c>
      <c r="D1034">
        <v>0</v>
      </c>
      <c r="E1034">
        <v>127</v>
      </c>
      <c r="F1034">
        <v>4</v>
      </c>
      <c r="G1034" t="s">
        <v>3037</v>
      </c>
      <c r="K1034">
        <v>1.2089718717373299E+18</v>
      </c>
      <c r="L1034" t="s">
        <v>3127</v>
      </c>
    </row>
    <row r="1035" spans="1:12" x14ac:dyDescent="0.2">
      <c r="A1035" s="1">
        <v>43821.989351851851</v>
      </c>
      <c r="B1035" t="s">
        <v>3128</v>
      </c>
      <c r="C1035" t="s">
        <v>3129</v>
      </c>
      <c r="D1035">
        <v>0</v>
      </c>
      <c r="E1035">
        <v>0</v>
      </c>
      <c r="F1035">
        <v>0</v>
      </c>
      <c r="G1035" t="s">
        <v>3130</v>
      </c>
      <c r="K1035">
        <v>1.2088961640216499E+18</v>
      </c>
      <c r="L1035" t="s">
        <v>3131</v>
      </c>
    </row>
    <row r="1036" spans="1:12" x14ac:dyDescent="0.2">
      <c r="A1036" s="1">
        <v>43821.934999999998</v>
      </c>
      <c r="B1036" t="s">
        <v>2137</v>
      </c>
      <c r="D1036">
        <v>1</v>
      </c>
      <c r="E1036">
        <v>0</v>
      </c>
      <c r="F1036">
        <v>0</v>
      </c>
      <c r="G1036" t="s">
        <v>3132</v>
      </c>
      <c r="K1036">
        <v>1.2088764702333801E+18</v>
      </c>
      <c r="L1036" t="s">
        <v>3133</v>
      </c>
    </row>
    <row r="1037" spans="1:12" x14ac:dyDescent="0.2">
      <c r="A1037" s="1">
        <v>43821.929988425924</v>
      </c>
      <c r="B1037" t="s">
        <v>2616</v>
      </c>
      <c r="D1037">
        <v>1</v>
      </c>
      <c r="E1037">
        <v>2</v>
      </c>
      <c r="F1037">
        <v>3</v>
      </c>
      <c r="G1037" t="s">
        <v>3134</v>
      </c>
      <c r="K1037">
        <v>1.2088746513650501E+18</v>
      </c>
      <c r="L1037" t="s">
        <v>3135</v>
      </c>
    </row>
    <row r="1038" spans="1:12" x14ac:dyDescent="0.2">
      <c r="A1038" s="1">
        <v>43821.884062500001</v>
      </c>
      <c r="B1038" t="s">
        <v>3136</v>
      </c>
      <c r="D1038">
        <v>13</v>
      </c>
      <c r="E1038">
        <v>18</v>
      </c>
      <c r="F1038">
        <v>44</v>
      </c>
      <c r="G1038" t="s">
        <v>3137</v>
      </c>
      <c r="K1038">
        <v>1.20885800919725E+18</v>
      </c>
      <c r="L1038" t="s">
        <v>3138</v>
      </c>
    </row>
    <row r="1039" spans="1:12" x14ac:dyDescent="0.2">
      <c r="A1039" s="1">
        <v>43821.873530092591</v>
      </c>
      <c r="B1039" t="s">
        <v>3139</v>
      </c>
      <c r="C1039" t="s">
        <v>3140</v>
      </c>
      <c r="D1039">
        <v>0</v>
      </c>
      <c r="E1039">
        <v>0</v>
      </c>
      <c r="F1039">
        <v>0</v>
      </c>
      <c r="G1039" t="s">
        <v>3141</v>
      </c>
      <c r="K1039">
        <v>1.2088541924561201E+18</v>
      </c>
      <c r="L1039" t="s">
        <v>3142</v>
      </c>
    </row>
    <row r="1040" spans="1:12" x14ac:dyDescent="0.2">
      <c r="A1040" s="1">
        <v>43821.870069444441</v>
      </c>
      <c r="B1040" t="s">
        <v>3143</v>
      </c>
      <c r="C1040" t="s">
        <v>828</v>
      </c>
      <c r="D1040">
        <v>0</v>
      </c>
      <c r="E1040">
        <v>0</v>
      </c>
      <c r="F1040">
        <v>0</v>
      </c>
      <c r="G1040" t="s">
        <v>3144</v>
      </c>
      <c r="K1040">
        <v>1.20885293866959E+18</v>
      </c>
      <c r="L1040" t="s">
        <v>3145</v>
      </c>
    </row>
    <row r="1041" spans="1:12" x14ac:dyDescent="0.2">
      <c r="A1041" s="1">
        <v>43821.849224537036</v>
      </c>
      <c r="B1041" t="s">
        <v>3146</v>
      </c>
      <c r="D1041">
        <v>0</v>
      </c>
      <c r="E1041">
        <v>0</v>
      </c>
      <c r="F1041">
        <v>0</v>
      </c>
      <c r="G1041" t="s">
        <v>3147</v>
      </c>
      <c r="K1041">
        <v>1.2088453851517599E+18</v>
      </c>
      <c r="L1041" t="s">
        <v>3148</v>
      </c>
    </row>
    <row r="1042" spans="1:12" x14ac:dyDescent="0.2">
      <c r="A1042" s="1">
        <v>43821.848900462966</v>
      </c>
      <c r="B1042" t="s">
        <v>679</v>
      </c>
      <c r="D1042">
        <v>0</v>
      </c>
      <c r="E1042">
        <v>0</v>
      </c>
      <c r="F1042">
        <v>5</v>
      </c>
      <c r="G1042" t="s">
        <v>3149</v>
      </c>
      <c r="K1042">
        <v>1.2088452679125901E+18</v>
      </c>
      <c r="L1042" t="s">
        <v>3150</v>
      </c>
    </row>
    <row r="1043" spans="1:12" x14ac:dyDescent="0.2">
      <c r="A1043" s="1">
        <v>43821.836111111108</v>
      </c>
      <c r="B1043" t="s">
        <v>3151</v>
      </c>
      <c r="C1043" t="s">
        <v>3152</v>
      </c>
      <c r="D1043">
        <v>1</v>
      </c>
      <c r="E1043">
        <v>3</v>
      </c>
      <c r="F1043">
        <v>1</v>
      </c>
      <c r="G1043" t="s">
        <v>3153</v>
      </c>
      <c r="K1043">
        <v>1.2088406334205801E+18</v>
      </c>
      <c r="L1043" t="s">
        <v>3154</v>
      </c>
    </row>
    <row r="1044" spans="1:12" x14ac:dyDescent="0.2">
      <c r="A1044" s="1">
        <v>43821.836018518516</v>
      </c>
      <c r="B1044" t="s">
        <v>3146</v>
      </c>
      <c r="C1044" t="s">
        <v>3155</v>
      </c>
      <c r="D1044">
        <v>0</v>
      </c>
      <c r="E1044">
        <v>0</v>
      </c>
      <c r="F1044">
        <v>0</v>
      </c>
      <c r="G1044" t="s">
        <v>3156</v>
      </c>
      <c r="K1044">
        <v>1.2088405994466601E+18</v>
      </c>
      <c r="L1044" t="s">
        <v>3157</v>
      </c>
    </row>
    <row r="1045" spans="1:12" x14ac:dyDescent="0.2">
      <c r="A1045" s="1">
        <v>43821.708749999998</v>
      </c>
      <c r="B1045" t="s">
        <v>3158</v>
      </c>
      <c r="D1045">
        <v>0</v>
      </c>
      <c r="E1045">
        <v>0</v>
      </c>
      <c r="F1045">
        <v>0</v>
      </c>
      <c r="G1045" t="s">
        <v>3159</v>
      </c>
      <c r="J1045" t="s">
        <v>3160</v>
      </c>
      <c r="K1045">
        <v>1.20879447668205E+18</v>
      </c>
      <c r="L1045" t="s">
        <v>3161</v>
      </c>
    </row>
    <row r="1046" spans="1:12" x14ac:dyDescent="0.2">
      <c r="A1046" s="1">
        <v>43821.687141203707</v>
      </c>
      <c r="B1046" t="s">
        <v>3162</v>
      </c>
      <c r="D1046">
        <v>1</v>
      </c>
      <c r="E1046">
        <v>17</v>
      </c>
      <c r="F1046">
        <v>28</v>
      </c>
      <c r="G1046" t="s">
        <v>3163</v>
      </c>
      <c r="I1046" t="e">
        <f>DrAbdullahsulmi</f>
        <v>#NAME?</v>
      </c>
      <c r="K1046">
        <v>1.2087866478207099E+18</v>
      </c>
      <c r="L1046" t="s">
        <v>3164</v>
      </c>
    </row>
    <row r="1047" spans="1:12" x14ac:dyDescent="0.2">
      <c r="A1047" s="1">
        <v>43821.685266203705</v>
      </c>
      <c r="B1047" t="s">
        <v>3165</v>
      </c>
      <c r="D1047">
        <v>1</v>
      </c>
      <c r="E1047">
        <v>0</v>
      </c>
      <c r="F1047">
        <v>0</v>
      </c>
      <c r="G1047" t="s">
        <v>3166</v>
      </c>
      <c r="I1047" t="e">
        <f>AlRajhiCapital</f>
        <v>#NAME?</v>
      </c>
      <c r="K1047">
        <v>1.2087859678485299E+18</v>
      </c>
      <c r="L1047" t="s">
        <v>3167</v>
      </c>
    </row>
    <row r="1048" spans="1:12" x14ac:dyDescent="0.2">
      <c r="A1048" s="1">
        <v>43821.678472222222</v>
      </c>
      <c r="B1048" t="s">
        <v>2268</v>
      </c>
      <c r="D1048">
        <v>1</v>
      </c>
      <c r="E1048">
        <v>0</v>
      </c>
      <c r="F1048">
        <v>1</v>
      </c>
      <c r="G1048" t="s">
        <v>2269</v>
      </c>
      <c r="K1048">
        <v>1.20878350448766E+18</v>
      </c>
      <c r="L1048" t="s">
        <v>3168</v>
      </c>
    </row>
    <row r="1049" spans="1:12" x14ac:dyDescent="0.2">
      <c r="A1049" s="1">
        <v>43821.665821759256</v>
      </c>
      <c r="B1049" t="s">
        <v>3169</v>
      </c>
      <c r="C1049" t="s">
        <v>3170</v>
      </c>
      <c r="D1049">
        <v>0</v>
      </c>
      <c r="E1049">
        <v>0</v>
      </c>
      <c r="F1049">
        <v>0</v>
      </c>
      <c r="G1049" t="s">
        <v>3171</v>
      </c>
      <c r="K1049">
        <v>1.2087789224957399E+18</v>
      </c>
      <c r="L1049" t="s">
        <v>3172</v>
      </c>
    </row>
    <row r="1050" spans="1:12" x14ac:dyDescent="0.2">
      <c r="A1050" s="1">
        <v>43821.661863425928</v>
      </c>
      <c r="B1050" t="s">
        <v>3173</v>
      </c>
      <c r="D1050">
        <v>0</v>
      </c>
      <c r="E1050">
        <v>0</v>
      </c>
      <c r="F1050">
        <v>0</v>
      </c>
      <c r="G1050" t="s">
        <v>3174</v>
      </c>
      <c r="K1050">
        <v>1.20877748796416E+18</v>
      </c>
      <c r="L1050" t="s">
        <v>3175</v>
      </c>
    </row>
    <row r="1051" spans="1:12" x14ac:dyDescent="0.2">
      <c r="A1051" s="1">
        <v>43821.640775462962</v>
      </c>
      <c r="B1051" t="s">
        <v>2570</v>
      </c>
      <c r="C1051" t="s">
        <v>2570</v>
      </c>
      <c r="D1051">
        <v>1</v>
      </c>
      <c r="E1051">
        <v>0</v>
      </c>
      <c r="F1051">
        <v>0</v>
      </c>
      <c r="G1051" t="s">
        <v>3176</v>
      </c>
      <c r="K1051">
        <v>1.20876984573249E+18</v>
      </c>
      <c r="L1051" t="s">
        <v>3177</v>
      </c>
    </row>
    <row r="1052" spans="1:12" x14ac:dyDescent="0.2">
      <c r="A1052" s="1">
        <v>43821.624479166669</v>
      </c>
      <c r="B1052" t="s">
        <v>2570</v>
      </c>
      <c r="C1052" t="s">
        <v>2570</v>
      </c>
      <c r="D1052">
        <v>0</v>
      </c>
      <c r="E1052">
        <v>2</v>
      </c>
      <c r="F1052">
        <v>1</v>
      </c>
      <c r="G1052" t="s">
        <v>3178</v>
      </c>
      <c r="K1052">
        <v>1.20876394028671E+18</v>
      </c>
      <c r="L1052" t="s">
        <v>3179</v>
      </c>
    </row>
    <row r="1053" spans="1:12" x14ac:dyDescent="0.2">
      <c r="A1053" s="1">
        <v>43821.623506944445</v>
      </c>
      <c r="B1053" t="s">
        <v>2570</v>
      </c>
      <c r="C1053" t="s">
        <v>2570</v>
      </c>
      <c r="D1053">
        <v>1</v>
      </c>
      <c r="E1053">
        <v>0</v>
      </c>
      <c r="F1053">
        <v>0</v>
      </c>
      <c r="G1053" t="s">
        <v>3180</v>
      </c>
      <c r="K1053">
        <v>1.2087635877554099E+18</v>
      </c>
      <c r="L1053" t="s">
        <v>3181</v>
      </c>
    </row>
    <row r="1054" spans="1:12" x14ac:dyDescent="0.2">
      <c r="A1054" s="1">
        <v>43821.607083333336</v>
      </c>
      <c r="B1054" t="s">
        <v>3182</v>
      </c>
      <c r="D1054">
        <v>23</v>
      </c>
      <c r="E1054">
        <v>284</v>
      </c>
      <c r="F1054">
        <v>422</v>
      </c>
      <c r="G1054" t="s">
        <v>3183</v>
      </c>
      <c r="K1054">
        <v>1.2087576330558999E+18</v>
      </c>
      <c r="L1054" t="s">
        <v>3184</v>
      </c>
    </row>
    <row r="1055" spans="1:12" x14ac:dyDescent="0.2">
      <c r="A1055" s="1">
        <v>43821.543807870374</v>
      </c>
      <c r="B1055" t="s">
        <v>3185</v>
      </c>
      <c r="D1055">
        <v>0</v>
      </c>
      <c r="E1055">
        <v>0</v>
      </c>
      <c r="F1055">
        <v>0</v>
      </c>
      <c r="G1055" t="s">
        <v>3186</v>
      </c>
      <c r="K1055">
        <v>1.2087347059373E+18</v>
      </c>
      <c r="L1055" t="s">
        <v>3187</v>
      </c>
    </row>
    <row r="1056" spans="1:12" x14ac:dyDescent="0.2">
      <c r="A1056" s="1">
        <v>43821.513252314813</v>
      </c>
      <c r="B1056" t="s">
        <v>3185</v>
      </c>
      <c r="D1056">
        <v>0</v>
      </c>
      <c r="E1056">
        <v>0</v>
      </c>
      <c r="F1056">
        <v>0</v>
      </c>
      <c r="G1056" t="s">
        <v>3188</v>
      </c>
      <c r="K1056">
        <v>1.2087236336710001E+18</v>
      </c>
      <c r="L1056" t="s">
        <v>3189</v>
      </c>
    </row>
    <row r="1057" spans="1:12" x14ac:dyDescent="0.2">
      <c r="A1057" s="1">
        <v>43821.510960648149</v>
      </c>
      <c r="B1057" t="s">
        <v>3190</v>
      </c>
      <c r="D1057">
        <v>0</v>
      </c>
      <c r="E1057">
        <v>0</v>
      </c>
      <c r="F1057">
        <v>0</v>
      </c>
      <c r="G1057" t="s">
        <v>3191</v>
      </c>
      <c r="K1057">
        <v>1.20872280261181E+18</v>
      </c>
      <c r="L1057" t="s">
        <v>3192</v>
      </c>
    </row>
    <row r="1058" spans="1:12" x14ac:dyDescent="0.2">
      <c r="A1058" s="1">
        <v>43821.510381944441</v>
      </c>
      <c r="B1058" t="s">
        <v>3193</v>
      </c>
      <c r="D1058">
        <v>0</v>
      </c>
      <c r="E1058">
        <v>0</v>
      </c>
      <c r="F1058">
        <v>2</v>
      </c>
      <c r="G1058" t="s">
        <v>3194</v>
      </c>
      <c r="K1058">
        <v>1.2087225906233001E+18</v>
      </c>
      <c r="L1058" t="s">
        <v>3195</v>
      </c>
    </row>
    <row r="1059" spans="1:12" x14ac:dyDescent="0.2">
      <c r="A1059" s="1">
        <v>43821.494756944441</v>
      </c>
      <c r="B1059" t="s">
        <v>3196</v>
      </c>
      <c r="D1059">
        <v>0</v>
      </c>
      <c r="E1059">
        <v>0</v>
      </c>
      <c r="F1059">
        <v>0</v>
      </c>
      <c r="G1059" t="e">
        <f>az_vip2 آرامكو رايك انا عندي اكتتاب وودي ابيع التص واخلي النص</f>
        <v>#NAME?</v>
      </c>
      <c r="I1059" t="e">
        <f>az_vip2</f>
        <v>#NAME?</v>
      </c>
      <c r="K1059">
        <v>1.2087169275243799E+18</v>
      </c>
      <c r="L1059" t="s">
        <v>3197</v>
      </c>
    </row>
    <row r="1060" spans="1:12" x14ac:dyDescent="0.2">
      <c r="A1060" s="1">
        <v>43821.456631944442</v>
      </c>
      <c r="B1060" t="s">
        <v>3185</v>
      </c>
      <c r="D1060">
        <v>1</v>
      </c>
      <c r="E1060">
        <v>0</v>
      </c>
      <c r="F1060">
        <v>0</v>
      </c>
      <c r="G1060" t="s">
        <v>3198</v>
      </c>
      <c r="K1060">
        <v>1.20870311295902E+18</v>
      </c>
      <c r="L1060" t="s">
        <v>3199</v>
      </c>
    </row>
    <row r="1061" spans="1:12" x14ac:dyDescent="0.2">
      <c r="A1061" s="1">
        <v>43821.45548611111</v>
      </c>
      <c r="B1061" t="s">
        <v>679</v>
      </c>
      <c r="D1061">
        <v>0</v>
      </c>
      <c r="E1061">
        <v>1</v>
      </c>
      <c r="F1061">
        <v>8</v>
      </c>
      <c r="G1061" t="s">
        <v>3200</v>
      </c>
      <c r="K1061">
        <v>1.20870269628864E+18</v>
      </c>
      <c r="L1061" t="s">
        <v>3201</v>
      </c>
    </row>
    <row r="1062" spans="1:12" x14ac:dyDescent="0.2">
      <c r="A1062" s="1">
        <v>43821.377662037034</v>
      </c>
      <c r="B1062" t="s">
        <v>3202</v>
      </c>
      <c r="D1062">
        <v>10</v>
      </c>
      <c r="E1062">
        <v>1</v>
      </c>
      <c r="F1062">
        <v>10</v>
      </c>
      <c r="G1062" t="s">
        <v>3203</v>
      </c>
      <c r="K1062">
        <v>1.2086744974124401E+18</v>
      </c>
      <c r="L1062" t="s">
        <v>3204</v>
      </c>
    </row>
    <row r="1063" spans="1:12" x14ac:dyDescent="0.2">
      <c r="A1063" s="1">
        <v>43821.372152777774</v>
      </c>
      <c r="B1063" t="s">
        <v>3205</v>
      </c>
      <c r="D1063">
        <v>1</v>
      </c>
      <c r="E1063">
        <v>0</v>
      </c>
      <c r="F1063">
        <v>0</v>
      </c>
      <c r="G1063" t="e">
        <f>SambaCare اقدر ابيع أسهم اكتتاب آرامكو من الاون لاين ولازم الفرع?</f>
        <v>#NAME?</v>
      </c>
      <c r="I1063" t="e">
        <f>SambaCare</f>
        <v>#NAME?</v>
      </c>
      <c r="K1063">
        <v>1.20867250060495E+18</v>
      </c>
      <c r="L1063" t="s">
        <v>3206</v>
      </c>
    </row>
    <row r="1064" spans="1:12" x14ac:dyDescent="0.2">
      <c r="A1064" s="1">
        <v>43821.368692129632</v>
      </c>
      <c r="B1064" t="s">
        <v>1693</v>
      </c>
      <c r="D1064">
        <v>0</v>
      </c>
      <c r="E1064">
        <v>0</v>
      </c>
      <c r="F1064">
        <v>0</v>
      </c>
      <c r="G1064" t="s">
        <v>3207</v>
      </c>
      <c r="K1064">
        <v>1.20867124454931E+18</v>
      </c>
      <c r="L1064" t="s">
        <v>3208</v>
      </c>
    </row>
    <row r="1065" spans="1:12" x14ac:dyDescent="0.2">
      <c r="A1065" s="1">
        <v>43821.365416666667</v>
      </c>
      <c r="B1065" t="s">
        <v>2570</v>
      </c>
      <c r="C1065" t="s">
        <v>2570</v>
      </c>
      <c r="D1065">
        <v>0</v>
      </c>
      <c r="E1065">
        <v>0</v>
      </c>
      <c r="F1065">
        <v>0</v>
      </c>
      <c r="G1065" t="s">
        <v>3209</v>
      </c>
      <c r="K1065">
        <v>1.20867005883218E+18</v>
      </c>
      <c r="L1065" t="s">
        <v>3210</v>
      </c>
    </row>
    <row r="1066" spans="1:12" x14ac:dyDescent="0.2">
      <c r="A1066" s="1">
        <v>43821.350486111114</v>
      </c>
      <c r="B1066" t="s">
        <v>3211</v>
      </c>
      <c r="D1066">
        <v>0</v>
      </c>
      <c r="E1066">
        <v>0</v>
      </c>
      <c r="F1066">
        <v>1</v>
      </c>
      <c r="G1066" t="s">
        <v>3212</v>
      </c>
      <c r="K1066">
        <v>1.2086646492704699E+18</v>
      </c>
      <c r="L1066" t="s">
        <v>3213</v>
      </c>
    </row>
    <row r="1067" spans="1:12" x14ac:dyDescent="0.2">
      <c r="A1067" s="1">
        <v>43821.334618055553</v>
      </c>
      <c r="B1067" t="s">
        <v>3214</v>
      </c>
      <c r="D1067">
        <v>5</v>
      </c>
      <c r="E1067">
        <v>1</v>
      </c>
      <c r="F1067">
        <v>2</v>
      </c>
      <c r="G1067" t="s">
        <v>3215</v>
      </c>
      <c r="K1067">
        <v>1.2086588957422001E+18</v>
      </c>
      <c r="L1067" t="s">
        <v>3216</v>
      </c>
    </row>
    <row r="1068" spans="1:12" x14ac:dyDescent="0.2">
      <c r="A1068" s="1">
        <v>43821.328182870369</v>
      </c>
      <c r="B1068" t="s">
        <v>3217</v>
      </c>
      <c r="D1068">
        <v>0</v>
      </c>
      <c r="E1068">
        <v>0</v>
      </c>
      <c r="F1068">
        <v>0</v>
      </c>
      <c r="G1068" t="s">
        <v>3218</v>
      </c>
      <c r="K1068">
        <v>1.2086565646069499E+18</v>
      </c>
      <c r="L1068" t="s">
        <v>3219</v>
      </c>
    </row>
    <row r="1069" spans="1:12" x14ac:dyDescent="0.2">
      <c r="A1069" s="1">
        <v>43821.321759259263</v>
      </c>
      <c r="B1069" t="s">
        <v>3220</v>
      </c>
      <c r="D1069">
        <v>2</v>
      </c>
      <c r="E1069">
        <v>1</v>
      </c>
      <c r="F1069">
        <v>1</v>
      </c>
      <c r="G1069" t="s">
        <v>3221</v>
      </c>
      <c r="K1069">
        <v>1.2086542391211799E+18</v>
      </c>
      <c r="L1069" t="s">
        <v>3222</v>
      </c>
    </row>
    <row r="1070" spans="1:12" x14ac:dyDescent="0.2">
      <c r="A1070" s="1">
        <v>43821.303379629629</v>
      </c>
      <c r="B1070" t="s">
        <v>2570</v>
      </c>
      <c r="D1070">
        <v>0</v>
      </c>
      <c r="E1070">
        <v>2</v>
      </c>
      <c r="F1070">
        <v>0</v>
      </c>
      <c r="G1070" t="s">
        <v>3223</v>
      </c>
      <c r="K1070">
        <v>1.20864757692653E+18</v>
      </c>
      <c r="L1070" t="s">
        <v>3224</v>
      </c>
    </row>
    <row r="1071" spans="1:12" x14ac:dyDescent="0.2">
      <c r="A1071" s="1">
        <v>43821.280416666668</v>
      </c>
      <c r="B1071" t="s">
        <v>844</v>
      </c>
      <c r="D1071">
        <v>23</v>
      </c>
      <c r="E1071">
        <v>32</v>
      </c>
      <c r="F1071">
        <v>41</v>
      </c>
      <c r="G1071" t="s">
        <v>3225</v>
      </c>
      <c r="K1071">
        <v>1.20863925630819E+18</v>
      </c>
      <c r="L1071" t="s">
        <v>3226</v>
      </c>
    </row>
    <row r="1072" spans="1:12" x14ac:dyDescent="0.2">
      <c r="A1072" s="1">
        <v>43821.266805555555</v>
      </c>
      <c r="B1072" t="s">
        <v>3227</v>
      </c>
      <c r="D1072">
        <v>0</v>
      </c>
      <c r="E1072">
        <v>0</v>
      </c>
      <c r="F1072">
        <v>0</v>
      </c>
      <c r="G1072" t="s">
        <v>3228</v>
      </c>
      <c r="K1072">
        <v>1.2086343220324301E+18</v>
      </c>
      <c r="L1072" t="s">
        <v>3229</v>
      </c>
    </row>
    <row r="1073" spans="1:12" x14ac:dyDescent="0.2">
      <c r="A1073" s="1">
        <v>43821.250810185185</v>
      </c>
      <c r="B1073" t="s">
        <v>3230</v>
      </c>
      <c r="C1073" t="s">
        <v>3231</v>
      </c>
      <c r="D1073">
        <v>0</v>
      </c>
      <c r="E1073">
        <v>0</v>
      </c>
      <c r="F1073">
        <v>0</v>
      </c>
      <c r="G1073" t="s">
        <v>3232</v>
      </c>
      <c r="I1073" t="e">
        <f>_xlfn.SINGLE(MoEnergy_Saudi _xlfn.SINGLE(Saudi_Aramco))</f>
        <v>#NAME?</v>
      </c>
      <c r="K1073">
        <v>1.20862852688429E+18</v>
      </c>
      <c r="L1073" t="s">
        <v>3233</v>
      </c>
    </row>
    <row r="1074" spans="1:12" x14ac:dyDescent="0.2">
      <c r="A1074" s="1">
        <v>43821.249826388892</v>
      </c>
      <c r="B1074" t="s">
        <v>3234</v>
      </c>
      <c r="D1074">
        <v>0</v>
      </c>
      <c r="E1074">
        <v>0</v>
      </c>
      <c r="F1074">
        <v>0</v>
      </c>
      <c r="G1074" t="s">
        <v>3235</v>
      </c>
      <c r="K1074">
        <v>1.2086281711611899E+18</v>
      </c>
      <c r="L1074" t="s">
        <v>3236</v>
      </c>
    </row>
    <row r="1075" spans="1:12" x14ac:dyDescent="0.2">
      <c r="A1075" s="1">
        <v>43821.248148148145</v>
      </c>
      <c r="B1075" t="s">
        <v>3230</v>
      </c>
      <c r="C1075" t="s">
        <v>3237</v>
      </c>
      <c r="D1075">
        <v>1</v>
      </c>
      <c r="E1075">
        <v>1</v>
      </c>
      <c r="F1075">
        <v>1</v>
      </c>
      <c r="G1075" t="s">
        <v>3238</v>
      </c>
      <c r="I1075" t="e">
        <f>_xlfn.SINGLE(MoEnergy_Saudi _xlfn.SINGLE(Saudi_Aramco _xlfn.SINGLE(AlRiyadnews)))</f>
        <v>#NAME?</v>
      </c>
      <c r="K1075">
        <v>1.2086275627689201E+18</v>
      </c>
      <c r="L1075" t="s">
        <v>3239</v>
      </c>
    </row>
    <row r="1076" spans="1:12" x14ac:dyDescent="0.2">
      <c r="A1076" s="1">
        <v>43821.246377314812</v>
      </c>
      <c r="B1076" t="s">
        <v>3230</v>
      </c>
      <c r="C1076" t="s">
        <v>3240</v>
      </c>
      <c r="D1076">
        <v>0</v>
      </c>
      <c r="E1076">
        <v>1</v>
      </c>
      <c r="F1076">
        <v>1</v>
      </c>
      <c r="G1076" t="s">
        <v>3241</v>
      </c>
      <c r="K1076">
        <v>1.2086269189474601E+18</v>
      </c>
      <c r="L1076" t="s">
        <v>3242</v>
      </c>
    </row>
    <row r="1077" spans="1:12" x14ac:dyDescent="0.2">
      <c r="A1077" s="1">
        <v>43821.24423611111</v>
      </c>
      <c r="B1077" t="s">
        <v>3243</v>
      </c>
      <c r="D1077">
        <v>0</v>
      </c>
      <c r="E1077">
        <v>0</v>
      </c>
      <c r="F1077">
        <v>0</v>
      </c>
      <c r="G1077" t="s">
        <v>3244</v>
      </c>
      <c r="K1077">
        <v>1.20862614444413E+18</v>
      </c>
      <c r="L1077" t="s">
        <v>3245</v>
      </c>
    </row>
    <row r="1078" spans="1:12" x14ac:dyDescent="0.2">
      <c r="A1078" s="1">
        <v>43821.233530092592</v>
      </c>
      <c r="B1078" t="s">
        <v>3230</v>
      </c>
      <c r="D1078">
        <v>0</v>
      </c>
      <c r="E1078">
        <v>3</v>
      </c>
      <c r="F1078">
        <v>6</v>
      </c>
      <c r="G1078" t="s">
        <v>3246</v>
      </c>
      <c r="I1078" t="e">
        <f>_xlfn.SINGLE(AlRiyadh _xlfn.SINGLE(MoEnergy_Saudi _xlfn.SINGLE(Saudi_Aramco)))</f>
        <v>#NAME?</v>
      </c>
      <c r="K1078">
        <v>1.20862226605085E+18</v>
      </c>
      <c r="L1078" t="s">
        <v>3247</v>
      </c>
    </row>
    <row r="1079" spans="1:12" x14ac:dyDescent="0.2">
      <c r="A1079" s="1">
        <v>43821.183240740742</v>
      </c>
      <c r="B1079" t="s">
        <v>3248</v>
      </c>
      <c r="C1079" t="s">
        <v>1421</v>
      </c>
      <c r="D1079">
        <v>0</v>
      </c>
      <c r="E1079">
        <v>0</v>
      </c>
      <c r="F1079">
        <v>0</v>
      </c>
      <c r="G1079" t="s">
        <v>3249</v>
      </c>
      <c r="K1079">
        <v>1.2086040394259899E+18</v>
      </c>
      <c r="L1079" t="s">
        <v>3250</v>
      </c>
    </row>
    <row r="1080" spans="1:12" x14ac:dyDescent="0.2">
      <c r="A1080" s="1">
        <v>43821.181851851848</v>
      </c>
      <c r="B1080" t="s">
        <v>3251</v>
      </c>
      <c r="C1080" t="s">
        <v>666</v>
      </c>
      <c r="D1080">
        <v>0</v>
      </c>
      <c r="E1080">
        <v>0</v>
      </c>
      <c r="F1080">
        <v>0</v>
      </c>
      <c r="G1080" t="s">
        <v>3252</v>
      </c>
      <c r="K1080">
        <v>1.2086035362898701E+18</v>
      </c>
      <c r="L1080" t="s">
        <v>3253</v>
      </c>
    </row>
    <row r="1081" spans="1:12" x14ac:dyDescent="0.2">
      <c r="A1081" s="1">
        <v>43821.166574074072</v>
      </c>
      <c r="B1081" t="s">
        <v>3254</v>
      </c>
      <c r="D1081">
        <v>0</v>
      </c>
      <c r="E1081">
        <v>0</v>
      </c>
      <c r="F1081">
        <v>0</v>
      </c>
      <c r="G1081" t="s">
        <v>3255</v>
      </c>
      <c r="K1081">
        <v>1.20859799907043E+18</v>
      </c>
      <c r="L1081" t="s">
        <v>3256</v>
      </c>
    </row>
    <row r="1082" spans="1:12" x14ac:dyDescent="0.2">
      <c r="A1082" s="1">
        <v>43821.166516203702</v>
      </c>
      <c r="B1082" t="s">
        <v>3036</v>
      </c>
      <c r="D1082">
        <v>0</v>
      </c>
      <c r="E1082">
        <v>150</v>
      </c>
      <c r="F1082">
        <v>2</v>
      </c>
      <c r="G1082" t="s">
        <v>3037</v>
      </c>
      <c r="K1082">
        <v>1.2085979791097001E+18</v>
      </c>
      <c r="L1082" t="s">
        <v>3257</v>
      </c>
    </row>
    <row r="1083" spans="1:12" x14ac:dyDescent="0.2">
      <c r="A1083" s="1">
        <v>43821.130925925929</v>
      </c>
      <c r="B1083" t="s">
        <v>3258</v>
      </c>
      <c r="C1083" t="s">
        <v>3258</v>
      </c>
      <c r="D1083">
        <v>1</v>
      </c>
      <c r="E1083">
        <v>0</v>
      </c>
      <c r="F1083">
        <v>0</v>
      </c>
      <c r="G1083" t="s">
        <v>3259</v>
      </c>
      <c r="K1083">
        <v>1.20858508045475E+18</v>
      </c>
      <c r="L1083" t="s">
        <v>3260</v>
      </c>
    </row>
    <row r="1084" spans="1:12" x14ac:dyDescent="0.2">
      <c r="A1084" s="1">
        <v>43821.129872685182</v>
      </c>
      <c r="B1084" t="s">
        <v>3258</v>
      </c>
      <c r="C1084" t="s">
        <v>3261</v>
      </c>
      <c r="D1084">
        <v>1</v>
      </c>
      <c r="E1084">
        <v>0</v>
      </c>
      <c r="F1084">
        <v>0</v>
      </c>
      <c r="G1084" t="s">
        <v>3262</v>
      </c>
      <c r="K1084">
        <v>1.2085846996874501E+18</v>
      </c>
      <c r="L1084" t="s">
        <v>3263</v>
      </c>
    </row>
    <row r="1085" spans="1:12" x14ac:dyDescent="0.2">
      <c r="A1085" s="1">
        <v>43821.12599537037</v>
      </c>
      <c r="B1085" t="s">
        <v>3264</v>
      </c>
      <c r="D1085">
        <v>0</v>
      </c>
      <c r="E1085">
        <v>0</v>
      </c>
      <c r="F1085">
        <v>0</v>
      </c>
      <c r="G1085" t="s">
        <v>3265</v>
      </c>
      <c r="K1085">
        <v>1.2085832954092301E+18</v>
      </c>
      <c r="L1085" t="s">
        <v>3266</v>
      </c>
    </row>
    <row r="1086" spans="1:12" x14ac:dyDescent="0.2">
      <c r="A1086" s="1">
        <v>43821.015300925923</v>
      </c>
      <c r="B1086" t="s">
        <v>3267</v>
      </c>
      <c r="C1086" t="s">
        <v>3268</v>
      </c>
      <c r="D1086">
        <v>1</v>
      </c>
      <c r="E1086">
        <v>0</v>
      </c>
      <c r="F1086">
        <v>0</v>
      </c>
      <c r="G1086" t="s">
        <v>3269</v>
      </c>
      <c r="K1086">
        <v>1.2085431793702999E+18</v>
      </c>
      <c r="L1086" t="s">
        <v>3270</v>
      </c>
    </row>
    <row r="1087" spans="1:12" x14ac:dyDescent="0.2">
      <c r="A1087" s="1">
        <v>43821.006898148145</v>
      </c>
      <c r="B1087" t="s">
        <v>3211</v>
      </c>
      <c r="D1087">
        <v>0</v>
      </c>
      <c r="E1087">
        <v>0</v>
      </c>
      <c r="F1087">
        <v>1</v>
      </c>
      <c r="G1087" t="s">
        <v>3271</v>
      </c>
      <c r="K1087">
        <v>1.20854013652019E+18</v>
      </c>
      <c r="L1087" t="s">
        <v>3272</v>
      </c>
    </row>
    <row r="1088" spans="1:12" x14ac:dyDescent="0.2">
      <c r="A1088" s="1">
        <v>43820.992962962962</v>
      </c>
      <c r="B1088" t="s">
        <v>3273</v>
      </c>
      <c r="C1088" t="s">
        <v>666</v>
      </c>
      <c r="D1088">
        <v>0</v>
      </c>
      <c r="E1088">
        <v>0</v>
      </c>
      <c r="F1088">
        <v>0</v>
      </c>
      <c r="G1088" t="s">
        <v>3274</v>
      </c>
      <c r="K1088">
        <v>1.20853508680047E+18</v>
      </c>
      <c r="L1088" t="s">
        <v>3275</v>
      </c>
    </row>
    <row r="1089" spans="1:12" x14ac:dyDescent="0.2">
      <c r="A1089" s="1">
        <v>43820.991886574076</v>
      </c>
      <c r="B1089" t="s">
        <v>2137</v>
      </c>
      <c r="D1089">
        <v>1</v>
      </c>
      <c r="E1089">
        <v>0</v>
      </c>
      <c r="F1089">
        <v>0</v>
      </c>
      <c r="G1089" t="s">
        <v>3276</v>
      </c>
      <c r="K1089">
        <v>1.2085346954803E+18</v>
      </c>
      <c r="L1089" t="s">
        <v>3277</v>
      </c>
    </row>
    <row r="1090" spans="1:12" x14ac:dyDescent="0.2">
      <c r="A1090" s="1">
        <v>43820.924062500002</v>
      </c>
      <c r="B1090" t="s">
        <v>3278</v>
      </c>
      <c r="C1090" t="s">
        <v>3279</v>
      </c>
      <c r="D1090">
        <v>0</v>
      </c>
      <c r="E1090">
        <v>0</v>
      </c>
      <c r="F1090">
        <v>1</v>
      </c>
      <c r="G1090" t="s">
        <v>3280</v>
      </c>
      <c r="K1090">
        <v>1.2085101153238001E+18</v>
      </c>
      <c r="L1090" t="s">
        <v>3281</v>
      </c>
    </row>
    <row r="1091" spans="1:12" x14ac:dyDescent="0.2">
      <c r="A1091" s="1">
        <v>43820.871296296296</v>
      </c>
      <c r="B1091" t="s">
        <v>3282</v>
      </c>
      <c r="C1091" t="s">
        <v>3283</v>
      </c>
      <c r="D1091">
        <v>3</v>
      </c>
      <c r="E1091">
        <v>0</v>
      </c>
      <c r="F1091">
        <v>0</v>
      </c>
      <c r="G1091" t="s">
        <v>3284</v>
      </c>
      <c r="K1091">
        <v>1.20849099535408E+18</v>
      </c>
      <c r="L1091" t="s">
        <v>3285</v>
      </c>
    </row>
    <row r="1092" spans="1:12" x14ac:dyDescent="0.2">
      <c r="A1092" s="1">
        <v>43820.854016203702</v>
      </c>
      <c r="B1092" t="s">
        <v>2479</v>
      </c>
      <c r="D1092">
        <v>12</v>
      </c>
      <c r="E1092">
        <v>269</v>
      </c>
      <c r="F1092">
        <v>208</v>
      </c>
      <c r="G1092" t="s">
        <v>3286</v>
      </c>
      <c r="K1092">
        <v>1.20848473343442E+18</v>
      </c>
      <c r="L1092" t="s">
        <v>3287</v>
      </c>
    </row>
    <row r="1093" spans="1:12" x14ac:dyDescent="0.2">
      <c r="A1093" s="1">
        <v>43820.845173611109</v>
      </c>
      <c r="B1093" t="s">
        <v>3288</v>
      </c>
      <c r="D1093">
        <v>0</v>
      </c>
      <c r="E1093">
        <v>0</v>
      </c>
      <c r="F1093">
        <v>1</v>
      </c>
      <c r="G1093" t="s">
        <v>3289</v>
      </c>
      <c r="K1093">
        <v>1.2084815266373801E+18</v>
      </c>
      <c r="L1093" t="s">
        <v>3290</v>
      </c>
    </row>
    <row r="1094" spans="1:12" x14ac:dyDescent="0.2">
      <c r="A1094" s="1">
        <v>43820.842673611114</v>
      </c>
      <c r="B1094" t="s">
        <v>3291</v>
      </c>
      <c r="D1094">
        <v>0</v>
      </c>
      <c r="E1094">
        <v>0</v>
      </c>
      <c r="F1094">
        <v>2</v>
      </c>
      <c r="G1094" t="s">
        <v>298</v>
      </c>
      <c r="K1094">
        <v>1.2084806214100401E+18</v>
      </c>
      <c r="L1094" t="s">
        <v>3292</v>
      </c>
    </row>
    <row r="1095" spans="1:12" x14ac:dyDescent="0.2">
      <c r="A1095" s="1">
        <v>43820.838854166665</v>
      </c>
      <c r="B1095" t="s">
        <v>3102</v>
      </c>
      <c r="D1095">
        <v>0</v>
      </c>
      <c r="E1095">
        <v>0</v>
      </c>
      <c r="F1095">
        <v>0</v>
      </c>
      <c r="G1095" t="s">
        <v>3293</v>
      </c>
      <c r="K1095">
        <v>1.20847923764205E+18</v>
      </c>
      <c r="L1095" t="s">
        <v>3294</v>
      </c>
    </row>
    <row r="1096" spans="1:12" x14ac:dyDescent="0.2">
      <c r="A1096" s="1">
        <v>43820.832696759258</v>
      </c>
      <c r="B1096" t="s">
        <v>3295</v>
      </c>
      <c r="C1096" t="s">
        <v>3296</v>
      </c>
      <c r="D1096">
        <v>1</v>
      </c>
      <c r="E1096">
        <v>0</v>
      </c>
      <c r="F1096">
        <v>0</v>
      </c>
      <c r="G1096" t="s">
        <v>3297</v>
      </c>
      <c r="K1096">
        <v>1.2084770077109499E+18</v>
      </c>
      <c r="L1096" t="s">
        <v>3298</v>
      </c>
    </row>
    <row r="1097" spans="1:12" x14ac:dyDescent="0.2">
      <c r="A1097" s="1">
        <v>43820.779606481483</v>
      </c>
      <c r="B1097" t="s">
        <v>3299</v>
      </c>
      <c r="C1097" t="s">
        <v>182</v>
      </c>
      <c r="D1097">
        <v>2</v>
      </c>
      <c r="E1097">
        <v>0</v>
      </c>
      <c r="F1097">
        <v>0</v>
      </c>
      <c r="G1097" t="s">
        <v>3300</v>
      </c>
      <c r="K1097">
        <v>1.2084577669747699E+18</v>
      </c>
      <c r="L1097" t="s">
        <v>3301</v>
      </c>
    </row>
    <row r="1098" spans="1:12" x14ac:dyDescent="0.2">
      <c r="A1098" s="1">
        <v>43820.745879629627</v>
      </c>
      <c r="B1098" t="s">
        <v>3302</v>
      </c>
      <c r="D1098">
        <v>0</v>
      </c>
      <c r="E1098">
        <v>0</v>
      </c>
      <c r="F1098">
        <v>0</v>
      </c>
      <c r="G1098" t="s">
        <v>3303</v>
      </c>
      <c r="K1098">
        <v>1.2084455443282299E+18</v>
      </c>
      <c r="L1098" t="s">
        <v>3304</v>
      </c>
    </row>
    <row r="1099" spans="1:12" x14ac:dyDescent="0.2">
      <c r="A1099" s="1">
        <v>43820.736354166664</v>
      </c>
      <c r="B1099" t="s">
        <v>3305</v>
      </c>
      <c r="C1099" t="s">
        <v>3306</v>
      </c>
      <c r="D1099">
        <v>0</v>
      </c>
      <c r="E1099">
        <v>0</v>
      </c>
      <c r="F1099">
        <v>0</v>
      </c>
      <c r="G1099" t="s">
        <v>3307</v>
      </c>
      <c r="K1099">
        <v>1.20844209359889E+18</v>
      </c>
      <c r="L1099" t="s">
        <v>3308</v>
      </c>
    </row>
    <row r="1100" spans="1:12" x14ac:dyDescent="0.2">
      <c r="A1100" s="1">
        <v>43820.735185185185</v>
      </c>
      <c r="B1100" t="s">
        <v>3305</v>
      </c>
      <c r="C1100" t="s">
        <v>3309</v>
      </c>
      <c r="D1100">
        <v>0</v>
      </c>
      <c r="E1100">
        <v>0</v>
      </c>
      <c r="F1100">
        <v>0</v>
      </c>
      <c r="G1100" t="s">
        <v>3307</v>
      </c>
      <c r="K1100">
        <v>1.2084416678267E+18</v>
      </c>
      <c r="L1100" t="s">
        <v>3310</v>
      </c>
    </row>
    <row r="1101" spans="1:12" x14ac:dyDescent="0.2">
      <c r="A1101" s="1">
        <v>43820.728310185186</v>
      </c>
      <c r="B1101" t="s">
        <v>3311</v>
      </c>
      <c r="C1101" t="s">
        <v>3312</v>
      </c>
      <c r="D1101">
        <v>2</v>
      </c>
      <c r="E1101">
        <v>1</v>
      </c>
      <c r="F1101">
        <v>0</v>
      </c>
      <c r="G1101" t="s">
        <v>3313</v>
      </c>
      <c r="K1101">
        <v>1.2084391768882701E+18</v>
      </c>
      <c r="L1101" t="s">
        <v>3314</v>
      </c>
    </row>
    <row r="1102" spans="1:12" x14ac:dyDescent="0.2">
      <c r="A1102" s="1">
        <v>43820.722280092596</v>
      </c>
      <c r="B1102" t="s">
        <v>3315</v>
      </c>
      <c r="D1102">
        <v>1</v>
      </c>
      <c r="E1102">
        <v>0</v>
      </c>
      <c r="F1102">
        <v>6</v>
      </c>
      <c r="G1102" t="s">
        <v>3316</v>
      </c>
      <c r="K1102">
        <v>1.20843699148813E+18</v>
      </c>
      <c r="L1102" t="s">
        <v>3317</v>
      </c>
    </row>
    <row r="1103" spans="1:12" x14ac:dyDescent="0.2">
      <c r="A1103" s="1">
        <v>43820.721770833334</v>
      </c>
      <c r="B1103" t="s">
        <v>3318</v>
      </c>
      <c r="D1103">
        <v>3</v>
      </c>
      <c r="E1103">
        <v>49</v>
      </c>
      <c r="F1103">
        <v>25</v>
      </c>
      <c r="G1103" t="s">
        <v>3307</v>
      </c>
      <c r="K1103">
        <v>1.20843680820125E+18</v>
      </c>
      <c r="L1103" t="s">
        <v>3319</v>
      </c>
    </row>
    <row r="1104" spans="1:12" x14ac:dyDescent="0.2">
      <c r="A1104" s="1">
        <v>43820.703321759262</v>
      </c>
      <c r="B1104" t="s">
        <v>3320</v>
      </c>
      <c r="D1104">
        <v>0</v>
      </c>
      <c r="E1104">
        <v>0</v>
      </c>
      <c r="F1104">
        <v>0</v>
      </c>
      <c r="G1104" t="s">
        <v>3321</v>
      </c>
      <c r="K1104">
        <v>1.2084301210923699E+18</v>
      </c>
      <c r="L1104" t="s">
        <v>3322</v>
      </c>
    </row>
    <row r="1105" spans="1:12" x14ac:dyDescent="0.2">
      <c r="A1105" s="1">
        <v>43820.693703703706</v>
      </c>
      <c r="B1105" t="s">
        <v>3323</v>
      </c>
      <c r="C1105" t="s">
        <v>3324</v>
      </c>
      <c r="D1105">
        <v>0</v>
      </c>
      <c r="E1105">
        <v>0</v>
      </c>
      <c r="F1105">
        <v>0</v>
      </c>
      <c r="G1105" t="s">
        <v>3325</v>
      </c>
      <c r="K1105">
        <v>1.2084266364058701E+18</v>
      </c>
      <c r="L1105" t="s">
        <v>3326</v>
      </c>
    </row>
    <row r="1106" spans="1:12" x14ac:dyDescent="0.2">
      <c r="A1106" s="1">
        <v>43820.677777777775</v>
      </c>
      <c r="B1106" t="s">
        <v>2268</v>
      </c>
      <c r="D1106">
        <v>0</v>
      </c>
      <c r="E1106">
        <v>0</v>
      </c>
      <c r="F1106">
        <v>1</v>
      </c>
      <c r="G1106" t="s">
        <v>2269</v>
      </c>
      <c r="K1106">
        <v>1.20842086517757E+18</v>
      </c>
      <c r="L1106" t="s">
        <v>3327</v>
      </c>
    </row>
    <row r="1107" spans="1:12" x14ac:dyDescent="0.2">
      <c r="A1107" s="1">
        <v>43820.646192129629</v>
      </c>
      <c r="B1107" t="s">
        <v>3328</v>
      </c>
      <c r="C1107" t="s">
        <v>3329</v>
      </c>
      <c r="D1107">
        <v>1</v>
      </c>
      <c r="E1107">
        <v>0</v>
      </c>
      <c r="F1107">
        <v>0</v>
      </c>
      <c r="G1107" t="s">
        <v>3330</v>
      </c>
      <c r="K1107">
        <v>1.2084094199622899E+18</v>
      </c>
      <c r="L1107" t="s">
        <v>3331</v>
      </c>
    </row>
    <row r="1108" spans="1:12" x14ac:dyDescent="0.2">
      <c r="A1108" s="1">
        <v>43820.592152777775</v>
      </c>
      <c r="B1108" t="s">
        <v>3332</v>
      </c>
      <c r="D1108">
        <v>0</v>
      </c>
      <c r="E1108">
        <v>1</v>
      </c>
      <c r="F1108">
        <v>4</v>
      </c>
      <c r="G1108" t="s">
        <v>3333</v>
      </c>
      <c r="K1108">
        <v>1.20838983818722E+18</v>
      </c>
      <c r="L1108" t="s">
        <v>3334</v>
      </c>
    </row>
    <row r="1109" spans="1:12" x14ac:dyDescent="0.2">
      <c r="A1109" s="1">
        <v>43820.586539351854</v>
      </c>
      <c r="B1109" t="s">
        <v>611</v>
      </c>
      <c r="D1109">
        <v>10</v>
      </c>
      <c r="E1109">
        <v>0</v>
      </c>
      <c r="F1109">
        <v>0</v>
      </c>
      <c r="G1109" t="s">
        <v>3335</v>
      </c>
      <c r="K1109">
        <v>1.2083878040797499E+18</v>
      </c>
      <c r="L1109" t="s">
        <v>3336</v>
      </c>
    </row>
    <row r="1110" spans="1:12" x14ac:dyDescent="0.2">
      <c r="A1110" s="1">
        <v>43820.585590277777</v>
      </c>
      <c r="B1110" t="s">
        <v>3337</v>
      </c>
      <c r="C1110" t="s">
        <v>1292</v>
      </c>
      <c r="D1110">
        <v>0</v>
      </c>
      <c r="E1110">
        <v>0</v>
      </c>
      <c r="F1110">
        <v>0</v>
      </c>
      <c r="G1110" t="s">
        <v>3338</v>
      </c>
      <c r="K1110">
        <v>1.20838746013011E+18</v>
      </c>
      <c r="L1110" t="s">
        <v>3339</v>
      </c>
    </row>
    <row r="1111" spans="1:12" x14ac:dyDescent="0.2">
      <c r="A1111" s="1">
        <v>43820.527187500003</v>
      </c>
      <c r="B1111" t="s">
        <v>3340</v>
      </c>
      <c r="D1111">
        <v>1</v>
      </c>
      <c r="E1111">
        <v>0</v>
      </c>
      <c r="F1111">
        <v>1</v>
      </c>
      <c r="G1111" t="s">
        <v>3341</v>
      </c>
      <c r="I1111" t="e">
        <f>sameer_hakami</f>
        <v>#NAME?</v>
      </c>
      <c r="K1111">
        <v>1.2083662942879401E+18</v>
      </c>
      <c r="L1111" t="s">
        <v>3342</v>
      </c>
    </row>
    <row r="1112" spans="1:12" x14ac:dyDescent="0.2">
      <c r="A1112" s="1">
        <v>43820.527175925927</v>
      </c>
      <c r="B1112" t="s">
        <v>3343</v>
      </c>
      <c r="D1112">
        <v>5</v>
      </c>
      <c r="E1112">
        <v>0</v>
      </c>
      <c r="F1112">
        <v>0</v>
      </c>
      <c r="G1112" t="s">
        <v>3344</v>
      </c>
      <c r="K1112">
        <v>1.20836629186783E+18</v>
      </c>
      <c r="L1112" t="s">
        <v>3345</v>
      </c>
    </row>
    <row r="1113" spans="1:12" x14ac:dyDescent="0.2">
      <c r="A1113" s="1">
        <v>43820.511157407411</v>
      </c>
      <c r="B1113" t="s">
        <v>3346</v>
      </c>
      <c r="C1113" t="s">
        <v>3094</v>
      </c>
      <c r="D1113">
        <v>0</v>
      </c>
      <c r="E1113">
        <v>0</v>
      </c>
      <c r="F1113">
        <v>0</v>
      </c>
      <c r="G1113" t="s">
        <v>3347</v>
      </c>
      <c r="K1113">
        <v>1.2083604867539799E+18</v>
      </c>
      <c r="L1113" t="s">
        <v>3348</v>
      </c>
    </row>
    <row r="1114" spans="1:12" x14ac:dyDescent="0.2">
      <c r="A1114" s="1">
        <v>43820.496365740742</v>
      </c>
      <c r="B1114" t="s">
        <v>3349</v>
      </c>
      <c r="C1114" t="s">
        <v>3350</v>
      </c>
      <c r="D1114">
        <v>0</v>
      </c>
      <c r="E1114">
        <v>0</v>
      </c>
      <c r="F1114">
        <v>0</v>
      </c>
      <c r="G1114" t="s">
        <v>3351</v>
      </c>
      <c r="K1114">
        <v>1.2083551226627699E+18</v>
      </c>
      <c r="L1114" t="s">
        <v>3352</v>
      </c>
    </row>
    <row r="1115" spans="1:12" x14ac:dyDescent="0.2">
      <c r="A1115" s="1">
        <v>43820.480694444443</v>
      </c>
      <c r="B1115" t="s">
        <v>3353</v>
      </c>
      <c r="C1115" t="s">
        <v>223</v>
      </c>
      <c r="D1115">
        <v>0</v>
      </c>
      <c r="E1115">
        <v>0</v>
      </c>
      <c r="F1115">
        <v>0</v>
      </c>
      <c r="G1115" t="s">
        <v>3354</v>
      </c>
      <c r="K1115">
        <v>1.20834944432176E+18</v>
      </c>
      <c r="L1115" t="s">
        <v>3355</v>
      </c>
    </row>
    <row r="1116" spans="1:12" x14ac:dyDescent="0.2">
      <c r="A1116" s="1">
        <v>43820.443333333336</v>
      </c>
      <c r="B1116" t="s">
        <v>1175</v>
      </c>
      <c r="D1116">
        <v>4</v>
      </c>
      <c r="E1116">
        <v>0</v>
      </c>
      <c r="F1116">
        <v>0</v>
      </c>
      <c r="G1116" t="s">
        <v>3356</v>
      </c>
      <c r="K1116">
        <v>1.2083359082374001E+18</v>
      </c>
      <c r="L1116" t="s">
        <v>3357</v>
      </c>
    </row>
    <row r="1117" spans="1:12" x14ac:dyDescent="0.2">
      <c r="A1117" s="1">
        <v>43820.439826388887</v>
      </c>
      <c r="B1117" t="s">
        <v>3358</v>
      </c>
      <c r="D1117">
        <v>0</v>
      </c>
      <c r="E1117">
        <v>0</v>
      </c>
      <c r="F1117">
        <v>0</v>
      </c>
      <c r="G1117" t="s">
        <v>3359</v>
      </c>
      <c r="K1117">
        <v>1.2083346343224499E+18</v>
      </c>
      <c r="L1117" t="s">
        <v>3360</v>
      </c>
    </row>
    <row r="1118" spans="1:12" x14ac:dyDescent="0.2">
      <c r="A1118" s="1">
        <v>43820.435266203705</v>
      </c>
      <c r="B1118" t="s">
        <v>3361</v>
      </c>
      <c r="C1118" t="s">
        <v>3362</v>
      </c>
      <c r="D1118">
        <v>0</v>
      </c>
      <c r="E1118">
        <v>0</v>
      </c>
      <c r="F1118">
        <v>0</v>
      </c>
      <c r="G1118" t="s">
        <v>3363</v>
      </c>
      <c r="K1118">
        <v>1.20833298279008E+18</v>
      </c>
      <c r="L1118" t="s">
        <v>3364</v>
      </c>
    </row>
    <row r="1119" spans="1:12" x14ac:dyDescent="0.2">
      <c r="A1119" s="1">
        <v>43820.419305555559</v>
      </c>
      <c r="B1119" t="s">
        <v>3365</v>
      </c>
      <c r="D1119">
        <v>0</v>
      </c>
      <c r="E1119">
        <v>2</v>
      </c>
      <c r="F1119">
        <v>7</v>
      </c>
      <c r="G1119" t="s">
        <v>3366</v>
      </c>
      <c r="K1119">
        <v>1.2083271982241201E+18</v>
      </c>
      <c r="L1119" t="s">
        <v>3367</v>
      </c>
    </row>
    <row r="1120" spans="1:12" x14ac:dyDescent="0.2">
      <c r="A1120" s="1">
        <v>43820.346030092594</v>
      </c>
      <c r="B1120" t="s">
        <v>3368</v>
      </c>
      <c r="C1120" t="s">
        <v>393</v>
      </c>
      <c r="D1120">
        <v>0</v>
      </c>
      <c r="E1120">
        <v>0</v>
      </c>
      <c r="F1120">
        <v>1</v>
      </c>
      <c r="G1120" t="s">
        <v>3369</v>
      </c>
      <c r="K1120">
        <v>1.2083006433178801E+18</v>
      </c>
      <c r="L1120" t="s">
        <v>3370</v>
      </c>
    </row>
    <row r="1121" spans="1:12" x14ac:dyDescent="0.2">
      <c r="A1121" s="1">
        <v>43820.327175925922</v>
      </c>
      <c r="B1121" t="s">
        <v>816</v>
      </c>
      <c r="C1121" t="s">
        <v>3371</v>
      </c>
      <c r="D1121">
        <v>1</v>
      </c>
      <c r="E1121">
        <v>0</v>
      </c>
      <c r="F1121">
        <v>0</v>
      </c>
      <c r="G1121" t="s">
        <v>3372</v>
      </c>
      <c r="K1121">
        <v>1.2082938140346701E+18</v>
      </c>
      <c r="L1121" t="s">
        <v>3373</v>
      </c>
    </row>
    <row r="1122" spans="1:12" x14ac:dyDescent="0.2">
      <c r="A1122" s="1">
        <v>43820.274282407408</v>
      </c>
      <c r="B1122" t="s">
        <v>3036</v>
      </c>
      <c r="D1122">
        <v>0</v>
      </c>
      <c r="E1122">
        <v>167</v>
      </c>
      <c r="F1122">
        <v>2</v>
      </c>
      <c r="G1122" t="s">
        <v>3037</v>
      </c>
      <c r="K1122">
        <v>1.2082746421688801E+18</v>
      </c>
      <c r="L1122" t="s">
        <v>3374</v>
      </c>
    </row>
    <row r="1123" spans="1:12" x14ac:dyDescent="0.2">
      <c r="A1123" s="1">
        <v>43820.185011574074</v>
      </c>
      <c r="B1123" t="s">
        <v>3282</v>
      </c>
      <c r="C1123" t="s">
        <v>3375</v>
      </c>
      <c r="D1123">
        <v>1</v>
      </c>
      <c r="E1123">
        <v>0</v>
      </c>
      <c r="F1123">
        <v>1</v>
      </c>
      <c r="G1123" t="s">
        <v>3376</v>
      </c>
      <c r="K1123">
        <v>1.2082422955706399E+18</v>
      </c>
      <c r="L1123" t="s">
        <v>3377</v>
      </c>
    </row>
    <row r="1124" spans="1:12" x14ac:dyDescent="0.2">
      <c r="A1124" s="1">
        <v>43819.989814814813</v>
      </c>
      <c r="B1124" t="s">
        <v>941</v>
      </c>
      <c r="D1124">
        <v>1</v>
      </c>
      <c r="E1124">
        <v>0</v>
      </c>
      <c r="F1124">
        <v>0</v>
      </c>
      <c r="G1124" t="s">
        <v>3378</v>
      </c>
      <c r="K1124">
        <v>1.20817155857072E+18</v>
      </c>
      <c r="L1124" t="s">
        <v>3379</v>
      </c>
    </row>
    <row r="1125" spans="1:12" x14ac:dyDescent="0.2">
      <c r="A1125" s="1">
        <v>43819.976053240738</v>
      </c>
      <c r="B1125" t="s">
        <v>3380</v>
      </c>
      <c r="D1125">
        <v>0</v>
      </c>
      <c r="E1125">
        <v>1</v>
      </c>
      <c r="F1125">
        <v>1</v>
      </c>
      <c r="G1125" t="s">
        <v>3381</v>
      </c>
      <c r="K1125">
        <v>1.20816656888835E+18</v>
      </c>
      <c r="L1125" t="s">
        <v>3382</v>
      </c>
    </row>
    <row r="1126" spans="1:12" x14ac:dyDescent="0.2">
      <c r="A1126" s="1">
        <v>43819.973645833335</v>
      </c>
      <c r="B1126" t="s">
        <v>3383</v>
      </c>
      <c r="D1126">
        <v>0</v>
      </c>
      <c r="E1126">
        <v>0</v>
      </c>
      <c r="F1126">
        <v>0</v>
      </c>
      <c r="G1126" t="s">
        <v>3384</v>
      </c>
      <c r="K1126">
        <v>1.20816569608302E+18</v>
      </c>
      <c r="L1126" t="s">
        <v>3385</v>
      </c>
    </row>
    <row r="1127" spans="1:12" x14ac:dyDescent="0.2">
      <c r="A1127" s="1">
        <v>43819.821527777778</v>
      </c>
      <c r="B1127" t="s">
        <v>3386</v>
      </c>
      <c r="C1127" t="s">
        <v>3094</v>
      </c>
      <c r="D1127">
        <v>0</v>
      </c>
      <c r="E1127">
        <v>0</v>
      </c>
      <c r="F1127">
        <v>0</v>
      </c>
      <c r="G1127" t="s">
        <v>3387</v>
      </c>
      <c r="K1127">
        <v>1.2081105701022899E+18</v>
      </c>
      <c r="L1127" t="s">
        <v>3388</v>
      </c>
    </row>
    <row r="1128" spans="1:12" x14ac:dyDescent="0.2">
      <c r="A1128" s="1">
        <v>43819.817256944443</v>
      </c>
      <c r="B1128" t="s">
        <v>3389</v>
      </c>
      <c r="D1128">
        <v>1</v>
      </c>
      <c r="E1128">
        <v>0</v>
      </c>
      <c r="F1128">
        <v>0</v>
      </c>
      <c r="G1128" t="s">
        <v>3390</v>
      </c>
      <c r="K1128">
        <v>1.2081090216616699E+18</v>
      </c>
      <c r="L1128" t="s">
        <v>3391</v>
      </c>
    </row>
    <row r="1129" spans="1:12" x14ac:dyDescent="0.2">
      <c r="A1129" s="1">
        <v>43819.814826388887</v>
      </c>
      <c r="B1129" t="s">
        <v>3392</v>
      </c>
      <c r="C1129" t="s">
        <v>557</v>
      </c>
      <c r="D1129">
        <v>1</v>
      </c>
      <c r="E1129">
        <v>0</v>
      </c>
      <c r="F1129">
        <v>0</v>
      </c>
      <c r="G1129" t="s">
        <v>3393</v>
      </c>
      <c r="K1129">
        <v>1.2081081430053801E+18</v>
      </c>
      <c r="L1129" t="s">
        <v>3394</v>
      </c>
    </row>
    <row r="1130" spans="1:12" x14ac:dyDescent="0.2">
      <c r="A1130" s="1">
        <v>43819.799386574072</v>
      </c>
      <c r="B1130" t="s">
        <v>3395</v>
      </c>
      <c r="C1130" t="s">
        <v>3094</v>
      </c>
      <c r="D1130">
        <v>0</v>
      </c>
      <c r="E1130">
        <v>0</v>
      </c>
      <c r="F1130">
        <v>0</v>
      </c>
      <c r="G1130" t="s">
        <v>3396</v>
      </c>
      <c r="K1130">
        <v>1.20810254945214E+18</v>
      </c>
      <c r="L1130" t="s">
        <v>3397</v>
      </c>
    </row>
    <row r="1131" spans="1:12" x14ac:dyDescent="0.2">
      <c r="A1131" s="1">
        <v>43819.790046296293</v>
      </c>
      <c r="B1131" t="s">
        <v>3398</v>
      </c>
      <c r="C1131" t="s">
        <v>3094</v>
      </c>
      <c r="D1131">
        <v>5</v>
      </c>
      <c r="E1131">
        <v>2</v>
      </c>
      <c r="F1131">
        <v>3</v>
      </c>
      <c r="G1131" t="s">
        <v>3399</v>
      </c>
      <c r="K1131">
        <v>1.20809916278242E+18</v>
      </c>
      <c r="L1131" t="s">
        <v>3400</v>
      </c>
    </row>
    <row r="1132" spans="1:12" x14ac:dyDescent="0.2">
      <c r="A1132" s="1">
        <v>43819.761435185188</v>
      </c>
      <c r="B1132" t="s">
        <v>3401</v>
      </c>
      <c r="D1132">
        <v>4</v>
      </c>
      <c r="E1132">
        <v>0</v>
      </c>
      <c r="F1132">
        <v>2</v>
      </c>
      <c r="G1132" t="s">
        <v>3402</v>
      </c>
      <c r="K1132">
        <v>1.2080887928899899E+18</v>
      </c>
      <c r="L1132" t="s">
        <v>3403</v>
      </c>
    </row>
    <row r="1133" spans="1:12" x14ac:dyDescent="0.2">
      <c r="A1133" s="1">
        <v>43819.758344907408</v>
      </c>
      <c r="B1133" t="s">
        <v>3404</v>
      </c>
      <c r="C1133" t="s">
        <v>3405</v>
      </c>
      <c r="D1133">
        <v>2</v>
      </c>
      <c r="E1133">
        <v>0</v>
      </c>
      <c r="F1133">
        <v>3</v>
      </c>
      <c r="G1133" t="s">
        <v>3406</v>
      </c>
      <c r="K1133">
        <v>1.2080876758042701E+18</v>
      </c>
      <c r="L1133" t="s">
        <v>3407</v>
      </c>
    </row>
    <row r="1134" spans="1:12" x14ac:dyDescent="0.2">
      <c r="A1134" s="1">
        <v>43819.751782407409</v>
      </c>
      <c r="B1134" t="s">
        <v>2137</v>
      </c>
      <c r="D1134">
        <v>1</v>
      </c>
      <c r="E1134">
        <v>0</v>
      </c>
      <c r="F1134">
        <v>0</v>
      </c>
      <c r="G1134" t="s">
        <v>3408</v>
      </c>
      <c r="K1134">
        <v>1.2080852968453199E+18</v>
      </c>
      <c r="L1134" t="s">
        <v>3409</v>
      </c>
    </row>
    <row r="1135" spans="1:12" x14ac:dyDescent="0.2">
      <c r="A1135" s="1">
        <v>43819.72247685185</v>
      </c>
      <c r="B1135" t="s">
        <v>3410</v>
      </c>
      <c r="C1135" t="s">
        <v>3411</v>
      </c>
      <c r="D1135">
        <v>0</v>
      </c>
      <c r="E1135">
        <v>0</v>
      </c>
      <c r="F1135">
        <v>0</v>
      </c>
      <c r="G1135" t="s">
        <v>3412</v>
      </c>
      <c r="K1135">
        <v>1.20807467491729E+18</v>
      </c>
      <c r="L1135" t="s">
        <v>3413</v>
      </c>
    </row>
    <row r="1136" spans="1:12" x14ac:dyDescent="0.2">
      <c r="A1136" s="1">
        <v>43819.713090277779</v>
      </c>
      <c r="B1136" t="s">
        <v>3414</v>
      </c>
      <c r="C1136" t="s">
        <v>3415</v>
      </c>
      <c r="D1136">
        <v>0</v>
      </c>
      <c r="E1136">
        <v>0</v>
      </c>
      <c r="F1136">
        <v>1</v>
      </c>
      <c r="G1136" t="s">
        <v>3416</v>
      </c>
      <c r="K1136">
        <v>1.20807127676765E+18</v>
      </c>
      <c r="L1136" t="s">
        <v>3417</v>
      </c>
    </row>
    <row r="1137" spans="1:12" x14ac:dyDescent="0.2">
      <c r="A1137" s="1">
        <v>43819.711238425924</v>
      </c>
      <c r="B1137" t="s">
        <v>3418</v>
      </c>
      <c r="C1137" t="s">
        <v>3415</v>
      </c>
      <c r="D1137">
        <v>0</v>
      </c>
      <c r="E1137">
        <v>0</v>
      </c>
      <c r="F1137">
        <v>0</v>
      </c>
      <c r="G1137" t="s">
        <v>3419</v>
      </c>
      <c r="K1137">
        <v>1.2080706038251699E+18</v>
      </c>
      <c r="L1137" t="s">
        <v>3420</v>
      </c>
    </row>
    <row r="1138" spans="1:12" x14ac:dyDescent="0.2">
      <c r="A1138" s="1">
        <v>43819.705671296295</v>
      </c>
      <c r="B1138" t="s">
        <v>3421</v>
      </c>
      <c r="C1138" t="s">
        <v>3422</v>
      </c>
      <c r="D1138">
        <v>0</v>
      </c>
      <c r="E1138">
        <v>0</v>
      </c>
      <c r="F1138">
        <v>0</v>
      </c>
      <c r="G1138" t="s">
        <v>3423</v>
      </c>
      <c r="K1138">
        <v>1.2080685884621199E+18</v>
      </c>
      <c r="L1138" t="s">
        <v>3424</v>
      </c>
    </row>
    <row r="1139" spans="1:12" x14ac:dyDescent="0.2">
      <c r="A1139" s="1">
        <v>43819.696875000001</v>
      </c>
      <c r="B1139" t="s">
        <v>3425</v>
      </c>
      <c r="D1139">
        <v>0</v>
      </c>
      <c r="E1139">
        <v>0</v>
      </c>
      <c r="F1139">
        <v>0</v>
      </c>
      <c r="G1139" t="s">
        <v>3426</v>
      </c>
      <c r="K1139">
        <v>1.20806540042611E+18</v>
      </c>
      <c r="L1139" t="s">
        <v>3427</v>
      </c>
    </row>
    <row r="1140" spans="1:12" x14ac:dyDescent="0.2">
      <c r="A1140" s="1">
        <v>43819.677083333336</v>
      </c>
      <c r="B1140" t="s">
        <v>2268</v>
      </c>
      <c r="D1140">
        <v>0</v>
      </c>
      <c r="E1140">
        <v>0</v>
      </c>
      <c r="F1140">
        <v>0</v>
      </c>
      <c r="G1140" t="s">
        <v>2269</v>
      </c>
      <c r="K1140">
        <v>1.20805822543982E+18</v>
      </c>
      <c r="L1140" t="s">
        <v>3428</v>
      </c>
    </row>
    <row r="1141" spans="1:12" x14ac:dyDescent="0.2">
      <c r="A1141" s="1">
        <v>43819.668564814812</v>
      </c>
      <c r="B1141" t="s">
        <v>3429</v>
      </c>
      <c r="D1141">
        <v>0</v>
      </c>
      <c r="E1141">
        <v>0</v>
      </c>
      <c r="F1141">
        <v>0</v>
      </c>
      <c r="G1141" t="s">
        <v>3430</v>
      </c>
      <c r="K1141">
        <v>1.20805513909073E+18</v>
      </c>
      <c r="L1141" t="s">
        <v>3431</v>
      </c>
    </row>
    <row r="1142" spans="1:12" x14ac:dyDescent="0.2">
      <c r="A1142" s="1">
        <v>43819.664884259262</v>
      </c>
      <c r="B1142" t="s">
        <v>3410</v>
      </c>
      <c r="C1142" t="s">
        <v>3432</v>
      </c>
      <c r="D1142">
        <v>1</v>
      </c>
      <c r="E1142">
        <v>2</v>
      </c>
      <c r="F1142">
        <v>1</v>
      </c>
      <c r="G1142" t="s">
        <v>3433</v>
      </c>
      <c r="K1142">
        <v>1.20805380727758E+18</v>
      </c>
      <c r="L1142" t="s">
        <v>3434</v>
      </c>
    </row>
    <row r="1143" spans="1:12" x14ac:dyDescent="0.2">
      <c r="A1143" s="1">
        <v>43819.639664351853</v>
      </c>
      <c r="B1143" t="s">
        <v>3435</v>
      </c>
      <c r="C1143" t="s">
        <v>3436</v>
      </c>
      <c r="D1143">
        <v>0</v>
      </c>
      <c r="E1143">
        <v>0</v>
      </c>
      <c r="F1143">
        <v>0</v>
      </c>
      <c r="G1143" t="s">
        <v>3437</v>
      </c>
      <c r="K1143">
        <v>1.20804466721393E+18</v>
      </c>
      <c r="L1143" t="s">
        <v>3438</v>
      </c>
    </row>
    <row r="1144" spans="1:12" x14ac:dyDescent="0.2">
      <c r="A1144" s="1">
        <v>43819.633032407408</v>
      </c>
      <c r="B1144" t="s">
        <v>750</v>
      </c>
      <c r="D1144">
        <v>1</v>
      </c>
      <c r="E1144">
        <v>93</v>
      </c>
      <c r="F1144">
        <v>132</v>
      </c>
      <c r="G1144" t="s">
        <v>3439</v>
      </c>
      <c r="K1144">
        <v>1.2080422611514399E+18</v>
      </c>
      <c r="L1144" t="s">
        <v>3440</v>
      </c>
    </row>
    <row r="1145" spans="1:12" x14ac:dyDescent="0.2">
      <c r="A1145" s="1">
        <v>43819.627905092595</v>
      </c>
      <c r="B1145" t="s">
        <v>2581</v>
      </c>
      <c r="D1145">
        <v>0</v>
      </c>
      <c r="E1145">
        <v>3</v>
      </c>
      <c r="F1145">
        <v>11</v>
      </c>
      <c r="G1145" t="s">
        <v>3441</v>
      </c>
      <c r="I1145" t="e">
        <f>oamaz7</f>
        <v>#NAME?</v>
      </c>
      <c r="K1145">
        <v>1.2080404034899999E+18</v>
      </c>
      <c r="L1145" t="s">
        <v>3442</v>
      </c>
    </row>
    <row r="1146" spans="1:12" x14ac:dyDescent="0.2">
      <c r="A1146" s="1">
        <v>43819.584803240738</v>
      </c>
      <c r="B1146" t="s">
        <v>3443</v>
      </c>
      <c r="C1146" t="s">
        <v>3444</v>
      </c>
      <c r="D1146">
        <v>0</v>
      </c>
      <c r="E1146">
        <v>0</v>
      </c>
      <c r="F1146">
        <v>0</v>
      </c>
      <c r="G1146" t="s">
        <v>3445</v>
      </c>
      <c r="K1146">
        <v>1.20802478723213E+18</v>
      </c>
      <c r="L1146" t="s">
        <v>3446</v>
      </c>
    </row>
    <row r="1147" spans="1:12" x14ac:dyDescent="0.2">
      <c r="A1147" s="1">
        <v>43819.519062500003</v>
      </c>
      <c r="B1147" t="s">
        <v>3447</v>
      </c>
      <c r="C1147" t="s">
        <v>3448</v>
      </c>
      <c r="D1147">
        <v>1</v>
      </c>
      <c r="E1147">
        <v>0</v>
      </c>
      <c r="F1147">
        <v>0</v>
      </c>
      <c r="G1147" t="s">
        <v>3449</v>
      </c>
      <c r="K1147">
        <v>1.2080009622766799E+18</v>
      </c>
      <c r="L1147" t="s">
        <v>3450</v>
      </c>
    </row>
    <row r="1148" spans="1:12" x14ac:dyDescent="0.2">
      <c r="A1148" s="1">
        <v>43819.486168981479</v>
      </c>
      <c r="B1148" t="s">
        <v>3451</v>
      </c>
      <c r="C1148" t="s">
        <v>3452</v>
      </c>
      <c r="D1148">
        <v>0</v>
      </c>
      <c r="E1148">
        <v>0</v>
      </c>
      <c r="F1148">
        <v>0</v>
      </c>
      <c r="G1148" t="s">
        <v>3453</v>
      </c>
      <c r="K1148">
        <v>1.20798904156574E+18</v>
      </c>
      <c r="L1148" t="s">
        <v>3454</v>
      </c>
    </row>
    <row r="1149" spans="1:12" x14ac:dyDescent="0.2">
      <c r="A1149" s="1">
        <v>43819.467395833337</v>
      </c>
      <c r="B1149" t="s">
        <v>3455</v>
      </c>
      <c r="C1149" t="s">
        <v>3456</v>
      </c>
      <c r="D1149">
        <v>0</v>
      </c>
      <c r="E1149">
        <v>0</v>
      </c>
      <c r="F1149">
        <v>0</v>
      </c>
      <c r="G1149" t="s">
        <v>3457</v>
      </c>
      <c r="K1149">
        <v>1.20798223735603E+18</v>
      </c>
      <c r="L1149" t="s">
        <v>3458</v>
      </c>
    </row>
    <row r="1150" spans="1:12" x14ac:dyDescent="0.2">
      <c r="A1150" s="1">
        <v>43819.461851851855</v>
      </c>
      <c r="B1150" t="s">
        <v>3459</v>
      </c>
      <c r="C1150" t="s">
        <v>1542</v>
      </c>
      <c r="D1150">
        <v>0</v>
      </c>
      <c r="E1150">
        <v>0</v>
      </c>
      <c r="F1150">
        <v>0</v>
      </c>
      <c r="G1150" t="s">
        <v>3460</v>
      </c>
      <c r="K1150">
        <v>1.20798022880451E+18</v>
      </c>
      <c r="L1150" t="s">
        <v>3461</v>
      </c>
    </row>
    <row r="1151" spans="1:12" x14ac:dyDescent="0.2">
      <c r="A1151" s="1">
        <v>43819.454942129632</v>
      </c>
      <c r="B1151" t="s">
        <v>3455</v>
      </c>
      <c r="C1151" t="s">
        <v>3462</v>
      </c>
      <c r="D1151">
        <v>1</v>
      </c>
      <c r="E1151">
        <v>0</v>
      </c>
      <c r="F1151">
        <v>1</v>
      </c>
      <c r="G1151" t="s">
        <v>3463</v>
      </c>
      <c r="K1151">
        <v>1.20797772467086E+18</v>
      </c>
      <c r="L1151" t="s">
        <v>3464</v>
      </c>
    </row>
    <row r="1152" spans="1:12" x14ac:dyDescent="0.2">
      <c r="A1152" s="1">
        <v>43819.44321759259</v>
      </c>
      <c r="B1152" t="s">
        <v>3455</v>
      </c>
      <c r="C1152" t="s">
        <v>3456</v>
      </c>
      <c r="D1152">
        <v>1</v>
      </c>
      <c r="E1152">
        <v>0</v>
      </c>
      <c r="F1152">
        <v>0</v>
      </c>
      <c r="G1152" t="s">
        <v>3465</v>
      </c>
      <c r="K1152">
        <v>1.20797347725438E+18</v>
      </c>
      <c r="L1152" t="s">
        <v>3466</v>
      </c>
    </row>
    <row r="1153" spans="1:12" x14ac:dyDescent="0.2">
      <c r="A1153" s="1">
        <v>43819.435486111113</v>
      </c>
      <c r="B1153" t="s">
        <v>3467</v>
      </c>
      <c r="D1153">
        <v>0</v>
      </c>
      <c r="E1153">
        <v>0</v>
      </c>
      <c r="F1153">
        <v>0</v>
      </c>
      <c r="G1153" t="s">
        <v>3468</v>
      </c>
      <c r="K1153">
        <v>1.2079706750482801E+18</v>
      </c>
      <c r="L1153" t="s">
        <v>3469</v>
      </c>
    </row>
    <row r="1154" spans="1:12" x14ac:dyDescent="0.2">
      <c r="A1154" s="1">
        <v>43819.434930555559</v>
      </c>
      <c r="B1154" t="s">
        <v>3470</v>
      </c>
      <c r="D1154">
        <v>0</v>
      </c>
      <c r="E1154">
        <v>0</v>
      </c>
      <c r="F1154">
        <v>0</v>
      </c>
      <c r="G1154" t="s">
        <v>3471</v>
      </c>
      <c r="K1154">
        <v>1.2079704717881201E+18</v>
      </c>
      <c r="L1154" t="s">
        <v>3472</v>
      </c>
    </row>
    <row r="1155" spans="1:12" x14ac:dyDescent="0.2">
      <c r="A1155" s="1">
        <v>43819.369247685187</v>
      </c>
      <c r="B1155" t="s">
        <v>3473</v>
      </c>
      <c r="D1155">
        <v>0</v>
      </c>
      <c r="E1155">
        <v>0</v>
      </c>
      <c r="F1155">
        <v>0</v>
      </c>
      <c r="G1155" t="s">
        <v>3474</v>
      </c>
      <c r="K1155">
        <v>1.20794667271582E+18</v>
      </c>
      <c r="L1155" t="s">
        <v>3475</v>
      </c>
    </row>
    <row r="1156" spans="1:12" x14ac:dyDescent="0.2">
      <c r="A1156" s="1">
        <v>43819.360729166663</v>
      </c>
      <c r="B1156" t="s">
        <v>3476</v>
      </c>
      <c r="D1156">
        <v>0</v>
      </c>
      <c r="E1156">
        <v>0</v>
      </c>
      <c r="F1156">
        <v>0</v>
      </c>
      <c r="G1156" t="s">
        <v>3477</v>
      </c>
      <c r="K1156">
        <v>1.20794358231487E+18</v>
      </c>
      <c r="L1156" t="s">
        <v>3478</v>
      </c>
    </row>
    <row r="1157" spans="1:12" x14ac:dyDescent="0.2">
      <c r="A1157" s="1">
        <v>43819.342268518521</v>
      </c>
      <c r="B1157" t="s">
        <v>3479</v>
      </c>
      <c r="D1157">
        <v>0</v>
      </c>
      <c r="E1157">
        <v>2</v>
      </c>
      <c r="F1157">
        <v>6</v>
      </c>
      <c r="G1157" t="s">
        <v>3480</v>
      </c>
      <c r="K1157">
        <v>1.2079368954031301E+18</v>
      </c>
      <c r="L1157" t="s">
        <v>3481</v>
      </c>
    </row>
    <row r="1158" spans="1:12" x14ac:dyDescent="0.2">
      <c r="A1158" s="1">
        <v>43819.323634259257</v>
      </c>
      <c r="B1158" t="s">
        <v>3482</v>
      </c>
      <c r="D1158">
        <v>1</v>
      </c>
      <c r="E1158">
        <v>1</v>
      </c>
      <c r="F1158">
        <v>2</v>
      </c>
      <c r="G1158" t="s">
        <v>3483</v>
      </c>
      <c r="K1158">
        <v>1.2079301400151099E+18</v>
      </c>
      <c r="L1158" t="s">
        <v>3484</v>
      </c>
    </row>
    <row r="1159" spans="1:12" x14ac:dyDescent="0.2">
      <c r="A1159" s="1">
        <v>43819.283263888887</v>
      </c>
      <c r="B1159" t="s">
        <v>3485</v>
      </c>
      <c r="C1159" t="s">
        <v>3486</v>
      </c>
      <c r="D1159">
        <v>0</v>
      </c>
      <c r="E1159">
        <v>0</v>
      </c>
      <c r="F1159">
        <v>0</v>
      </c>
      <c r="G1159" t="s">
        <v>3487</v>
      </c>
      <c r="K1159">
        <v>1.20791550990111E+18</v>
      </c>
      <c r="L1159" t="s">
        <v>3488</v>
      </c>
    </row>
    <row r="1160" spans="1:12" x14ac:dyDescent="0.2">
      <c r="A1160" s="1">
        <v>43819.264050925929</v>
      </c>
      <c r="B1160" t="s">
        <v>3489</v>
      </c>
      <c r="C1160" t="s">
        <v>3490</v>
      </c>
      <c r="D1160">
        <v>0</v>
      </c>
      <c r="E1160">
        <v>0</v>
      </c>
      <c r="F1160">
        <v>1</v>
      </c>
      <c r="G1160" t="s">
        <v>3491</v>
      </c>
      <c r="K1160">
        <v>1.2079085501917801E+18</v>
      </c>
      <c r="L1160" t="s">
        <v>3492</v>
      </c>
    </row>
    <row r="1161" spans="1:12" x14ac:dyDescent="0.2">
      <c r="A1161" s="1">
        <v>43819.255902777775</v>
      </c>
      <c r="B1161" t="s">
        <v>2570</v>
      </c>
      <c r="C1161" t="s">
        <v>90</v>
      </c>
      <c r="D1161">
        <v>0</v>
      </c>
      <c r="E1161">
        <v>0</v>
      </c>
      <c r="F1161">
        <v>0</v>
      </c>
      <c r="G1161" t="s">
        <v>3493</v>
      </c>
      <c r="K1161">
        <v>1.2079055956527301E+18</v>
      </c>
      <c r="L1161" t="s">
        <v>3494</v>
      </c>
    </row>
    <row r="1162" spans="1:12" x14ac:dyDescent="0.2">
      <c r="A1162" s="1">
        <v>43819.066192129627</v>
      </c>
      <c r="B1162" t="s">
        <v>3495</v>
      </c>
      <c r="C1162" t="s">
        <v>3496</v>
      </c>
      <c r="D1162">
        <v>0</v>
      </c>
      <c r="E1162">
        <v>0</v>
      </c>
      <c r="F1162">
        <v>0</v>
      </c>
      <c r="G1162" t="s">
        <v>3497</v>
      </c>
      <c r="K1162">
        <v>1.2078368485943199E+18</v>
      </c>
      <c r="L1162" t="s">
        <v>3498</v>
      </c>
    </row>
    <row r="1163" spans="1:12" x14ac:dyDescent="0.2">
      <c r="A1163" s="1">
        <v>43819.029548611114</v>
      </c>
      <c r="B1163" t="s">
        <v>3432</v>
      </c>
      <c r="C1163" t="s">
        <v>3499</v>
      </c>
      <c r="D1163">
        <v>1</v>
      </c>
      <c r="E1163">
        <v>0</v>
      </c>
      <c r="F1163">
        <v>0</v>
      </c>
      <c r="G1163" t="s">
        <v>3500</v>
      </c>
      <c r="K1163">
        <v>1.2078235657661801E+18</v>
      </c>
      <c r="L1163" t="s">
        <v>3501</v>
      </c>
    </row>
    <row r="1164" spans="1:12" x14ac:dyDescent="0.2">
      <c r="A1164" s="1">
        <v>43819.006284722222</v>
      </c>
      <c r="B1164" t="s">
        <v>3502</v>
      </c>
      <c r="C1164" t="s">
        <v>666</v>
      </c>
      <c r="D1164">
        <v>0</v>
      </c>
      <c r="E1164">
        <v>0</v>
      </c>
      <c r="F1164">
        <v>0</v>
      </c>
      <c r="G1164" t="s">
        <v>3503</v>
      </c>
      <c r="K1164">
        <v>1.2078151367376599E+18</v>
      </c>
      <c r="L1164" t="s">
        <v>3504</v>
      </c>
    </row>
    <row r="1165" spans="1:12" x14ac:dyDescent="0.2">
      <c r="A1165" s="1">
        <v>43818.963043981479</v>
      </c>
      <c r="B1165" t="s">
        <v>2245</v>
      </c>
      <c r="D1165">
        <v>0</v>
      </c>
      <c r="E1165">
        <v>0</v>
      </c>
      <c r="F1165">
        <v>1</v>
      </c>
      <c r="G1165" t="s">
        <v>3505</v>
      </c>
      <c r="K1165">
        <v>1.20779946618464E+18</v>
      </c>
      <c r="L1165" t="s">
        <v>3506</v>
      </c>
    </row>
    <row r="1166" spans="1:12" x14ac:dyDescent="0.2">
      <c r="A1166" s="1">
        <v>43818.958738425928</v>
      </c>
      <c r="B1166" t="s">
        <v>3158</v>
      </c>
      <c r="D1166">
        <v>0</v>
      </c>
      <c r="E1166">
        <v>0</v>
      </c>
      <c r="F1166">
        <v>1</v>
      </c>
      <c r="G1166" t="s">
        <v>3507</v>
      </c>
      <c r="J1166" t="s">
        <v>3508</v>
      </c>
      <c r="K1166">
        <v>1.2077979071198999E+18</v>
      </c>
      <c r="L1166" t="s">
        <v>3509</v>
      </c>
    </row>
    <row r="1167" spans="1:12" x14ac:dyDescent="0.2">
      <c r="A1167" s="1">
        <v>43818.912893518522</v>
      </c>
      <c r="B1167" t="s">
        <v>3510</v>
      </c>
      <c r="C1167" t="s">
        <v>3511</v>
      </c>
      <c r="D1167">
        <v>1</v>
      </c>
      <c r="E1167">
        <v>0</v>
      </c>
      <c r="F1167">
        <v>0</v>
      </c>
      <c r="G1167" t="s">
        <v>3512</v>
      </c>
      <c r="K1167">
        <v>1.2077812941192801E+18</v>
      </c>
      <c r="L1167" t="s">
        <v>3513</v>
      </c>
    </row>
    <row r="1168" spans="1:12" x14ac:dyDescent="0.2">
      <c r="A1168" s="1">
        <v>43818.896620370368</v>
      </c>
      <c r="B1168" t="s">
        <v>3514</v>
      </c>
      <c r="C1168" t="s">
        <v>3515</v>
      </c>
      <c r="D1168">
        <v>0</v>
      </c>
      <c r="E1168">
        <v>0</v>
      </c>
      <c r="F1168">
        <v>0</v>
      </c>
      <c r="G1168" t="s">
        <v>3516</v>
      </c>
      <c r="K1168">
        <v>1.20777539759056E+18</v>
      </c>
      <c r="L1168" t="s">
        <v>3517</v>
      </c>
    </row>
    <row r="1169" spans="1:12" x14ac:dyDescent="0.2">
      <c r="A1169" s="1">
        <v>43818.88753472222</v>
      </c>
      <c r="B1169" t="s">
        <v>3518</v>
      </c>
      <c r="C1169" t="s">
        <v>90</v>
      </c>
      <c r="D1169">
        <v>0</v>
      </c>
      <c r="E1169">
        <v>1</v>
      </c>
      <c r="F1169">
        <v>0</v>
      </c>
      <c r="G1169" t="s">
        <v>3519</v>
      </c>
      <c r="K1169">
        <v>1.20777210539327E+18</v>
      </c>
      <c r="L1169" t="s">
        <v>3520</v>
      </c>
    </row>
    <row r="1170" spans="1:12" x14ac:dyDescent="0.2">
      <c r="A1170" s="1">
        <v>43818.880671296298</v>
      </c>
      <c r="B1170" t="s">
        <v>3521</v>
      </c>
      <c r="D1170">
        <v>1</v>
      </c>
      <c r="E1170">
        <v>0</v>
      </c>
      <c r="F1170">
        <v>0</v>
      </c>
      <c r="G1170" t="s">
        <v>3522</v>
      </c>
      <c r="K1170">
        <v>1.2077696180829199E+18</v>
      </c>
      <c r="L1170" t="s">
        <v>3523</v>
      </c>
    </row>
    <row r="1171" spans="1:12" x14ac:dyDescent="0.2">
      <c r="A1171" s="1">
        <v>43818.878194444442</v>
      </c>
      <c r="B1171" t="s">
        <v>3524</v>
      </c>
      <c r="D1171">
        <v>1</v>
      </c>
      <c r="E1171">
        <v>2</v>
      </c>
      <c r="F1171">
        <v>5</v>
      </c>
      <c r="G1171" t="s">
        <v>3525</v>
      </c>
      <c r="K1171">
        <v>1.2077687182117801E+18</v>
      </c>
      <c r="L1171" t="s">
        <v>3526</v>
      </c>
    </row>
    <row r="1172" spans="1:12" x14ac:dyDescent="0.2">
      <c r="A1172" s="1">
        <v>43818.835034722222</v>
      </c>
      <c r="B1172" t="s">
        <v>3527</v>
      </c>
      <c r="D1172">
        <v>1</v>
      </c>
      <c r="E1172">
        <v>0</v>
      </c>
      <c r="F1172">
        <v>0</v>
      </c>
      <c r="G1172" t="s">
        <v>3528</v>
      </c>
      <c r="K1172">
        <v>1.2077530764357701E+18</v>
      </c>
      <c r="L1172" t="s">
        <v>3529</v>
      </c>
    </row>
    <row r="1173" spans="1:12" x14ac:dyDescent="0.2">
      <c r="A1173" s="1">
        <v>43818.831469907411</v>
      </c>
      <c r="B1173" t="s">
        <v>3530</v>
      </c>
      <c r="C1173" t="s">
        <v>3531</v>
      </c>
      <c r="D1173">
        <v>0</v>
      </c>
      <c r="E1173">
        <v>0</v>
      </c>
      <c r="F1173">
        <v>0</v>
      </c>
      <c r="G1173" t="s">
        <v>3532</v>
      </c>
      <c r="K1173">
        <v>1.20775178833571E+18</v>
      </c>
      <c r="L1173" t="s">
        <v>3533</v>
      </c>
    </row>
    <row r="1174" spans="1:12" x14ac:dyDescent="0.2">
      <c r="A1174" s="1">
        <v>43818.827453703707</v>
      </c>
      <c r="B1174" t="s">
        <v>3534</v>
      </c>
      <c r="D1174">
        <v>2</v>
      </c>
      <c r="E1174">
        <v>0</v>
      </c>
      <c r="F1174">
        <v>1</v>
      </c>
      <c r="G1174" t="s">
        <v>3535</v>
      </c>
      <c r="K1174">
        <v>1.2077503318761999E+18</v>
      </c>
      <c r="L1174" t="s">
        <v>3536</v>
      </c>
    </row>
    <row r="1175" spans="1:12" x14ac:dyDescent="0.2">
      <c r="A1175" s="1">
        <v>43818.824259259258</v>
      </c>
      <c r="B1175" t="s">
        <v>3537</v>
      </c>
      <c r="D1175">
        <v>1</v>
      </c>
      <c r="E1175">
        <v>0</v>
      </c>
      <c r="F1175">
        <v>1</v>
      </c>
      <c r="G1175" t="s">
        <v>3538</v>
      </c>
      <c r="K1175">
        <v>1.20774917372401E+18</v>
      </c>
      <c r="L1175" t="s">
        <v>3539</v>
      </c>
    </row>
    <row r="1176" spans="1:12" x14ac:dyDescent="0.2">
      <c r="A1176" s="1">
        <v>43818.808472222219</v>
      </c>
      <c r="B1176" t="s">
        <v>3540</v>
      </c>
      <c r="C1176" t="s">
        <v>319</v>
      </c>
      <c r="D1176">
        <v>0</v>
      </c>
      <c r="E1176">
        <v>0</v>
      </c>
      <c r="F1176">
        <v>0</v>
      </c>
      <c r="G1176" t="s">
        <v>3541</v>
      </c>
      <c r="K1176">
        <v>1.2077434526513999E+18</v>
      </c>
      <c r="L1176" t="s">
        <v>3542</v>
      </c>
    </row>
    <row r="1177" spans="1:12" x14ac:dyDescent="0.2">
      <c r="A1177" s="1">
        <v>43818.794895833336</v>
      </c>
      <c r="B1177" t="s">
        <v>2137</v>
      </c>
      <c r="D1177">
        <v>1</v>
      </c>
      <c r="E1177">
        <v>0</v>
      </c>
      <c r="F1177">
        <v>0</v>
      </c>
      <c r="G1177" t="s">
        <v>3543</v>
      </c>
      <c r="K1177">
        <v>1.2077385322210601E+18</v>
      </c>
      <c r="L1177" t="s">
        <v>3544</v>
      </c>
    </row>
    <row r="1178" spans="1:12" x14ac:dyDescent="0.2">
      <c r="A1178" s="1">
        <v>43818.777291666665</v>
      </c>
      <c r="B1178" t="s">
        <v>3545</v>
      </c>
      <c r="C1178" t="s">
        <v>3546</v>
      </c>
      <c r="D1178">
        <v>2</v>
      </c>
      <c r="E1178">
        <v>2</v>
      </c>
      <c r="F1178">
        <v>0</v>
      </c>
      <c r="G1178" t="s">
        <v>3547</v>
      </c>
      <c r="K1178">
        <v>1.20773215250019E+18</v>
      </c>
      <c r="L1178" t="s">
        <v>3548</v>
      </c>
    </row>
    <row r="1179" spans="1:12" x14ac:dyDescent="0.2">
      <c r="A1179" s="1">
        <v>43818.775046296294</v>
      </c>
      <c r="B1179" t="s">
        <v>3549</v>
      </c>
      <c r="D1179">
        <v>2</v>
      </c>
      <c r="E1179">
        <v>0</v>
      </c>
      <c r="F1179">
        <v>0</v>
      </c>
      <c r="G1179" t="s">
        <v>3550</v>
      </c>
      <c r="K1179">
        <v>1.2077313375678899E+18</v>
      </c>
      <c r="L1179" t="s">
        <v>3551</v>
      </c>
    </row>
    <row r="1180" spans="1:12" x14ac:dyDescent="0.2">
      <c r="A1180" s="1">
        <v>43818.749814814815</v>
      </c>
      <c r="B1180" t="s">
        <v>3552</v>
      </c>
      <c r="D1180">
        <v>3</v>
      </c>
      <c r="E1180">
        <v>14</v>
      </c>
      <c r="F1180">
        <v>24</v>
      </c>
      <c r="G1180" t="s">
        <v>3553</v>
      </c>
      <c r="K1180">
        <v>1.2077221971938299E+18</v>
      </c>
      <c r="L1180" t="s">
        <v>3554</v>
      </c>
    </row>
    <row r="1181" spans="1:12" x14ac:dyDescent="0.2">
      <c r="A1181" s="1">
        <v>43818.728043981479</v>
      </c>
      <c r="B1181" t="s">
        <v>3555</v>
      </c>
      <c r="C1181" t="s">
        <v>3556</v>
      </c>
      <c r="D1181">
        <v>3</v>
      </c>
      <c r="E1181">
        <v>0</v>
      </c>
      <c r="F1181">
        <v>2</v>
      </c>
      <c r="G1181" t="s">
        <v>3557</v>
      </c>
      <c r="K1181">
        <v>1.20771430769534E+18</v>
      </c>
      <c r="L1181" t="s">
        <v>3558</v>
      </c>
    </row>
    <row r="1182" spans="1:12" x14ac:dyDescent="0.2">
      <c r="A1182" s="1">
        <v>43818.724212962959</v>
      </c>
      <c r="B1182" t="s">
        <v>3559</v>
      </c>
      <c r="C1182" t="s">
        <v>40</v>
      </c>
      <c r="D1182">
        <v>0</v>
      </c>
      <c r="E1182">
        <v>0</v>
      </c>
      <c r="F1182">
        <v>0</v>
      </c>
      <c r="G1182" t="s">
        <v>3560</v>
      </c>
      <c r="K1182">
        <v>1.2077129183573801E+18</v>
      </c>
      <c r="L1182" t="s">
        <v>3561</v>
      </c>
    </row>
    <row r="1183" spans="1:12" x14ac:dyDescent="0.2">
      <c r="A1183" s="1">
        <v>43818.711782407408</v>
      </c>
      <c r="B1183" t="s">
        <v>3562</v>
      </c>
      <c r="C1183" t="s">
        <v>3563</v>
      </c>
      <c r="D1183">
        <v>1</v>
      </c>
      <c r="E1183">
        <v>0</v>
      </c>
      <c r="F1183">
        <v>0</v>
      </c>
      <c r="G1183" t="s">
        <v>3564</v>
      </c>
      <c r="K1183">
        <v>1.2077084149541299E+18</v>
      </c>
      <c r="L1183" t="s">
        <v>3565</v>
      </c>
    </row>
    <row r="1184" spans="1:12" x14ac:dyDescent="0.2">
      <c r="A1184" s="1">
        <v>43818.70521990741</v>
      </c>
      <c r="B1184" t="s">
        <v>3566</v>
      </c>
      <c r="C1184" t="s">
        <v>393</v>
      </c>
      <c r="D1184">
        <v>1</v>
      </c>
      <c r="E1184">
        <v>0</v>
      </c>
      <c r="F1184">
        <v>1</v>
      </c>
      <c r="G1184" t="s">
        <v>3567</v>
      </c>
      <c r="K1184">
        <v>1.2077060355128399E+18</v>
      </c>
      <c r="L1184" t="s">
        <v>3568</v>
      </c>
    </row>
    <row r="1185" spans="1:12" x14ac:dyDescent="0.2">
      <c r="A1185" s="1">
        <v>43818.70517361111</v>
      </c>
      <c r="B1185" t="s">
        <v>3569</v>
      </c>
      <c r="C1185" t="s">
        <v>3570</v>
      </c>
      <c r="D1185">
        <v>2</v>
      </c>
      <c r="E1185">
        <v>0</v>
      </c>
      <c r="F1185">
        <v>0</v>
      </c>
      <c r="G1185" t="s">
        <v>3571</v>
      </c>
      <c r="K1185">
        <v>1.2077060200065101E+18</v>
      </c>
      <c r="L1185" t="s">
        <v>3572</v>
      </c>
    </row>
    <row r="1186" spans="1:12" x14ac:dyDescent="0.2">
      <c r="A1186" s="1">
        <v>43818.698993055557</v>
      </c>
      <c r="B1186" t="s">
        <v>3573</v>
      </c>
      <c r="D1186">
        <v>0</v>
      </c>
      <c r="E1186">
        <v>0</v>
      </c>
      <c r="F1186">
        <v>1</v>
      </c>
      <c r="G1186" t="s">
        <v>3574</v>
      </c>
      <c r="K1186">
        <v>1.20770377801261E+18</v>
      </c>
      <c r="L1186" t="s">
        <v>3575</v>
      </c>
    </row>
    <row r="1187" spans="1:12" x14ac:dyDescent="0.2">
      <c r="A1187" s="1">
        <v>43818.677083333336</v>
      </c>
      <c r="B1187" t="s">
        <v>2268</v>
      </c>
      <c r="D1187">
        <v>0</v>
      </c>
      <c r="E1187">
        <v>0</v>
      </c>
      <c r="F1187">
        <v>1</v>
      </c>
      <c r="G1187" t="s">
        <v>2269</v>
      </c>
      <c r="K1187">
        <v>1.2076958377757E+18</v>
      </c>
      <c r="L1187" t="s">
        <v>3576</v>
      </c>
    </row>
    <row r="1188" spans="1:12" x14ac:dyDescent="0.2">
      <c r="A1188" s="1">
        <v>43818.677083333336</v>
      </c>
      <c r="B1188" t="s">
        <v>2268</v>
      </c>
      <c r="D1188">
        <v>0</v>
      </c>
      <c r="E1188">
        <v>0</v>
      </c>
      <c r="F1188">
        <v>0</v>
      </c>
      <c r="G1188" t="s">
        <v>2269</v>
      </c>
      <c r="K1188">
        <v>1.2076958376415401E+18</v>
      </c>
      <c r="L1188" t="s">
        <v>3577</v>
      </c>
    </row>
    <row r="1189" spans="1:12" x14ac:dyDescent="0.2">
      <c r="A1189" s="1">
        <v>43818.671886574077</v>
      </c>
      <c r="B1189" t="s">
        <v>3578</v>
      </c>
      <c r="D1189">
        <v>0</v>
      </c>
      <c r="E1189">
        <v>0</v>
      </c>
      <c r="F1189">
        <v>0</v>
      </c>
      <c r="G1189" t="s">
        <v>3579</v>
      </c>
      <c r="K1189">
        <v>1.2076939563116301E+18</v>
      </c>
      <c r="L1189" t="s">
        <v>3580</v>
      </c>
    </row>
    <row r="1190" spans="1:12" x14ac:dyDescent="0.2">
      <c r="A1190" s="1">
        <v>43818.667847222219</v>
      </c>
      <c r="B1190" t="s">
        <v>3581</v>
      </c>
      <c r="D1190">
        <v>2</v>
      </c>
      <c r="E1190">
        <v>1</v>
      </c>
      <c r="F1190">
        <v>14</v>
      </c>
      <c r="G1190" t="s">
        <v>3582</v>
      </c>
      <c r="K1190">
        <v>1.20769249361938E+18</v>
      </c>
      <c r="L1190" t="s">
        <v>3583</v>
      </c>
    </row>
    <row r="1191" spans="1:12" x14ac:dyDescent="0.2">
      <c r="A1191" s="1">
        <v>43818.663263888891</v>
      </c>
      <c r="B1191" t="s">
        <v>3584</v>
      </c>
      <c r="D1191">
        <v>3</v>
      </c>
      <c r="E1191">
        <v>0</v>
      </c>
      <c r="F1191">
        <v>0</v>
      </c>
      <c r="G1191" t="s">
        <v>3585</v>
      </c>
      <c r="K1191">
        <v>1.2076908298145101E+18</v>
      </c>
      <c r="L1191" t="s">
        <v>3586</v>
      </c>
    </row>
    <row r="1192" spans="1:12" x14ac:dyDescent="0.2">
      <c r="A1192" s="1">
        <v>43818.662222222221</v>
      </c>
      <c r="B1192" t="s">
        <v>3587</v>
      </c>
      <c r="D1192">
        <v>0</v>
      </c>
      <c r="E1192">
        <v>0</v>
      </c>
      <c r="F1192">
        <v>2</v>
      </c>
      <c r="G1192" t="s">
        <v>3588</v>
      </c>
      <c r="K1192">
        <v>1.2076904545794401E+18</v>
      </c>
      <c r="L1192" t="s">
        <v>3589</v>
      </c>
    </row>
    <row r="1193" spans="1:12" x14ac:dyDescent="0.2">
      <c r="A1193" s="1">
        <v>43818.652592592596</v>
      </c>
      <c r="B1193" t="s">
        <v>3590</v>
      </c>
      <c r="C1193" t="s">
        <v>3591</v>
      </c>
      <c r="D1193">
        <v>0</v>
      </c>
      <c r="E1193">
        <v>1</v>
      </c>
      <c r="F1193">
        <v>2</v>
      </c>
      <c r="G1193" t="s">
        <v>3592</v>
      </c>
      <c r="K1193">
        <v>1.20768696160926E+18</v>
      </c>
      <c r="L1193" t="s">
        <v>3593</v>
      </c>
    </row>
    <row r="1194" spans="1:12" x14ac:dyDescent="0.2">
      <c r="A1194" s="1">
        <v>43818.646053240744</v>
      </c>
      <c r="B1194" t="s">
        <v>3594</v>
      </c>
      <c r="C1194" t="s">
        <v>3595</v>
      </c>
      <c r="D1194">
        <v>0</v>
      </c>
      <c r="E1194">
        <v>0</v>
      </c>
      <c r="F1194">
        <v>0</v>
      </c>
      <c r="G1194" t="s">
        <v>3596</v>
      </c>
      <c r="I1194" t="e">
        <f>_xlfn.SINGLE(Saudi_Aramco _xlfn.SINGLE(stc_ksa))</f>
        <v>#NAME?</v>
      </c>
      <c r="K1194">
        <v>1.2076845932786801E+18</v>
      </c>
      <c r="L1194" t="s">
        <v>3597</v>
      </c>
    </row>
    <row r="1195" spans="1:12" x14ac:dyDescent="0.2">
      <c r="A1195" s="1">
        <v>43818.635763888888</v>
      </c>
      <c r="B1195" t="s">
        <v>3598</v>
      </c>
      <c r="D1195">
        <v>2</v>
      </c>
      <c r="E1195">
        <v>0</v>
      </c>
      <c r="F1195">
        <v>0</v>
      </c>
      <c r="G1195" t="s">
        <v>3599</v>
      </c>
      <c r="K1195">
        <v>1.2076808637581399E+18</v>
      </c>
      <c r="L1195" t="s">
        <v>3600</v>
      </c>
    </row>
    <row r="1196" spans="1:12" x14ac:dyDescent="0.2">
      <c r="A1196" s="1">
        <v>43818.635324074072</v>
      </c>
      <c r="B1196" t="s">
        <v>3601</v>
      </c>
      <c r="C1196" t="s">
        <v>3602</v>
      </c>
      <c r="D1196">
        <v>0</v>
      </c>
      <c r="E1196">
        <v>0</v>
      </c>
      <c r="F1196">
        <v>0</v>
      </c>
      <c r="G1196" t="s">
        <v>3603</v>
      </c>
      <c r="K1196">
        <v>1.2076807042194099E+18</v>
      </c>
      <c r="L1196" t="s">
        <v>3604</v>
      </c>
    </row>
    <row r="1197" spans="1:12" x14ac:dyDescent="0.2">
      <c r="A1197" s="1">
        <v>43818.634305555555</v>
      </c>
      <c r="B1197" t="s">
        <v>3605</v>
      </c>
      <c r="D1197">
        <v>0</v>
      </c>
      <c r="E1197">
        <v>0</v>
      </c>
      <c r="F1197">
        <v>0</v>
      </c>
      <c r="G1197" t="s">
        <v>3606</v>
      </c>
      <c r="K1197">
        <v>1.2076803354939599E+18</v>
      </c>
      <c r="L1197" t="s">
        <v>3607</v>
      </c>
    </row>
    <row r="1198" spans="1:12" x14ac:dyDescent="0.2">
      <c r="A1198" s="1">
        <v>43818.619502314818</v>
      </c>
      <c r="B1198" t="s">
        <v>3608</v>
      </c>
      <c r="C1198" t="s">
        <v>3609</v>
      </c>
      <c r="D1198">
        <v>2</v>
      </c>
      <c r="E1198">
        <v>0</v>
      </c>
      <c r="F1198">
        <v>0</v>
      </c>
      <c r="G1198" t="s">
        <v>3610</v>
      </c>
      <c r="K1198">
        <v>1.2076749712182001E+18</v>
      </c>
      <c r="L1198" t="s">
        <v>3611</v>
      </c>
    </row>
    <row r="1199" spans="1:12" x14ac:dyDescent="0.2">
      <c r="A1199" s="1">
        <v>43818.619212962964</v>
      </c>
      <c r="B1199" t="s">
        <v>2268</v>
      </c>
      <c r="D1199">
        <v>0</v>
      </c>
      <c r="E1199">
        <v>1</v>
      </c>
      <c r="F1199">
        <v>2</v>
      </c>
      <c r="G1199" t="s">
        <v>3612</v>
      </c>
      <c r="K1199">
        <v>1.20767486709875E+18</v>
      </c>
      <c r="L1199" t="s">
        <v>3613</v>
      </c>
    </row>
    <row r="1200" spans="1:12" x14ac:dyDescent="0.2">
      <c r="A1200" s="1">
        <v>43818.617430555554</v>
      </c>
      <c r="B1200" t="s">
        <v>3614</v>
      </c>
      <c r="D1200">
        <v>0</v>
      </c>
      <c r="E1200">
        <v>0</v>
      </c>
      <c r="F1200">
        <v>0</v>
      </c>
      <c r="G1200" t="s">
        <v>3615</v>
      </c>
      <c r="K1200">
        <v>1.2076742233024499E+18</v>
      </c>
      <c r="L1200" t="s">
        <v>3616</v>
      </c>
    </row>
    <row r="1201" spans="1:12" x14ac:dyDescent="0.2">
      <c r="A1201" s="1">
        <v>43818.607627314814</v>
      </c>
      <c r="B1201" t="s">
        <v>3617</v>
      </c>
      <c r="D1201">
        <v>1</v>
      </c>
      <c r="E1201">
        <v>3</v>
      </c>
      <c r="F1201">
        <v>16</v>
      </c>
      <c r="G1201" t="s">
        <v>3618</v>
      </c>
      <c r="K1201">
        <v>1.20767066732126E+18</v>
      </c>
      <c r="L1201" t="s">
        <v>3619</v>
      </c>
    </row>
    <row r="1202" spans="1:12" x14ac:dyDescent="0.2">
      <c r="A1202" s="1">
        <v>43818.607511574075</v>
      </c>
      <c r="B1202" t="s">
        <v>3620</v>
      </c>
      <c r="C1202" t="s">
        <v>90</v>
      </c>
      <c r="D1202">
        <v>0</v>
      </c>
      <c r="E1202">
        <v>0</v>
      </c>
      <c r="F1202">
        <v>0</v>
      </c>
      <c r="G1202" t="s">
        <v>3621</v>
      </c>
      <c r="K1202">
        <v>1.20767062534046E+18</v>
      </c>
      <c r="L1202" t="s">
        <v>3622</v>
      </c>
    </row>
    <row r="1203" spans="1:12" x14ac:dyDescent="0.2">
      <c r="A1203" s="1">
        <v>43818.602951388886</v>
      </c>
      <c r="B1203" t="s">
        <v>3623</v>
      </c>
      <c r="C1203" t="s">
        <v>816</v>
      </c>
      <c r="D1203">
        <v>0</v>
      </c>
      <c r="E1203">
        <v>0</v>
      </c>
      <c r="F1203">
        <v>0</v>
      </c>
      <c r="G1203" t="s">
        <v>1159</v>
      </c>
      <c r="K1203">
        <v>1.20766897516287E+18</v>
      </c>
      <c r="L1203" t="s">
        <v>3624</v>
      </c>
    </row>
    <row r="1204" spans="1:12" x14ac:dyDescent="0.2">
      <c r="A1204" s="1">
        <v>43818.598738425928</v>
      </c>
      <c r="B1204" t="s">
        <v>3036</v>
      </c>
      <c r="D1204">
        <v>1</v>
      </c>
      <c r="E1204">
        <v>192</v>
      </c>
      <c r="F1204">
        <v>3</v>
      </c>
      <c r="G1204" t="s">
        <v>3037</v>
      </c>
      <c r="K1204">
        <v>1.2076674462383201E+18</v>
      </c>
      <c r="L1204" t="s">
        <v>3625</v>
      </c>
    </row>
    <row r="1205" spans="1:12" x14ac:dyDescent="0.2">
      <c r="A1205" s="1">
        <v>43818.595243055555</v>
      </c>
      <c r="B1205" t="s">
        <v>291</v>
      </c>
      <c r="D1205">
        <v>1</v>
      </c>
      <c r="E1205">
        <v>1</v>
      </c>
      <c r="F1205">
        <v>2</v>
      </c>
      <c r="G1205" t="s">
        <v>3626</v>
      </c>
      <c r="K1205">
        <v>1.20766618043937E+18</v>
      </c>
      <c r="L1205" t="s">
        <v>3627</v>
      </c>
    </row>
    <row r="1206" spans="1:12" x14ac:dyDescent="0.2">
      <c r="A1206" s="1">
        <v>43818.585925925923</v>
      </c>
      <c r="B1206" t="s">
        <v>3628</v>
      </c>
      <c r="C1206" t="s">
        <v>894</v>
      </c>
      <c r="D1206">
        <v>0</v>
      </c>
      <c r="E1206">
        <v>0</v>
      </c>
      <c r="F1206">
        <v>0</v>
      </c>
      <c r="G1206" t="s">
        <v>3629</v>
      </c>
      <c r="K1206">
        <v>1.20766280442306E+18</v>
      </c>
      <c r="L1206" t="s">
        <v>3630</v>
      </c>
    </row>
    <row r="1207" spans="1:12" x14ac:dyDescent="0.2">
      <c r="A1207" s="1">
        <v>43818.571805555555</v>
      </c>
      <c r="B1207" t="s">
        <v>3631</v>
      </c>
      <c r="D1207">
        <v>0</v>
      </c>
      <c r="E1207">
        <v>0</v>
      </c>
      <c r="F1207">
        <v>0</v>
      </c>
      <c r="G1207" t="s">
        <v>3632</v>
      </c>
      <c r="K1207">
        <v>1.2076576885675899E+18</v>
      </c>
      <c r="L1207" t="s">
        <v>3633</v>
      </c>
    </row>
    <row r="1208" spans="1:12" x14ac:dyDescent="0.2">
      <c r="A1208" s="1">
        <v>43818.565335648149</v>
      </c>
      <c r="B1208" t="s">
        <v>3634</v>
      </c>
      <c r="D1208">
        <v>0</v>
      </c>
      <c r="E1208">
        <v>0</v>
      </c>
      <c r="F1208">
        <v>1</v>
      </c>
      <c r="G1208" t="s">
        <v>3635</v>
      </c>
      <c r="K1208">
        <v>1.20765534376707E+18</v>
      </c>
      <c r="L1208" t="s">
        <v>3636</v>
      </c>
    </row>
    <row r="1209" spans="1:12" x14ac:dyDescent="0.2">
      <c r="A1209" s="1">
        <v>43818.543657407405</v>
      </c>
      <c r="B1209" t="s">
        <v>3637</v>
      </c>
      <c r="D1209">
        <v>0</v>
      </c>
      <c r="E1209">
        <v>0</v>
      </c>
      <c r="F1209">
        <v>0</v>
      </c>
      <c r="G1209" t="s">
        <v>3638</v>
      </c>
      <c r="K1209">
        <v>1.20764748693394E+18</v>
      </c>
      <c r="L1209" t="s">
        <v>3639</v>
      </c>
    </row>
    <row r="1210" spans="1:12" x14ac:dyDescent="0.2">
      <c r="A1210" s="1">
        <v>43818.536747685182</v>
      </c>
      <c r="B1210" t="s">
        <v>3640</v>
      </c>
      <c r="D1210">
        <v>0</v>
      </c>
      <c r="E1210">
        <v>0</v>
      </c>
      <c r="F1210">
        <v>0</v>
      </c>
      <c r="G1210" t="s">
        <v>3641</v>
      </c>
      <c r="K1210">
        <v>1.2076449841298501E+18</v>
      </c>
      <c r="L1210" t="s">
        <v>3642</v>
      </c>
    </row>
    <row r="1211" spans="1:12" x14ac:dyDescent="0.2">
      <c r="A1211" s="1">
        <v>43818.53565972222</v>
      </c>
      <c r="B1211" t="s">
        <v>3643</v>
      </c>
      <c r="D1211">
        <v>0</v>
      </c>
      <c r="E1211">
        <v>0</v>
      </c>
      <c r="F1211">
        <v>2</v>
      </c>
      <c r="G1211" t="s">
        <v>3644</v>
      </c>
      <c r="K1211">
        <v>1.20764458932834E+18</v>
      </c>
      <c r="L1211" t="s">
        <v>3645</v>
      </c>
    </row>
    <row r="1212" spans="1:12" x14ac:dyDescent="0.2">
      <c r="A1212" s="1">
        <v>43818.52847222222</v>
      </c>
      <c r="B1212" t="s">
        <v>2363</v>
      </c>
      <c r="D1212">
        <v>0</v>
      </c>
      <c r="E1212">
        <v>0</v>
      </c>
      <c r="F1212">
        <v>0</v>
      </c>
      <c r="G1212" t="s">
        <v>3646</v>
      </c>
      <c r="K1212">
        <v>1.2076419823461E+18</v>
      </c>
      <c r="L1212" t="s">
        <v>3647</v>
      </c>
    </row>
    <row r="1213" spans="1:12" x14ac:dyDescent="0.2">
      <c r="A1213" s="1">
        <v>43818.527951388889</v>
      </c>
      <c r="B1213" t="s">
        <v>3648</v>
      </c>
      <c r="D1213">
        <v>1</v>
      </c>
      <c r="E1213">
        <v>0</v>
      </c>
      <c r="F1213">
        <v>0</v>
      </c>
      <c r="G1213" t="s">
        <v>3649</v>
      </c>
      <c r="K1213">
        <v>1.20764179579187E+18</v>
      </c>
      <c r="L1213" t="s">
        <v>3650</v>
      </c>
    </row>
    <row r="1214" spans="1:12" x14ac:dyDescent="0.2">
      <c r="A1214" s="1">
        <v>43818.517118055555</v>
      </c>
      <c r="B1214" t="s">
        <v>3651</v>
      </c>
      <c r="D1214">
        <v>1</v>
      </c>
      <c r="E1214">
        <v>0</v>
      </c>
      <c r="F1214">
        <v>3</v>
      </c>
      <c r="G1214" t="s">
        <v>3652</v>
      </c>
      <c r="K1214">
        <v>1.20763787053987E+18</v>
      </c>
      <c r="L1214" t="s">
        <v>3653</v>
      </c>
    </row>
    <row r="1215" spans="1:12" x14ac:dyDescent="0.2">
      <c r="A1215" s="1">
        <v>43818.499398148146</v>
      </c>
      <c r="B1215" t="s">
        <v>3654</v>
      </c>
      <c r="D1215">
        <v>0</v>
      </c>
      <c r="E1215">
        <v>0</v>
      </c>
      <c r="F1215">
        <v>1</v>
      </c>
      <c r="G1215" t="s">
        <v>3655</v>
      </c>
      <c r="K1215">
        <v>1.2076314495973901E+18</v>
      </c>
      <c r="L1215" t="s">
        <v>3656</v>
      </c>
    </row>
    <row r="1216" spans="1:12" x14ac:dyDescent="0.2">
      <c r="A1216" s="1">
        <v>43818.473576388889</v>
      </c>
      <c r="B1216" t="s">
        <v>3657</v>
      </c>
      <c r="C1216" t="s">
        <v>3657</v>
      </c>
      <c r="D1216">
        <v>0</v>
      </c>
      <c r="E1216">
        <v>0</v>
      </c>
      <c r="F1216">
        <v>0</v>
      </c>
      <c r="G1216" t="s">
        <v>3658</v>
      </c>
      <c r="K1216">
        <v>1.20762208985277E+18</v>
      </c>
      <c r="L1216" t="s">
        <v>3659</v>
      </c>
    </row>
    <row r="1217" spans="1:12" x14ac:dyDescent="0.2">
      <c r="A1217" s="1">
        <v>43818.459780092591</v>
      </c>
      <c r="B1217" t="s">
        <v>3660</v>
      </c>
      <c r="C1217" t="s">
        <v>3661</v>
      </c>
      <c r="D1217">
        <v>1</v>
      </c>
      <c r="E1217">
        <v>0</v>
      </c>
      <c r="F1217">
        <v>0</v>
      </c>
      <c r="G1217" t="s">
        <v>3662</v>
      </c>
      <c r="K1217">
        <v>1.20761708868637E+18</v>
      </c>
      <c r="L1217" t="s">
        <v>3663</v>
      </c>
    </row>
    <row r="1218" spans="1:12" x14ac:dyDescent="0.2">
      <c r="A1218" s="1">
        <v>43818.443194444444</v>
      </c>
      <c r="B1218" t="s">
        <v>3664</v>
      </c>
      <c r="C1218" t="s">
        <v>3665</v>
      </c>
      <c r="D1218">
        <v>0</v>
      </c>
      <c r="E1218">
        <v>0</v>
      </c>
      <c r="F1218">
        <v>0</v>
      </c>
      <c r="G1218" t="s">
        <v>3666</v>
      </c>
      <c r="K1218">
        <v>1.2076110811595599E+18</v>
      </c>
      <c r="L1218" t="s">
        <v>3667</v>
      </c>
    </row>
    <row r="1219" spans="1:12" x14ac:dyDescent="0.2">
      <c r="A1219" s="1">
        <v>43818.418668981481</v>
      </c>
      <c r="B1219" t="s">
        <v>3668</v>
      </c>
      <c r="C1219" t="s">
        <v>3669</v>
      </c>
      <c r="D1219">
        <v>0</v>
      </c>
      <c r="E1219">
        <v>0</v>
      </c>
      <c r="F1219">
        <v>0</v>
      </c>
      <c r="G1219" t="s">
        <v>3670</v>
      </c>
      <c r="K1219">
        <v>1.20760219337905E+18</v>
      </c>
      <c r="L1219" t="s">
        <v>3671</v>
      </c>
    </row>
    <row r="1220" spans="1:12" x14ac:dyDescent="0.2">
      <c r="A1220" s="1">
        <v>43818.40283564815</v>
      </c>
      <c r="B1220" t="s">
        <v>3094</v>
      </c>
      <c r="C1220" t="s">
        <v>3094</v>
      </c>
      <c r="D1220">
        <v>2</v>
      </c>
      <c r="E1220">
        <v>1</v>
      </c>
      <c r="F1220">
        <v>12</v>
      </c>
      <c r="G1220" t="s">
        <v>3672</v>
      </c>
      <c r="K1220">
        <v>1.2075964537970099E+18</v>
      </c>
      <c r="L1220" t="s">
        <v>3673</v>
      </c>
    </row>
    <row r="1221" spans="1:12" x14ac:dyDescent="0.2">
      <c r="A1221" s="1">
        <v>43818.401585648149</v>
      </c>
      <c r="B1221" t="s">
        <v>3674</v>
      </c>
      <c r="D1221">
        <v>1</v>
      </c>
      <c r="E1221">
        <v>0</v>
      </c>
      <c r="F1221">
        <v>0</v>
      </c>
      <c r="G1221" t="s">
        <v>3675</v>
      </c>
      <c r="K1221">
        <v>1.2075960019698099E+18</v>
      </c>
      <c r="L1221" t="s">
        <v>3676</v>
      </c>
    </row>
    <row r="1222" spans="1:12" x14ac:dyDescent="0.2">
      <c r="A1222" s="1">
        <v>43818.387719907405</v>
      </c>
      <c r="B1222" t="s">
        <v>3677</v>
      </c>
      <c r="C1222" t="s">
        <v>3678</v>
      </c>
      <c r="D1222">
        <v>0</v>
      </c>
      <c r="E1222">
        <v>0</v>
      </c>
      <c r="F1222">
        <v>1</v>
      </c>
      <c r="G1222" t="s">
        <v>3679</v>
      </c>
      <c r="K1222">
        <v>1.2075909776800901E+18</v>
      </c>
      <c r="L1222" t="s">
        <v>3680</v>
      </c>
    </row>
    <row r="1223" spans="1:12" x14ac:dyDescent="0.2">
      <c r="A1223" s="1">
        <v>43818.381805555553</v>
      </c>
      <c r="B1223" t="s">
        <v>3681</v>
      </c>
      <c r="C1223" t="s">
        <v>90</v>
      </c>
      <c r="D1223">
        <v>0</v>
      </c>
      <c r="E1223">
        <v>0</v>
      </c>
      <c r="F1223">
        <v>0</v>
      </c>
      <c r="G1223" t="s">
        <v>3682</v>
      </c>
      <c r="K1223">
        <v>1.2075888326040399E+18</v>
      </c>
      <c r="L1223" t="s">
        <v>3683</v>
      </c>
    </row>
    <row r="1224" spans="1:12" x14ac:dyDescent="0.2">
      <c r="A1224" s="1">
        <v>43818.35328703704</v>
      </c>
      <c r="B1224" t="s">
        <v>3684</v>
      </c>
      <c r="D1224">
        <v>1</v>
      </c>
      <c r="E1224">
        <v>0</v>
      </c>
      <c r="F1224">
        <v>2</v>
      </c>
      <c r="G1224" t="s">
        <v>3685</v>
      </c>
      <c r="K1224">
        <v>1.20757849901757E+18</v>
      </c>
      <c r="L1224" t="s">
        <v>3686</v>
      </c>
    </row>
    <row r="1225" spans="1:12" x14ac:dyDescent="0.2">
      <c r="A1225" s="1">
        <v>43818.346250000002</v>
      </c>
      <c r="B1225" t="s">
        <v>3687</v>
      </c>
      <c r="D1225">
        <v>0</v>
      </c>
      <c r="E1225">
        <v>3</v>
      </c>
      <c r="F1225">
        <v>1</v>
      </c>
      <c r="G1225" t="s">
        <v>3688</v>
      </c>
      <c r="K1225">
        <v>1.20757594914077E+18</v>
      </c>
      <c r="L1225" t="s">
        <v>3689</v>
      </c>
    </row>
    <row r="1226" spans="1:12" x14ac:dyDescent="0.2">
      <c r="A1226" s="1">
        <v>43818.345104166663</v>
      </c>
      <c r="B1226" t="s">
        <v>3514</v>
      </c>
      <c r="C1226" t="s">
        <v>90</v>
      </c>
      <c r="D1226">
        <v>0</v>
      </c>
      <c r="E1226">
        <v>0</v>
      </c>
      <c r="F1226">
        <v>0</v>
      </c>
      <c r="G1226" t="s">
        <v>3690</v>
      </c>
      <c r="K1226">
        <v>1.20757553275539E+18</v>
      </c>
      <c r="L1226" t="s">
        <v>3691</v>
      </c>
    </row>
    <row r="1227" spans="1:12" x14ac:dyDescent="0.2">
      <c r="A1227" s="1">
        <v>43818.337581018517</v>
      </c>
      <c r="B1227" t="s">
        <v>3692</v>
      </c>
      <c r="C1227" t="s">
        <v>3693</v>
      </c>
      <c r="D1227">
        <v>1</v>
      </c>
      <c r="E1227">
        <v>0</v>
      </c>
      <c r="F1227">
        <v>0</v>
      </c>
      <c r="G1227" t="s">
        <v>3694</v>
      </c>
      <c r="K1227">
        <v>1.2075728078000399E+18</v>
      </c>
      <c r="L1227" t="s">
        <v>3695</v>
      </c>
    </row>
    <row r="1228" spans="1:12" x14ac:dyDescent="0.2">
      <c r="A1228" s="1">
        <v>43818.336759259262</v>
      </c>
      <c r="B1228" t="s">
        <v>3696</v>
      </c>
      <c r="D1228">
        <v>2</v>
      </c>
      <c r="E1228">
        <v>0</v>
      </c>
      <c r="F1228">
        <v>0</v>
      </c>
      <c r="G1228" t="e">
        <f>AlAhliNCB تم تنفيذ بيع اكتتاب آرامكو يوم الثلاثاء ولم ينزل في الحساب ايش المشكله وشكرا</f>
        <v>#NAME?</v>
      </c>
      <c r="I1228" t="e">
        <f>AlAhliNCB</f>
        <v>#NAME?</v>
      </c>
      <c r="K1228">
        <v>1.2075725109355799E+18</v>
      </c>
      <c r="L1228" t="s">
        <v>3697</v>
      </c>
    </row>
    <row r="1229" spans="1:12" x14ac:dyDescent="0.2">
      <c r="A1229" s="1">
        <v>43818.327534722222</v>
      </c>
      <c r="B1229" t="s">
        <v>3698</v>
      </c>
      <c r="D1229">
        <v>0</v>
      </c>
      <c r="E1229">
        <v>0</v>
      </c>
      <c r="F1229">
        <v>0</v>
      </c>
      <c r="G1229" t="s">
        <v>3699</v>
      </c>
      <c r="K1229">
        <v>1.20756916602847E+18</v>
      </c>
      <c r="L1229" t="s">
        <v>3700</v>
      </c>
    </row>
    <row r="1230" spans="1:12" x14ac:dyDescent="0.2">
      <c r="A1230" s="1">
        <v>43818.314918981479</v>
      </c>
      <c r="B1230" t="s">
        <v>3701</v>
      </c>
      <c r="C1230" t="s">
        <v>3702</v>
      </c>
      <c r="D1230">
        <v>1</v>
      </c>
      <c r="E1230">
        <v>0</v>
      </c>
      <c r="F1230">
        <v>0</v>
      </c>
      <c r="G1230" t="s">
        <v>3703</v>
      </c>
      <c r="K1230">
        <v>1.20756459453489E+18</v>
      </c>
      <c r="L1230" t="s">
        <v>3704</v>
      </c>
    </row>
    <row r="1231" spans="1:12" x14ac:dyDescent="0.2">
      <c r="A1231" s="1">
        <v>43818.307060185187</v>
      </c>
      <c r="B1231" t="s">
        <v>816</v>
      </c>
      <c r="D1231">
        <v>4</v>
      </c>
      <c r="E1231">
        <v>5</v>
      </c>
      <c r="F1231">
        <v>7</v>
      </c>
      <c r="G1231" t="s">
        <v>3705</v>
      </c>
      <c r="K1231">
        <v>1.20756174644305E+18</v>
      </c>
      <c r="L1231" t="s">
        <v>3706</v>
      </c>
    </row>
    <row r="1232" spans="1:12" x14ac:dyDescent="0.2">
      <c r="A1232" s="1">
        <v>43818.283680555556</v>
      </c>
      <c r="B1232" t="s">
        <v>3211</v>
      </c>
      <c r="D1232">
        <v>1</v>
      </c>
      <c r="E1232">
        <v>8</v>
      </c>
      <c r="F1232">
        <v>6</v>
      </c>
      <c r="G1232" t="s">
        <v>3707</v>
      </c>
      <c r="K1232">
        <v>1.2075532726823501E+18</v>
      </c>
      <c r="L1232" t="s">
        <v>3708</v>
      </c>
    </row>
    <row r="1233" spans="1:12" x14ac:dyDescent="0.2">
      <c r="A1233" s="1">
        <v>43818.268541666665</v>
      </c>
      <c r="B1233" t="s">
        <v>93</v>
      </c>
      <c r="D1233">
        <v>0</v>
      </c>
      <c r="E1233">
        <v>0</v>
      </c>
      <c r="F1233">
        <v>0</v>
      </c>
      <c r="G1233" t="s">
        <v>3709</v>
      </c>
      <c r="I1233" t="e">
        <f>thenewkhaleej</f>
        <v>#NAME?</v>
      </c>
      <c r="K1233">
        <v>1.2075477870317701E+18</v>
      </c>
      <c r="L1233" t="s">
        <v>3710</v>
      </c>
    </row>
    <row r="1234" spans="1:12" x14ac:dyDescent="0.2">
      <c r="A1234" s="1">
        <v>43818.226064814815</v>
      </c>
      <c r="B1234" t="s">
        <v>186</v>
      </c>
      <c r="C1234" t="s">
        <v>3711</v>
      </c>
      <c r="D1234">
        <v>0</v>
      </c>
      <c r="E1234">
        <v>0</v>
      </c>
      <c r="F1234">
        <v>0</v>
      </c>
      <c r="G1234" t="s">
        <v>3712</v>
      </c>
      <c r="K1234">
        <v>1.2075323929714701E+18</v>
      </c>
      <c r="L1234" t="s">
        <v>3713</v>
      </c>
    </row>
    <row r="1235" spans="1:12" x14ac:dyDescent="0.2">
      <c r="A1235" s="1">
        <v>43818.199317129627</v>
      </c>
      <c r="B1235" t="s">
        <v>3714</v>
      </c>
      <c r="D1235">
        <v>1</v>
      </c>
      <c r="E1235">
        <v>0</v>
      </c>
      <c r="F1235">
        <v>1</v>
      </c>
      <c r="G1235" t="s">
        <v>3715</v>
      </c>
      <c r="K1235">
        <v>1.20752270030817E+18</v>
      </c>
      <c r="L1235" t="s">
        <v>3716</v>
      </c>
    </row>
    <row r="1236" spans="1:12" x14ac:dyDescent="0.2">
      <c r="A1236" s="1">
        <v>43818.18954861111</v>
      </c>
      <c r="B1236" t="s">
        <v>3717</v>
      </c>
      <c r="D1236">
        <v>0</v>
      </c>
      <c r="E1236">
        <v>0</v>
      </c>
      <c r="F1236">
        <v>0</v>
      </c>
      <c r="G1236" t="s">
        <v>3718</v>
      </c>
      <c r="I1236">
        <f>_xlfn.SINGLE(OQO888)</f>
        <v>0</v>
      </c>
      <c r="K1236">
        <v>1.2075191602736901E+18</v>
      </c>
      <c r="L1236" t="s">
        <v>3719</v>
      </c>
    </row>
    <row r="1237" spans="1:12" x14ac:dyDescent="0.2">
      <c r="A1237" s="1">
        <v>43818.178090277775</v>
      </c>
      <c r="B1237" t="s">
        <v>3720</v>
      </c>
      <c r="C1237" t="s">
        <v>3721</v>
      </c>
      <c r="D1237">
        <v>2</v>
      </c>
      <c r="E1237">
        <v>2</v>
      </c>
      <c r="F1237">
        <v>1</v>
      </c>
      <c r="G1237" t="s">
        <v>3722</v>
      </c>
      <c r="K1237">
        <v>1.2075150113435E+18</v>
      </c>
      <c r="L1237" t="s">
        <v>3723</v>
      </c>
    </row>
    <row r="1238" spans="1:12" x14ac:dyDescent="0.2">
      <c r="A1238" s="1">
        <v>43818.126458333332</v>
      </c>
      <c r="B1238" t="s">
        <v>3724</v>
      </c>
      <c r="C1238" t="s">
        <v>3725</v>
      </c>
      <c r="D1238">
        <v>0</v>
      </c>
      <c r="E1238">
        <v>0</v>
      </c>
      <c r="F1238">
        <v>0</v>
      </c>
      <c r="G1238" t="s">
        <v>3726</v>
      </c>
      <c r="K1238">
        <v>1.20749629722319E+18</v>
      </c>
      <c r="L1238" t="s">
        <v>3727</v>
      </c>
    </row>
    <row r="1239" spans="1:12" x14ac:dyDescent="0.2">
      <c r="A1239" s="1">
        <v>43818.122743055559</v>
      </c>
      <c r="B1239" t="s">
        <v>3728</v>
      </c>
      <c r="C1239" t="s">
        <v>173</v>
      </c>
      <c r="D1239">
        <v>0</v>
      </c>
      <c r="E1239">
        <v>0</v>
      </c>
      <c r="F1239">
        <v>0</v>
      </c>
      <c r="G1239" t="s">
        <v>3729</v>
      </c>
      <c r="K1239">
        <v>1.2074949509020001E+18</v>
      </c>
      <c r="L1239" t="s">
        <v>3730</v>
      </c>
    </row>
    <row r="1240" spans="1:12" x14ac:dyDescent="0.2">
      <c r="A1240" s="1">
        <v>43818.120925925927</v>
      </c>
      <c r="B1240" t="s">
        <v>3227</v>
      </c>
      <c r="D1240">
        <v>0</v>
      </c>
      <c r="E1240">
        <v>0</v>
      </c>
      <c r="F1240">
        <v>0</v>
      </c>
      <c r="G1240" t="s">
        <v>3731</v>
      </c>
      <c r="K1240">
        <v>1.20749429578942E+18</v>
      </c>
      <c r="L1240" t="s">
        <v>3732</v>
      </c>
    </row>
    <row r="1241" spans="1:12" x14ac:dyDescent="0.2">
      <c r="A1241" s="1">
        <v>43818.066087962965</v>
      </c>
      <c r="B1241" t="s">
        <v>3733</v>
      </c>
      <c r="D1241">
        <v>0</v>
      </c>
      <c r="E1241">
        <v>0</v>
      </c>
      <c r="F1241">
        <v>0</v>
      </c>
      <c r="G1241" t="s">
        <v>3734</v>
      </c>
      <c r="K1241">
        <v>1.2074744224682199E+18</v>
      </c>
      <c r="L1241" t="s">
        <v>3735</v>
      </c>
    </row>
    <row r="1242" spans="1:12" x14ac:dyDescent="0.2">
      <c r="A1242" s="1">
        <v>43818.055983796294</v>
      </c>
      <c r="B1242" t="s">
        <v>3736</v>
      </c>
      <c r="D1242">
        <v>0</v>
      </c>
      <c r="E1242">
        <v>0</v>
      </c>
      <c r="F1242">
        <v>0</v>
      </c>
      <c r="G1242" t="s">
        <v>3737</v>
      </c>
      <c r="K1242">
        <v>1.20747076129808E+18</v>
      </c>
      <c r="L1242" t="s">
        <v>3738</v>
      </c>
    </row>
    <row r="1243" spans="1:12" x14ac:dyDescent="0.2">
      <c r="A1243" s="1">
        <v>43818.044050925928</v>
      </c>
      <c r="B1243" t="s">
        <v>3739</v>
      </c>
      <c r="C1243" t="s">
        <v>3740</v>
      </c>
      <c r="D1243">
        <v>1</v>
      </c>
      <c r="E1243">
        <v>0</v>
      </c>
      <c r="F1243">
        <v>0</v>
      </c>
      <c r="G1243" t="s">
        <v>3741</v>
      </c>
      <c r="K1243">
        <v>1.20746643696639E+18</v>
      </c>
      <c r="L1243" t="s">
        <v>3742</v>
      </c>
    </row>
    <row r="1244" spans="1:12" x14ac:dyDescent="0.2">
      <c r="A1244" s="1">
        <v>43818.024131944447</v>
      </c>
      <c r="B1244" t="s">
        <v>3743</v>
      </c>
      <c r="D1244">
        <v>0</v>
      </c>
      <c r="E1244">
        <v>0</v>
      </c>
      <c r="F1244">
        <v>0</v>
      </c>
      <c r="G1244" t="s">
        <v>3744</v>
      </c>
      <c r="K1244">
        <v>1.2074592159017001E+18</v>
      </c>
      <c r="L1244" t="s">
        <v>3745</v>
      </c>
    </row>
    <row r="1245" spans="1:12" x14ac:dyDescent="0.2">
      <c r="A1245" s="1">
        <v>43818.020254629628</v>
      </c>
      <c r="B1245" t="s">
        <v>3746</v>
      </c>
      <c r="C1245" t="s">
        <v>3747</v>
      </c>
      <c r="D1245">
        <v>0</v>
      </c>
      <c r="E1245">
        <v>0</v>
      </c>
      <c r="F1245">
        <v>3</v>
      </c>
      <c r="G1245" t="s">
        <v>3748</v>
      </c>
      <c r="K1245">
        <v>1.2074578135109199E+18</v>
      </c>
      <c r="L1245" t="s">
        <v>3749</v>
      </c>
    </row>
    <row r="1246" spans="1:12" x14ac:dyDescent="0.2">
      <c r="A1246" s="1">
        <v>43818.012766203705</v>
      </c>
      <c r="B1246" t="s">
        <v>3750</v>
      </c>
      <c r="D1246">
        <v>1</v>
      </c>
      <c r="E1246">
        <v>0</v>
      </c>
      <c r="F1246">
        <v>0</v>
      </c>
      <c r="G1246" t="s">
        <v>3751</v>
      </c>
      <c r="K1246">
        <v>1.2074550967973199E+18</v>
      </c>
      <c r="L1246" t="s">
        <v>3752</v>
      </c>
    </row>
    <row r="1247" spans="1:12" x14ac:dyDescent="0.2">
      <c r="A1247" s="1">
        <v>43818.012442129628</v>
      </c>
      <c r="B1247" t="s">
        <v>3753</v>
      </c>
      <c r="D1247">
        <v>0</v>
      </c>
      <c r="E1247">
        <v>0</v>
      </c>
      <c r="F1247">
        <v>0</v>
      </c>
      <c r="G1247" t="s">
        <v>3754</v>
      </c>
      <c r="K1247">
        <v>1.20745498010337E+18</v>
      </c>
      <c r="L1247" t="s">
        <v>3755</v>
      </c>
    </row>
    <row r="1248" spans="1:12" x14ac:dyDescent="0.2">
      <c r="A1248" s="1">
        <v>43817.994351851848</v>
      </c>
      <c r="B1248" t="s">
        <v>3756</v>
      </c>
      <c r="D1248">
        <v>0</v>
      </c>
      <c r="E1248">
        <v>0</v>
      </c>
      <c r="F1248">
        <v>0</v>
      </c>
      <c r="G1248" t="s">
        <v>3757</v>
      </c>
      <c r="K1248">
        <v>1.20744842632307E+18</v>
      </c>
      <c r="L1248" t="s">
        <v>3758</v>
      </c>
    </row>
    <row r="1249" spans="1:12" x14ac:dyDescent="0.2">
      <c r="A1249" s="1">
        <v>43817.987511574072</v>
      </c>
      <c r="B1249" t="s">
        <v>3759</v>
      </c>
      <c r="D1249">
        <v>1</v>
      </c>
      <c r="E1249">
        <v>0</v>
      </c>
      <c r="F1249">
        <v>0</v>
      </c>
      <c r="G1249" t="s">
        <v>3760</v>
      </c>
      <c r="K1249">
        <v>1.2074459463778701E+18</v>
      </c>
      <c r="L1249" t="s">
        <v>3761</v>
      </c>
    </row>
    <row r="1250" spans="1:12" x14ac:dyDescent="0.2">
      <c r="A1250" s="1">
        <v>43817.970567129632</v>
      </c>
      <c r="B1250" t="s">
        <v>3762</v>
      </c>
      <c r="D1250">
        <v>0</v>
      </c>
      <c r="E1250">
        <v>0</v>
      </c>
      <c r="F1250">
        <v>0</v>
      </c>
      <c r="G1250" t="s">
        <v>3763</v>
      </c>
      <c r="K1250">
        <v>1.2074398050276201E+18</v>
      </c>
      <c r="L1250" t="s">
        <v>3764</v>
      </c>
    </row>
    <row r="1251" spans="1:12" x14ac:dyDescent="0.2">
      <c r="A1251" s="1">
        <v>43817.968576388892</v>
      </c>
      <c r="B1251" t="s">
        <v>3765</v>
      </c>
      <c r="D1251">
        <v>0</v>
      </c>
      <c r="E1251">
        <v>0</v>
      </c>
      <c r="F1251">
        <v>0</v>
      </c>
      <c r="G1251" t="s">
        <v>3766</v>
      </c>
      <c r="K1251">
        <v>1.2074390823280799E+18</v>
      </c>
      <c r="L1251" t="s">
        <v>3767</v>
      </c>
    </row>
    <row r="1252" spans="1:12" x14ac:dyDescent="0.2">
      <c r="A1252" s="1">
        <v>43817.968425925923</v>
      </c>
      <c r="B1252" t="s">
        <v>3768</v>
      </c>
      <c r="C1252" t="s">
        <v>3769</v>
      </c>
      <c r="D1252">
        <v>0</v>
      </c>
      <c r="E1252">
        <v>0</v>
      </c>
      <c r="F1252">
        <v>0</v>
      </c>
      <c r="G1252" t="s">
        <v>3770</v>
      </c>
      <c r="K1252">
        <v>1.20743903188737E+18</v>
      </c>
      <c r="L1252" t="s">
        <v>3771</v>
      </c>
    </row>
    <row r="1253" spans="1:12" x14ac:dyDescent="0.2">
      <c r="A1253" s="1">
        <v>43817.954780092594</v>
      </c>
      <c r="B1253" t="s">
        <v>3772</v>
      </c>
      <c r="D1253">
        <v>1</v>
      </c>
      <c r="E1253">
        <v>1</v>
      </c>
      <c r="F1253">
        <v>0</v>
      </c>
      <c r="G1253" t="s">
        <v>3773</v>
      </c>
      <c r="K1253">
        <v>1.20743408344338E+18</v>
      </c>
      <c r="L1253" t="s">
        <v>3774</v>
      </c>
    </row>
    <row r="1254" spans="1:12" x14ac:dyDescent="0.2">
      <c r="A1254" s="1">
        <v>43817.942002314812</v>
      </c>
      <c r="B1254" t="s">
        <v>3775</v>
      </c>
      <c r="D1254">
        <v>0</v>
      </c>
      <c r="E1254">
        <v>0</v>
      </c>
      <c r="F1254">
        <v>0</v>
      </c>
      <c r="G1254" t="s">
        <v>3776</v>
      </c>
      <c r="K1254">
        <v>1.2074294529359601E+18</v>
      </c>
      <c r="L1254" t="s">
        <v>3777</v>
      </c>
    </row>
    <row r="1255" spans="1:12" x14ac:dyDescent="0.2">
      <c r="A1255" s="1">
        <v>43817.936759259261</v>
      </c>
      <c r="B1255" t="s">
        <v>3778</v>
      </c>
      <c r="D1255">
        <v>0</v>
      </c>
      <c r="E1255">
        <v>0</v>
      </c>
      <c r="F1255">
        <v>0</v>
      </c>
      <c r="G1255" t="s">
        <v>3779</v>
      </c>
      <c r="K1255">
        <v>1.20742755330626E+18</v>
      </c>
      <c r="L1255" t="s">
        <v>3780</v>
      </c>
    </row>
    <row r="1256" spans="1:12" x14ac:dyDescent="0.2">
      <c r="A1256" s="1">
        <v>43817.936076388891</v>
      </c>
      <c r="B1256" t="s">
        <v>3781</v>
      </c>
      <c r="D1256">
        <v>0</v>
      </c>
      <c r="E1256">
        <v>0</v>
      </c>
      <c r="F1256">
        <v>0</v>
      </c>
      <c r="G1256" t="s">
        <v>3782</v>
      </c>
      <c r="K1256">
        <v>1.20742730827921E+18</v>
      </c>
      <c r="L1256" t="s">
        <v>3783</v>
      </c>
    </row>
    <row r="1257" spans="1:12" x14ac:dyDescent="0.2">
      <c r="A1257" s="1">
        <v>43817.932581018518</v>
      </c>
      <c r="B1257" t="s">
        <v>3784</v>
      </c>
      <c r="D1257">
        <v>0</v>
      </c>
      <c r="E1257">
        <v>0</v>
      </c>
      <c r="F1257">
        <v>0</v>
      </c>
      <c r="G1257" t="s">
        <v>3785</v>
      </c>
      <c r="K1257">
        <v>1.2074260412680499E+18</v>
      </c>
      <c r="L1257" t="s">
        <v>3786</v>
      </c>
    </row>
    <row r="1258" spans="1:12" x14ac:dyDescent="0.2">
      <c r="A1258" s="1">
        <v>43817.932523148149</v>
      </c>
      <c r="B1258" t="s">
        <v>3787</v>
      </c>
      <c r="D1258">
        <v>1</v>
      </c>
      <c r="E1258">
        <v>0</v>
      </c>
      <c r="F1258">
        <v>0</v>
      </c>
      <c r="G1258" t="s">
        <v>3788</v>
      </c>
      <c r="K1258">
        <v>1.2074260174611899E+18</v>
      </c>
      <c r="L1258" t="s">
        <v>3789</v>
      </c>
    </row>
    <row r="1259" spans="1:12" x14ac:dyDescent="0.2">
      <c r="A1259" s="1">
        <v>43817.931585648148</v>
      </c>
      <c r="B1259" t="s">
        <v>3790</v>
      </c>
      <c r="D1259">
        <v>0</v>
      </c>
      <c r="E1259">
        <v>0</v>
      </c>
      <c r="F1259">
        <v>0</v>
      </c>
      <c r="G1259" t="s">
        <v>3791</v>
      </c>
      <c r="K1259">
        <v>1.2074256772653801E+18</v>
      </c>
      <c r="L1259" t="s">
        <v>3792</v>
      </c>
    </row>
    <row r="1260" spans="1:12" x14ac:dyDescent="0.2">
      <c r="A1260" s="1">
        <v>43817.927615740744</v>
      </c>
      <c r="B1260" t="s">
        <v>3566</v>
      </c>
      <c r="C1260" t="s">
        <v>3793</v>
      </c>
      <c r="D1260">
        <v>0</v>
      </c>
      <c r="E1260">
        <v>0</v>
      </c>
      <c r="F1260">
        <v>0</v>
      </c>
      <c r="G1260" t="s">
        <v>3794</v>
      </c>
      <c r="K1260">
        <v>1.20742424056945E+18</v>
      </c>
      <c r="L1260" t="s">
        <v>3795</v>
      </c>
    </row>
    <row r="1261" spans="1:12" x14ac:dyDescent="0.2">
      <c r="A1261" s="1">
        <v>43817.920370370368</v>
      </c>
      <c r="B1261" t="s">
        <v>3796</v>
      </c>
      <c r="D1261">
        <v>0</v>
      </c>
      <c r="E1261">
        <v>0</v>
      </c>
      <c r="F1261">
        <v>0</v>
      </c>
      <c r="G1261" t="s">
        <v>3797</v>
      </c>
      <c r="K1261">
        <v>1.2074216171455401E+18</v>
      </c>
      <c r="L1261" t="s">
        <v>3798</v>
      </c>
    </row>
    <row r="1262" spans="1:12" x14ac:dyDescent="0.2">
      <c r="A1262" s="1">
        <v>43817.908877314818</v>
      </c>
      <c r="B1262" t="s">
        <v>3799</v>
      </c>
      <c r="D1262">
        <v>0</v>
      </c>
      <c r="E1262">
        <v>0</v>
      </c>
      <c r="F1262">
        <v>0</v>
      </c>
      <c r="G1262" t="s">
        <v>3800</v>
      </c>
      <c r="K1262">
        <v>1.20741744925727E+18</v>
      </c>
      <c r="L1262" t="s">
        <v>3801</v>
      </c>
    </row>
    <row r="1263" spans="1:12" x14ac:dyDescent="0.2">
      <c r="A1263" s="1">
        <v>43817.907800925925</v>
      </c>
      <c r="B1263" t="s">
        <v>3802</v>
      </c>
      <c r="D1263">
        <v>0</v>
      </c>
      <c r="E1263">
        <v>0</v>
      </c>
      <c r="F1263">
        <v>0</v>
      </c>
      <c r="G1263" t="s">
        <v>3803</v>
      </c>
      <c r="K1263">
        <v>1.2074170594512901E+18</v>
      </c>
      <c r="L1263" t="s">
        <v>3804</v>
      </c>
    </row>
    <row r="1264" spans="1:12" x14ac:dyDescent="0.2">
      <c r="A1264" s="1">
        <v>43817.904444444444</v>
      </c>
      <c r="B1264" t="s">
        <v>3805</v>
      </c>
      <c r="D1264">
        <v>0</v>
      </c>
      <c r="E1264">
        <v>0</v>
      </c>
      <c r="F1264">
        <v>0</v>
      </c>
      <c r="G1264" t="s">
        <v>3806</v>
      </c>
      <c r="K1264">
        <v>1.20741584258723E+18</v>
      </c>
      <c r="L1264" t="s">
        <v>3807</v>
      </c>
    </row>
    <row r="1265" spans="1:12" x14ac:dyDescent="0.2">
      <c r="A1265" s="1">
        <v>43817.895821759259</v>
      </c>
      <c r="B1265" t="s">
        <v>3808</v>
      </c>
      <c r="D1265">
        <v>0</v>
      </c>
      <c r="E1265">
        <v>0</v>
      </c>
      <c r="F1265">
        <v>0</v>
      </c>
      <c r="G1265" t="s">
        <v>3809</v>
      </c>
      <c r="K1265">
        <v>1.2074127190512599E+18</v>
      </c>
      <c r="L1265" t="s">
        <v>3810</v>
      </c>
    </row>
    <row r="1266" spans="1:12" x14ac:dyDescent="0.2">
      <c r="A1266" s="1">
        <v>43817.887511574074</v>
      </c>
      <c r="B1266" t="s">
        <v>3811</v>
      </c>
      <c r="D1266">
        <v>0</v>
      </c>
      <c r="E1266">
        <v>0</v>
      </c>
      <c r="F1266">
        <v>0</v>
      </c>
      <c r="G1266" t="s">
        <v>3812</v>
      </c>
      <c r="K1266">
        <v>1.20740970810301E+18</v>
      </c>
      <c r="L1266" t="s">
        <v>3813</v>
      </c>
    </row>
    <row r="1267" spans="1:12" x14ac:dyDescent="0.2">
      <c r="A1267" s="1">
        <v>43817.884965277779</v>
      </c>
      <c r="B1267" t="s">
        <v>3814</v>
      </c>
      <c r="D1267">
        <v>0</v>
      </c>
      <c r="E1267">
        <v>0</v>
      </c>
      <c r="F1267">
        <v>0</v>
      </c>
      <c r="G1267" t="s">
        <v>3815</v>
      </c>
      <c r="K1267">
        <v>1.2074087859308001E+18</v>
      </c>
      <c r="L1267" t="s">
        <v>3816</v>
      </c>
    </row>
    <row r="1268" spans="1:12" x14ac:dyDescent="0.2">
      <c r="A1268" s="1">
        <v>43817.883761574078</v>
      </c>
      <c r="B1268" t="s">
        <v>3817</v>
      </c>
      <c r="D1268">
        <v>0</v>
      </c>
      <c r="E1268">
        <v>0</v>
      </c>
      <c r="F1268">
        <v>0</v>
      </c>
      <c r="G1268" t="s">
        <v>3818</v>
      </c>
      <c r="K1268">
        <v>1.2074083499496801E+18</v>
      </c>
      <c r="L1268" t="s">
        <v>3819</v>
      </c>
    </row>
    <row r="1269" spans="1:12" x14ac:dyDescent="0.2">
      <c r="A1269" s="1">
        <v>43817.877395833333</v>
      </c>
      <c r="B1269" t="s">
        <v>3820</v>
      </c>
      <c r="D1269">
        <v>0</v>
      </c>
      <c r="E1269">
        <v>0</v>
      </c>
      <c r="F1269">
        <v>0</v>
      </c>
      <c r="G1269" t="s">
        <v>3821</v>
      </c>
      <c r="K1269">
        <v>1.2074060408301299E+18</v>
      </c>
      <c r="L1269" t="s">
        <v>3822</v>
      </c>
    </row>
    <row r="1270" spans="1:12" x14ac:dyDescent="0.2">
      <c r="A1270" s="1">
        <v>43817.876956018517</v>
      </c>
      <c r="B1270" t="s">
        <v>3823</v>
      </c>
      <c r="D1270">
        <v>1</v>
      </c>
      <c r="E1270">
        <v>0</v>
      </c>
      <c r="F1270">
        <v>0</v>
      </c>
      <c r="G1270" t="s">
        <v>3824</v>
      </c>
      <c r="K1270">
        <v>1.2074058842189801E+18</v>
      </c>
      <c r="L1270" t="s">
        <v>3825</v>
      </c>
    </row>
    <row r="1271" spans="1:12" x14ac:dyDescent="0.2">
      <c r="A1271" s="1">
        <v>43817.871446759258</v>
      </c>
      <c r="B1271" t="s">
        <v>3826</v>
      </c>
      <c r="D1271">
        <v>0</v>
      </c>
      <c r="E1271">
        <v>0</v>
      </c>
      <c r="F1271">
        <v>0</v>
      </c>
      <c r="G1271" t="s">
        <v>3827</v>
      </c>
      <c r="K1271">
        <v>1.2074038856583301E+18</v>
      </c>
      <c r="L1271" t="s">
        <v>3828</v>
      </c>
    </row>
    <row r="1272" spans="1:12" x14ac:dyDescent="0.2">
      <c r="A1272" s="1">
        <v>43817.85015046296</v>
      </c>
      <c r="B1272" t="s">
        <v>3829</v>
      </c>
      <c r="D1272">
        <v>0</v>
      </c>
      <c r="E1272">
        <v>0</v>
      </c>
      <c r="F1272">
        <v>0</v>
      </c>
      <c r="G1272" t="s">
        <v>3830</v>
      </c>
      <c r="K1272">
        <v>1.2073961681767401E+18</v>
      </c>
      <c r="L1272" t="s">
        <v>3831</v>
      </c>
    </row>
    <row r="1273" spans="1:12" x14ac:dyDescent="0.2">
      <c r="A1273" s="1">
        <v>43817.836481481485</v>
      </c>
      <c r="B1273" t="s">
        <v>3832</v>
      </c>
      <c r="C1273" t="s">
        <v>393</v>
      </c>
      <c r="D1273">
        <v>0</v>
      </c>
      <c r="E1273">
        <v>0</v>
      </c>
      <c r="F1273">
        <v>0</v>
      </c>
      <c r="G1273" t="s">
        <v>3833</v>
      </c>
      <c r="K1273">
        <v>1.20739121667922E+18</v>
      </c>
      <c r="L1273" t="s">
        <v>3834</v>
      </c>
    </row>
    <row r="1274" spans="1:12" x14ac:dyDescent="0.2">
      <c r="A1274" s="1">
        <v>43817.832928240743</v>
      </c>
      <c r="B1274" t="s">
        <v>3835</v>
      </c>
      <c r="D1274">
        <v>0</v>
      </c>
      <c r="E1274">
        <v>0</v>
      </c>
      <c r="F1274">
        <v>0</v>
      </c>
      <c r="G1274" t="s">
        <v>3836</v>
      </c>
      <c r="K1274">
        <v>1.20738992908656E+18</v>
      </c>
      <c r="L1274" t="s">
        <v>3837</v>
      </c>
    </row>
    <row r="1275" spans="1:12" x14ac:dyDescent="0.2">
      <c r="A1275" s="1">
        <v>43817.830277777779</v>
      </c>
      <c r="B1275" t="s">
        <v>3838</v>
      </c>
      <c r="D1275">
        <v>0</v>
      </c>
      <c r="E1275">
        <v>0</v>
      </c>
      <c r="F1275">
        <v>0</v>
      </c>
      <c r="G1275" t="s">
        <v>3839</v>
      </c>
      <c r="K1275">
        <v>1.20738896807091E+18</v>
      </c>
      <c r="L1275" t="s">
        <v>3840</v>
      </c>
    </row>
    <row r="1276" spans="1:12" x14ac:dyDescent="0.2">
      <c r="A1276" s="1">
        <v>43817.82953703704</v>
      </c>
      <c r="B1276" t="s">
        <v>3841</v>
      </c>
      <c r="D1276">
        <v>0</v>
      </c>
      <c r="E1276">
        <v>0</v>
      </c>
      <c r="F1276">
        <v>0</v>
      </c>
      <c r="G1276" t="s">
        <v>3842</v>
      </c>
      <c r="K1276">
        <v>1.20738869625902E+18</v>
      </c>
      <c r="L1276" t="s">
        <v>3843</v>
      </c>
    </row>
    <row r="1277" spans="1:12" x14ac:dyDescent="0.2">
      <c r="A1277" s="1">
        <v>43817.828113425923</v>
      </c>
      <c r="B1277" t="s">
        <v>3844</v>
      </c>
      <c r="C1277" t="s">
        <v>3845</v>
      </c>
      <c r="D1277">
        <v>0</v>
      </c>
      <c r="E1277">
        <v>0</v>
      </c>
      <c r="F1277">
        <v>1</v>
      </c>
      <c r="G1277" t="s">
        <v>3846</v>
      </c>
      <c r="K1277">
        <v>1.2073881826497201E+18</v>
      </c>
      <c r="L1277" t="s">
        <v>3847</v>
      </c>
    </row>
    <row r="1278" spans="1:12" x14ac:dyDescent="0.2">
      <c r="A1278" s="1">
        <v>43817.82203703704</v>
      </c>
      <c r="B1278" t="s">
        <v>3848</v>
      </c>
      <c r="D1278">
        <v>0</v>
      </c>
      <c r="E1278">
        <v>0</v>
      </c>
      <c r="F1278">
        <v>0</v>
      </c>
      <c r="G1278" t="s">
        <v>3849</v>
      </c>
      <c r="K1278">
        <v>1.2073859785430001E+18</v>
      </c>
      <c r="L1278" t="s">
        <v>3850</v>
      </c>
    </row>
    <row r="1279" spans="1:12" x14ac:dyDescent="0.2">
      <c r="A1279" s="1">
        <v>43817.813761574071</v>
      </c>
      <c r="B1279" t="s">
        <v>3851</v>
      </c>
      <c r="D1279">
        <v>0</v>
      </c>
      <c r="E1279">
        <v>0</v>
      </c>
      <c r="F1279">
        <v>0</v>
      </c>
      <c r="G1279" t="s">
        <v>3852</v>
      </c>
      <c r="K1279">
        <v>1.2073829795652401E+18</v>
      </c>
      <c r="L1279" t="s">
        <v>3853</v>
      </c>
    </row>
    <row r="1280" spans="1:12" x14ac:dyDescent="0.2">
      <c r="A1280" s="1">
        <v>43817.799444444441</v>
      </c>
      <c r="B1280" t="s">
        <v>3854</v>
      </c>
      <c r="C1280" t="s">
        <v>3855</v>
      </c>
      <c r="D1280">
        <v>1</v>
      </c>
      <c r="E1280">
        <v>0</v>
      </c>
      <c r="F1280">
        <v>0</v>
      </c>
      <c r="G1280" t="s">
        <v>3856</v>
      </c>
      <c r="K1280">
        <v>1.20737779321613E+18</v>
      </c>
      <c r="L1280" t="s">
        <v>3857</v>
      </c>
    </row>
    <row r="1281" spans="1:12" x14ac:dyDescent="0.2">
      <c r="A1281" s="1">
        <v>43817.790277777778</v>
      </c>
      <c r="B1281" t="s">
        <v>3858</v>
      </c>
      <c r="D1281">
        <v>0</v>
      </c>
      <c r="E1281">
        <v>0</v>
      </c>
      <c r="F1281">
        <v>0</v>
      </c>
      <c r="G1281" t="s">
        <v>3859</v>
      </c>
      <c r="K1281">
        <v>1.20737447305954E+18</v>
      </c>
      <c r="L1281" t="s">
        <v>3860</v>
      </c>
    </row>
    <row r="1282" spans="1:12" x14ac:dyDescent="0.2">
      <c r="A1282" s="1">
        <v>43817.788819444446</v>
      </c>
      <c r="B1282" t="s">
        <v>2137</v>
      </c>
      <c r="D1282">
        <v>1</v>
      </c>
      <c r="E1282">
        <v>0</v>
      </c>
      <c r="F1282">
        <v>0</v>
      </c>
      <c r="G1282" t="s">
        <v>3861</v>
      </c>
      <c r="K1282">
        <v>1.20737394271502E+18</v>
      </c>
      <c r="L1282" t="s">
        <v>3862</v>
      </c>
    </row>
    <row r="1283" spans="1:12" x14ac:dyDescent="0.2">
      <c r="A1283" s="1">
        <v>43817.776435185187</v>
      </c>
      <c r="B1283" t="s">
        <v>3863</v>
      </c>
      <c r="D1283">
        <v>0</v>
      </c>
      <c r="E1283">
        <v>0</v>
      </c>
      <c r="F1283">
        <v>0</v>
      </c>
      <c r="G1283" t="s">
        <v>3864</v>
      </c>
      <c r="K1283">
        <v>1.20736945430643E+18</v>
      </c>
      <c r="L1283" t="s">
        <v>3865</v>
      </c>
    </row>
    <row r="1284" spans="1:12" x14ac:dyDescent="0.2">
      <c r="A1284" s="1">
        <v>43817.769583333335</v>
      </c>
      <c r="B1284" t="s">
        <v>3866</v>
      </c>
      <c r="D1284">
        <v>0</v>
      </c>
      <c r="E1284">
        <v>0</v>
      </c>
      <c r="F1284">
        <v>0</v>
      </c>
      <c r="G1284" t="s">
        <v>3867</v>
      </c>
      <c r="K1284">
        <v>1.20736697210048E+18</v>
      </c>
      <c r="L1284" t="s">
        <v>3868</v>
      </c>
    </row>
    <row r="1285" spans="1:12" x14ac:dyDescent="0.2">
      <c r="A1285" s="1">
        <v>43817.768842592595</v>
      </c>
      <c r="B1285" t="s">
        <v>3869</v>
      </c>
      <c r="D1285">
        <v>1</v>
      </c>
      <c r="E1285">
        <v>0</v>
      </c>
      <c r="F1285">
        <v>0</v>
      </c>
      <c r="G1285" t="s">
        <v>3870</v>
      </c>
      <c r="K1285">
        <v>1.2073667017231099E+18</v>
      </c>
      <c r="L1285" t="s">
        <v>3871</v>
      </c>
    </row>
    <row r="1286" spans="1:12" x14ac:dyDescent="0.2">
      <c r="A1286" s="1">
        <v>43817.766840277778</v>
      </c>
      <c r="B1286" t="s">
        <v>3872</v>
      </c>
      <c r="D1286">
        <v>0</v>
      </c>
      <c r="E1286">
        <v>0</v>
      </c>
      <c r="F1286">
        <v>0</v>
      </c>
      <c r="G1286" t="s">
        <v>3873</v>
      </c>
      <c r="K1286">
        <v>1.20736597753874E+18</v>
      </c>
      <c r="L1286" t="s">
        <v>3874</v>
      </c>
    </row>
    <row r="1287" spans="1:12" x14ac:dyDescent="0.2">
      <c r="A1287" s="1">
        <v>43817.766145833331</v>
      </c>
      <c r="B1287" t="s">
        <v>3875</v>
      </c>
      <c r="C1287" t="s">
        <v>1731</v>
      </c>
      <c r="D1287">
        <v>0</v>
      </c>
      <c r="E1287">
        <v>0</v>
      </c>
      <c r="F1287">
        <v>1</v>
      </c>
      <c r="G1287" t="s">
        <v>3876</v>
      </c>
      <c r="K1287">
        <v>1.2073657266774001E+18</v>
      </c>
      <c r="L1287" t="s">
        <v>3877</v>
      </c>
    </row>
    <row r="1288" spans="1:12" x14ac:dyDescent="0.2">
      <c r="A1288" s="1">
        <v>43817.764282407406</v>
      </c>
      <c r="B1288" t="s">
        <v>3878</v>
      </c>
      <c r="D1288">
        <v>0</v>
      </c>
      <c r="E1288">
        <v>0</v>
      </c>
      <c r="F1288">
        <v>0</v>
      </c>
      <c r="G1288" t="s">
        <v>3879</v>
      </c>
      <c r="K1288">
        <v>1.2073650518181601E+18</v>
      </c>
      <c r="L1288" t="s">
        <v>3880</v>
      </c>
    </row>
    <row r="1289" spans="1:12" x14ac:dyDescent="0.2">
      <c r="A1289" s="1">
        <v>43817.761400462965</v>
      </c>
      <c r="B1289" t="s">
        <v>3881</v>
      </c>
      <c r="D1289">
        <v>0</v>
      </c>
      <c r="E1289">
        <v>0</v>
      </c>
      <c r="F1289">
        <v>0</v>
      </c>
      <c r="G1289" t="s">
        <v>3882</v>
      </c>
      <c r="K1289">
        <v>1.2073640043578199E+18</v>
      </c>
      <c r="L1289" t="s">
        <v>3883</v>
      </c>
    </row>
    <row r="1290" spans="1:12" x14ac:dyDescent="0.2">
      <c r="A1290" s="1">
        <v>43817.756724537037</v>
      </c>
      <c r="B1290" t="s">
        <v>3884</v>
      </c>
      <c r="D1290">
        <v>0</v>
      </c>
      <c r="E1290">
        <v>0</v>
      </c>
      <c r="F1290">
        <v>0</v>
      </c>
      <c r="G1290" t="s">
        <v>3885</v>
      </c>
      <c r="K1290">
        <v>1.20736231099569E+18</v>
      </c>
      <c r="L1290" t="s">
        <v>3886</v>
      </c>
    </row>
    <row r="1291" spans="1:12" x14ac:dyDescent="0.2">
      <c r="A1291" s="1">
        <v>43817.755682870367</v>
      </c>
      <c r="B1291" t="s">
        <v>3887</v>
      </c>
      <c r="D1291">
        <v>0</v>
      </c>
      <c r="E1291">
        <v>0</v>
      </c>
      <c r="F1291">
        <v>0</v>
      </c>
      <c r="G1291" t="s">
        <v>3888</v>
      </c>
      <c r="K1291">
        <v>1.2073619334034501E+18</v>
      </c>
      <c r="L1291" t="s">
        <v>3889</v>
      </c>
    </row>
    <row r="1292" spans="1:12" x14ac:dyDescent="0.2">
      <c r="A1292" s="1">
        <v>43817.736712962964</v>
      </c>
      <c r="B1292" t="s">
        <v>3890</v>
      </c>
      <c r="C1292" t="s">
        <v>3891</v>
      </c>
      <c r="D1292">
        <v>1</v>
      </c>
      <c r="E1292">
        <v>0</v>
      </c>
      <c r="F1292">
        <v>0</v>
      </c>
      <c r="G1292" t="s">
        <v>3892</v>
      </c>
      <c r="K1292">
        <v>1.2073550600170701E+18</v>
      </c>
      <c r="L1292" t="s">
        <v>3893</v>
      </c>
    </row>
    <row r="1293" spans="1:12" x14ac:dyDescent="0.2">
      <c r="A1293" s="1">
        <v>43817.726620370369</v>
      </c>
      <c r="B1293" t="s">
        <v>3415</v>
      </c>
      <c r="D1293">
        <v>1</v>
      </c>
      <c r="E1293">
        <v>1</v>
      </c>
      <c r="F1293">
        <v>0</v>
      </c>
      <c r="G1293" t="s">
        <v>3894</v>
      </c>
      <c r="K1293">
        <v>1.2073514037123E+18</v>
      </c>
      <c r="L1293" t="s">
        <v>3895</v>
      </c>
    </row>
    <row r="1294" spans="1:12" x14ac:dyDescent="0.2">
      <c r="A1294" s="1">
        <v>43817.723738425928</v>
      </c>
      <c r="B1294" t="s">
        <v>3896</v>
      </c>
      <c r="D1294">
        <v>0</v>
      </c>
      <c r="E1294">
        <v>0</v>
      </c>
      <c r="F1294">
        <v>0</v>
      </c>
      <c r="G1294" t="s">
        <v>3897</v>
      </c>
      <c r="K1294">
        <v>1.2073503597332101E+18</v>
      </c>
      <c r="L1294" t="s">
        <v>3898</v>
      </c>
    </row>
    <row r="1295" spans="1:12" x14ac:dyDescent="0.2">
      <c r="A1295" s="1">
        <v>43817.716226851851</v>
      </c>
      <c r="B1295" t="s">
        <v>3899</v>
      </c>
      <c r="C1295" t="s">
        <v>1731</v>
      </c>
      <c r="D1295">
        <v>0</v>
      </c>
      <c r="E1295">
        <v>0</v>
      </c>
      <c r="F1295">
        <v>0</v>
      </c>
      <c r="G1295" t="s">
        <v>3900</v>
      </c>
      <c r="K1295">
        <v>1.20734763663587E+18</v>
      </c>
      <c r="L1295" t="s">
        <v>3901</v>
      </c>
    </row>
    <row r="1296" spans="1:12" x14ac:dyDescent="0.2">
      <c r="A1296" s="1">
        <v>43817.712291666663</v>
      </c>
      <c r="B1296" t="s">
        <v>3902</v>
      </c>
      <c r="D1296">
        <v>0</v>
      </c>
      <c r="E1296">
        <v>0</v>
      </c>
      <c r="F1296">
        <v>0</v>
      </c>
      <c r="G1296" t="s">
        <v>3903</v>
      </c>
      <c r="K1296">
        <v>1.20734621112195E+18</v>
      </c>
      <c r="L1296" t="s">
        <v>3904</v>
      </c>
    </row>
    <row r="1297" spans="1:12" x14ac:dyDescent="0.2">
      <c r="A1297" s="1">
        <v>43817.71020833333</v>
      </c>
      <c r="B1297" t="s">
        <v>3905</v>
      </c>
      <c r="D1297">
        <v>2</v>
      </c>
      <c r="E1297">
        <v>3</v>
      </c>
      <c r="F1297">
        <v>20</v>
      </c>
      <c r="G1297" t="s">
        <v>3906</v>
      </c>
      <c r="I1297">
        <f>_xlfn.SINGLE(HA555555)</f>
        <v>0</v>
      </c>
      <c r="K1297">
        <v>1.2073454558787999E+18</v>
      </c>
      <c r="L1297" t="s">
        <v>3907</v>
      </c>
    </row>
    <row r="1298" spans="1:12" x14ac:dyDescent="0.2">
      <c r="A1298" s="1">
        <v>43817.705300925925</v>
      </c>
      <c r="B1298" t="s">
        <v>3908</v>
      </c>
      <c r="D1298">
        <v>0</v>
      </c>
      <c r="E1298">
        <v>0</v>
      </c>
      <c r="F1298">
        <v>0</v>
      </c>
      <c r="G1298" t="s">
        <v>3909</v>
      </c>
      <c r="K1298">
        <v>1.2073436784377001E+18</v>
      </c>
      <c r="L1298" t="s">
        <v>3910</v>
      </c>
    </row>
    <row r="1299" spans="1:12" x14ac:dyDescent="0.2">
      <c r="A1299" s="1">
        <v>43817.698622685188</v>
      </c>
      <c r="B1299" t="s">
        <v>3911</v>
      </c>
      <c r="D1299">
        <v>0</v>
      </c>
      <c r="E1299">
        <v>0</v>
      </c>
      <c r="F1299">
        <v>0</v>
      </c>
      <c r="G1299" t="s">
        <v>3912</v>
      </c>
      <c r="K1299">
        <v>1.2073412569653199E+18</v>
      </c>
      <c r="L1299" t="s">
        <v>3913</v>
      </c>
    </row>
    <row r="1300" spans="1:12" x14ac:dyDescent="0.2">
      <c r="A1300" s="1">
        <v>43817.693541666667</v>
      </c>
      <c r="B1300" t="s">
        <v>3914</v>
      </c>
      <c r="D1300">
        <v>0</v>
      </c>
      <c r="E1300">
        <v>0</v>
      </c>
      <c r="F1300">
        <v>0</v>
      </c>
      <c r="G1300" t="s">
        <v>3915</v>
      </c>
      <c r="K1300">
        <v>1.20733941520032E+18</v>
      </c>
      <c r="L1300" t="s">
        <v>3916</v>
      </c>
    </row>
    <row r="1301" spans="1:12" x14ac:dyDescent="0.2">
      <c r="A1301" s="1">
        <v>43817.691180555557</v>
      </c>
      <c r="B1301" t="s">
        <v>3917</v>
      </c>
      <c r="D1301">
        <v>0</v>
      </c>
      <c r="E1301">
        <v>0</v>
      </c>
      <c r="F1301">
        <v>0</v>
      </c>
      <c r="G1301" t="s">
        <v>3918</v>
      </c>
      <c r="K1301">
        <v>1.2073385590044301E+18</v>
      </c>
      <c r="L1301" t="s">
        <v>3919</v>
      </c>
    </row>
    <row r="1302" spans="1:12" x14ac:dyDescent="0.2">
      <c r="A1302" s="1">
        <v>43817.690659722219</v>
      </c>
      <c r="B1302" t="s">
        <v>3920</v>
      </c>
      <c r="D1302">
        <v>0</v>
      </c>
      <c r="E1302">
        <v>0</v>
      </c>
      <c r="F1302">
        <v>0</v>
      </c>
      <c r="G1302" t="s">
        <v>3921</v>
      </c>
      <c r="K1302">
        <v>1.20733836893537E+18</v>
      </c>
      <c r="L1302" t="s">
        <v>3922</v>
      </c>
    </row>
    <row r="1303" spans="1:12" x14ac:dyDescent="0.2">
      <c r="A1303" s="1">
        <v>43817.689085648148</v>
      </c>
      <c r="B1303" t="s">
        <v>3923</v>
      </c>
      <c r="C1303" t="s">
        <v>3924</v>
      </c>
      <c r="D1303">
        <v>0</v>
      </c>
      <c r="E1303">
        <v>0</v>
      </c>
      <c r="F1303">
        <v>0</v>
      </c>
      <c r="G1303" t="s">
        <v>3925</v>
      </c>
      <c r="K1303">
        <v>1.2073378009971899E+18</v>
      </c>
      <c r="L1303" t="s">
        <v>3926</v>
      </c>
    </row>
    <row r="1304" spans="1:12" x14ac:dyDescent="0.2">
      <c r="A1304" s="1">
        <v>43817.677083333336</v>
      </c>
      <c r="B1304" t="s">
        <v>2268</v>
      </c>
      <c r="D1304">
        <v>0</v>
      </c>
      <c r="E1304">
        <v>0</v>
      </c>
      <c r="F1304">
        <v>1</v>
      </c>
      <c r="G1304" t="s">
        <v>2269</v>
      </c>
      <c r="K1304">
        <v>1.20733344988493E+18</v>
      </c>
      <c r="L1304" t="s">
        <v>3927</v>
      </c>
    </row>
    <row r="1305" spans="1:12" x14ac:dyDescent="0.2">
      <c r="A1305" s="1">
        <v>43817.677083333336</v>
      </c>
      <c r="B1305" t="s">
        <v>2268</v>
      </c>
      <c r="D1305">
        <v>0</v>
      </c>
      <c r="E1305">
        <v>0</v>
      </c>
      <c r="F1305">
        <v>0</v>
      </c>
      <c r="G1305" t="s">
        <v>2269</v>
      </c>
      <c r="K1305">
        <v>1.20733344972544E+18</v>
      </c>
      <c r="L1305" t="s">
        <v>3928</v>
      </c>
    </row>
    <row r="1306" spans="1:12" x14ac:dyDescent="0.2">
      <c r="A1306" s="1">
        <v>43817.676863425928</v>
      </c>
      <c r="B1306" t="s">
        <v>3929</v>
      </c>
      <c r="D1306">
        <v>0</v>
      </c>
      <c r="E1306">
        <v>0</v>
      </c>
      <c r="F1306">
        <v>0</v>
      </c>
      <c r="G1306" t="s">
        <v>3930</v>
      </c>
      <c r="K1306">
        <v>1.2073333719045E+18</v>
      </c>
      <c r="L1306" t="s">
        <v>3931</v>
      </c>
    </row>
    <row r="1307" spans="1:12" x14ac:dyDescent="0.2">
      <c r="A1307" s="1">
        <v>43817.671840277777</v>
      </c>
      <c r="B1307" t="s">
        <v>3932</v>
      </c>
      <c r="D1307">
        <v>0</v>
      </c>
      <c r="E1307">
        <v>0</v>
      </c>
      <c r="F1307">
        <v>0</v>
      </c>
      <c r="G1307" t="s">
        <v>3933</v>
      </c>
      <c r="K1307">
        <v>1.2073315521595599E+18</v>
      </c>
      <c r="L1307" t="s">
        <v>3934</v>
      </c>
    </row>
    <row r="1308" spans="1:12" x14ac:dyDescent="0.2">
      <c r="A1308" s="1">
        <v>43817.660300925927</v>
      </c>
      <c r="B1308" t="s">
        <v>3935</v>
      </c>
      <c r="D1308">
        <v>0</v>
      </c>
      <c r="E1308">
        <v>0</v>
      </c>
      <c r="F1308">
        <v>0</v>
      </c>
      <c r="G1308" t="s">
        <v>3936</v>
      </c>
      <c r="K1308">
        <v>1.20732736867682E+18</v>
      </c>
      <c r="L1308" t="s">
        <v>3937</v>
      </c>
    </row>
    <row r="1309" spans="1:12" x14ac:dyDescent="0.2">
      <c r="A1309" s="1">
        <v>43817.659942129627</v>
      </c>
      <c r="B1309" t="s">
        <v>3938</v>
      </c>
      <c r="D1309">
        <v>0</v>
      </c>
      <c r="E1309">
        <v>0</v>
      </c>
      <c r="F1309">
        <v>0</v>
      </c>
      <c r="G1309" t="s">
        <v>3939</v>
      </c>
      <c r="K1309">
        <v>1.2073272373909701E+18</v>
      </c>
      <c r="L1309" t="s">
        <v>3940</v>
      </c>
    </row>
    <row r="1310" spans="1:12" x14ac:dyDescent="0.2">
      <c r="A1310" s="1">
        <v>43817.647164351853</v>
      </c>
      <c r="B1310" t="s">
        <v>3941</v>
      </c>
      <c r="D1310">
        <v>0</v>
      </c>
      <c r="E1310">
        <v>0</v>
      </c>
      <c r="F1310">
        <v>0</v>
      </c>
      <c r="G1310" t="s">
        <v>3942</v>
      </c>
      <c r="K1310">
        <v>1.20732260734909E+18</v>
      </c>
      <c r="L1310" t="s">
        <v>3943</v>
      </c>
    </row>
    <row r="1311" spans="1:12" x14ac:dyDescent="0.2">
      <c r="A1311" s="1">
        <v>43817.641643518517</v>
      </c>
      <c r="B1311" t="s">
        <v>3944</v>
      </c>
      <c r="D1311">
        <v>0</v>
      </c>
      <c r="E1311">
        <v>0</v>
      </c>
      <c r="F1311">
        <v>0</v>
      </c>
      <c r="G1311" t="s">
        <v>3945</v>
      </c>
      <c r="K1311">
        <v>1.2073206092413901E+18</v>
      </c>
      <c r="L1311" t="s">
        <v>3946</v>
      </c>
    </row>
    <row r="1312" spans="1:12" x14ac:dyDescent="0.2">
      <c r="A1312" s="1">
        <v>43817.632638888892</v>
      </c>
      <c r="B1312" t="s">
        <v>3947</v>
      </c>
      <c r="D1312">
        <v>0</v>
      </c>
      <c r="E1312">
        <v>0</v>
      </c>
      <c r="F1312">
        <v>0</v>
      </c>
      <c r="G1312" t="s">
        <v>3948</v>
      </c>
      <c r="K1312">
        <v>1.2073173443532301E+18</v>
      </c>
      <c r="L1312" t="s">
        <v>3949</v>
      </c>
    </row>
    <row r="1313" spans="1:12" x14ac:dyDescent="0.2">
      <c r="A1313" s="1">
        <v>43817.631435185183</v>
      </c>
      <c r="B1313" t="s">
        <v>3950</v>
      </c>
      <c r="D1313">
        <v>0</v>
      </c>
      <c r="E1313">
        <v>0</v>
      </c>
      <c r="F1313">
        <v>0</v>
      </c>
      <c r="G1313" t="s">
        <v>3951</v>
      </c>
      <c r="K1313">
        <v>1.20731690773869E+18</v>
      </c>
      <c r="L1313" t="s">
        <v>3952</v>
      </c>
    </row>
    <row r="1314" spans="1:12" x14ac:dyDescent="0.2">
      <c r="A1314" s="1">
        <v>43817.625</v>
      </c>
      <c r="B1314" t="s">
        <v>3953</v>
      </c>
      <c r="D1314">
        <v>0</v>
      </c>
      <c r="E1314">
        <v>2</v>
      </c>
      <c r="F1314">
        <v>5</v>
      </c>
      <c r="G1314" t="s">
        <v>3954</v>
      </c>
      <c r="K1314">
        <v>1.20731457546241E+18</v>
      </c>
      <c r="L1314" t="s">
        <v>3955</v>
      </c>
    </row>
    <row r="1315" spans="1:12" x14ac:dyDescent="0.2">
      <c r="A1315" s="1">
        <v>43817.622881944444</v>
      </c>
      <c r="B1315" t="s">
        <v>3956</v>
      </c>
      <c r="D1315">
        <v>0</v>
      </c>
      <c r="E1315">
        <v>0</v>
      </c>
      <c r="F1315">
        <v>0</v>
      </c>
      <c r="G1315" t="s">
        <v>3957</v>
      </c>
      <c r="K1315">
        <v>1.2073138106059E+18</v>
      </c>
      <c r="L1315" t="s">
        <v>3958</v>
      </c>
    </row>
    <row r="1316" spans="1:12" x14ac:dyDescent="0.2">
      <c r="A1316" s="1">
        <v>43817.614270833335</v>
      </c>
      <c r="B1316" t="s">
        <v>3959</v>
      </c>
      <c r="D1316">
        <v>0</v>
      </c>
      <c r="E1316">
        <v>0</v>
      </c>
      <c r="F1316">
        <v>0</v>
      </c>
      <c r="G1316" t="s">
        <v>3960</v>
      </c>
      <c r="K1316">
        <v>1.2073106897375501E+18</v>
      </c>
      <c r="L1316" t="s">
        <v>3961</v>
      </c>
    </row>
    <row r="1317" spans="1:12" x14ac:dyDescent="0.2">
      <c r="A1317" s="1">
        <v>43817.608206018522</v>
      </c>
      <c r="B1317" t="s">
        <v>3962</v>
      </c>
      <c r="C1317" t="s">
        <v>3329</v>
      </c>
      <c r="D1317">
        <v>0</v>
      </c>
      <c r="E1317">
        <v>1</v>
      </c>
      <c r="F1317">
        <v>1</v>
      </c>
      <c r="G1317" t="s">
        <v>3963</v>
      </c>
      <c r="K1317">
        <v>1.20730849258082E+18</v>
      </c>
      <c r="L1317" t="s">
        <v>3964</v>
      </c>
    </row>
    <row r="1318" spans="1:12" x14ac:dyDescent="0.2">
      <c r="A1318" s="1">
        <v>43817.605324074073</v>
      </c>
      <c r="B1318" t="s">
        <v>3965</v>
      </c>
      <c r="D1318">
        <v>0</v>
      </c>
      <c r="E1318">
        <v>0</v>
      </c>
      <c r="F1318">
        <v>0</v>
      </c>
      <c r="G1318" t="s">
        <v>3966</v>
      </c>
      <c r="K1318">
        <v>1.20730744808162E+18</v>
      </c>
      <c r="L1318" t="s">
        <v>3967</v>
      </c>
    </row>
    <row r="1319" spans="1:12" x14ac:dyDescent="0.2">
      <c r="A1319" s="1">
        <v>43817.603356481479</v>
      </c>
      <c r="B1319" t="s">
        <v>3968</v>
      </c>
      <c r="D1319">
        <v>0</v>
      </c>
      <c r="E1319">
        <v>0</v>
      </c>
      <c r="F1319">
        <v>0</v>
      </c>
      <c r="G1319" t="s">
        <v>3969</v>
      </c>
      <c r="K1319">
        <v>1.20730673502477E+18</v>
      </c>
      <c r="L1319" t="s">
        <v>3970</v>
      </c>
    </row>
    <row r="1320" spans="1:12" x14ac:dyDescent="0.2">
      <c r="A1320" s="1">
        <v>43817.598171296297</v>
      </c>
      <c r="B1320" t="s">
        <v>3971</v>
      </c>
      <c r="D1320">
        <v>2</v>
      </c>
      <c r="E1320">
        <v>0</v>
      </c>
      <c r="F1320">
        <v>0</v>
      </c>
      <c r="G1320" t="e">
        <f>AskRiyadBank سلام عليكم انا بعت مجموعه من اكتتاب آرامكو ومكتوب العمليه منفذه ولاكن لما تجي احول المبلغ يقول لايوجد رصيد كافي متى ينزل المبلغ في المحفظه</f>
        <v>#NAME?</v>
      </c>
      <c r="I1320" t="e">
        <f>AskRiyadBank</f>
        <v>#NAME?</v>
      </c>
      <c r="K1320">
        <v>1.20730485468062E+18</v>
      </c>
      <c r="L1320" t="s">
        <v>3972</v>
      </c>
    </row>
    <row r="1321" spans="1:12" x14ac:dyDescent="0.2">
      <c r="A1321" s="1">
        <v>43817.596643518518</v>
      </c>
      <c r="B1321" t="s">
        <v>3973</v>
      </c>
      <c r="D1321">
        <v>0</v>
      </c>
      <c r="E1321">
        <v>0</v>
      </c>
      <c r="F1321">
        <v>0</v>
      </c>
      <c r="G1321" t="s">
        <v>3974</v>
      </c>
      <c r="K1321">
        <v>1.20730429888494E+18</v>
      </c>
      <c r="L1321" t="s">
        <v>3975</v>
      </c>
    </row>
    <row r="1322" spans="1:12" x14ac:dyDescent="0.2">
      <c r="A1322" s="1">
        <v>43817.587812500002</v>
      </c>
      <c r="B1322" t="s">
        <v>3976</v>
      </c>
      <c r="D1322">
        <v>0</v>
      </c>
      <c r="E1322">
        <v>0</v>
      </c>
      <c r="F1322">
        <v>0</v>
      </c>
      <c r="G1322" t="s">
        <v>3977</v>
      </c>
      <c r="K1322">
        <v>1.20730109910913E+18</v>
      </c>
      <c r="L1322" t="s">
        <v>3978</v>
      </c>
    </row>
    <row r="1323" spans="1:12" x14ac:dyDescent="0.2">
      <c r="A1323" s="1">
        <v>43817.585775462961</v>
      </c>
      <c r="B1323" t="s">
        <v>3979</v>
      </c>
      <c r="D1323">
        <v>5</v>
      </c>
      <c r="E1323">
        <v>3</v>
      </c>
      <c r="F1323">
        <v>15</v>
      </c>
      <c r="G1323" t="s">
        <v>3980</v>
      </c>
      <c r="K1323">
        <v>1.20730036159949E+18</v>
      </c>
      <c r="L1323" t="s">
        <v>3981</v>
      </c>
    </row>
    <row r="1324" spans="1:12" x14ac:dyDescent="0.2">
      <c r="A1324" s="1">
        <v>43817.571863425925</v>
      </c>
      <c r="B1324" t="s">
        <v>3982</v>
      </c>
      <c r="D1324">
        <v>0</v>
      </c>
      <c r="E1324">
        <v>0</v>
      </c>
      <c r="F1324">
        <v>0</v>
      </c>
      <c r="G1324" t="s">
        <v>3983</v>
      </c>
      <c r="K1324">
        <v>1.20729532145537E+18</v>
      </c>
      <c r="L1324" t="s">
        <v>3984</v>
      </c>
    </row>
    <row r="1325" spans="1:12" x14ac:dyDescent="0.2">
      <c r="A1325" s="1">
        <v>43817.564513888887</v>
      </c>
      <c r="B1325" t="s">
        <v>3985</v>
      </c>
      <c r="D1325">
        <v>0</v>
      </c>
      <c r="E1325">
        <v>0</v>
      </c>
      <c r="F1325">
        <v>0</v>
      </c>
      <c r="G1325" t="s">
        <v>3986</v>
      </c>
      <c r="K1325">
        <v>1.20729265792557E+18</v>
      </c>
      <c r="L1325" t="s">
        <v>3987</v>
      </c>
    </row>
    <row r="1326" spans="1:12" x14ac:dyDescent="0.2">
      <c r="A1326" s="1">
        <v>43817.561851851853</v>
      </c>
      <c r="B1326" t="s">
        <v>3988</v>
      </c>
      <c r="D1326">
        <v>0</v>
      </c>
      <c r="E1326">
        <v>0</v>
      </c>
      <c r="F1326">
        <v>0</v>
      </c>
      <c r="G1326" t="s">
        <v>3989</v>
      </c>
      <c r="K1326">
        <v>1.2072916935754199E+18</v>
      </c>
      <c r="L1326" t="s">
        <v>3990</v>
      </c>
    </row>
    <row r="1327" spans="1:12" x14ac:dyDescent="0.2">
      <c r="A1327" s="1">
        <v>43817.554560185185</v>
      </c>
      <c r="B1327" t="s">
        <v>3991</v>
      </c>
      <c r="D1327">
        <v>0</v>
      </c>
      <c r="E1327">
        <v>0</v>
      </c>
      <c r="F1327">
        <v>0</v>
      </c>
      <c r="G1327" t="s">
        <v>3992</v>
      </c>
      <c r="K1327">
        <v>1.2072890502075699E+18</v>
      </c>
      <c r="L1327" t="s">
        <v>3993</v>
      </c>
    </row>
    <row r="1328" spans="1:12" x14ac:dyDescent="0.2">
      <c r="A1328" s="1">
        <v>43817.54892361111</v>
      </c>
      <c r="B1328" t="s">
        <v>3994</v>
      </c>
      <c r="D1328">
        <v>0</v>
      </c>
      <c r="E1328">
        <v>0</v>
      </c>
      <c r="F1328">
        <v>0</v>
      </c>
      <c r="G1328" t="s">
        <v>3995</v>
      </c>
      <c r="K1328">
        <v>1.2072870067384699E+18</v>
      </c>
      <c r="L1328" t="s">
        <v>3996</v>
      </c>
    </row>
    <row r="1329" spans="1:12" x14ac:dyDescent="0.2">
      <c r="A1329" s="1">
        <v>43817.545590277776</v>
      </c>
      <c r="B1329" t="s">
        <v>3997</v>
      </c>
      <c r="D1329">
        <v>0</v>
      </c>
      <c r="E1329">
        <v>0</v>
      </c>
      <c r="F1329">
        <v>0</v>
      </c>
      <c r="G1329" t="s">
        <v>3998</v>
      </c>
      <c r="K1329">
        <v>1.2072857981790899E+18</v>
      </c>
      <c r="L1329" t="s">
        <v>3999</v>
      </c>
    </row>
    <row r="1330" spans="1:12" x14ac:dyDescent="0.2">
      <c r="A1330" s="1">
        <v>43817.543020833335</v>
      </c>
      <c r="B1330" t="s">
        <v>4000</v>
      </c>
      <c r="D1330">
        <v>0</v>
      </c>
      <c r="E1330">
        <v>0</v>
      </c>
      <c r="F1330">
        <v>0</v>
      </c>
      <c r="G1330" t="s">
        <v>4001</v>
      </c>
      <c r="K1330">
        <v>1.20728486670386E+18</v>
      </c>
      <c r="L1330" t="s">
        <v>4002</v>
      </c>
    </row>
    <row r="1331" spans="1:12" x14ac:dyDescent="0.2">
      <c r="A1331" s="1">
        <v>43817.541990740741</v>
      </c>
      <c r="B1331" t="s">
        <v>4003</v>
      </c>
      <c r="D1331">
        <v>0</v>
      </c>
      <c r="E1331">
        <v>0</v>
      </c>
      <c r="F1331">
        <v>0</v>
      </c>
      <c r="G1331" t="s">
        <v>4004</v>
      </c>
      <c r="K1331">
        <v>1.2072844969549901E+18</v>
      </c>
      <c r="L1331" t="s">
        <v>4005</v>
      </c>
    </row>
    <row r="1332" spans="1:12" x14ac:dyDescent="0.2">
      <c r="A1332" s="1">
        <v>43817.541898148149</v>
      </c>
      <c r="B1332" t="s">
        <v>4006</v>
      </c>
      <c r="D1332">
        <v>1</v>
      </c>
      <c r="E1332">
        <v>0</v>
      </c>
      <c r="F1332">
        <v>0</v>
      </c>
      <c r="G1332" t="e">
        <f>AlAhliNCB السلام عليكم إذا تم بيع اكتتاب آرامكو يوم الثلاثاء متى تنزل في حسابه وشكرا.</f>
        <v>#NAME?</v>
      </c>
      <c r="I1332" t="e">
        <f>AlAhliNCB</f>
        <v>#NAME?</v>
      </c>
      <c r="K1332">
        <v>1.20728446167251E+18</v>
      </c>
      <c r="L1332" t="s">
        <v>4007</v>
      </c>
    </row>
    <row r="1333" spans="1:12" x14ac:dyDescent="0.2">
      <c r="A1333" s="1">
        <v>43817.539803240739</v>
      </c>
      <c r="B1333" t="s">
        <v>4008</v>
      </c>
      <c r="C1333" t="s">
        <v>591</v>
      </c>
      <c r="D1333">
        <v>1</v>
      </c>
      <c r="E1333">
        <v>1</v>
      </c>
      <c r="F1333">
        <v>1</v>
      </c>
      <c r="G1333" t="s">
        <v>4009</v>
      </c>
      <c r="K1333">
        <v>1.20728370166462E+18</v>
      </c>
      <c r="L1333" t="s">
        <v>4010</v>
      </c>
    </row>
    <row r="1334" spans="1:12" x14ac:dyDescent="0.2">
      <c r="A1334" s="1">
        <v>43817.520057870373</v>
      </c>
      <c r="B1334" t="s">
        <v>4011</v>
      </c>
      <c r="D1334">
        <v>0</v>
      </c>
      <c r="E1334">
        <v>0</v>
      </c>
      <c r="F1334">
        <v>0</v>
      </c>
      <c r="G1334" t="s">
        <v>4012</v>
      </c>
      <c r="K1334">
        <v>1.2072765485140401E+18</v>
      </c>
      <c r="L1334" t="s">
        <v>4013</v>
      </c>
    </row>
    <row r="1335" spans="1:12" x14ac:dyDescent="0.2">
      <c r="A1335" s="1">
        <v>43817.518969907411</v>
      </c>
      <c r="B1335" t="s">
        <v>4014</v>
      </c>
      <c r="D1335">
        <v>0</v>
      </c>
      <c r="E1335">
        <v>0</v>
      </c>
      <c r="F1335">
        <v>0</v>
      </c>
      <c r="G1335" t="s">
        <v>4015</v>
      </c>
      <c r="K1335">
        <v>1.20727615435858E+18</v>
      </c>
      <c r="L1335" t="s">
        <v>4016</v>
      </c>
    </row>
    <row r="1336" spans="1:12" x14ac:dyDescent="0.2">
      <c r="A1336" s="1">
        <v>43817.506863425922</v>
      </c>
      <c r="B1336" t="s">
        <v>4017</v>
      </c>
      <c r="D1336">
        <v>0</v>
      </c>
      <c r="E1336">
        <v>0</v>
      </c>
      <c r="F1336">
        <v>0</v>
      </c>
      <c r="G1336" t="s">
        <v>4018</v>
      </c>
      <c r="K1336">
        <v>1.2072717635891599E+18</v>
      </c>
      <c r="L1336" t="s">
        <v>4019</v>
      </c>
    </row>
    <row r="1337" spans="1:12" x14ac:dyDescent="0.2">
      <c r="A1337" s="1">
        <v>43817.49145833333</v>
      </c>
      <c r="B1337" t="s">
        <v>4020</v>
      </c>
      <c r="D1337">
        <v>0</v>
      </c>
      <c r="E1337">
        <v>0</v>
      </c>
      <c r="F1337">
        <v>0</v>
      </c>
      <c r="G1337" t="s">
        <v>4021</v>
      </c>
      <c r="K1337">
        <v>1.2072661821239099E+18</v>
      </c>
      <c r="L1337" t="s">
        <v>4022</v>
      </c>
    </row>
    <row r="1338" spans="1:12" x14ac:dyDescent="0.2">
      <c r="A1338" s="1">
        <v>43817.489641203705</v>
      </c>
      <c r="B1338" t="s">
        <v>3665</v>
      </c>
      <c r="D1338">
        <v>2</v>
      </c>
      <c r="E1338">
        <v>8</v>
      </c>
      <c r="F1338">
        <v>0</v>
      </c>
      <c r="G1338" t="s">
        <v>4023</v>
      </c>
      <c r="K1338">
        <v>1.20726552202863E+18</v>
      </c>
      <c r="L1338" t="s">
        <v>4024</v>
      </c>
    </row>
    <row r="1339" spans="1:12" x14ac:dyDescent="0.2">
      <c r="A1339" s="1">
        <v>43817.487430555557</v>
      </c>
      <c r="B1339" t="s">
        <v>4025</v>
      </c>
      <c r="C1339" t="s">
        <v>4026</v>
      </c>
      <c r="D1339">
        <v>2</v>
      </c>
      <c r="E1339">
        <v>0</v>
      </c>
      <c r="F1339">
        <v>1</v>
      </c>
      <c r="G1339" t="s">
        <v>4027</v>
      </c>
      <c r="K1339">
        <v>1.20726472379379E+18</v>
      </c>
      <c r="L1339" t="s">
        <v>4028</v>
      </c>
    </row>
    <row r="1340" spans="1:12" x14ac:dyDescent="0.2">
      <c r="A1340" s="1">
        <v>43817.480949074074</v>
      </c>
      <c r="B1340" t="s">
        <v>4029</v>
      </c>
      <c r="D1340">
        <v>2</v>
      </c>
      <c r="E1340">
        <v>0</v>
      </c>
      <c r="F1340">
        <v>0</v>
      </c>
      <c r="G1340" t="e">
        <f>AlinmaInvest لو ابي ابيع اكتتاب آرامكو كيف الطريقة لأني حاولت على تطبيق الإنماء لأكن ماقدرت</f>
        <v>#NAME?</v>
      </c>
      <c r="I1340" t="e">
        <f>AlinmaInvest</f>
        <v>#NAME?</v>
      </c>
      <c r="K1340">
        <v>1.2072623758475799E+18</v>
      </c>
      <c r="L1340" t="s">
        <v>4030</v>
      </c>
    </row>
    <row r="1341" spans="1:12" x14ac:dyDescent="0.2">
      <c r="A1341" s="1">
        <v>43817.478483796294</v>
      </c>
      <c r="B1341" t="s">
        <v>4031</v>
      </c>
      <c r="D1341">
        <v>0</v>
      </c>
      <c r="E1341">
        <v>0</v>
      </c>
      <c r="F1341">
        <v>0</v>
      </c>
      <c r="G1341" t="s">
        <v>4032</v>
      </c>
      <c r="K1341">
        <v>1.2072614797932301E+18</v>
      </c>
      <c r="L1341" t="s">
        <v>4033</v>
      </c>
    </row>
    <row r="1342" spans="1:12" x14ac:dyDescent="0.2">
      <c r="A1342" s="1">
        <v>43817.467800925922</v>
      </c>
      <c r="B1342" t="s">
        <v>4034</v>
      </c>
      <c r="D1342">
        <v>0</v>
      </c>
      <c r="E1342">
        <v>0</v>
      </c>
      <c r="F1342">
        <v>0</v>
      </c>
      <c r="G1342" t="s">
        <v>3754</v>
      </c>
      <c r="K1342">
        <v>1.2072576073181801E+18</v>
      </c>
      <c r="L1342" t="s">
        <v>4035</v>
      </c>
    </row>
    <row r="1343" spans="1:12" x14ac:dyDescent="0.2">
      <c r="A1343" s="1">
        <v>43817.465405092589</v>
      </c>
      <c r="B1343" t="s">
        <v>4036</v>
      </c>
      <c r="C1343" t="s">
        <v>4037</v>
      </c>
      <c r="D1343">
        <v>0</v>
      </c>
      <c r="E1343">
        <v>0</v>
      </c>
      <c r="F1343">
        <v>0</v>
      </c>
      <c r="G1343" t="s">
        <v>4038</v>
      </c>
      <c r="K1343">
        <v>1.2072567402926999E+18</v>
      </c>
      <c r="L1343" t="s">
        <v>4039</v>
      </c>
    </row>
    <row r="1344" spans="1:12" x14ac:dyDescent="0.2">
      <c r="A1344" s="1">
        <v>43817.46539351852</v>
      </c>
      <c r="B1344" t="s">
        <v>4040</v>
      </c>
      <c r="C1344" t="s">
        <v>1608</v>
      </c>
      <c r="D1344">
        <v>1</v>
      </c>
      <c r="E1344">
        <v>0</v>
      </c>
      <c r="F1344">
        <v>0</v>
      </c>
      <c r="G1344" t="s">
        <v>4041</v>
      </c>
      <c r="K1344">
        <v>1.20725673761248E+18</v>
      </c>
      <c r="L1344" t="s">
        <v>4042</v>
      </c>
    </row>
    <row r="1345" spans="1:12" x14ac:dyDescent="0.2">
      <c r="A1345" s="1">
        <v>43817.445300925923</v>
      </c>
      <c r="B1345" t="s">
        <v>4043</v>
      </c>
      <c r="D1345">
        <v>0</v>
      </c>
      <c r="E1345">
        <v>0</v>
      </c>
      <c r="F1345">
        <v>0</v>
      </c>
      <c r="G1345" t="s">
        <v>4044</v>
      </c>
      <c r="K1345">
        <v>1.20724945654401E+18</v>
      </c>
      <c r="L1345" t="s">
        <v>4045</v>
      </c>
    </row>
    <row r="1346" spans="1:12" x14ac:dyDescent="0.2">
      <c r="A1346" s="1">
        <v>43817.434363425928</v>
      </c>
      <c r="B1346" t="s">
        <v>4046</v>
      </c>
      <c r="D1346">
        <v>0</v>
      </c>
      <c r="E1346">
        <v>0</v>
      </c>
      <c r="F1346">
        <v>0</v>
      </c>
      <c r="G1346" t="s">
        <v>3763</v>
      </c>
      <c r="K1346">
        <v>1.20724549237727E+18</v>
      </c>
      <c r="L1346" t="s">
        <v>4047</v>
      </c>
    </row>
    <row r="1347" spans="1:12" x14ac:dyDescent="0.2">
      <c r="A1347" s="1">
        <v>43817.433796296296</v>
      </c>
      <c r="B1347" t="s">
        <v>4048</v>
      </c>
      <c r="C1347" t="s">
        <v>1207</v>
      </c>
      <c r="D1347">
        <v>1</v>
      </c>
      <c r="E1347">
        <v>1</v>
      </c>
      <c r="F1347">
        <v>1</v>
      </c>
      <c r="G1347" t="s">
        <v>4049</v>
      </c>
      <c r="K1347">
        <v>1.20724528637821E+18</v>
      </c>
      <c r="L1347" t="s">
        <v>4050</v>
      </c>
    </row>
    <row r="1348" spans="1:12" x14ac:dyDescent="0.2">
      <c r="A1348" s="1">
        <v>43817.42895833333</v>
      </c>
      <c r="B1348" t="s">
        <v>4051</v>
      </c>
      <c r="D1348">
        <v>0</v>
      </c>
      <c r="E1348">
        <v>0</v>
      </c>
      <c r="F1348">
        <v>0</v>
      </c>
      <c r="G1348" t="s">
        <v>4052</v>
      </c>
      <c r="K1348">
        <v>1.2072435323077701E+18</v>
      </c>
      <c r="L1348" t="s">
        <v>4053</v>
      </c>
    </row>
    <row r="1349" spans="1:12" x14ac:dyDescent="0.2">
      <c r="A1349" s="1">
        <v>43817.4219212963</v>
      </c>
      <c r="B1349" t="s">
        <v>4054</v>
      </c>
      <c r="C1349" t="s">
        <v>4055</v>
      </c>
      <c r="D1349">
        <v>1</v>
      </c>
      <c r="E1349">
        <v>0</v>
      </c>
      <c r="F1349">
        <v>0</v>
      </c>
      <c r="G1349" t="e">
        <f>fransihelp الى الان لم يتم حل قرض اكتتاب آرامكو تم التسديد قبل اسبوع والى لم يتم رفع الحضر عن محفظتي ولم يسحب المبلغ من الحساب تم التواصل مع فرع ومدير الفرع ولم يحل الموضوع</f>
        <v>#NAME?</v>
      </c>
      <c r="I1349" t="e">
        <f>fransihelp</f>
        <v>#NAME?</v>
      </c>
      <c r="K1349">
        <v>1.2072409840374001E+18</v>
      </c>
      <c r="L1349" t="s">
        <v>4056</v>
      </c>
    </row>
    <row r="1350" spans="1:12" x14ac:dyDescent="0.2">
      <c r="A1350" s="1">
        <v>43817.417349537034</v>
      </c>
      <c r="B1350" t="s">
        <v>4057</v>
      </c>
      <c r="D1350">
        <v>1</v>
      </c>
      <c r="E1350">
        <v>0</v>
      </c>
      <c r="F1350">
        <v>0</v>
      </c>
      <c r="G1350" t="s">
        <v>4058</v>
      </c>
      <c r="K1350">
        <v>1.20723932484205E+18</v>
      </c>
      <c r="L1350" t="s">
        <v>4059</v>
      </c>
    </row>
    <row r="1351" spans="1:12" x14ac:dyDescent="0.2">
      <c r="A1351" s="1">
        <v>43817.401689814818</v>
      </c>
      <c r="B1351" t="s">
        <v>4060</v>
      </c>
      <c r="D1351">
        <v>0</v>
      </c>
      <c r="E1351">
        <v>0</v>
      </c>
      <c r="F1351">
        <v>0</v>
      </c>
      <c r="G1351" t="s">
        <v>4061</v>
      </c>
      <c r="K1351">
        <v>1.2072336495964101E+18</v>
      </c>
      <c r="L1351" t="s">
        <v>4062</v>
      </c>
    </row>
    <row r="1352" spans="1:12" x14ac:dyDescent="0.2">
      <c r="A1352" s="1">
        <v>43817.400405092594</v>
      </c>
      <c r="B1352" t="s">
        <v>4063</v>
      </c>
      <c r="D1352">
        <v>0</v>
      </c>
      <c r="E1352">
        <v>0</v>
      </c>
      <c r="F1352">
        <v>0</v>
      </c>
      <c r="G1352" t="s">
        <v>4064</v>
      </c>
      <c r="K1352">
        <v>1.2072331847500301E+18</v>
      </c>
      <c r="L1352" t="s">
        <v>4065</v>
      </c>
    </row>
    <row r="1353" spans="1:12" x14ac:dyDescent="0.2">
      <c r="A1353" s="1">
        <v>43817.399548611109</v>
      </c>
      <c r="B1353" t="s">
        <v>4066</v>
      </c>
      <c r="C1353" t="s">
        <v>3094</v>
      </c>
      <c r="D1353">
        <v>0</v>
      </c>
      <c r="E1353">
        <v>0</v>
      </c>
      <c r="F1353">
        <v>0</v>
      </c>
      <c r="G1353" t="s">
        <v>4067</v>
      </c>
      <c r="K1353">
        <v>1.2072328761499699E+18</v>
      </c>
      <c r="L1353" t="s">
        <v>4068</v>
      </c>
    </row>
    <row r="1354" spans="1:12" x14ac:dyDescent="0.2">
      <c r="A1354" s="1">
        <v>43817.398958333331</v>
      </c>
      <c r="B1354" t="s">
        <v>4069</v>
      </c>
      <c r="D1354">
        <v>3</v>
      </c>
      <c r="E1354">
        <v>0</v>
      </c>
      <c r="F1354">
        <v>0</v>
      </c>
      <c r="G1354" t="s">
        <v>4070</v>
      </c>
      <c r="K1354">
        <v>1.2072326607891699E+18</v>
      </c>
      <c r="L1354" t="s">
        <v>4071</v>
      </c>
    </row>
    <row r="1355" spans="1:12" x14ac:dyDescent="0.2">
      <c r="A1355" s="1">
        <v>43817.398900462962</v>
      </c>
      <c r="B1355" t="s">
        <v>4072</v>
      </c>
      <c r="D1355">
        <v>0</v>
      </c>
      <c r="E1355">
        <v>0</v>
      </c>
      <c r="F1355">
        <v>1</v>
      </c>
      <c r="G1355" t="s">
        <v>3785</v>
      </c>
      <c r="K1355">
        <v>1.2072326420448901E+18</v>
      </c>
      <c r="L1355" t="s">
        <v>4073</v>
      </c>
    </row>
    <row r="1356" spans="1:12" x14ac:dyDescent="0.2">
      <c r="A1356" s="1">
        <v>43817.397962962961</v>
      </c>
      <c r="B1356" t="s">
        <v>4074</v>
      </c>
      <c r="D1356">
        <v>0</v>
      </c>
      <c r="E1356">
        <v>0</v>
      </c>
      <c r="F1356">
        <v>0</v>
      </c>
      <c r="G1356" t="s">
        <v>3791</v>
      </c>
      <c r="K1356">
        <v>1.20723230128706E+18</v>
      </c>
      <c r="L1356" t="s">
        <v>4075</v>
      </c>
    </row>
    <row r="1357" spans="1:12" x14ac:dyDescent="0.2">
      <c r="A1357" s="1">
        <v>43817.393958333334</v>
      </c>
      <c r="B1357" t="s">
        <v>4076</v>
      </c>
      <c r="D1357">
        <v>0</v>
      </c>
      <c r="E1357">
        <v>0</v>
      </c>
      <c r="F1357">
        <v>0</v>
      </c>
      <c r="G1357" t="s">
        <v>4077</v>
      </c>
      <c r="K1357">
        <v>1.2072308481829901E+18</v>
      </c>
      <c r="L1357" t="s">
        <v>4078</v>
      </c>
    </row>
    <row r="1358" spans="1:12" x14ac:dyDescent="0.2">
      <c r="A1358" s="1">
        <v>43817.391898148147</v>
      </c>
      <c r="B1358" t="s">
        <v>4079</v>
      </c>
      <c r="D1358">
        <v>0</v>
      </c>
      <c r="E1358">
        <v>0</v>
      </c>
      <c r="F1358">
        <v>0</v>
      </c>
      <c r="G1358" t="s">
        <v>4080</v>
      </c>
      <c r="K1358">
        <v>1.20723010345072E+18</v>
      </c>
      <c r="L1358" t="s">
        <v>4081</v>
      </c>
    </row>
    <row r="1359" spans="1:12" x14ac:dyDescent="0.2">
      <c r="A1359" s="1">
        <v>43817.388958333337</v>
      </c>
      <c r="B1359" t="s">
        <v>4082</v>
      </c>
      <c r="C1359" t="s">
        <v>651</v>
      </c>
      <c r="D1359">
        <v>1</v>
      </c>
      <c r="E1359">
        <v>0</v>
      </c>
      <c r="F1359">
        <v>0</v>
      </c>
      <c r="G1359" t="s">
        <v>4083</v>
      </c>
      <c r="K1359">
        <v>1.2072290389992901E+18</v>
      </c>
      <c r="L1359" t="s">
        <v>4084</v>
      </c>
    </row>
    <row r="1360" spans="1:12" x14ac:dyDescent="0.2">
      <c r="A1360" s="1">
        <v>43817.387604166666</v>
      </c>
      <c r="B1360" t="s">
        <v>4085</v>
      </c>
      <c r="D1360">
        <v>0</v>
      </c>
      <c r="E1360">
        <v>0</v>
      </c>
      <c r="F1360">
        <v>0</v>
      </c>
      <c r="G1360" t="s">
        <v>4086</v>
      </c>
      <c r="K1360">
        <v>1.2072285456400799E+18</v>
      </c>
      <c r="L1360" t="s">
        <v>4087</v>
      </c>
    </row>
    <row r="1361" spans="1:12" x14ac:dyDescent="0.2">
      <c r="A1361" s="1">
        <v>43817.381516203706</v>
      </c>
      <c r="B1361" t="s">
        <v>4088</v>
      </c>
      <c r="C1361" t="s">
        <v>1052</v>
      </c>
      <c r="D1361">
        <v>1</v>
      </c>
      <c r="E1361">
        <v>0</v>
      </c>
      <c r="F1361">
        <v>1</v>
      </c>
      <c r="G1361" t="s">
        <v>4089</v>
      </c>
      <c r="K1361">
        <v>1.2072263397130099E+18</v>
      </c>
      <c r="L1361" t="s">
        <v>4090</v>
      </c>
    </row>
    <row r="1362" spans="1:12" x14ac:dyDescent="0.2">
      <c r="A1362" s="1">
        <v>43817.38140046296</v>
      </c>
      <c r="B1362" t="s">
        <v>4091</v>
      </c>
      <c r="D1362">
        <v>0</v>
      </c>
      <c r="E1362">
        <v>0</v>
      </c>
      <c r="F1362">
        <v>0</v>
      </c>
      <c r="G1362" t="s">
        <v>4092</v>
      </c>
      <c r="K1362">
        <v>1.2072263003368801E+18</v>
      </c>
      <c r="L1362" t="s">
        <v>4093</v>
      </c>
    </row>
    <row r="1363" spans="1:12" x14ac:dyDescent="0.2">
      <c r="A1363" s="1">
        <v>43817.376226851855</v>
      </c>
      <c r="B1363" t="s">
        <v>3036</v>
      </c>
      <c r="D1363">
        <v>0</v>
      </c>
      <c r="E1363">
        <v>196</v>
      </c>
      <c r="F1363">
        <v>2</v>
      </c>
      <c r="G1363" t="s">
        <v>3037</v>
      </c>
      <c r="K1363">
        <v>1.2072244222911201E+18</v>
      </c>
      <c r="L1363" t="s">
        <v>4094</v>
      </c>
    </row>
    <row r="1364" spans="1:12" x14ac:dyDescent="0.2">
      <c r="A1364" s="1">
        <v>43817.373263888891</v>
      </c>
      <c r="B1364" t="s">
        <v>4095</v>
      </c>
      <c r="D1364">
        <v>0</v>
      </c>
      <c r="E1364">
        <v>0</v>
      </c>
      <c r="F1364">
        <v>0</v>
      </c>
      <c r="G1364" t="s">
        <v>4096</v>
      </c>
      <c r="K1364">
        <v>1.20722335135952E+18</v>
      </c>
      <c r="L1364" t="s">
        <v>4097</v>
      </c>
    </row>
    <row r="1365" spans="1:12" x14ac:dyDescent="0.2">
      <c r="A1365" s="1">
        <v>43817.368958333333</v>
      </c>
      <c r="B1365" t="s">
        <v>4098</v>
      </c>
      <c r="C1365" t="s">
        <v>4099</v>
      </c>
      <c r="D1365">
        <v>0</v>
      </c>
      <c r="E1365">
        <v>0</v>
      </c>
      <c r="F1365">
        <v>0</v>
      </c>
      <c r="G1365" t="s">
        <v>4100</v>
      </c>
      <c r="K1365">
        <v>1.2072217911706701E+18</v>
      </c>
      <c r="L1365" t="s">
        <v>4101</v>
      </c>
    </row>
    <row r="1366" spans="1:12" x14ac:dyDescent="0.2">
      <c r="A1366" s="1">
        <v>43817.366655092592</v>
      </c>
      <c r="B1366" t="s">
        <v>4102</v>
      </c>
      <c r="D1366">
        <v>0</v>
      </c>
      <c r="E1366">
        <v>0</v>
      </c>
      <c r="F1366">
        <v>0</v>
      </c>
      <c r="G1366" t="s">
        <v>4103</v>
      </c>
      <c r="K1366">
        <v>1.2072209562944699E+18</v>
      </c>
      <c r="L1366" t="s">
        <v>4104</v>
      </c>
    </row>
    <row r="1367" spans="1:12" x14ac:dyDescent="0.2">
      <c r="A1367" s="1">
        <v>43817.363935185182</v>
      </c>
      <c r="B1367" t="s">
        <v>4105</v>
      </c>
      <c r="D1367">
        <v>1</v>
      </c>
      <c r="E1367">
        <v>0</v>
      </c>
      <c r="F1367">
        <v>0</v>
      </c>
      <c r="G1367" t="s">
        <v>4106</v>
      </c>
      <c r="K1367">
        <v>1.2072199697144599E+18</v>
      </c>
      <c r="L1367" t="s">
        <v>4107</v>
      </c>
    </row>
    <row r="1368" spans="1:12" x14ac:dyDescent="0.2">
      <c r="A1368" s="1">
        <v>43817.362372685187</v>
      </c>
      <c r="B1368" t="s">
        <v>4108</v>
      </c>
      <c r="D1368">
        <v>0</v>
      </c>
      <c r="E1368">
        <v>0</v>
      </c>
      <c r="F1368">
        <v>0</v>
      </c>
      <c r="G1368" t="s">
        <v>4109</v>
      </c>
      <c r="K1368">
        <v>1.2072194042677499E+18</v>
      </c>
      <c r="L1368" t="s">
        <v>4110</v>
      </c>
    </row>
    <row r="1369" spans="1:12" x14ac:dyDescent="0.2">
      <c r="A1369" s="1">
        <v>43817.360069444447</v>
      </c>
      <c r="B1369" t="s">
        <v>1930</v>
      </c>
      <c r="D1369">
        <v>0</v>
      </c>
      <c r="E1369">
        <v>1</v>
      </c>
      <c r="F1369">
        <v>1</v>
      </c>
      <c r="G1369" t="s">
        <v>4111</v>
      </c>
      <c r="K1369">
        <v>1.2072185667573499E+18</v>
      </c>
      <c r="L1369" t="s">
        <v>4112</v>
      </c>
    </row>
    <row r="1370" spans="1:12" x14ac:dyDescent="0.2">
      <c r="A1370" s="1">
        <v>43817.355983796297</v>
      </c>
      <c r="B1370" t="s">
        <v>4113</v>
      </c>
      <c r="D1370">
        <v>0</v>
      </c>
      <c r="E1370">
        <v>0</v>
      </c>
      <c r="F1370">
        <v>0</v>
      </c>
      <c r="G1370" t="s">
        <v>4114</v>
      </c>
      <c r="K1370">
        <v>1.20721708855903E+18</v>
      </c>
      <c r="L1370" t="s">
        <v>4115</v>
      </c>
    </row>
    <row r="1371" spans="1:12" x14ac:dyDescent="0.2">
      <c r="A1371" s="1">
        <v>43817.350590277776</v>
      </c>
      <c r="B1371" t="s">
        <v>4116</v>
      </c>
      <c r="D1371">
        <v>0</v>
      </c>
      <c r="E1371">
        <v>0</v>
      </c>
      <c r="F1371">
        <v>0</v>
      </c>
      <c r="G1371" t="s">
        <v>3818</v>
      </c>
      <c r="K1371">
        <v>1.20721513385391E+18</v>
      </c>
      <c r="L1371" t="s">
        <v>4117</v>
      </c>
    </row>
    <row r="1372" spans="1:12" x14ac:dyDescent="0.2">
      <c r="A1372" s="1">
        <v>43817.341770833336</v>
      </c>
      <c r="B1372" t="s">
        <v>4118</v>
      </c>
      <c r="D1372">
        <v>1</v>
      </c>
      <c r="E1372">
        <v>0</v>
      </c>
      <c r="F1372">
        <v>0</v>
      </c>
      <c r="G1372" t="e">
        <f>AlahliCapital السلام عليكم لدي اكتتاب في آرامكو وارغب في شراء أسهم اضافيه كيف الطريقه</f>
        <v>#NAME?</v>
      </c>
      <c r="I1372" t="e">
        <f>AlahliCapital</f>
        <v>#NAME?</v>
      </c>
      <c r="K1372">
        <v>1.20721193559232E+18</v>
      </c>
      <c r="L1372" t="s">
        <v>4119</v>
      </c>
    </row>
    <row r="1373" spans="1:12" x14ac:dyDescent="0.2">
      <c r="A1373" s="1">
        <v>43817.340254629627</v>
      </c>
      <c r="B1373" t="s">
        <v>4120</v>
      </c>
      <c r="D1373">
        <v>0</v>
      </c>
      <c r="E1373">
        <v>0</v>
      </c>
      <c r="F1373">
        <v>0</v>
      </c>
      <c r="G1373" t="s">
        <v>3821</v>
      </c>
      <c r="K1373">
        <v>1.20721138948973E+18</v>
      </c>
      <c r="L1373" t="s">
        <v>4121</v>
      </c>
    </row>
    <row r="1374" spans="1:12" x14ac:dyDescent="0.2">
      <c r="A1374" s="1">
        <v>43817.339791666665</v>
      </c>
      <c r="B1374" t="s">
        <v>4122</v>
      </c>
      <c r="D1374">
        <v>0</v>
      </c>
      <c r="E1374">
        <v>0</v>
      </c>
      <c r="F1374">
        <v>0</v>
      </c>
      <c r="G1374" t="s">
        <v>4123</v>
      </c>
      <c r="K1374">
        <v>1.20721121961202E+18</v>
      </c>
      <c r="L1374" t="s">
        <v>4124</v>
      </c>
    </row>
    <row r="1375" spans="1:12" x14ac:dyDescent="0.2">
      <c r="A1375" s="1">
        <v>43817.337685185186</v>
      </c>
      <c r="B1375" t="s">
        <v>4125</v>
      </c>
      <c r="D1375">
        <v>0</v>
      </c>
      <c r="E1375">
        <v>0</v>
      </c>
      <c r="F1375">
        <v>0</v>
      </c>
      <c r="G1375" t="s">
        <v>4126</v>
      </c>
      <c r="K1375">
        <v>1.2072104549651999E+18</v>
      </c>
      <c r="L1375" t="s">
        <v>4127</v>
      </c>
    </row>
    <row r="1376" spans="1:12" x14ac:dyDescent="0.2">
      <c r="A1376" s="1">
        <v>43817.33394675926</v>
      </c>
      <c r="B1376" t="s">
        <v>4128</v>
      </c>
      <c r="D1376">
        <v>0</v>
      </c>
      <c r="E1376">
        <v>0</v>
      </c>
      <c r="F1376">
        <v>0</v>
      </c>
      <c r="G1376" t="s">
        <v>3827</v>
      </c>
      <c r="K1376">
        <v>1.20720910299423E+18</v>
      </c>
      <c r="L1376" t="s">
        <v>4129</v>
      </c>
    </row>
    <row r="1377" spans="1:12" x14ac:dyDescent="0.2">
      <c r="A1377" s="1">
        <v>43817.328993055555</v>
      </c>
      <c r="B1377" t="s">
        <v>4130</v>
      </c>
      <c r="D1377">
        <v>0</v>
      </c>
      <c r="E1377">
        <v>0</v>
      </c>
      <c r="F1377">
        <v>0</v>
      </c>
      <c r="G1377" t="s">
        <v>4131</v>
      </c>
      <c r="K1377">
        <v>1.2072073056972101E+18</v>
      </c>
      <c r="L1377" t="s">
        <v>4132</v>
      </c>
    </row>
    <row r="1378" spans="1:12" x14ac:dyDescent="0.2">
      <c r="A1378" s="1">
        <v>43817.327060185184</v>
      </c>
      <c r="B1378" t="s">
        <v>4133</v>
      </c>
      <c r="D1378">
        <v>0</v>
      </c>
      <c r="E1378">
        <v>0</v>
      </c>
      <c r="F1378">
        <v>0</v>
      </c>
      <c r="G1378" t="s">
        <v>4134</v>
      </c>
      <c r="K1378">
        <v>1.2072066066702999E+18</v>
      </c>
      <c r="L1378" t="s">
        <v>4135</v>
      </c>
    </row>
    <row r="1379" spans="1:12" x14ac:dyDescent="0.2">
      <c r="A1379" s="1">
        <v>43817.31287037037</v>
      </c>
      <c r="B1379" t="s">
        <v>4136</v>
      </c>
      <c r="C1379" t="s">
        <v>651</v>
      </c>
      <c r="D1379">
        <v>1</v>
      </c>
      <c r="E1379">
        <v>0</v>
      </c>
      <c r="F1379">
        <v>0</v>
      </c>
      <c r="G1379" t="s">
        <v>4137</v>
      </c>
      <c r="K1379">
        <v>1.20720146420195E+18</v>
      </c>
      <c r="L1379" t="s">
        <v>4138</v>
      </c>
    </row>
    <row r="1380" spans="1:12" x14ac:dyDescent="0.2">
      <c r="A1380" s="1">
        <v>43817.309467592589</v>
      </c>
      <c r="B1380" t="s">
        <v>4139</v>
      </c>
      <c r="D1380">
        <v>0</v>
      </c>
      <c r="E1380">
        <v>0</v>
      </c>
      <c r="F1380">
        <v>0</v>
      </c>
      <c r="G1380" t="s">
        <v>4140</v>
      </c>
      <c r="K1380">
        <v>1.20720023084173E+18</v>
      </c>
      <c r="L1380" t="s">
        <v>4141</v>
      </c>
    </row>
    <row r="1381" spans="1:12" x14ac:dyDescent="0.2">
      <c r="A1381" s="1">
        <v>43817.302071759259</v>
      </c>
      <c r="B1381" t="s">
        <v>4142</v>
      </c>
      <c r="D1381">
        <v>0</v>
      </c>
      <c r="E1381">
        <v>0</v>
      </c>
      <c r="F1381">
        <v>0</v>
      </c>
      <c r="G1381" t="s">
        <v>4143</v>
      </c>
      <c r="K1381">
        <v>1.20719755230463E+18</v>
      </c>
      <c r="L1381" t="s">
        <v>4144</v>
      </c>
    </row>
    <row r="1382" spans="1:12" x14ac:dyDescent="0.2">
      <c r="A1382" s="1">
        <v>43817.285474537035</v>
      </c>
      <c r="B1382" t="s">
        <v>4145</v>
      </c>
      <c r="D1382">
        <v>0</v>
      </c>
      <c r="E1382">
        <v>0</v>
      </c>
      <c r="F1382">
        <v>0</v>
      </c>
      <c r="G1382" t="s">
        <v>4146</v>
      </c>
      <c r="K1382">
        <v>1.2071915344682399E+18</v>
      </c>
      <c r="L1382" t="s">
        <v>4147</v>
      </c>
    </row>
    <row r="1383" spans="1:12" x14ac:dyDescent="0.2">
      <c r="A1383" s="1">
        <v>43817.284837962965</v>
      </c>
      <c r="B1383" t="s">
        <v>4148</v>
      </c>
      <c r="D1383">
        <v>0</v>
      </c>
      <c r="E1383">
        <v>0</v>
      </c>
      <c r="F1383">
        <v>0</v>
      </c>
      <c r="G1383" t="s">
        <v>4149</v>
      </c>
      <c r="K1383">
        <v>1.20719130650367E+18</v>
      </c>
      <c r="L1383" t="s">
        <v>4150</v>
      </c>
    </row>
    <row r="1384" spans="1:12" x14ac:dyDescent="0.2">
      <c r="A1384" s="1">
        <v>43817.272187499999</v>
      </c>
      <c r="B1384" t="s">
        <v>4151</v>
      </c>
      <c r="D1384">
        <v>0</v>
      </c>
      <c r="E1384">
        <v>0</v>
      </c>
      <c r="F1384">
        <v>0</v>
      </c>
      <c r="G1384" t="s">
        <v>4152</v>
      </c>
      <c r="K1384">
        <v>1.20718672090047E+18</v>
      </c>
      <c r="L1384" t="s">
        <v>4153</v>
      </c>
    </row>
    <row r="1385" spans="1:12" x14ac:dyDescent="0.2">
      <c r="A1385" s="1">
        <v>43817.254918981482</v>
      </c>
      <c r="B1385" t="s">
        <v>4154</v>
      </c>
      <c r="D1385">
        <v>0</v>
      </c>
      <c r="E1385">
        <v>0</v>
      </c>
      <c r="F1385">
        <v>0</v>
      </c>
      <c r="G1385" t="s">
        <v>4155</v>
      </c>
      <c r="K1385">
        <v>1.2071804616735301E+18</v>
      </c>
      <c r="L1385" t="s">
        <v>4156</v>
      </c>
    </row>
    <row r="1386" spans="1:12" x14ac:dyDescent="0.2">
      <c r="A1386" s="1">
        <v>43817.247696759259</v>
      </c>
      <c r="B1386" t="s">
        <v>4157</v>
      </c>
      <c r="D1386">
        <v>0</v>
      </c>
      <c r="E1386">
        <v>0</v>
      </c>
      <c r="F1386">
        <v>0</v>
      </c>
      <c r="G1386" t="s">
        <v>4158</v>
      </c>
      <c r="K1386">
        <v>1.2071778468437499E+18</v>
      </c>
      <c r="L1386" t="s">
        <v>4159</v>
      </c>
    </row>
    <row r="1387" spans="1:12" x14ac:dyDescent="0.2">
      <c r="A1387" s="1">
        <v>43817.24287037037</v>
      </c>
      <c r="B1387" t="s">
        <v>4160</v>
      </c>
      <c r="D1387">
        <v>0</v>
      </c>
      <c r="E1387">
        <v>0</v>
      </c>
      <c r="F1387">
        <v>0</v>
      </c>
      <c r="G1387" t="s">
        <v>4161</v>
      </c>
      <c r="K1387">
        <v>1.20717609808739E+18</v>
      </c>
      <c r="L1387" t="s">
        <v>4162</v>
      </c>
    </row>
    <row r="1388" spans="1:12" x14ac:dyDescent="0.2">
      <c r="A1388" s="1">
        <v>43817.227708333332</v>
      </c>
      <c r="B1388" t="s">
        <v>4163</v>
      </c>
      <c r="C1388" t="s">
        <v>4163</v>
      </c>
      <c r="D1388">
        <v>0</v>
      </c>
      <c r="E1388">
        <v>0</v>
      </c>
      <c r="F1388">
        <v>0</v>
      </c>
      <c r="G1388" t="s">
        <v>4164</v>
      </c>
      <c r="K1388">
        <v>1.20717060116254E+18</v>
      </c>
      <c r="L1388" t="s">
        <v>4165</v>
      </c>
    </row>
    <row r="1389" spans="1:12" x14ac:dyDescent="0.2">
      <c r="A1389" s="1">
        <v>43817.21974537037</v>
      </c>
      <c r="B1389" t="s">
        <v>4166</v>
      </c>
      <c r="D1389">
        <v>0</v>
      </c>
      <c r="E1389">
        <v>0</v>
      </c>
      <c r="F1389">
        <v>0</v>
      </c>
      <c r="G1389" t="s">
        <v>4167</v>
      </c>
      <c r="K1389">
        <v>1.2071677181909601E+18</v>
      </c>
      <c r="L1389" t="s">
        <v>4168</v>
      </c>
    </row>
    <row r="1390" spans="1:12" x14ac:dyDescent="0.2">
      <c r="A1390" s="1">
        <v>43817.205335648148</v>
      </c>
      <c r="B1390" t="s">
        <v>4169</v>
      </c>
      <c r="D1390">
        <v>0</v>
      </c>
      <c r="E1390">
        <v>0</v>
      </c>
      <c r="F1390">
        <v>0</v>
      </c>
      <c r="G1390" t="s">
        <v>4170</v>
      </c>
      <c r="K1390">
        <v>1.20716249308222E+18</v>
      </c>
      <c r="L1390" t="s">
        <v>4171</v>
      </c>
    </row>
    <row r="1391" spans="1:12" x14ac:dyDescent="0.2">
      <c r="A1391" s="1">
        <v>43817.204884259256</v>
      </c>
      <c r="B1391" t="s">
        <v>4172</v>
      </c>
      <c r="C1391" t="s">
        <v>1954</v>
      </c>
      <c r="D1391">
        <v>0</v>
      </c>
      <c r="E1391">
        <v>0</v>
      </c>
      <c r="F1391">
        <v>0</v>
      </c>
      <c r="G1391" t="s">
        <v>4173</v>
      </c>
      <c r="K1391">
        <v>1.2071623335602701E+18</v>
      </c>
      <c r="L1391" t="s">
        <v>4174</v>
      </c>
    </row>
    <row r="1392" spans="1:12" x14ac:dyDescent="0.2">
      <c r="A1392" s="1">
        <v>43817.196481481478</v>
      </c>
      <c r="B1392" t="s">
        <v>4175</v>
      </c>
      <c r="D1392">
        <v>0</v>
      </c>
      <c r="E1392">
        <v>0</v>
      </c>
      <c r="F1392">
        <v>0</v>
      </c>
      <c r="G1392" t="s">
        <v>4176</v>
      </c>
      <c r="K1392">
        <v>1.2071592852282199E+18</v>
      </c>
      <c r="L1392" t="s">
        <v>4177</v>
      </c>
    </row>
    <row r="1393" spans="1:12" x14ac:dyDescent="0.2">
      <c r="A1393" s="1">
        <v>43817.195335648146</v>
      </c>
      <c r="B1393" t="s">
        <v>4178</v>
      </c>
      <c r="D1393">
        <v>0</v>
      </c>
      <c r="E1393">
        <v>0</v>
      </c>
      <c r="F1393">
        <v>0</v>
      </c>
      <c r="G1393" t="s">
        <v>4179</v>
      </c>
      <c r="K1393">
        <v>1.2071588718669199E+18</v>
      </c>
      <c r="L1393" t="s">
        <v>4180</v>
      </c>
    </row>
    <row r="1394" spans="1:12" x14ac:dyDescent="0.2">
      <c r="A1394" s="1">
        <v>43817.182546296295</v>
      </c>
      <c r="B1394" t="s">
        <v>4181</v>
      </c>
      <c r="D1394">
        <v>0</v>
      </c>
      <c r="E1394">
        <v>0</v>
      </c>
      <c r="F1394">
        <v>0</v>
      </c>
      <c r="G1394" t="s">
        <v>4182</v>
      </c>
      <c r="K1394">
        <v>1.2071542373455401E+18</v>
      </c>
      <c r="L1394" t="s">
        <v>4183</v>
      </c>
    </row>
    <row r="1395" spans="1:12" x14ac:dyDescent="0.2">
      <c r="A1395" s="1">
        <v>43817.17832175926</v>
      </c>
      <c r="B1395" t="s">
        <v>4184</v>
      </c>
      <c r="D1395">
        <v>0</v>
      </c>
      <c r="E1395">
        <v>0</v>
      </c>
      <c r="F1395">
        <v>0</v>
      </c>
      <c r="G1395" t="s">
        <v>4185</v>
      </c>
      <c r="K1395">
        <v>1.2071527041219E+18</v>
      </c>
      <c r="L1395" t="s">
        <v>4186</v>
      </c>
    </row>
    <row r="1396" spans="1:12" x14ac:dyDescent="0.2">
      <c r="A1396" s="1">
        <v>43817.176018518519</v>
      </c>
      <c r="B1396" t="s">
        <v>4187</v>
      </c>
      <c r="D1396">
        <v>0</v>
      </c>
      <c r="E1396">
        <v>0</v>
      </c>
      <c r="F1396">
        <v>0</v>
      </c>
      <c r="G1396" t="s">
        <v>4188</v>
      </c>
      <c r="K1396">
        <v>1.2071518699797499E+18</v>
      </c>
      <c r="L1396" t="s">
        <v>4189</v>
      </c>
    </row>
    <row r="1397" spans="1:12" x14ac:dyDescent="0.2">
      <c r="A1397" s="1">
        <v>43817.170613425929</v>
      </c>
      <c r="B1397" t="s">
        <v>4190</v>
      </c>
      <c r="D1397">
        <v>0</v>
      </c>
      <c r="E1397">
        <v>0</v>
      </c>
      <c r="F1397">
        <v>0</v>
      </c>
      <c r="G1397" t="s">
        <v>4191</v>
      </c>
      <c r="K1397">
        <v>1.20714991392416E+18</v>
      </c>
      <c r="L1397" t="s">
        <v>4192</v>
      </c>
    </row>
    <row r="1398" spans="1:12" x14ac:dyDescent="0.2">
      <c r="A1398" s="1">
        <v>43817.163368055553</v>
      </c>
      <c r="B1398" t="s">
        <v>4193</v>
      </c>
      <c r="D1398">
        <v>0</v>
      </c>
      <c r="E1398">
        <v>0</v>
      </c>
      <c r="F1398">
        <v>0</v>
      </c>
      <c r="G1398" t="s">
        <v>4194</v>
      </c>
      <c r="K1398">
        <v>1.20714728800877E+18</v>
      </c>
      <c r="L1398" t="s">
        <v>4195</v>
      </c>
    </row>
    <row r="1399" spans="1:12" x14ac:dyDescent="0.2">
      <c r="A1399" s="1">
        <v>43817.159826388888</v>
      </c>
      <c r="B1399" t="s">
        <v>4196</v>
      </c>
      <c r="D1399">
        <v>0</v>
      </c>
      <c r="E1399">
        <v>0</v>
      </c>
      <c r="F1399">
        <v>0</v>
      </c>
      <c r="G1399" t="s">
        <v>4197</v>
      </c>
      <c r="K1399">
        <v>1.20714600359967E+18</v>
      </c>
      <c r="L1399" t="s">
        <v>4198</v>
      </c>
    </row>
    <row r="1400" spans="1:12" x14ac:dyDescent="0.2">
      <c r="A1400" s="1">
        <v>43817.052523148152</v>
      </c>
      <c r="B1400" t="s">
        <v>4199</v>
      </c>
      <c r="D1400">
        <v>0</v>
      </c>
      <c r="E1400">
        <v>0</v>
      </c>
      <c r="F1400">
        <v>0</v>
      </c>
      <c r="G1400" t="s">
        <v>4200</v>
      </c>
      <c r="K1400">
        <v>1.20710711583331E+18</v>
      </c>
      <c r="L1400" t="s">
        <v>4201</v>
      </c>
    </row>
    <row r="1401" spans="1:12" x14ac:dyDescent="0.2">
      <c r="A1401" s="1">
        <v>43817.05127314815</v>
      </c>
      <c r="B1401" t="s">
        <v>4202</v>
      </c>
      <c r="D1401">
        <v>0</v>
      </c>
      <c r="E1401">
        <v>0</v>
      </c>
      <c r="F1401">
        <v>0</v>
      </c>
      <c r="G1401" t="s">
        <v>4203</v>
      </c>
      <c r="K1401">
        <v>1.2071066630455601E+18</v>
      </c>
      <c r="L1401" t="s">
        <v>4204</v>
      </c>
    </row>
    <row r="1402" spans="1:12" x14ac:dyDescent="0.2">
      <c r="A1402" s="1">
        <v>43817.038171296299</v>
      </c>
      <c r="B1402" t="s">
        <v>4205</v>
      </c>
      <c r="D1402">
        <v>0</v>
      </c>
      <c r="E1402">
        <v>0</v>
      </c>
      <c r="F1402">
        <v>0</v>
      </c>
      <c r="G1402" t="s">
        <v>4206</v>
      </c>
      <c r="K1402">
        <v>1.20710191538704E+18</v>
      </c>
      <c r="L1402" t="s">
        <v>4207</v>
      </c>
    </row>
    <row r="1403" spans="1:12" x14ac:dyDescent="0.2">
      <c r="A1403" s="1">
        <v>43817.018009259256</v>
      </c>
      <c r="B1403" t="s">
        <v>4208</v>
      </c>
      <c r="D1403">
        <v>0</v>
      </c>
      <c r="E1403">
        <v>0</v>
      </c>
      <c r="F1403">
        <v>0</v>
      </c>
      <c r="G1403" t="s">
        <v>4209</v>
      </c>
      <c r="K1403">
        <v>1.20709460883822E+18</v>
      </c>
      <c r="L1403" t="s">
        <v>4210</v>
      </c>
    </row>
    <row r="1404" spans="1:12" x14ac:dyDescent="0.2">
      <c r="A1404" s="1">
        <v>43817.015219907407</v>
      </c>
      <c r="B1404" t="s">
        <v>4211</v>
      </c>
      <c r="D1404">
        <v>0</v>
      </c>
      <c r="E1404">
        <v>0</v>
      </c>
      <c r="F1404">
        <v>0</v>
      </c>
      <c r="G1404" t="s">
        <v>4212</v>
      </c>
      <c r="K1404">
        <v>1.20709360038914E+18</v>
      </c>
      <c r="L1404" t="s">
        <v>4213</v>
      </c>
    </row>
    <row r="1405" spans="1:12" x14ac:dyDescent="0.2">
      <c r="A1405" s="1">
        <v>43816.992175925923</v>
      </c>
      <c r="B1405" t="s">
        <v>4214</v>
      </c>
      <c r="D1405">
        <v>0</v>
      </c>
      <c r="E1405">
        <v>0</v>
      </c>
      <c r="F1405">
        <v>0</v>
      </c>
      <c r="G1405" t="s">
        <v>4215</v>
      </c>
      <c r="K1405">
        <v>1.2070852492781599E+18</v>
      </c>
      <c r="L1405" t="s">
        <v>4216</v>
      </c>
    </row>
    <row r="1406" spans="1:12" x14ac:dyDescent="0.2">
      <c r="A1406" s="1">
        <v>43816.98810185185</v>
      </c>
      <c r="B1406" t="s">
        <v>4217</v>
      </c>
      <c r="D1406">
        <v>0</v>
      </c>
      <c r="E1406">
        <v>0</v>
      </c>
      <c r="F1406">
        <v>0</v>
      </c>
      <c r="G1406" t="s">
        <v>4218</v>
      </c>
      <c r="K1406">
        <v>1.20708377229602E+18</v>
      </c>
      <c r="L1406" t="s">
        <v>4219</v>
      </c>
    </row>
    <row r="1407" spans="1:12" x14ac:dyDescent="0.2">
      <c r="A1407" s="1">
        <v>43816.982118055559</v>
      </c>
      <c r="B1407" t="s">
        <v>4220</v>
      </c>
      <c r="D1407">
        <v>0</v>
      </c>
      <c r="E1407">
        <v>0</v>
      </c>
      <c r="F1407">
        <v>0</v>
      </c>
      <c r="G1407" t="s">
        <v>4221</v>
      </c>
      <c r="K1407">
        <v>1.2070816023643699E+18</v>
      </c>
      <c r="L1407" t="s">
        <v>4222</v>
      </c>
    </row>
    <row r="1408" spans="1:12" x14ac:dyDescent="0.2">
      <c r="A1408" s="1">
        <v>43816.978935185187</v>
      </c>
      <c r="B1408" t="s">
        <v>4223</v>
      </c>
      <c r="D1408">
        <v>0</v>
      </c>
      <c r="E1408">
        <v>0</v>
      </c>
      <c r="F1408">
        <v>0</v>
      </c>
      <c r="G1408" t="s">
        <v>4224</v>
      </c>
      <c r="K1408">
        <v>1.20708045192977E+18</v>
      </c>
      <c r="L1408" t="s">
        <v>4225</v>
      </c>
    </row>
    <row r="1409" spans="1:12" x14ac:dyDescent="0.2">
      <c r="A1409" s="1">
        <v>43816.977349537039</v>
      </c>
      <c r="B1409" t="s">
        <v>4226</v>
      </c>
      <c r="D1409">
        <v>0</v>
      </c>
      <c r="E1409">
        <v>0</v>
      </c>
      <c r="F1409">
        <v>0</v>
      </c>
      <c r="G1409" t="s">
        <v>4227</v>
      </c>
      <c r="K1409">
        <v>1.20707987624477E+18</v>
      </c>
      <c r="L1409" t="s">
        <v>4228</v>
      </c>
    </row>
    <row r="1410" spans="1:12" x14ac:dyDescent="0.2">
      <c r="A1410" s="1">
        <v>43816.969826388886</v>
      </c>
      <c r="B1410" t="s">
        <v>4229</v>
      </c>
      <c r="D1410">
        <v>0</v>
      </c>
      <c r="E1410">
        <v>0</v>
      </c>
      <c r="F1410">
        <v>0</v>
      </c>
      <c r="G1410" t="s">
        <v>4230</v>
      </c>
      <c r="K1410">
        <v>1.20707714881053E+18</v>
      </c>
      <c r="L1410" t="s">
        <v>4231</v>
      </c>
    </row>
    <row r="1411" spans="1:12" x14ac:dyDescent="0.2">
      <c r="A1411" s="1">
        <v>43816.964074074072</v>
      </c>
      <c r="B1411" t="s">
        <v>4232</v>
      </c>
      <c r="D1411">
        <v>0</v>
      </c>
      <c r="E1411">
        <v>0</v>
      </c>
      <c r="F1411">
        <v>0</v>
      </c>
      <c r="G1411" t="s">
        <v>4233</v>
      </c>
      <c r="K1411">
        <v>1.20707506651888E+18</v>
      </c>
      <c r="L1411" t="s">
        <v>4234</v>
      </c>
    </row>
    <row r="1412" spans="1:12" x14ac:dyDescent="0.2">
      <c r="A1412" s="1">
        <v>43816.961608796293</v>
      </c>
      <c r="B1412" t="s">
        <v>4235</v>
      </c>
      <c r="D1412">
        <v>0</v>
      </c>
      <c r="E1412">
        <v>0</v>
      </c>
      <c r="F1412">
        <v>0</v>
      </c>
      <c r="G1412" t="s">
        <v>4236</v>
      </c>
      <c r="K1412">
        <v>1.20707417315309E+18</v>
      </c>
      <c r="L1412" t="s">
        <v>4237</v>
      </c>
    </row>
    <row r="1413" spans="1:12" x14ac:dyDescent="0.2">
      <c r="A1413" s="1">
        <v>43816.961238425924</v>
      </c>
      <c r="B1413" t="s">
        <v>4238</v>
      </c>
      <c r="D1413">
        <v>0</v>
      </c>
      <c r="E1413">
        <v>0</v>
      </c>
      <c r="F1413">
        <v>0</v>
      </c>
      <c r="G1413" t="s">
        <v>4239</v>
      </c>
      <c r="K1413">
        <v>1.2070740391073201E+18</v>
      </c>
      <c r="L1413" t="s">
        <v>4240</v>
      </c>
    </row>
    <row r="1414" spans="1:12" x14ac:dyDescent="0.2">
      <c r="A1414" s="1">
        <v>43816.959074074075</v>
      </c>
      <c r="B1414" t="s">
        <v>3158</v>
      </c>
      <c r="D1414">
        <v>0</v>
      </c>
      <c r="E1414">
        <v>0</v>
      </c>
      <c r="F1414">
        <v>0</v>
      </c>
      <c r="G1414" t="s">
        <v>4241</v>
      </c>
      <c r="J1414" t="s">
        <v>4242</v>
      </c>
      <c r="K1414">
        <v>1.2070732519372001E+18</v>
      </c>
      <c r="L1414" t="s">
        <v>4243</v>
      </c>
    </row>
    <row r="1415" spans="1:12" x14ac:dyDescent="0.2">
      <c r="A1415" s="1">
        <v>43816.956956018519</v>
      </c>
      <c r="B1415" t="s">
        <v>4244</v>
      </c>
      <c r="D1415">
        <v>0</v>
      </c>
      <c r="E1415">
        <v>0</v>
      </c>
      <c r="F1415">
        <v>0</v>
      </c>
      <c r="G1415" t="s">
        <v>4245</v>
      </c>
      <c r="K1415">
        <v>1.2070724857594701E+18</v>
      </c>
      <c r="L1415" t="s">
        <v>4246</v>
      </c>
    </row>
    <row r="1416" spans="1:12" x14ac:dyDescent="0.2">
      <c r="A1416" s="1">
        <v>43816.950694444444</v>
      </c>
      <c r="B1416" t="s">
        <v>4247</v>
      </c>
      <c r="C1416" t="s">
        <v>4248</v>
      </c>
      <c r="D1416">
        <v>1</v>
      </c>
      <c r="E1416">
        <v>0</v>
      </c>
      <c r="F1416">
        <v>0</v>
      </c>
      <c r="G1416" t="s">
        <v>4249</v>
      </c>
      <c r="K1416">
        <v>1.20707021531555E+18</v>
      </c>
      <c r="L1416" t="s">
        <v>4250</v>
      </c>
    </row>
    <row r="1417" spans="1:12" x14ac:dyDescent="0.2">
      <c r="A1417" s="1">
        <v>43816.942488425928</v>
      </c>
      <c r="B1417" t="s">
        <v>4251</v>
      </c>
      <c r="D1417">
        <v>0</v>
      </c>
      <c r="E1417">
        <v>0</v>
      </c>
      <c r="F1417">
        <v>0</v>
      </c>
      <c r="G1417" t="s">
        <v>4252</v>
      </c>
      <c r="K1417">
        <v>1.2070672424642601E+18</v>
      </c>
      <c r="L1417" t="s">
        <v>4253</v>
      </c>
    </row>
    <row r="1418" spans="1:12" x14ac:dyDescent="0.2">
      <c r="A1418" s="1">
        <v>43816.940821759257</v>
      </c>
      <c r="B1418" t="s">
        <v>4254</v>
      </c>
      <c r="C1418" t="s">
        <v>2293</v>
      </c>
      <c r="D1418">
        <v>3</v>
      </c>
      <c r="E1418">
        <v>0</v>
      </c>
      <c r="F1418">
        <v>0</v>
      </c>
      <c r="G1418" t="s">
        <v>4255</v>
      </c>
      <c r="K1418">
        <v>1.2070666393777999E+18</v>
      </c>
      <c r="L1418" t="s">
        <v>4256</v>
      </c>
    </row>
    <row r="1419" spans="1:12" x14ac:dyDescent="0.2">
      <c r="A1419" s="1">
        <v>43816.936828703707</v>
      </c>
      <c r="B1419" t="s">
        <v>4257</v>
      </c>
      <c r="D1419">
        <v>0</v>
      </c>
      <c r="E1419">
        <v>0</v>
      </c>
      <c r="F1419">
        <v>0</v>
      </c>
      <c r="G1419" t="s">
        <v>4258</v>
      </c>
      <c r="K1419">
        <v>1.2070651905939E+18</v>
      </c>
      <c r="L1419" t="s">
        <v>4259</v>
      </c>
    </row>
    <row r="1420" spans="1:12" x14ac:dyDescent="0.2">
      <c r="A1420" s="1">
        <v>43816.936631944445</v>
      </c>
      <c r="B1420" t="s">
        <v>4260</v>
      </c>
      <c r="D1420">
        <v>0</v>
      </c>
      <c r="E1420">
        <v>0</v>
      </c>
      <c r="F1420">
        <v>0</v>
      </c>
      <c r="G1420" t="s">
        <v>4261</v>
      </c>
      <c r="K1420">
        <v>1.2070651199408901E+18</v>
      </c>
      <c r="L1420" t="s">
        <v>4262</v>
      </c>
    </row>
    <row r="1421" spans="1:12" x14ac:dyDescent="0.2">
      <c r="A1421" s="1">
        <v>43816.921701388892</v>
      </c>
      <c r="B1421" t="s">
        <v>4263</v>
      </c>
      <c r="D1421">
        <v>0</v>
      </c>
      <c r="E1421">
        <v>0</v>
      </c>
      <c r="F1421">
        <v>0</v>
      </c>
      <c r="G1421" t="s">
        <v>4264</v>
      </c>
      <c r="K1421">
        <v>1.20705970982142E+18</v>
      </c>
      <c r="L1421" t="s">
        <v>4265</v>
      </c>
    </row>
    <row r="1422" spans="1:12" x14ac:dyDescent="0.2">
      <c r="A1422" s="1">
        <v>43816.917268518519</v>
      </c>
      <c r="B1422" t="s">
        <v>4266</v>
      </c>
      <c r="D1422">
        <v>0</v>
      </c>
      <c r="E1422">
        <v>0</v>
      </c>
      <c r="F1422">
        <v>0</v>
      </c>
      <c r="G1422" t="s">
        <v>4267</v>
      </c>
      <c r="K1422">
        <v>1.2070581018175501E+18</v>
      </c>
      <c r="L1422" t="s">
        <v>4268</v>
      </c>
    </row>
    <row r="1423" spans="1:12" x14ac:dyDescent="0.2">
      <c r="A1423" s="1">
        <v>43816.91605324074</v>
      </c>
      <c r="B1423" t="s">
        <v>4269</v>
      </c>
      <c r="D1423">
        <v>0</v>
      </c>
      <c r="E1423">
        <v>0</v>
      </c>
      <c r="F1423">
        <v>0</v>
      </c>
      <c r="G1423" t="s">
        <v>4270</v>
      </c>
      <c r="K1423">
        <v>1.2070576638357499E+18</v>
      </c>
      <c r="L1423" t="s">
        <v>4271</v>
      </c>
    </row>
    <row r="1424" spans="1:12" x14ac:dyDescent="0.2">
      <c r="A1424" s="1">
        <v>43816.91375</v>
      </c>
      <c r="B1424" t="s">
        <v>4272</v>
      </c>
      <c r="D1424">
        <v>0</v>
      </c>
      <c r="E1424">
        <v>0</v>
      </c>
      <c r="F1424">
        <v>0</v>
      </c>
      <c r="G1424" t="s">
        <v>4273</v>
      </c>
      <c r="K1424">
        <v>1.2070568267994601E+18</v>
      </c>
      <c r="L1424" t="s">
        <v>4274</v>
      </c>
    </row>
    <row r="1425" spans="1:12" x14ac:dyDescent="0.2">
      <c r="A1425" s="1">
        <v>43816.908553240741</v>
      </c>
      <c r="B1425" t="s">
        <v>4275</v>
      </c>
      <c r="D1425">
        <v>0</v>
      </c>
      <c r="E1425">
        <v>0</v>
      </c>
      <c r="F1425">
        <v>0</v>
      </c>
      <c r="G1425" t="s">
        <v>4276</v>
      </c>
      <c r="K1425">
        <v>1.20705494668593E+18</v>
      </c>
      <c r="L1425" t="s">
        <v>4277</v>
      </c>
    </row>
    <row r="1426" spans="1:12" x14ac:dyDescent="0.2">
      <c r="A1426" s="1">
        <v>43816.904849537037</v>
      </c>
      <c r="B1426" t="s">
        <v>4278</v>
      </c>
      <c r="D1426">
        <v>0</v>
      </c>
      <c r="E1426">
        <v>0</v>
      </c>
      <c r="F1426">
        <v>0</v>
      </c>
      <c r="G1426" t="s">
        <v>4279</v>
      </c>
      <c r="K1426">
        <v>1.20705360437023E+18</v>
      </c>
      <c r="L1426" t="s">
        <v>4280</v>
      </c>
    </row>
    <row r="1427" spans="1:12" x14ac:dyDescent="0.2">
      <c r="A1427" s="1">
        <v>43816.898217592592</v>
      </c>
      <c r="B1427" t="s">
        <v>4281</v>
      </c>
      <c r="C1427" t="s">
        <v>4282</v>
      </c>
      <c r="D1427">
        <v>0</v>
      </c>
      <c r="E1427">
        <v>0</v>
      </c>
      <c r="F1427">
        <v>1</v>
      </c>
      <c r="G1427" t="s">
        <v>4283</v>
      </c>
      <c r="K1427">
        <v>1.2070512003671199E+18</v>
      </c>
      <c r="L1427" t="s">
        <v>4284</v>
      </c>
    </row>
    <row r="1428" spans="1:12" x14ac:dyDescent="0.2">
      <c r="A1428" s="1">
        <v>43816.890601851854</v>
      </c>
      <c r="B1428" t="s">
        <v>4285</v>
      </c>
      <c r="D1428">
        <v>0</v>
      </c>
      <c r="E1428">
        <v>0</v>
      </c>
      <c r="F1428">
        <v>0</v>
      </c>
      <c r="G1428" t="s">
        <v>4286</v>
      </c>
      <c r="K1428">
        <v>1.2070484375245399E+18</v>
      </c>
      <c r="L1428" t="s">
        <v>4287</v>
      </c>
    </row>
    <row r="1429" spans="1:12" x14ac:dyDescent="0.2">
      <c r="A1429" s="1">
        <v>43816.883738425924</v>
      </c>
      <c r="B1429" t="s">
        <v>4288</v>
      </c>
      <c r="D1429">
        <v>0</v>
      </c>
      <c r="E1429">
        <v>0</v>
      </c>
      <c r="F1429">
        <v>0</v>
      </c>
      <c r="G1429" t="s">
        <v>4289</v>
      </c>
      <c r="K1429">
        <v>1.2070459508559401E+18</v>
      </c>
      <c r="L1429" t="s">
        <v>4290</v>
      </c>
    </row>
    <row r="1430" spans="1:12" x14ac:dyDescent="0.2">
      <c r="A1430" s="1">
        <v>43816.882523148146</v>
      </c>
      <c r="B1430" t="s">
        <v>4291</v>
      </c>
      <c r="D1430">
        <v>0</v>
      </c>
      <c r="E1430">
        <v>0</v>
      </c>
      <c r="F1430">
        <v>0</v>
      </c>
      <c r="G1430" t="s">
        <v>4292</v>
      </c>
      <c r="K1430">
        <v>1.20704551295376E+18</v>
      </c>
      <c r="L1430" t="s">
        <v>4293</v>
      </c>
    </row>
    <row r="1431" spans="1:12" x14ac:dyDescent="0.2">
      <c r="A1431" s="1">
        <v>43816.878854166665</v>
      </c>
      <c r="B1431" t="s">
        <v>4294</v>
      </c>
      <c r="C1431" t="s">
        <v>4295</v>
      </c>
      <c r="D1431">
        <v>0</v>
      </c>
      <c r="E1431">
        <v>0</v>
      </c>
      <c r="F1431">
        <v>0</v>
      </c>
      <c r="G1431" t="s">
        <v>4296</v>
      </c>
      <c r="K1431">
        <v>1.2070441806960901E+18</v>
      </c>
      <c r="L1431" t="s">
        <v>4297</v>
      </c>
    </row>
    <row r="1432" spans="1:12" x14ac:dyDescent="0.2">
      <c r="A1432" s="1">
        <v>43816.878553240742</v>
      </c>
      <c r="B1432" t="s">
        <v>4298</v>
      </c>
      <c r="D1432">
        <v>0</v>
      </c>
      <c r="E1432">
        <v>0</v>
      </c>
      <c r="F1432">
        <v>0</v>
      </c>
      <c r="G1432" t="s">
        <v>4299</v>
      </c>
      <c r="K1432">
        <v>1.2070440720258401E+18</v>
      </c>
      <c r="L1432" t="s">
        <v>4300</v>
      </c>
    </row>
    <row r="1433" spans="1:12" x14ac:dyDescent="0.2">
      <c r="A1433" s="1">
        <v>43816.876875000002</v>
      </c>
      <c r="B1433" t="s">
        <v>4301</v>
      </c>
      <c r="D1433">
        <v>0</v>
      </c>
      <c r="E1433">
        <v>0</v>
      </c>
      <c r="F1433">
        <v>0</v>
      </c>
      <c r="G1433" t="s">
        <v>4302</v>
      </c>
      <c r="K1433">
        <v>1.20704346583982E+18</v>
      </c>
      <c r="L1433" t="s">
        <v>4303</v>
      </c>
    </row>
    <row r="1434" spans="1:12" x14ac:dyDescent="0.2">
      <c r="A1434" s="1">
        <v>43816.876111111109</v>
      </c>
      <c r="B1434" t="s">
        <v>4304</v>
      </c>
      <c r="D1434">
        <v>0</v>
      </c>
      <c r="E1434">
        <v>0</v>
      </c>
      <c r="F1434">
        <v>0</v>
      </c>
      <c r="G1434" t="s">
        <v>4305</v>
      </c>
      <c r="K1434">
        <v>1.20704318728354E+18</v>
      </c>
      <c r="L1434" t="s">
        <v>4306</v>
      </c>
    </row>
    <row r="1435" spans="1:12" x14ac:dyDescent="0.2">
      <c r="A1435" s="1">
        <v>43816.872152777774</v>
      </c>
      <c r="B1435" t="s">
        <v>4307</v>
      </c>
      <c r="D1435">
        <v>0</v>
      </c>
      <c r="E1435">
        <v>0</v>
      </c>
      <c r="F1435">
        <v>0</v>
      </c>
      <c r="G1435" t="s">
        <v>4308</v>
      </c>
      <c r="K1435">
        <v>1.2070417521143601E+18</v>
      </c>
      <c r="L1435" t="s">
        <v>4309</v>
      </c>
    </row>
    <row r="1436" spans="1:12" x14ac:dyDescent="0.2">
      <c r="A1436" s="1">
        <v>43816.868506944447</v>
      </c>
      <c r="B1436" t="s">
        <v>2137</v>
      </c>
      <c r="D1436">
        <v>0</v>
      </c>
      <c r="E1436">
        <v>0</v>
      </c>
      <c r="F1436">
        <v>1</v>
      </c>
      <c r="G1436" t="s">
        <v>4310</v>
      </c>
      <c r="K1436">
        <v>1.20704043123151E+18</v>
      </c>
      <c r="L1436" t="s">
        <v>4311</v>
      </c>
    </row>
    <row r="1437" spans="1:12" x14ac:dyDescent="0.2">
      <c r="A1437" s="1">
        <v>43816.857129629629</v>
      </c>
      <c r="B1437" t="s">
        <v>4312</v>
      </c>
      <c r="D1437">
        <v>1</v>
      </c>
      <c r="E1437">
        <v>0</v>
      </c>
      <c r="F1437">
        <v>0</v>
      </c>
      <c r="G1437" t="s">
        <v>4313</v>
      </c>
      <c r="I1437" t="e">
        <f>AlinmaInvest</f>
        <v>#NAME?</v>
      </c>
      <c r="K1437">
        <v>1.20703630888498E+18</v>
      </c>
      <c r="L1437" t="s">
        <v>4314</v>
      </c>
    </row>
    <row r="1438" spans="1:12" x14ac:dyDescent="0.2">
      <c r="A1438" s="1">
        <v>43816.856446759259</v>
      </c>
      <c r="B1438" t="s">
        <v>4315</v>
      </c>
      <c r="D1438">
        <v>2</v>
      </c>
      <c r="E1438">
        <v>0</v>
      </c>
      <c r="F1438">
        <v>0</v>
      </c>
      <c r="G1438" t="s">
        <v>4316</v>
      </c>
      <c r="K1438">
        <v>1.2070360621215401E+18</v>
      </c>
      <c r="L1438" t="s">
        <v>4317</v>
      </c>
    </row>
    <row r="1439" spans="1:12" x14ac:dyDescent="0.2">
      <c r="A1439" s="1">
        <v>43816.851550925923</v>
      </c>
      <c r="B1439" t="s">
        <v>4318</v>
      </c>
      <c r="D1439">
        <v>0</v>
      </c>
      <c r="E1439">
        <v>0</v>
      </c>
      <c r="F1439">
        <v>0</v>
      </c>
      <c r="G1439" t="s">
        <v>4319</v>
      </c>
      <c r="K1439">
        <v>1.20703428604354E+18</v>
      </c>
      <c r="L1439" t="s">
        <v>4320</v>
      </c>
    </row>
    <row r="1440" spans="1:12" x14ac:dyDescent="0.2">
      <c r="A1440" s="1">
        <v>43816.843819444446</v>
      </c>
      <c r="B1440" t="s">
        <v>4321</v>
      </c>
      <c r="D1440">
        <v>0</v>
      </c>
      <c r="E1440">
        <v>0</v>
      </c>
      <c r="F1440">
        <v>0</v>
      </c>
      <c r="G1440" t="s">
        <v>4322</v>
      </c>
      <c r="K1440">
        <v>1.2070314878932401E+18</v>
      </c>
      <c r="L1440" t="s">
        <v>4323</v>
      </c>
    </row>
    <row r="1441" spans="1:12" x14ac:dyDescent="0.2">
      <c r="A1441" s="1">
        <v>43816.842824074076</v>
      </c>
      <c r="B1441" t="s">
        <v>4324</v>
      </c>
      <c r="D1441">
        <v>0</v>
      </c>
      <c r="E1441">
        <v>0</v>
      </c>
      <c r="F1441">
        <v>0</v>
      </c>
      <c r="G1441" t="s">
        <v>4325</v>
      </c>
      <c r="K1441">
        <v>1.20703112542157E+18</v>
      </c>
      <c r="L1441" t="s">
        <v>4326</v>
      </c>
    </row>
    <row r="1442" spans="1:12" x14ac:dyDescent="0.2">
      <c r="A1442" s="1">
        <v>43816.837754629632</v>
      </c>
      <c r="B1442" t="s">
        <v>4327</v>
      </c>
      <c r="D1442">
        <v>0</v>
      </c>
      <c r="E1442">
        <v>0</v>
      </c>
      <c r="F1442">
        <v>0</v>
      </c>
      <c r="G1442" t="s">
        <v>4328</v>
      </c>
      <c r="K1442">
        <v>1.2070292871838799E+18</v>
      </c>
      <c r="L1442" t="s">
        <v>4329</v>
      </c>
    </row>
    <row r="1443" spans="1:12" x14ac:dyDescent="0.2">
      <c r="A1443" s="1">
        <v>43816.834548611114</v>
      </c>
      <c r="B1443" t="s">
        <v>4330</v>
      </c>
      <c r="D1443">
        <v>0</v>
      </c>
      <c r="E1443">
        <v>0</v>
      </c>
      <c r="F1443">
        <v>0</v>
      </c>
      <c r="G1443" t="s">
        <v>4331</v>
      </c>
      <c r="K1443">
        <v>1.2070281276098601E+18</v>
      </c>
      <c r="L1443" t="s">
        <v>4332</v>
      </c>
    </row>
    <row r="1444" spans="1:12" x14ac:dyDescent="0.2">
      <c r="A1444" s="1">
        <v>43816.833495370367</v>
      </c>
      <c r="B1444" t="s">
        <v>4333</v>
      </c>
      <c r="D1444">
        <v>0</v>
      </c>
      <c r="E1444">
        <v>0</v>
      </c>
      <c r="F1444">
        <v>0</v>
      </c>
      <c r="G1444" t="s">
        <v>4334</v>
      </c>
      <c r="K1444">
        <v>1.2070277453451599E+18</v>
      </c>
      <c r="L1444" t="s">
        <v>4335</v>
      </c>
    </row>
    <row r="1445" spans="1:12" x14ac:dyDescent="0.2">
      <c r="A1445" s="1">
        <v>43816.833356481482</v>
      </c>
      <c r="B1445" t="s">
        <v>4336</v>
      </c>
      <c r="D1445">
        <v>0</v>
      </c>
      <c r="E1445">
        <v>0</v>
      </c>
      <c r="F1445">
        <v>0</v>
      </c>
      <c r="G1445" t="s">
        <v>4337</v>
      </c>
      <c r="K1445">
        <v>1.2070276932770601E+18</v>
      </c>
      <c r="L1445" t="s">
        <v>4338</v>
      </c>
    </row>
    <row r="1446" spans="1:12" x14ac:dyDescent="0.2">
      <c r="A1446" s="1">
        <v>43816.830706018518</v>
      </c>
      <c r="B1446" t="s">
        <v>4339</v>
      </c>
      <c r="C1446" t="s">
        <v>4340</v>
      </c>
      <c r="D1446">
        <v>0</v>
      </c>
      <c r="E1446">
        <v>0</v>
      </c>
      <c r="F1446">
        <v>0</v>
      </c>
      <c r="G1446" t="s">
        <v>4341</v>
      </c>
      <c r="K1446">
        <v>1.20702673542386E+18</v>
      </c>
      <c r="L1446" t="s">
        <v>4342</v>
      </c>
    </row>
    <row r="1447" spans="1:12" x14ac:dyDescent="0.2">
      <c r="A1447" s="1">
        <v>43816.829131944447</v>
      </c>
      <c r="B1447" t="s">
        <v>4343</v>
      </c>
      <c r="D1447">
        <v>0</v>
      </c>
      <c r="E1447">
        <v>0</v>
      </c>
      <c r="F1447">
        <v>0</v>
      </c>
      <c r="G1447" t="s">
        <v>4344</v>
      </c>
      <c r="K1447">
        <v>1.2070261630355699E+18</v>
      </c>
      <c r="L1447" t="s">
        <v>4345</v>
      </c>
    </row>
    <row r="1448" spans="1:12" x14ac:dyDescent="0.2">
      <c r="A1448" s="1">
        <v>43816.827916666669</v>
      </c>
      <c r="B1448" t="s">
        <v>4346</v>
      </c>
      <c r="D1448">
        <v>0</v>
      </c>
      <c r="E1448">
        <v>0</v>
      </c>
      <c r="F1448">
        <v>0</v>
      </c>
      <c r="G1448" t="s">
        <v>4347</v>
      </c>
      <c r="K1448">
        <v>1.20702572230655E+18</v>
      </c>
      <c r="L1448" t="s">
        <v>4348</v>
      </c>
    </row>
    <row r="1449" spans="1:12" x14ac:dyDescent="0.2">
      <c r="A1449" s="1">
        <v>43816.823969907404</v>
      </c>
      <c r="B1449" t="s">
        <v>4349</v>
      </c>
      <c r="D1449">
        <v>0</v>
      </c>
      <c r="E1449">
        <v>0</v>
      </c>
      <c r="F1449">
        <v>0</v>
      </c>
      <c r="G1449" t="s">
        <v>4350</v>
      </c>
      <c r="K1449">
        <v>1.2070242938775501E+18</v>
      </c>
      <c r="L1449" t="s">
        <v>4351</v>
      </c>
    </row>
    <row r="1450" spans="1:12" x14ac:dyDescent="0.2">
      <c r="A1450" s="1">
        <v>43816.821273148147</v>
      </c>
      <c r="B1450" t="s">
        <v>4352</v>
      </c>
      <c r="D1450">
        <v>0</v>
      </c>
      <c r="E1450">
        <v>0</v>
      </c>
      <c r="F1450">
        <v>0</v>
      </c>
      <c r="G1450" t="s">
        <v>4353</v>
      </c>
      <c r="K1450">
        <v>1.20702331604688E+18</v>
      </c>
      <c r="L1450" t="s">
        <v>4354</v>
      </c>
    </row>
    <row r="1451" spans="1:12" x14ac:dyDescent="0.2">
      <c r="A1451" s="1">
        <v>43816.816400462965</v>
      </c>
      <c r="B1451" t="s">
        <v>4355</v>
      </c>
      <c r="D1451">
        <v>0</v>
      </c>
      <c r="E1451">
        <v>0</v>
      </c>
      <c r="F1451">
        <v>0</v>
      </c>
      <c r="G1451" t="s">
        <v>4356</v>
      </c>
      <c r="K1451">
        <v>1.2070215512725499E+18</v>
      </c>
      <c r="L1451" t="s">
        <v>4357</v>
      </c>
    </row>
    <row r="1452" spans="1:12" x14ac:dyDescent="0.2">
      <c r="A1452" s="1">
        <v>43816.807743055557</v>
      </c>
      <c r="B1452" t="s">
        <v>4358</v>
      </c>
      <c r="D1452">
        <v>0</v>
      </c>
      <c r="E1452">
        <v>0</v>
      </c>
      <c r="F1452">
        <v>0</v>
      </c>
      <c r="G1452" t="s">
        <v>4359</v>
      </c>
      <c r="K1452">
        <v>1.2070184122973299E+18</v>
      </c>
      <c r="L1452" t="s">
        <v>4360</v>
      </c>
    </row>
    <row r="1453" spans="1:12" x14ac:dyDescent="0.2">
      <c r="A1453" s="1">
        <v>43816.795324074075</v>
      </c>
      <c r="B1453" t="s">
        <v>4361</v>
      </c>
      <c r="D1453">
        <v>4</v>
      </c>
      <c r="E1453">
        <v>2</v>
      </c>
      <c r="F1453">
        <v>2</v>
      </c>
      <c r="G1453" t="s">
        <v>4362</v>
      </c>
      <c r="K1453">
        <v>1.2070139130591099E+18</v>
      </c>
      <c r="L1453" t="s">
        <v>4363</v>
      </c>
    </row>
    <row r="1454" spans="1:12" x14ac:dyDescent="0.2">
      <c r="A1454" s="1">
        <v>43816.793668981481</v>
      </c>
      <c r="B1454" t="s">
        <v>4364</v>
      </c>
      <c r="D1454">
        <v>0</v>
      </c>
      <c r="E1454">
        <v>0</v>
      </c>
      <c r="F1454">
        <v>0</v>
      </c>
      <c r="G1454" t="s">
        <v>4365</v>
      </c>
      <c r="K1454">
        <v>1.2070133131771599E+18</v>
      </c>
      <c r="L1454" t="s">
        <v>4366</v>
      </c>
    </row>
    <row r="1455" spans="1:12" x14ac:dyDescent="0.2">
      <c r="A1455" s="1">
        <v>43816.791585648149</v>
      </c>
      <c r="B1455" t="s">
        <v>4367</v>
      </c>
      <c r="D1455">
        <v>0</v>
      </c>
      <c r="E1455">
        <v>0</v>
      </c>
      <c r="F1455">
        <v>0</v>
      </c>
      <c r="G1455" t="s">
        <v>4368</v>
      </c>
      <c r="K1455">
        <v>1.20701255740546E+18</v>
      </c>
      <c r="L1455" t="s">
        <v>4369</v>
      </c>
    </row>
    <row r="1456" spans="1:12" x14ac:dyDescent="0.2">
      <c r="A1456" s="1">
        <v>43816.78329861111</v>
      </c>
      <c r="B1456" t="s">
        <v>4370</v>
      </c>
      <c r="D1456">
        <v>0</v>
      </c>
      <c r="E1456">
        <v>0</v>
      </c>
      <c r="F1456">
        <v>0</v>
      </c>
      <c r="G1456" t="s">
        <v>4371</v>
      </c>
      <c r="K1456">
        <v>1.20700955438446E+18</v>
      </c>
      <c r="L1456" t="s">
        <v>4372</v>
      </c>
    </row>
    <row r="1457" spans="1:12" x14ac:dyDescent="0.2">
      <c r="A1457" s="1">
        <v>43816.779594907406</v>
      </c>
      <c r="B1457" t="s">
        <v>4373</v>
      </c>
      <c r="D1457">
        <v>0</v>
      </c>
      <c r="E1457">
        <v>0</v>
      </c>
      <c r="F1457">
        <v>0</v>
      </c>
      <c r="G1457" t="s">
        <v>4374</v>
      </c>
      <c r="K1457">
        <v>1.20700821231203E+18</v>
      </c>
      <c r="L1457" t="s">
        <v>4375</v>
      </c>
    </row>
    <row r="1458" spans="1:12" x14ac:dyDescent="0.2">
      <c r="A1458" s="1">
        <v>43816.777743055558</v>
      </c>
      <c r="B1458" t="s">
        <v>4376</v>
      </c>
      <c r="D1458">
        <v>0</v>
      </c>
      <c r="E1458">
        <v>0</v>
      </c>
      <c r="F1458">
        <v>0</v>
      </c>
      <c r="G1458" t="s">
        <v>4377</v>
      </c>
      <c r="K1458">
        <v>1.2070075425949399E+18</v>
      </c>
      <c r="L1458" t="s">
        <v>4378</v>
      </c>
    </row>
    <row r="1459" spans="1:12" x14ac:dyDescent="0.2">
      <c r="A1459" s="1">
        <v>43816.777129629627</v>
      </c>
      <c r="B1459" t="s">
        <v>4379</v>
      </c>
      <c r="D1459">
        <v>0</v>
      </c>
      <c r="E1459">
        <v>0</v>
      </c>
      <c r="F1459">
        <v>0</v>
      </c>
      <c r="G1459" t="s">
        <v>4380</v>
      </c>
      <c r="K1459">
        <v>1.20700731982288E+18</v>
      </c>
      <c r="L1459" t="s">
        <v>4381</v>
      </c>
    </row>
    <row r="1460" spans="1:12" x14ac:dyDescent="0.2">
      <c r="A1460" s="1">
        <v>43816.775914351849</v>
      </c>
      <c r="B1460" t="s">
        <v>4382</v>
      </c>
      <c r="D1460">
        <v>0</v>
      </c>
      <c r="E1460">
        <v>0</v>
      </c>
      <c r="F1460">
        <v>1</v>
      </c>
      <c r="G1460" t="s">
        <v>4383</v>
      </c>
      <c r="K1460">
        <v>1.2070068765101E+18</v>
      </c>
      <c r="L1460" t="s">
        <v>4384</v>
      </c>
    </row>
    <row r="1461" spans="1:12" x14ac:dyDescent="0.2">
      <c r="A1461" s="1">
        <v>43816.772407407407</v>
      </c>
      <c r="B1461" t="s">
        <v>4385</v>
      </c>
      <c r="D1461">
        <v>0</v>
      </c>
      <c r="E1461">
        <v>0</v>
      </c>
      <c r="F1461">
        <v>0</v>
      </c>
      <c r="G1461" t="s">
        <v>4386</v>
      </c>
      <c r="K1461">
        <v>1.2070056055645701E+18</v>
      </c>
      <c r="L1461" t="s">
        <v>4387</v>
      </c>
    </row>
    <row r="1462" spans="1:12" x14ac:dyDescent="0.2">
      <c r="A1462" s="1">
        <v>43816.744641203702</v>
      </c>
      <c r="B1462" t="s">
        <v>4388</v>
      </c>
      <c r="D1462">
        <v>0</v>
      </c>
      <c r="E1462">
        <v>0</v>
      </c>
      <c r="F1462">
        <v>1</v>
      </c>
      <c r="G1462" t="s">
        <v>4389</v>
      </c>
      <c r="K1462">
        <v>1.2069955461599501E+18</v>
      </c>
      <c r="L1462" t="s">
        <v>4390</v>
      </c>
    </row>
    <row r="1463" spans="1:12" x14ac:dyDescent="0.2">
      <c r="A1463" s="1">
        <v>43816.738344907404</v>
      </c>
      <c r="B1463" t="s">
        <v>4391</v>
      </c>
      <c r="D1463">
        <v>0</v>
      </c>
      <c r="E1463">
        <v>0</v>
      </c>
      <c r="F1463">
        <v>0</v>
      </c>
      <c r="G1463" t="s">
        <v>3757</v>
      </c>
      <c r="K1463">
        <v>1.20699326320861E+18</v>
      </c>
      <c r="L1463" t="s">
        <v>4392</v>
      </c>
    </row>
    <row r="1464" spans="1:12" x14ac:dyDescent="0.2">
      <c r="A1464" s="1">
        <v>43816.726226851853</v>
      </c>
      <c r="B1464" t="s">
        <v>4393</v>
      </c>
      <c r="D1464">
        <v>0</v>
      </c>
      <c r="E1464">
        <v>0</v>
      </c>
      <c r="F1464">
        <v>0</v>
      </c>
      <c r="G1464" t="s">
        <v>4289</v>
      </c>
      <c r="K1464">
        <v>1.20698887244766E+18</v>
      </c>
      <c r="L1464" t="s">
        <v>4394</v>
      </c>
    </row>
    <row r="1465" spans="1:12" x14ac:dyDescent="0.2">
      <c r="A1465" s="1">
        <v>43816.716736111113</v>
      </c>
      <c r="B1465" t="s">
        <v>4193</v>
      </c>
      <c r="D1465">
        <v>0</v>
      </c>
      <c r="E1465">
        <v>0</v>
      </c>
      <c r="F1465">
        <v>0</v>
      </c>
      <c r="G1465" t="s">
        <v>4236</v>
      </c>
      <c r="K1465">
        <v>1.2069854344563599E+18</v>
      </c>
      <c r="L1465" t="s">
        <v>4395</v>
      </c>
    </row>
    <row r="1466" spans="1:12" x14ac:dyDescent="0.2">
      <c r="A1466" s="1">
        <v>43816.703750000001</v>
      </c>
      <c r="B1466" t="s">
        <v>4396</v>
      </c>
      <c r="D1466">
        <v>0</v>
      </c>
      <c r="E1466">
        <v>0</v>
      </c>
      <c r="F1466">
        <v>0</v>
      </c>
      <c r="G1466" t="s">
        <v>3803</v>
      </c>
      <c r="K1466">
        <v>1.20698072826272E+18</v>
      </c>
      <c r="L1466" t="s">
        <v>4397</v>
      </c>
    </row>
    <row r="1467" spans="1:12" x14ac:dyDescent="0.2">
      <c r="A1467" s="1">
        <v>43816.703298611108</v>
      </c>
      <c r="B1467" t="s">
        <v>4398</v>
      </c>
      <c r="D1467">
        <v>0</v>
      </c>
      <c r="E1467">
        <v>0</v>
      </c>
      <c r="F1467">
        <v>0</v>
      </c>
      <c r="G1467" t="s">
        <v>4176</v>
      </c>
      <c r="K1467">
        <v>1.2069805616901199E+18</v>
      </c>
      <c r="L1467" t="s">
        <v>4399</v>
      </c>
    </row>
    <row r="1468" spans="1:12" x14ac:dyDescent="0.2">
      <c r="A1468" s="1">
        <v>43816.70212962963</v>
      </c>
      <c r="B1468" t="s">
        <v>4400</v>
      </c>
      <c r="D1468">
        <v>0</v>
      </c>
      <c r="E1468">
        <v>2</v>
      </c>
      <c r="F1468">
        <v>5</v>
      </c>
      <c r="G1468" t="s">
        <v>4401</v>
      </c>
      <c r="K1468">
        <v>1.2069801399528499E+18</v>
      </c>
      <c r="L1468" t="s">
        <v>4402</v>
      </c>
    </row>
    <row r="1469" spans="1:12" x14ac:dyDescent="0.2">
      <c r="A1469" s="1">
        <v>43816.701608796298</v>
      </c>
      <c r="B1469" t="s">
        <v>4403</v>
      </c>
      <c r="D1469">
        <v>0</v>
      </c>
      <c r="E1469">
        <v>0</v>
      </c>
      <c r="F1469">
        <v>0</v>
      </c>
      <c r="G1469" t="s">
        <v>4404</v>
      </c>
      <c r="K1469">
        <v>1.20697995233744E+18</v>
      </c>
      <c r="L1469" t="s">
        <v>4405</v>
      </c>
    </row>
    <row r="1470" spans="1:12" x14ac:dyDescent="0.2">
      <c r="A1470" s="1">
        <v>43816.687696759262</v>
      </c>
      <c r="B1470" t="s">
        <v>4406</v>
      </c>
      <c r="D1470">
        <v>0</v>
      </c>
      <c r="E1470">
        <v>0</v>
      </c>
      <c r="F1470">
        <v>0</v>
      </c>
      <c r="G1470" t="s">
        <v>4407</v>
      </c>
      <c r="K1470">
        <v>1.20697491044013E+18</v>
      </c>
      <c r="L1470" t="s">
        <v>4408</v>
      </c>
    </row>
    <row r="1471" spans="1:12" x14ac:dyDescent="0.2">
      <c r="A1471" s="1">
        <v>43816.683622685188</v>
      </c>
      <c r="B1471" t="s">
        <v>4409</v>
      </c>
      <c r="D1471">
        <v>0</v>
      </c>
      <c r="E1471">
        <v>0</v>
      </c>
      <c r="F1471">
        <v>0</v>
      </c>
      <c r="G1471" t="s">
        <v>3818</v>
      </c>
      <c r="K1471">
        <v>1.20697343160816E+18</v>
      </c>
      <c r="L1471" t="s">
        <v>4410</v>
      </c>
    </row>
    <row r="1472" spans="1:12" x14ac:dyDescent="0.2">
      <c r="A1472" s="1">
        <v>43816.681793981479</v>
      </c>
      <c r="B1472" t="s">
        <v>4411</v>
      </c>
      <c r="D1472">
        <v>0</v>
      </c>
      <c r="E1472">
        <v>0</v>
      </c>
      <c r="F1472">
        <v>0</v>
      </c>
      <c r="G1472" t="s">
        <v>3945</v>
      </c>
      <c r="K1472">
        <v>1.2069727687488E+18</v>
      </c>
      <c r="L1472" t="s">
        <v>4412</v>
      </c>
    </row>
    <row r="1473" spans="1:12" x14ac:dyDescent="0.2">
      <c r="A1473" s="1">
        <v>43816.680706018517</v>
      </c>
      <c r="B1473" t="s">
        <v>4413</v>
      </c>
      <c r="D1473">
        <v>0</v>
      </c>
      <c r="E1473">
        <v>0</v>
      </c>
      <c r="F1473">
        <v>0</v>
      </c>
      <c r="G1473" t="s">
        <v>4414</v>
      </c>
      <c r="K1473">
        <v>1.2069723765435699E+18</v>
      </c>
      <c r="L1473" t="s">
        <v>4415</v>
      </c>
    </row>
    <row r="1474" spans="1:12" x14ac:dyDescent="0.2">
      <c r="A1474" s="1">
        <v>43816.679351851853</v>
      </c>
      <c r="B1474" t="s">
        <v>4416</v>
      </c>
      <c r="D1474">
        <v>0</v>
      </c>
      <c r="E1474">
        <v>0</v>
      </c>
      <c r="F1474">
        <v>1</v>
      </c>
      <c r="G1474" t="s">
        <v>3859</v>
      </c>
      <c r="K1474">
        <v>1.2069718835031301E+18</v>
      </c>
      <c r="L1474" t="s">
        <v>4417</v>
      </c>
    </row>
    <row r="1475" spans="1:12" x14ac:dyDescent="0.2">
      <c r="A1475" s="1">
        <v>43816.677083333336</v>
      </c>
      <c r="B1475" t="s">
        <v>2268</v>
      </c>
      <c r="D1475">
        <v>0</v>
      </c>
      <c r="E1475">
        <v>0</v>
      </c>
      <c r="F1475">
        <v>0</v>
      </c>
      <c r="G1475" t="s">
        <v>2269</v>
      </c>
      <c r="K1475">
        <v>1.20697106224989E+18</v>
      </c>
      <c r="L1475" t="s">
        <v>4418</v>
      </c>
    </row>
    <row r="1476" spans="1:12" x14ac:dyDescent="0.2">
      <c r="A1476" s="1">
        <v>43816.677083333336</v>
      </c>
      <c r="B1476" t="s">
        <v>2268</v>
      </c>
      <c r="D1476">
        <v>0</v>
      </c>
      <c r="E1476">
        <v>0</v>
      </c>
      <c r="F1476">
        <v>0</v>
      </c>
      <c r="G1476" t="s">
        <v>2269</v>
      </c>
      <c r="K1476">
        <v>1.2069710618304699E+18</v>
      </c>
      <c r="L1476" t="s">
        <v>4419</v>
      </c>
    </row>
    <row r="1477" spans="1:12" x14ac:dyDescent="0.2">
      <c r="A1477" s="1">
        <v>43816.673298611109</v>
      </c>
      <c r="B1477" t="s">
        <v>4420</v>
      </c>
      <c r="D1477">
        <v>0</v>
      </c>
      <c r="E1477">
        <v>0</v>
      </c>
      <c r="F1477">
        <v>0</v>
      </c>
      <c r="G1477" t="s">
        <v>4374</v>
      </c>
      <c r="K1477">
        <v>1.2069696908971699E+18</v>
      </c>
      <c r="L1477" t="s">
        <v>4421</v>
      </c>
    </row>
    <row r="1478" spans="1:12" x14ac:dyDescent="0.2">
      <c r="A1478" s="1">
        <v>43816.665729166663</v>
      </c>
      <c r="B1478" t="s">
        <v>4422</v>
      </c>
      <c r="D1478">
        <v>0</v>
      </c>
      <c r="E1478">
        <v>0</v>
      </c>
      <c r="F1478">
        <v>0</v>
      </c>
      <c r="G1478" t="s">
        <v>4423</v>
      </c>
      <c r="K1478">
        <v>1.2069669484137999E+18</v>
      </c>
      <c r="L1478" t="s">
        <v>4424</v>
      </c>
    </row>
    <row r="1479" spans="1:12" x14ac:dyDescent="0.2">
      <c r="A1479" s="1">
        <v>43816.654791666668</v>
      </c>
      <c r="B1479" t="s">
        <v>3094</v>
      </c>
      <c r="D1479">
        <v>1</v>
      </c>
      <c r="E1479">
        <v>2</v>
      </c>
      <c r="F1479">
        <v>3</v>
      </c>
      <c r="G1479" t="s">
        <v>4425</v>
      </c>
      <c r="K1479">
        <v>1.2069629837227799E+18</v>
      </c>
      <c r="L1479" t="s">
        <v>4426</v>
      </c>
    </row>
    <row r="1480" spans="1:12" x14ac:dyDescent="0.2">
      <c r="A1480" s="1">
        <v>43816.654039351852</v>
      </c>
      <c r="B1480" t="s">
        <v>4427</v>
      </c>
      <c r="D1480">
        <v>0</v>
      </c>
      <c r="E1480">
        <v>0</v>
      </c>
      <c r="F1480">
        <v>0</v>
      </c>
      <c r="G1480" t="s">
        <v>4428</v>
      </c>
      <c r="K1480">
        <v>1.20696271282525E+18</v>
      </c>
      <c r="L1480" t="s">
        <v>4429</v>
      </c>
    </row>
    <row r="1481" spans="1:12" x14ac:dyDescent="0.2">
      <c r="A1481" s="1">
        <v>43816.651238425926</v>
      </c>
      <c r="B1481" t="s">
        <v>4430</v>
      </c>
      <c r="C1481" t="s">
        <v>4055</v>
      </c>
      <c r="D1481">
        <v>2</v>
      </c>
      <c r="E1481">
        <v>0</v>
      </c>
      <c r="F1481">
        <v>0</v>
      </c>
      <c r="G1481" t="s">
        <v>4431</v>
      </c>
      <c r="K1481">
        <v>1.2069616989822799E+18</v>
      </c>
      <c r="L1481" t="s">
        <v>4432</v>
      </c>
    </row>
    <row r="1482" spans="1:12" x14ac:dyDescent="0.2">
      <c r="A1482" s="1">
        <v>43816.640682870369</v>
      </c>
      <c r="B1482" t="s">
        <v>4433</v>
      </c>
      <c r="D1482">
        <v>0</v>
      </c>
      <c r="E1482">
        <v>0</v>
      </c>
      <c r="F1482">
        <v>0</v>
      </c>
      <c r="G1482" t="s">
        <v>4434</v>
      </c>
      <c r="K1482">
        <v>1.20695787313106E+18</v>
      </c>
      <c r="L1482" t="s">
        <v>4435</v>
      </c>
    </row>
    <row r="1483" spans="1:12" x14ac:dyDescent="0.2">
      <c r="A1483" s="1">
        <v>43816.638703703706</v>
      </c>
      <c r="B1483" t="s">
        <v>4436</v>
      </c>
      <c r="D1483">
        <v>0</v>
      </c>
      <c r="E1483">
        <v>1</v>
      </c>
      <c r="F1483">
        <v>4</v>
      </c>
      <c r="G1483" t="s">
        <v>4437</v>
      </c>
      <c r="K1483">
        <v>1.20695715278032E+18</v>
      </c>
      <c r="L1483" t="s">
        <v>4438</v>
      </c>
    </row>
    <row r="1484" spans="1:12" x14ac:dyDescent="0.2">
      <c r="A1484" s="1">
        <v>43816.638391203705</v>
      </c>
      <c r="B1484" t="s">
        <v>4439</v>
      </c>
      <c r="D1484">
        <v>0</v>
      </c>
      <c r="E1484">
        <v>0</v>
      </c>
      <c r="F1484">
        <v>0</v>
      </c>
      <c r="G1484" t="s">
        <v>4015</v>
      </c>
      <c r="K1484">
        <v>1.20695704206336E+18</v>
      </c>
      <c r="L1484" t="s">
        <v>4440</v>
      </c>
    </row>
    <row r="1485" spans="1:12" x14ac:dyDescent="0.2">
      <c r="A1485" s="1">
        <v>43816.633668981478</v>
      </c>
      <c r="B1485" t="s">
        <v>4441</v>
      </c>
      <c r="D1485">
        <v>0</v>
      </c>
      <c r="E1485">
        <v>0</v>
      </c>
      <c r="F1485">
        <v>0</v>
      </c>
      <c r="G1485" t="s">
        <v>4161</v>
      </c>
      <c r="K1485">
        <v>1.2069553284175099E+18</v>
      </c>
      <c r="L1485" t="s">
        <v>4442</v>
      </c>
    </row>
    <row r="1486" spans="1:12" x14ac:dyDescent="0.2">
      <c r="A1486" s="1">
        <v>43816.631168981483</v>
      </c>
      <c r="B1486" t="s">
        <v>291</v>
      </c>
      <c r="D1486">
        <v>3</v>
      </c>
      <c r="E1486">
        <v>0</v>
      </c>
      <c r="F1486">
        <v>1</v>
      </c>
      <c r="G1486" t="s">
        <v>4443</v>
      </c>
      <c r="K1486">
        <v>1.2069544231230899E+18</v>
      </c>
      <c r="L1486" t="s">
        <v>4444</v>
      </c>
    </row>
    <row r="1487" spans="1:12" x14ac:dyDescent="0.2">
      <c r="A1487" s="1">
        <v>43816.622384259259</v>
      </c>
      <c r="B1487" t="s">
        <v>4445</v>
      </c>
      <c r="C1487" t="s">
        <v>2004</v>
      </c>
      <c r="D1487">
        <v>0</v>
      </c>
      <c r="E1487">
        <v>0</v>
      </c>
      <c r="F1487">
        <v>0</v>
      </c>
      <c r="G1487" t="s">
        <v>4446</v>
      </c>
      <c r="K1487">
        <v>1.2069512404600499E+18</v>
      </c>
      <c r="L1487" t="s">
        <v>4447</v>
      </c>
    </row>
    <row r="1488" spans="1:12" x14ac:dyDescent="0.2">
      <c r="A1488" s="1">
        <v>43816.62164351852</v>
      </c>
      <c r="B1488" t="s">
        <v>4448</v>
      </c>
      <c r="D1488">
        <v>0</v>
      </c>
      <c r="E1488">
        <v>0</v>
      </c>
      <c r="F1488">
        <v>0</v>
      </c>
      <c r="G1488" t="s">
        <v>4123</v>
      </c>
      <c r="K1488">
        <v>1.2069509710850701E+18</v>
      </c>
      <c r="L1488" t="s">
        <v>4449</v>
      </c>
    </row>
    <row r="1489" spans="1:12" x14ac:dyDescent="0.2">
      <c r="A1489" s="1">
        <v>43816.613888888889</v>
      </c>
      <c r="B1489" t="s">
        <v>4450</v>
      </c>
      <c r="C1489" t="s">
        <v>1542</v>
      </c>
      <c r="D1489">
        <v>0</v>
      </c>
      <c r="E1489">
        <v>0</v>
      </c>
      <c r="F1489">
        <v>0</v>
      </c>
      <c r="G1489" t="s">
        <v>4451</v>
      </c>
      <c r="K1489">
        <v>1.20694816027651E+18</v>
      </c>
      <c r="L1489" t="s">
        <v>4452</v>
      </c>
    </row>
    <row r="1490" spans="1:12" x14ac:dyDescent="0.2">
      <c r="A1490" s="1">
        <v>43816.61273148148</v>
      </c>
      <c r="B1490" t="s">
        <v>4453</v>
      </c>
      <c r="D1490">
        <v>2</v>
      </c>
      <c r="E1490">
        <v>2</v>
      </c>
      <c r="F1490">
        <v>0</v>
      </c>
      <c r="G1490" t="s">
        <v>4454</v>
      </c>
      <c r="K1490">
        <v>1.20694774427698E+18</v>
      </c>
      <c r="L1490" t="s">
        <v>4455</v>
      </c>
    </row>
    <row r="1491" spans="1:12" x14ac:dyDescent="0.2">
      <c r="A1491" s="1">
        <v>43816.602719907409</v>
      </c>
      <c r="B1491" t="s">
        <v>4456</v>
      </c>
      <c r="D1491">
        <v>0</v>
      </c>
      <c r="E1491">
        <v>0</v>
      </c>
      <c r="F1491">
        <v>0</v>
      </c>
      <c r="G1491" t="s">
        <v>4457</v>
      </c>
      <c r="K1491">
        <v>1.20694411377551E+18</v>
      </c>
      <c r="L1491" t="s">
        <v>4458</v>
      </c>
    </row>
    <row r="1492" spans="1:12" x14ac:dyDescent="0.2">
      <c r="A1492" s="1">
        <v>43816.599618055552</v>
      </c>
      <c r="B1492" t="s">
        <v>4459</v>
      </c>
      <c r="D1492">
        <v>0</v>
      </c>
      <c r="E1492">
        <v>0</v>
      </c>
      <c r="F1492">
        <v>0</v>
      </c>
      <c r="G1492" t="s">
        <v>3754</v>
      </c>
      <c r="K1492">
        <v>1.20694298946717E+18</v>
      </c>
      <c r="L1492" t="s">
        <v>4460</v>
      </c>
    </row>
    <row r="1493" spans="1:12" x14ac:dyDescent="0.2">
      <c r="A1493" s="1">
        <v>43816.599016203705</v>
      </c>
      <c r="B1493" t="s">
        <v>548</v>
      </c>
      <c r="D1493">
        <v>5</v>
      </c>
      <c r="E1493">
        <v>3</v>
      </c>
      <c r="F1493">
        <v>20</v>
      </c>
      <c r="G1493" t="s">
        <v>4461</v>
      </c>
      <c r="K1493">
        <v>1.2069427716612201E+18</v>
      </c>
      <c r="L1493" t="s">
        <v>4462</v>
      </c>
    </row>
    <row r="1494" spans="1:12" x14ac:dyDescent="0.2">
      <c r="A1494" s="1">
        <v>43816.596087962964</v>
      </c>
      <c r="B1494" t="s">
        <v>4463</v>
      </c>
      <c r="D1494">
        <v>0</v>
      </c>
      <c r="E1494">
        <v>0</v>
      </c>
      <c r="F1494">
        <v>0</v>
      </c>
      <c r="G1494" t="s">
        <v>4464</v>
      </c>
      <c r="K1494">
        <v>1.20694170948722E+18</v>
      </c>
      <c r="L1494" t="s">
        <v>4465</v>
      </c>
    </row>
    <row r="1495" spans="1:12" x14ac:dyDescent="0.2">
      <c r="A1495" s="1">
        <v>43816.59516203704</v>
      </c>
      <c r="B1495" t="s">
        <v>4466</v>
      </c>
      <c r="D1495">
        <v>0</v>
      </c>
      <c r="E1495">
        <v>0</v>
      </c>
      <c r="F1495">
        <v>0</v>
      </c>
      <c r="G1495" t="s">
        <v>4467</v>
      </c>
      <c r="K1495">
        <v>1.2069413766482199E+18</v>
      </c>
      <c r="L1495" t="s">
        <v>4468</v>
      </c>
    </row>
    <row r="1496" spans="1:12" x14ac:dyDescent="0.2">
      <c r="A1496" s="1">
        <v>43816.579745370371</v>
      </c>
      <c r="B1496" t="s">
        <v>4469</v>
      </c>
      <c r="D1496">
        <v>0</v>
      </c>
      <c r="E1496">
        <v>0</v>
      </c>
      <c r="F1496">
        <v>0</v>
      </c>
      <c r="G1496" t="s">
        <v>4470</v>
      </c>
      <c r="K1496">
        <v>1.20693579008703E+18</v>
      </c>
      <c r="L1496" t="s">
        <v>4471</v>
      </c>
    </row>
    <row r="1497" spans="1:12" x14ac:dyDescent="0.2">
      <c r="A1497" s="1">
        <v>43816.576932870368</v>
      </c>
      <c r="B1497" t="s">
        <v>4472</v>
      </c>
      <c r="D1497">
        <v>0</v>
      </c>
      <c r="E1497">
        <v>0</v>
      </c>
      <c r="F1497">
        <v>0</v>
      </c>
      <c r="G1497" t="s">
        <v>4473</v>
      </c>
      <c r="K1497">
        <v>1.2069347711353999E+18</v>
      </c>
      <c r="L1497" t="s">
        <v>4474</v>
      </c>
    </row>
    <row r="1498" spans="1:12" x14ac:dyDescent="0.2">
      <c r="A1498" s="1">
        <v>43816.57675925926</v>
      </c>
      <c r="B1498" t="s">
        <v>4475</v>
      </c>
      <c r="D1498">
        <v>0</v>
      </c>
      <c r="E1498">
        <v>0</v>
      </c>
      <c r="F1498">
        <v>0</v>
      </c>
      <c r="G1498" t="s">
        <v>4134</v>
      </c>
      <c r="K1498">
        <v>1.2069347057671099E+18</v>
      </c>
      <c r="L1498" t="s">
        <v>4476</v>
      </c>
    </row>
    <row r="1499" spans="1:12" x14ac:dyDescent="0.2">
      <c r="A1499" s="1">
        <v>43816.564606481479</v>
      </c>
      <c r="B1499" t="s">
        <v>4477</v>
      </c>
      <c r="D1499">
        <v>0</v>
      </c>
      <c r="E1499">
        <v>0</v>
      </c>
      <c r="F1499">
        <v>0</v>
      </c>
      <c r="G1499" t="s">
        <v>3983</v>
      </c>
      <c r="K1499">
        <v>1.2069303044154801E+18</v>
      </c>
      <c r="L1499" t="s">
        <v>4478</v>
      </c>
    </row>
    <row r="1500" spans="1:12" x14ac:dyDescent="0.2">
      <c r="A1500" s="1">
        <v>43816.561921296299</v>
      </c>
      <c r="B1500" t="s">
        <v>4479</v>
      </c>
      <c r="C1500" t="s">
        <v>4480</v>
      </c>
      <c r="D1500">
        <v>1</v>
      </c>
      <c r="E1500">
        <v>0</v>
      </c>
      <c r="F1500">
        <v>0</v>
      </c>
      <c r="G1500" t="s">
        <v>4481</v>
      </c>
      <c r="K1500">
        <v>1.2069293289336E+18</v>
      </c>
      <c r="L1500" t="s">
        <v>4482</v>
      </c>
    </row>
    <row r="1501" spans="1:12" x14ac:dyDescent="0.2">
      <c r="A1501" s="1">
        <v>43816.554409722223</v>
      </c>
      <c r="B1501" t="s">
        <v>4483</v>
      </c>
      <c r="C1501" t="s">
        <v>4484</v>
      </c>
      <c r="D1501">
        <v>0</v>
      </c>
      <c r="E1501">
        <v>0</v>
      </c>
      <c r="F1501">
        <v>0</v>
      </c>
      <c r="G1501" t="s">
        <v>4485</v>
      </c>
      <c r="K1501">
        <v>1.2069266081221499E+18</v>
      </c>
      <c r="L1501" t="s">
        <v>4486</v>
      </c>
    </row>
    <row r="1502" spans="1:12" x14ac:dyDescent="0.2">
      <c r="A1502" s="1">
        <v>43816.551134259258</v>
      </c>
      <c r="B1502" t="s">
        <v>4487</v>
      </c>
      <c r="D1502">
        <v>0</v>
      </c>
      <c r="E1502">
        <v>0</v>
      </c>
      <c r="F1502">
        <v>0</v>
      </c>
      <c r="G1502" t="s">
        <v>4488</v>
      </c>
      <c r="K1502">
        <v>1.2069254213523E+18</v>
      </c>
      <c r="L1502" t="s">
        <v>4489</v>
      </c>
    </row>
    <row r="1503" spans="1:12" x14ac:dyDescent="0.2">
      <c r="A1503" s="1">
        <v>43816.548807870371</v>
      </c>
      <c r="B1503" t="s">
        <v>4490</v>
      </c>
      <c r="D1503">
        <v>0</v>
      </c>
      <c r="E1503">
        <v>0</v>
      </c>
      <c r="F1503">
        <v>0</v>
      </c>
      <c r="G1503" t="s">
        <v>4299</v>
      </c>
      <c r="K1503">
        <v>1.20692457817137E+18</v>
      </c>
      <c r="L1503" t="s">
        <v>4491</v>
      </c>
    </row>
    <row r="1504" spans="1:12" x14ac:dyDescent="0.2">
      <c r="A1504" s="1">
        <v>43816.536956018521</v>
      </c>
      <c r="B1504" t="s">
        <v>4492</v>
      </c>
      <c r="D1504">
        <v>0</v>
      </c>
      <c r="E1504">
        <v>0</v>
      </c>
      <c r="F1504">
        <v>1</v>
      </c>
      <c r="G1504" t="s">
        <v>4493</v>
      </c>
      <c r="K1504">
        <v>1.2069202817192599E+18</v>
      </c>
      <c r="L1504" t="s">
        <v>4494</v>
      </c>
    </row>
    <row r="1505" spans="1:12" x14ac:dyDescent="0.2">
      <c r="A1505" s="1">
        <v>43816.533564814818</v>
      </c>
      <c r="B1505" t="s">
        <v>4495</v>
      </c>
      <c r="D1505">
        <v>0</v>
      </c>
      <c r="E1505">
        <v>0</v>
      </c>
      <c r="F1505">
        <v>0</v>
      </c>
      <c r="G1505" t="s">
        <v>3977</v>
      </c>
      <c r="K1505">
        <v>1.2069190553803E+18</v>
      </c>
      <c r="L1505" t="s">
        <v>4496</v>
      </c>
    </row>
    <row r="1506" spans="1:12" x14ac:dyDescent="0.2">
      <c r="A1506" s="1">
        <v>43816.519803240742</v>
      </c>
      <c r="B1506" t="s">
        <v>4497</v>
      </c>
      <c r="D1506">
        <v>0</v>
      </c>
      <c r="E1506">
        <v>0</v>
      </c>
      <c r="F1506">
        <v>0</v>
      </c>
      <c r="G1506" t="s">
        <v>3867</v>
      </c>
      <c r="K1506">
        <v>1.20691406564751E+18</v>
      </c>
      <c r="L1506" t="s">
        <v>4498</v>
      </c>
    </row>
    <row r="1507" spans="1:12" x14ac:dyDescent="0.2">
      <c r="A1507" s="1">
        <v>43816.499293981484</v>
      </c>
      <c r="B1507" t="s">
        <v>4499</v>
      </c>
      <c r="D1507">
        <v>0</v>
      </c>
      <c r="E1507">
        <v>0</v>
      </c>
      <c r="F1507">
        <v>0</v>
      </c>
      <c r="G1507" t="s">
        <v>4500</v>
      </c>
      <c r="K1507">
        <v>1.20690663494721E+18</v>
      </c>
      <c r="L1507" t="s">
        <v>4501</v>
      </c>
    </row>
    <row r="1508" spans="1:12" x14ac:dyDescent="0.2">
      <c r="A1508" s="1">
        <v>43816.497407407405</v>
      </c>
      <c r="B1508" t="s">
        <v>3455</v>
      </c>
      <c r="C1508" t="s">
        <v>4502</v>
      </c>
      <c r="D1508">
        <v>0</v>
      </c>
      <c r="E1508">
        <v>0</v>
      </c>
      <c r="F1508">
        <v>0</v>
      </c>
      <c r="G1508" t="s">
        <v>4503</v>
      </c>
      <c r="K1508">
        <v>1.20690595002159E+18</v>
      </c>
      <c r="L1508" t="s">
        <v>4504</v>
      </c>
    </row>
    <row r="1509" spans="1:12" x14ac:dyDescent="0.2">
      <c r="A1509" s="1">
        <v>43816.493136574078</v>
      </c>
      <c r="B1509" t="s">
        <v>4505</v>
      </c>
      <c r="D1509">
        <v>0</v>
      </c>
      <c r="E1509">
        <v>0</v>
      </c>
      <c r="F1509">
        <v>0</v>
      </c>
      <c r="G1509" t="s">
        <v>4506</v>
      </c>
      <c r="K1509">
        <v>1.20690440099794E+18</v>
      </c>
      <c r="L1509" t="s">
        <v>4507</v>
      </c>
    </row>
    <row r="1510" spans="1:12" x14ac:dyDescent="0.2">
      <c r="A1510" s="1">
        <v>43816.488287037035</v>
      </c>
      <c r="B1510" t="s">
        <v>4508</v>
      </c>
      <c r="D1510">
        <v>0</v>
      </c>
      <c r="E1510">
        <v>0</v>
      </c>
      <c r="F1510">
        <v>0</v>
      </c>
      <c r="G1510" t="s">
        <v>4230</v>
      </c>
      <c r="K1510">
        <v>1.2069026453168901E+18</v>
      </c>
      <c r="L1510" t="s">
        <v>4509</v>
      </c>
    </row>
    <row r="1511" spans="1:12" x14ac:dyDescent="0.2">
      <c r="A1511" s="1">
        <v>43816.470995370371</v>
      </c>
      <c r="B1511" t="s">
        <v>4510</v>
      </c>
      <c r="D1511">
        <v>0</v>
      </c>
      <c r="E1511">
        <v>0</v>
      </c>
      <c r="F1511">
        <v>0</v>
      </c>
      <c r="G1511" t="s">
        <v>4511</v>
      </c>
      <c r="K1511">
        <v>1.20689637937058E+18</v>
      </c>
      <c r="L1511" t="s">
        <v>4512</v>
      </c>
    </row>
    <row r="1512" spans="1:12" x14ac:dyDescent="0.2">
      <c r="A1512" s="1">
        <v>43816.459872685184</v>
      </c>
      <c r="B1512" t="s">
        <v>4513</v>
      </c>
      <c r="D1512">
        <v>0</v>
      </c>
      <c r="E1512">
        <v>0</v>
      </c>
      <c r="F1512">
        <v>0</v>
      </c>
      <c r="G1512" t="s">
        <v>4514</v>
      </c>
      <c r="K1512">
        <v>1.2068923478727301E+18</v>
      </c>
      <c r="L1512" t="s">
        <v>4515</v>
      </c>
    </row>
    <row r="1513" spans="1:12" x14ac:dyDescent="0.2">
      <c r="A1513" s="1">
        <v>43816.458356481482</v>
      </c>
      <c r="B1513" t="s">
        <v>4516</v>
      </c>
      <c r="D1513">
        <v>2</v>
      </c>
      <c r="E1513">
        <v>25</v>
      </c>
      <c r="F1513">
        <v>17</v>
      </c>
      <c r="G1513" t="s">
        <v>4517</v>
      </c>
      <c r="K1513">
        <v>1.2068918004951099E+18</v>
      </c>
      <c r="L1513" t="s">
        <v>4518</v>
      </c>
    </row>
    <row r="1514" spans="1:12" x14ac:dyDescent="0.2">
      <c r="A1514" s="1">
        <v>43816.455277777779</v>
      </c>
      <c r="B1514" t="s">
        <v>13</v>
      </c>
      <c r="C1514" t="s">
        <v>4519</v>
      </c>
      <c r="D1514">
        <v>0</v>
      </c>
      <c r="E1514">
        <v>2</v>
      </c>
      <c r="F1514">
        <v>0</v>
      </c>
      <c r="G1514" t="s">
        <v>4520</v>
      </c>
      <c r="K1514">
        <v>1.2068906816644401E+18</v>
      </c>
      <c r="L1514" t="s">
        <v>4521</v>
      </c>
    </row>
    <row r="1515" spans="1:12" x14ac:dyDescent="0.2">
      <c r="A1515" s="1">
        <v>43816.437708333331</v>
      </c>
      <c r="B1515" t="s">
        <v>3976</v>
      </c>
      <c r="D1515">
        <v>0</v>
      </c>
      <c r="E1515">
        <v>0</v>
      </c>
      <c r="F1515">
        <v>0</v>
      </c>
      <c r="G1515" t="s">
        <v>4092</v>
      </c>
      <c r="K1515">
        <v>1.2068843182551601E+18</v>
      </c>
      <c r="L1515" t="s">
        <v>4522</v>
      </c>
    </row>
    <row r="1516" spans="1:12" x14ac:dyDescent="0.2">
      <c r="A1516" s="1">
        <v>43816.434131944443</v>
      </c>
      <c r="B1516" t="s">
        <v>4523</v>
      </c>
      <c r="C1516" t="s">
        <v>4524</v>
      </c>
      <c r="D1516">
        <v>6</v>
      </c>
      <c r="E1516">
        <v>1</v>
      </c>
      <c r="F1516">
        <v>2</v>
      </c>
      <c r="G1516" t="s">
        <v>4525</v>
      </c>
      <c r="K1516">
        <v>1.2068830216868201E+18</v>
      </c>
      <c r="L1516" t="s">
        <v>4526</v>
      </c>
    </row>
    <row r="1517" spans="1:12" x14ac:dyDescent="0.2">
      <c r="A1517" s="1">
        <v>43816.423495370371</v>
      </c>
      <c r="B1517" t="s">
        <v>4527</v>
      </c>
      <c r="C1517" t="s">
        <v>4528</v>
      </c>
      <c r="D1517">
        <v>1</v>
      </c>
      <c r="E1517">
        <v>0</v>
      </c>
      <c r="F1517">
        <v>0</v>
      </c>
      <c r="G1517" t="s">
        <v>4525</v>
      </c>
      <c r="K1517">
        <v>1.2068791643028101E+18</v>
      </c>
      <c r="L1517" t="s">
        <v>4529</v>
      </c>
    </row>
    <row r="1518" spans="1:12" x14ac:dyDescent="0.2">
      <c r="A1518" s="1">
        <v>43816.419398148151</v>
      </c>
      <c r="B1518" t="s">
        <v>4530</v>
      </c>
      <c r="D1518">
        <v>0</v>
      </c>
      <c r="E1518">
        <v>0</v>
      </c>
      <c r="F1518">
        <v>0</v>
      </c>
      <c r="G1518" t="s">
        <v>4531</v>
      </c>
      <c r="K1518">
        <v>1.2068776819267699E+18</v>
      </c>
      <c r="L1518" t="s">
        <v>4532</v>
      </c>
    </row>
    <row r="1519" spans="1:12" x14ac:dyDescent="0.2">
      <c r="A1519" s="1">
        <v>43816.419120370374</v>
      </c>
      <c r="B1519" t="s">
        <v>3890</v>
      </c>
      <c r="C1519" t="s">
        <v>4533</v>
      </c>
      <c r="D1519">
        <v>1</v>
      </c>
      <c r="E1519">
        <v>0</v>
      </c>
      <c r="F1519">
        <v>0</v>
      </c>
      <c r="G1519" t="s">
        <v>4534</v>
      </c>
      <c r="K1519">
        <v>1.2068775795815099E+18</v>
      </c>
      <c r="L1519" t="s">
        <v>4535</v>
      </c>
    </row>
    <row r="1520" spans="1:12" x14ac:dyDescent="0.2">
      <c r="A1520" s="1">
        <v>43816.410995370374</v>
      </c>
      <c r="B1520" t="s">
        <v>4536</v>
      </c>
      <c r="D1520">
        <v>0</v>
      </c>
      <c r="E1520">
        <v>0</v>
      </c>
      <c r="F1520">
        <v>0</v>
      </c>
      <c r="G1520" t="s">
        <v>4537</v>
      </c>
      <c r="K1520">
        <v>1.2068746342783099E+18</v>
      </c>
      <c r="L1520" t="s">
        <v>4538</v>
      </c>
    </row>
    <row r="1521" spans="1:12" x14ac:dyDescent="0.2">
      <c r="A1521" s="1">
        <v>43816.410682870373</v>
      </c>
      <c r="B1521" t="s">
        <v>4539</v>
      </c>
      <c r="C1521" t="s">
        <v>666</v>
      </c>
      <c r="D1521">
        <v>0</v>
      </c>
      <c r="E1521">
        <v>2</v>
      </c>
      <c r="F1521">
        <v>1</v>
      </c>
      <c r="G1521" t="s">
        <v>4540</v>
      </c>
      <c r="K1521">
        <v>1.2068745210908401E+18</v>
      </c>
      <c r="L1521" t="s">
        <v>4541</v>
      </c>
    </row>
    <row r="1522" spans="1:12" x14ac:dyDescent="0.2">
      <c r="A1522" s="1">
        <v>43816.407395833332</v>
      </c>
      <c r="B1522" t="s">
        <v>4542</v>
      </c>
      <c r="D1522">
        <v>0</v>
      </c>
      <c r="E1522">
        <v>0</v>
      </c>
      <c r="F1522">
        <v>0</v>
      </c>
      <c r="G1522" t="s">
        <v>4543</v>
      </c>
      <c r="K1522">
        <v>1.20687333309616E+18</v>
      </c>
      <c r="L1522" t="s">
        <v>4544</v>
      </c>
    </row>
    <row r="1523" spans="1:12" x14ac:dyDescent="0.2">
      <c r="A1523" s="1">
        <v>43816.405393518522</v>
      </c>
      <c r="B1523" t="s">
        <v>4545</v>
      </c>
      <c r="C1523" t="s">
        <v>4546</v>
      </c>
      <c r="D1523">
        <v>1</v>
      </c>
      <c r="E1523">
        <v>0</v>
      </c>
      <c r="F1523">
        <v>1</v>
      </c>
      <c r="G1523" t="s">
        <v>4547</v>
      </c>
      <c r="K1523">
        <v>1.2068726069614799E+18</v>
      </c>
      <c r="L1523" t="s">
        <v>4548</v>
      </c>
    </row>
    <row r="1524" spans="1:12" x14ac:dyDescent="0.2">
      <c r="A1524" s="1">
        <v>43816.403680555559</v>
      </c>
      <c r="B1524" t="s">
        <v>4549</v>
      </c>
      <c r="C1524" t="s">
        <v>544</v>
      </c>
      <c r="D1524">
        <v>1</v>
      </c>
      <c r="E1524">
        <v>0</v>
      </c>
      <c r="F1524">
        <v>0</v>
      </c>
      <c r="G1524" t="s">
        <v>4550</v>
      </c>
      <c r="K1524">
        <v>1.2068719854494999E+18</v>
      </c>
      <c r="L1524" t="s">
        <v>4551</v>
      </c>
    </row>
    <row r="1525" spans="1:12" x14ac:dyDescent="0.2">
      <c r="A1525" s="1">
        <v>43816.398645833331</v>
      </c>
      <c r="B1525" t="s">
        <v>4552</v>
      </c>
      <c r="D1525">
        <v>0</v>
      </c>
      <c r="E1525">
        <v>0</v>
      </c>
      <c r="F1525">
        <v>1</v>
      </c>
      <c r="G1525" t="s">
        <v>4553</v>
      </c>
      <c r="K1525">
        <v>1.2068701626343501E+18</v>
      </c>
      <c r="L1525" t="s">
        <v>4554</v>
      </c>
    </row>
    <row r="1526" spans="1:12" x14ac:dyDescent="0.2">
      <c r="A1526" s="1">
        <v>43816.38517361111</v>
      </c>
      <c r="B1526" t="s">
        <v>4555</v>
      </c>
      <c r="D1526">
        <v>0</v>
      </c>
      <c r="E1526">
        <v>0</v>
      </c>
      <c r="F1526">
        <v>0</v>
      </c>
      <c r="G1526" t="s">
        <v>4109</v>
      </c>
      <c r="K1526">
        <v>1.2068652784931699E+18</v>
      </c>
      <c r="L1526" t="s">
        <v>4556</v>
      </c>
    </row>
    <row r="1527" spans="1:12" x14ac:dyDescent="0.2">
      <c r="A1527" s="1">
        <v>43816.382060185184</v>
      </c>
      <c r="B1527" t="s">
        <v>4557</v>
      </c>
      <c r="D1527">
        <v>0</v>
      </c>
      <c r="E1527">
        <v>0</v>
      </c>
      <c r="F1527">
        <v>0</v>
      </c>
      <c r="G1527" t="s">
        <v>3760</v>
      </c>
      <c r="K1527">
        <v>1.2068641497430899E+18</v>
      </c>
      <c r="L1527" t="s">
        <v>4558</v>
      </c>
    </row>
    <row r="1528" spans="1:12" x14ac:dyDescent="0.2">
      <c r="A1528" s="1">
        <v>43816.378622685188</v>
      </c>
      <c r="B1528" t="s">
        <v>4559</v>
      </c>
      <c r="D1528">
        <v>0</v>
      </c>
      <c r="E1528">
        <v>0</v>
      </c>
      <c r="F1528">
        <v>0</v>
      </c>
      <c r="G1528" t="s">
        <v>4560</v>
      </c>
      <c r="K1528">
        <v>1.20686290436192E+18</v>
      </c>
      <c r="L1528" t="s">
        <v>4561</v>
      </c>
    </row>
    <row r="1529" spans="1:12" x14ac:dyDescent="0.2">
      <c r="A1529" s="1">
        <v>43816.373935185184</v>
      </c>
      <c r="B1529" t="s">
        <v>4562</v>
      </c>
      <c r="D1529">
        <v>0</v>
      </c>
      <c r="E1529">
        <v>0</v>
      </c>
      <c r="F1529">
        <v>1</v>
      </c>
      <c r="G1529" t="s">
        <v>3948</v>
      </c>
      <c r="K1529">
        <v>1.2068612070445901E+18</v>
      </c>
      <c r="L1529" t="s">
        <v>4563</v>
      </c>
    </row>
    <row r="1530" spans="1:12" x14ac:dyDescent="0.2">
      <c r="A1530" s="1">
        <v>43816.368020833332</v>
      </c>
      <c r="B1530" t="s">
        <v>4564</v>
      </c>
      <c r="C1530" t="s">
        <v>4565</v>
      </c>
      <c r="D1530">
        <v>1</v>
      </c>
      <c r="E1530">
        <v>0</v>
      </c>
      <c r="F1530">
        <v>0</v>
      </c>
      <c r="G1530" t="s">
        <v>4566</v>
      </c>
      <c r="K1530">
        <v>1.2068590631764201E+18</v>
      </c>
      <c r="L1530" t="s">
        <v>4567</v>
      </c>
    </row>
    <row r="1531" spans="1:12" x14ac:dyDescent="0.2">
      <c r="A1531" s="1">
        <v>43816.363668981481</v>
      </c>
      <c r="B1531" t="s">
        <v>4568</v>
      </c>
      <c r="C1531" t="s">
        <v>666</v>
      </c>
      <c r="D1531">
        <v>0</v>
      </c>
      <c r="E1531">
        <v>0</v>
      </c>
      <c r="F1531">
        <v>0</v>
      </c>
      <c r="G1531" t="s">
        <v>4569</v>
      </c>
      <c r="K1531">
        <v>1.2068574842557901E+18</v>
      </c>
      <c r="L1531" t="s">
        <v>4570</v>
      </c>
    </row>
    <row r="1532" spans="1:12" x14ac:dyDescent="0.2">
      <c r="A1532" s="1">
        <v>43816.360092592593</v>
      </c>
      <c r="B1532" t="s">
        <v>4571</v>
      </c>
      <c r="D1532">
        <v>0</v>
      </c>
      <c r="E1532">
        <v>0</v>
      </c>
      <c r="F1532">
        <v>0</v>
      </c>
      <c r="G1532" t="s">
        <v>4572</v>
      </c>
      <c r="K1532">
        <v>1.2068561889834299E+18</v>
      </c>
      <c r="L1532" t="s">
        <v>4573</v>
      </c>
    </row>
    <row r="1533" spans="1:12" x14ac:dyDescent="0.2">
      <c r="A1533" s="1">
        <v>43816.356921296298</v>
      </c>
      <c r="B1533" t="s">
        <v>4574</v>
      </c>
      <c r="D1533">
        <v>0</v>
      </c>
      <c r="E1533">
        <v>0</v>
      </c>
      <c r="F1533">
        <v>0</v>
      </c>
      <c r="G1533" t="s">
        <v>3836</v>
      </c>
      <c r="K1533">
        <v>1.2068550380916401E+18</v>
      </c>
      <c r="L1533" t="s">
        <v>4575</v>
      </c>
    </row>
    <row r="1534" spans="1:12" x14ac:dyDescent="0.2">
      <c r="A1534" s="1">
        <v>43816.355729166666</v>
      </c>
      <c r="B1534" t="s">
        <v>4576</v>
      </c>
      <c r="C1534" t="s">
        <v>666</v>
      </c>
      <c r="D1534">
        <v>0</v>
      </c>
      <c r="E1534">
        <v>0</v>
      </c>
      <c r="F1534">
        <v>0</v>
      </c>
      <c r="G1534" t="s">
        <v>4577</v>
      </c>
      <c r="K1534">
        <v>1.20685460864098E+18</v>
      </c>
      <c r="L1534" t="s">
        <v>4578</v>
      </c>
    </row>
    <row r="1535" spans="1:12" x14ac:dyDescent="0.2">
      <c r="A1535" s="1">
        <v>43816.353402777779</v>
      </c>
      <c r="B1535" t="s">
        <v>4579</v>
      </c>
      <c r="D1535">
        <v>0</v>
      </c>
      <c r="E1535">
        <v>0</v>
      </c>
      <c r="F1535">
        <v>0</v>
      </c>
      <c r="G1535" t="s">
        <v>4580</v>
      </c>
      <c r="K1535">
        <v>1.2068537662653399E+18</v>
      </c>
      <c r="L1535" t="s">
        <v>4581</v>
      </c>
    </row>
    <row r="1536" spans="1:12" x14ac:dyDescent="0.2">
      <c r="A1536" s="1">
        <v>43816.352800925924</v>
      </c>
      <c r="B1536" t="s">
        <v>4582</v>
      </c>
      <c r="D1536">
        <v>1</v>
      </c>
      <c r="E1536">
        <v>0</v>
      </c>
      <c r="F1536">
        <v>1</v>
      </c>
      <c r="G1536" t="s">
        <v>4583</v>
      </c>
      <c r="K1536">
        <v>1.2068535457749801E+18</v>
      </c>
      <c r="L1536" t="s">
        <v>4584</v>
      </c>
    </row>
    <row r="1537" spans="1:12" x14ac:dyDescent="0.2">
      <c r="A1537" s="1">
        <v>43816.349594907406</v>
      </c>
      <c r="B1537" t="s">
        <v>4585</v>
      </c>
      <c r="D1537">
        <v>0</v>
      </c>
      <c r="E1537">
        <v>0</v>
      </c>
      <c r="F1537">
        <v>0</v>
      </c>
      <c r="G1537" t="s">
        <v>4267</v>
      </c>
      <c r="K1537">
        <v>1.20685238320625E+18</v>
      </c>
      <c r="L1537" t="s">
        <v>4586</v>
      </c>
    </row>
    <row r="1538" spans="1:12" x14ac:dyDescent="0.2">
      <c r="A1538" s="1">
        <v>43816.331793981481</v>
      </c>
      <c r="B1538" t="s">
        <v>4587</v>
      </c>
      <c r="D1538">
        <v>0</v>
      </c>
      <c r="E1538">
        <v>0</v>
      </c>
      <c r="F1538">
        <v>0</v>
      </c>
      <c r="G1538" t="s">
        <v>4588</v>
      </c>
      <c r="K1538">
        <v>1.2068459356549701E+18</v>
      </c>
      <c r="L1538" t="s">
        <v>4589</v>
      </c>
    </row>
    <row r="1539" spans="1:12" x14ac:dyDescent="0.2">
      <c r="A1539" s="1">
        <v>43816.326493055552</v>
      </c>
      <c r="B1539" t="s">
        <v>4590</v>
      </c>
      <c r="D1539">
        <v>0</v>
      </c>
      <c r="E1539">
        <v>0</v>
      </c>
      <c r="F1539">
        <v>0</v>
      </c>
      <c r="G1539" t="s">
        <v>4021</v>
      </c>
      <c r="K1539">
        <v>1.2068440131747599E+18</v>
      </c>
      <c r="L1539" t="s">
        <v>4591</v>
      </c>
    </row>
    <row r="1540" spans="1:12" x14ac:dyDescent="0.2">
      <c r="A1540" s="1">
        <v>43816.319872685184</v>
      </c>
      <c r="B1540" t="s">
        <v>4592</v>
      </c>
      <c r="D1540">
        <v>0</v>
      </c>
      <c r="E1540">
        <v>0</v>
      </c>
      <c r="F1540">
        <v>0</v>
      </c>
      <c r="G1540" t="s">
        <v>4593</v>
      </c>
      <c r="K1540">
        <v>1.2068416145530299E+18</v>
      </c>
      <c r="L1540" t="s">
        <v>4594</v>
      </c>
    </row>
    <row r="1541" spans="1:12" x14ac:dyDescent="0.2">
      <c r="A1541" s="1">
        <v>43816.314166666663</v>
      </c>
      <c r="B1541" t="s">
        <v>4595</v>
      </c>
      <c r="D1541">
        <v>0</v>
      </c>
      <c r="E1541">
        <v>0</v>
      </c>
      <c r="F1541">
        <v>0</v>
      </c>
      <c r="G1541" t="s">
        <v>4233</v>
      </c>
      <c r="K1541">
        <v>1.2068395467904901E+18</v>
      </c>
      <c r="L1541" t="s">
        <v>4596</v>
      </c>
    </row>
    <row r="1542" spans="1:12" x14ac:dyDescent="0.2">
      <c r="A1542" s="1">
        <v>43816.30704861111</v>
      </c>
      <c r="B1542" t="s">
        <v>4597</v>
      </c>
      <c r="D1542">
        <v>0</v>
      </c>
      <c r="E1542">
        <v>0</v>
      </c>
      <c r="F1542">
        <v>2</v>
      </c>
      <c r="G1542" t="s">
        <v>4598</v>
      </c>
      <c r="K1542">
        <v>1.20683696823728E+18</v>
      </c>
      <c r="L1542" t="s">
        <v>4599</v>
      </c>
    </row>
    <row r="1543" spans="1:12" x14ac:dyDescent="0.2">
      <c r="A1543" s="1">
        <v>43816.298611111109</v>
      </c>
      <c r="B1543" t="s">
        <v>666</v>
      </c>
      <c r="D1543">
        <v>30</v>
      </c>
      <c r="E1543">
        <v>83</v>
      </c>
      <c r="F1543">
        <v>219</v>
      </c>
      <c r="G1543" t="s">
        <v>4569</v>
      </c>
      <c r="K1543">
        <v>1.20683390798482E+18</v>
      </c>
      <c r="L1543" t="s">
        <v>4600</v>
      </c>
    </row>
    <row r="1544" spans="1:12" x14ac:dyDescent="0.2">
      <c r="A1544" s="1">
        <v>43816.294421296298</v>
      </c>
      <c r="B1544" t="s">
        <v>4601</v>
      </c>
      <c r="D1544">
        <v>0</v>
      </c>
      <c r="E1544">
        <v>0</v>
      </c>
      <c r="F1544">
        <v>0</v>
      </c>
      <c r="G1544" t="s">
        <v>4602</v>
      </c>
      <c r="K1544">
        <v>1.20683239240674E+18</v>
      </c>
      <c r="L1544" t="s">
        <v>4603</v>
      </c>
    </row>
    <row r="1545" spans="1:12" x14ac:dyDescent="0.2">
      <c r="A1545" s="1">
        <v>43816.287222222221</v>
      </c>
      <c r="B1545" t="s">
        <v>310</v>
      </c>
      <c r="C1545" t="s">
        <v>4340</v>
      </c>
      <c r="D1545">
        <v>0</v>
      </c>
      <c r="E1545">
        <v>0</v>
      </c>
      <c r="F1545">
        <v>0</v>
      </c>
      <c r="G1545" t="s">
        <v>4604</v>
      </c>
      <c r="K1545">
        <v>1.2068297835161101E+18</v>
      </c>
      <c r="L1545" t="s">
        <v>4605</v>
      </c>
    </row>
    <row r="1546" spans="1:12" x14ac:dyDescent="0.2">
      <c r="A1546" s="1">
        <v>43816.278784722221</v>
      </c>
      <c r="B1546" t="s">
        <v>4606</v>
      </c>
      <c r="D1546">
        <v>0</v>
      </c>
      <c r="E1546">
        <v>0</v>
      </c>
      <c r="F1546">
        <v>0</v>
      </c>
      <c r="G1546" t="s">
        <v>4270</v>
      </c>
      <c r="K1546">
        <v>1.2068267225424399E+18</v>
      </c>
      <c r="L1546" t="s">
        <v>4607</v>
      </c>
    </row>
    <row r="1547" spans="1:12" x14ac:dyDescent="0.2">
      <c r="A1547" s="1">
        <v>43816.277824074074</v>
      </c>
      <c r="B1547" t="s">
        <v>4608</v>
      </c>
      <c r="D1547">
        <v>0</v>
      </c>
      <c r="E1547">
        <v>0</v>
      </c>
      <c r="F1547">
        <v>0</v>
      </c>
      <c r="G1547" t="s">
        <v>4609</v>
      </c>
      <c r="K1547">
        <v>1.2068263762732301E+18</v>
      </c>
      <c r="L1547" t="s">
        <v>4610</v>
      </c>
    </row>
    <row r="1548" spans="1:12" x14ac:dyDescent="0.2">
      <c r="A1548" s="1">
        <v>43816.276898148149</v>
      </c>
      <c r="B1548" t="s">
        <v>4611</v>
      </c>
      <c r="D1548">
        <v>0</v>
      </c>
      <c r="E1548">
        <v>0</v>
      </c>
      <c r="F1548">
        <v>0</v>
      </c>
      <c r="G1548" t="s">
        <v>3930</v>
      </c>
      <c r="K1548">
        <v>1.2068260415049101E+18</v>
      </c>
      <c r="L1548" t="s">
        <v>4612</v>
      </c>
    </row>
    <row r="1549" spans="1:12" x14ac:dyDescent="0.2">
      <c r="A1549" s="1">
        <v>43816.276261574072</v>
      </c>
      <c r="B1549" t="s">
        <v>4613</v>
      </c>
      <c r="D1549">
        <v>0</v>
      </c>
      <c r="E1549">
        <v>0</v>
      </c>
      <c r="F1549">
        <v>0</v>
      </c>
      <c r="G1549" t="s">
        <v>4308</v>
      </c>
      <c r="K1549">
        <v>1.2068258087168599E+18</v>
      </c>
      <c r="L1549" t="s">
        <v>4614</v>
      </c>
    </row>
    <row r="1550" spans="1:12" x14ac:dyDescent="0.2">
      <c r="A1550" s="1">
        <v>43816.274027777778</v>
      </c>
      <c r="B1550" t="s">
        <v>4615</v>
      </c>
      <c r="D1550">
        <v>0</v>
      </c>
      <c r="E1550">
        <v>0</v>
      </c>
      <c r="F1550">
        <v>0</v>
      </c>
      <c r="G1550" t="s">
        <v>3882</v>
      </c>
      <c r="K1550">
        <v>1.2068249991490199E+18</v>
      </c>
      <c r="L1550" t="s">
        <v>4616</v>
      </c>
    </row>
    <row r="1551" spans="1:12" x14ac:dyDescent="0.2">
      <c r="A1551" s="1">
        <v>43816.27039351852</v>
      </c>
      <c r="B1551" t="s">
        <v>4617</v>
      </c>
      <c r="D1551">
        <v>0</v>
      </c>
      <c r="E1551">
        <v>0</v>
      </c>
      <c r="F1551">
        <v>0</v>
      </c>
      <c r="G1551" t="s">
        <v>4064</v>
      </c>
      <c r="K1551">
        <v>1.2068236841633999E+18</v>
      </c>
      <c r="L1551" t="s">
        <v>4618</v>
      </c>
    </row>
    <row r="1552" spans="1:12" x14ac:dyDescent="0.2">
      <c r="A1552" s="1">
        <v>43816.260231481479</v>
      </c>
      <c r="B1552" t="s">
        <v>4619</v>
      </c>
      <c r="D1552">
        <v>0</v>
      </c>
      <c r="E1552">
        <v>0</v>
      </c>
      <c r="F1552">
        <v>0</v>
      </c>
      <c r="G1552" t="s">
        <v>4620</v>
      </c>
      <c r="K1552">
        <v>1.20681999999168E+18</v>
      </c>
      <c r="L1552" t="s">
        <v>4621</v>
      </c>
    </row>
    <row r="1553" spans="1:12" x14ac:dyDescent="0.2">
      <c r="A1553" s="1">
        <v>43816.257627314815</v>
      </c>
      <c r="B1553" t="s">
        <v>4622</v>
      </c>
      <c r="D1553">
        <v>0</v>
      </c>
      <c r="E1553">
        <v>0</v>
      </c>
      <c r="F1553">
        <v>0</v>
      </c>
      <c r="G1553" t="s">
        <v>3951</v>
      </c>
      <c r="K1553">
        <v>1.2068190592176499E+18</v>
      </c>
      <c r="L1553" t="s">
        <v>4623</v>
      </c>
    </row>
    <row r="1554" spans="1:12" x14ac:dyDescent="0.2">
      <c r="A1554" s="1">
        <v>43816.255706018521</v>
      </c>
      <c r="B1554" t="s">
        <v>4624</v>
      </c>
      <c r="D1554">
        <v>0</v>
      </c>
      <c r="E1554">
        <v>0</v>
      </c>
      <c r="F1554">
        <v>0</v>
      </c>
      <c r="G1554" t="s">
        <v>3757</v>
      </c>
      <c r="K1554">
        <v>1.2068183620823601E+18</v>
      </c>
      <c r="L1554" t="s">
        <v>4625</v>
      </c>
    </row>
    <row r="1555" spans="1:12" x14ac:dyDescent="0.2">
      <c r="A1555" s="1">
        <v>43816.247372685182</v>
      </c>
      <c r="B1555" t="s">
        <v>4626</v>
      </c>
      <c r="D1555">
        <v>0</v>
      </c>
      <c r="E1555">
        <v>0</v>
      </c>
      <c r="F1555">
        <v>0</v>
      </c>
      <c r="G1555" t="s">
        <v>4627</v>
      </c>
      <c r="K1555">
        <v>1.20681533961665E+18</v>
      </c>
      <c r="L1555" t="s">
        <v>4628</v>
      </c>
    </row>
    <row r="1556" spans="1:12" x14ac:dyDescent="0.2">
      <c r="A1556" s="1">
        <v>43816.232210648152</v>
      </c>
      <c r="B1556" t="s">
        <v>4629</v>
      </c>
      <c r="D1556">
        <v>0</v>
      </c>
      <c r="E1556">
        <v>1</v>
      </c>
      <c r="F1556">
        <v>0</v>
      </c>
      <c r="G1556" t="s">
        <v>4630</v>
      </c>
      <c r="K1556">
        <v>1.2068098470119099E+18</v>
      </c>
      <c r="L1556" t="s">
        <v>4631</v>
      </c>
    </row>
    <row r="1557" spans="1:12" x14ac:dyDescent="0.2">
      <c r="A1557" s="1">
        <v>43816.226678240739</v>
      </c>
      <c r="B1557" t="s">
        <v>3455</v>
      </c>
      <c r="C1557" t="s">
        <v>4632</v>
      </c>
      <c r="D1557">
        <v>0</v>
      </c>
      <c r="E1557">
        <v>0</v>
      </c>
      <c r="F1557">
        <v>1</v>
      </c>
      <c r="G1557" t="s">
        <v>3463</v>
      </c>
      <c r="K1557">
        <v>1.2068078409098501E+18</v>
      </c>
      <c r="L1557" t="s">
        <v>4633</v>
      </c>
    </row>
    <row r="1558" spans="1:12" x14ac:dyDescent="0.2">
      <c r="A1558" s="1">
        <v>43816.222986111112</v>
      </c>
      <c r="B1558" t="s">
        <v>4291</v>
      </c>
      <c r="D1558">
        <v>0</v>
      </c>
      <c r="E1558">
        <v>0</v>
      </c>
      <c r="F1558">
        <v>0</v>
      </c>
      <c r="G1558" t="s">
        <v>3909</v>
      </c>
      <c r="K1558">
        <v>1.20680650167279E+18</v>
      </c>
      <c r="L1558" t="s">
        <v>4634</v>
      </c>
    </row>
    <row r="1559" spans="1:12" x14ac:dyDescent="0.2">
      <c r="A1559" s="1">
        <v>43816.217048611114</v>
      </c>
      <c r="B1559">
        <v>35300859</v>
      </c>
      <c r="D1559">
        <v>0</v>
      </c>
      <c r="E1559">
        <v>0</v>
      </c>
      <c r="F1559">
        <v>0</v>
      </c>
      <c r="G1559" t="s">
        <v>4635</v>
      </c>
      <c r="K1559">
        <v>1.2068043535516001E+18</v>
      </c>
      <c r="L1559" t="s">
        <v>4636</v>
      </c>
    </row>
    <row r="1560" spans="1:12" x14ac:dyDescent="0.2">
      <c r="A1560" s="1">
        <v>43816.217002314814</v>
      </c>
      <c r="B1560" t="s">
        <v>4637</v>
      </c>
      <c r="D1560">
        <v>0</v>
      </c>
      <c r="E1560">
        <v>0</v>
      </c>
      <c r="F1560">
        <v>0</v>
      </c>
      <c r="G1560" t="s">
        <v>4638</v>
      </c>
      <c r="K1560">
        <v>1.2068043347107899E+18</v>
      </c>
      <c r="L1560" t="s">
        <v>4639</v>
      </c>
    </row>
    <row r="1561" spans="1:12" x14ac:dyDescent="0.2">
      <c r="A1561" s="1">
        <v>43816.214212962965</v>
      </c>
      <c r="B1561" t="s">
        <v>4640</v>
      </c>
      <c r="D1561">
        <v>0</v>
      </c>
      <c r="E1561">
        <v>0</v>
      </c>
      <c r="F1561">
        <v>0</v>
      </c>
      <c r="G1561" t="s">
        <v>4641</v>
      </c>
      <c r="K1561">
        <v>1.2068033252760399E+18</v>
      </c>
      <c r="L1561" t="s">
        <v>4642</v>
      </c>
    </row>
    <row r="1562" spans="1:12" x14ac:dyDescent="0.2">
      <c r="A1562" s="1">
        <v>43816.211377314816</v>
      </c>
      <c r="B1562" t="s">
        <v>4643</v>
      </c>
      <c r="D1562">
        <v>0</v>
      </c>
      <c r="E1562">
        <v>0</v>
      </c>
      <c r="F1562">
        <v>0</v>
      </c>
      <c r="G1562" t="s">
        <v>4103</v>
      </c>
      <c r="K1562">
        <v>1.2068022969585201E+18</v>
      </c>
      <c r="L1562" t="s">
        <v>4644</v>
      </c>
    </row>
    <row r="1563" spans="1:12" x14ac:dyDescent="0.2">
      <c r="A1563" s="1">
        <v>43816.187025462961</v>
      </c>
      <c r="B1563" t="s">
        <v>4645</v>
      </c>
      <c r="C1563" t="s">
        <v>1193</v>
      </c>
      <c r="D1563">
        <v>0</v>
      </c>
      <c r="E1563">
        <v>0</v>
      </c>
      <c r="F1563">
        <v>0</v>
      </c>
      <c r="G1563" t="s">
        <v>4646</v>
      </c>
      <c r="K1563">
        <v>1.20679347292304E+18</v>
      </c>
      <c r="L1563" t="s">
        <v>4647</v>
      </c>
    </row>
    <row r="1564" spans="1:12" x14ac:dyDescent="0.2">
      <c r="A1564" s="1">
        <v>43816.164722222224</v>
      </c>
      <c r="B1564" t="s">
        <v>4648</v>
      </c>
      <c r="C1564" t="s">
        <v>4648</v>
      </c>
      <c r="D1564">
        <v>0</v>
      </c>
      <c r="E1564">
        <v>0</v>
      </c>
      <c r="F1564">
        <v>0</v>
      </c>
      <c r="G1564" t="s">
        <v>4649</v>
      </c>
      <c r="K1564">
        <v>1.2067853876848599E+18</v>
      </c>
      <c r="L1564" t="s">
        <v>4650</v>
      </c>
    </row>
    <row r="1565" spans="1:12" x14ac:dyDescent="0.2">
      <c r="A1565" s="1">
        <v>43816.138553240744</v>
      </c>
      <c r="B1565" t="s">
        <v>4651</v>
      </c>
      <c r="D1565">
        <v>0</v>
      </c>
      <c r="E1565">
        <v>0</v>
      </c>
      <c r="F1565">
        <v>0</v>
      </c>
      <c r="G1565" t="s">
        <v>3849</v>
      </c>
      <c r="K1565">
        <v>1.2067759054079501E+18</v>
      </c>
      <c r="L1565" t="s">
        <v>4652</v>
      </c>
    </row>
    <row r="1566" spans="1:12" x14ac:dyDescent="0.2">
      <c r="A1566" s="1">
        <v>43816.126307870371</v>
      </c>
      <c r="B1566" t="s">
        <v>4653</v>
      </c>
      <c r="D1566">
        <v>0</v>
      </c>
      <c r="E1566">
        <v>0</v>
      </c>
      <c r="F1566">
        <v>0</v>
      </c>
      <c r="G1566" t="s">
        <v>4325</v>
      </c>
      <c r="K1566">
        <v>1.2067714693903601E+18</v>
      </c>
      <c r="L1566" t="s">
        <v>4654</v>
      </c>
    </row>
    <row r="1567" spans="1:12" x14ac:dyDescent="0.2">
      <c r="A1567" s="1">
        <v>43816.116620370369</v>
      </c>
      <c r="B1567" t="s">
        <v>4655</v>
      </c>
      <c r="D1567">
        <v>0</v>
      </c>
      <c r="E1567">
        <v>0</v>
      </c>
      <c r="F1567">
        <v>0</v>
      </c>
      <c r="G1567" t="s">
        <v>4209</v>
      </c>
      <c r="K1567">
        <v>1.2067679564049001E+18</v>
      </c>
      <c r="L1567" t="s">
        <v>4656</v>
      </c>
    </row>
    <row r="1568" spans="1:12" x14ac:dyDescent="0.2">
      <c r="A1568" s="1">
        <v>43816.10396990741</v>
      </c>
      <c r="B1568" t="s">
        <v>4657</v>
      </c>
      <c r="C1568" t="s">
        <v>4658</v>
      </c>
      <c r="D1568">
        <v>0</v>
      </c>
      <c r="E1568">
        <v>0</v>
      </c>
      <c r="F1568">
        <v>0</v>
      </c>
      <c r="G1568" t="s">
        <v>4659</v>
      </c>
      <c r="K1568">
        <v>1.2067633741571799E+18</v>
      </c>
      <c r="L1568" t="s">
        <v>4660</v>
      </c>
    </row>
    <row r="1569" spans="1:12" x14ac:dyDescent="0.2">
      <c r="A1569" s="1">
        <v>43816.094375000001</v>
      </c>
      <c r="B1569" t="s">
        <v>4330</v>
      </c>
      <c r="D1569">
        <v>0</v>
      </c>
      <c r="E1569">
        <v>0</v>
      </c>
      <c r="F1569">
        <v>0</v>
      </c>
      <c r="G1569" t="s">
        <v>3779</v>
      </c>
      <c r="K1569">
        <v>1.2067598949988101E+18</v>
      </c>
      <c r="L1569" t="s">
        <v>4661</v>
      </c>
    </row>
    <row r="1570" spans="1:12" x14ac:dyDescent="0.2">
      <c r="A1570" s="1">
        <v>43816.072025462963</v>
      </c>
      <c r="B1570" t="s">
        <v>4662</v>
      </c>
      <c r="D1570">
        <v>0</v>
      </c>
      <c r="E1570">
        <v>0</v>
      </c>
      <c r="F1570">
        <v>0</v>
      </c>
      <c r="G1570" t="s">
        <v>4663</v>
      </c>
      <c r="K1570">
        <v>1.20675179676241E+18</v>
      </c>
      <c r="L1570" t="s">
        <v>4664</v>
      </c>
    </row>
    <row r="1571" spans="1:12" x14ac:dyDescent="0.2">
      <c r="A1571" s="1">
        <v>43816.050578703704</v>
      </c>
      <c r="B1571" t="s">
        <v>4665</v>
      </c>
      <c r="D1571">
        <v>0</v>
      </c>
      <c r="E1571">
        <v>0</v>
      </c>
      <c r="F1571">
        <v>0</v>
      </c>
      <c r="G1571" t="s">
        <v>4666</v>
      </c>
      <c r="K1571">
        <v>1.2067440245871401E+18</v>
      </c>
      <c r="L1571" t="s">
        <v>4667</v>
      </c>
    </row>
    <row r="1572" spans="1:12" x14ac:dyDescent="0.2">
      <c r="A1572" s="1">
        <v>43816.045694444445</v>
      </c>
      <c r="B1572" t="s">
        <v>2004</v>
      </c>
      <c r="C1572" t="s">
        <v>4668</v>
      </c>
      <c r="D1572">
        <v>3</v>
      </c>
      <c r="E1572">
        <v>0</v>
      </c>
      <c r="F1572">
        <v>0</v>
      </c>
      <c r="G1572" t="s">
        <v>4669</v>
      </c>
      <c r="K1572">
        <v>1.20674225338707E+18</v>
      </c>
      <c r="L1572" t="s">
        <v>4670</v>
      </c>
    </row>
    <row r="1573" spans="1:12" x14ac:dyDescent="0.2">
      <c r="A1573" s="1">
        <v>43816.041284722225</v>
      </c>
      <c r="B1573" t="s">
        <v>4671</v>
      </c>
      <c r="D1573">
        <v>0</v>
      </c>
      <c r="E1573">
        <v>0</v>
      </c>
      <c r="F1573">
        <v>0</v>
      </c>
      <c r="G1573" t="s">
        <v>4672</v>
      </c>
      <c r="K1573">
        <v>1.2067406570349199E+18</v>
      </c>
      <c r="L1573" t="s">
        <v>4673</v>
      </c>
    </row>
    <row r="1574" spans="1:12" x14ac:dyDescent="0.2">
      <c r="A1574" s="1">
        <v>43816.030405092592</v>
      </c>
      <c r="B1574" t="s">
        <v>4674</v>
      </c>
      <c r="D1574">
        <v>0</v>
      </c>
      <c r="E1574">
        <v>0</v>
      </c>
      <c r="F1574">
        <v>0</v>
      </c>
      <c r="G1574" t="s">
        <v>3776</v>
      </c>
      <c r="K1574">
        <v>1.20673671638146E+18</v>
      </c>
      <c r="L1574" t="s">
        <v>4675</v>
      </c>
    </row>
    <row r="1575" spans="1:12" x14ac:dyDescent="0.2">
      <c r="A1575" s="1">
        <v>43816.026666666665</v>
      </c>
      <c r="B1575" t="s">
        <v>2819</v>
      </c>
      <c r="C1575" t="s">
        <v>673</v>
      </c>
      <c r="D1575">
        <v>0</v>
      </c>
      <c r="E1575">
        <v>0</v>
      </c>
      <c r="F1575">
        <v>0</v>
      </c>
      <c r="G1575" t="s">
        <v>4676</v>
      </c>
      <c r="I1575" t="e">
        <f>essamz</f>
        <v>#NAME?</v>
      </c>
      <c r="K1575">
        <v>1.2067353617303199E+18</v>
      </c>
      <c r="L1575" t="s">
        <v>4677</v>
      </c>
    </row>
    <row r="1576" spans="1:12" x14ac:dyDescent="0.2">
      <c r="A1576" s="1">
        <v>43816.017557870371</v>
      </c>
      <c r="B1576" t="s">
        <v>4678</v>
      </c>
      <c r="D1576">
        <v>0</v>
      </c>
      <c r="E1576">
        <v>0</v>
      </c>
      <c r="F1576">
        <v>0</v>
      </c>
      <c r="G1576" t="s">
        <v>4146</v>
      </c>
      <c r="K1576">
        <v>1.2067320601588301E+18</v>
      </c>
      <c r="L1576" t="s">
        <v>4679</v>
      </c>
    </row>
    <row r="1577" spans="1:12" x14ac:dyDescent="0.2">
      <c r="A1577" s="1">
        <v>43815.983310185184</v>
      </c>
      <c r="B1577" t="s">
        <v>4680</v>
      </c>
      <c r="D1577">
        <v>0</v>
      </c>
      <c r="E1577">
        <v>0</v>
      </c>
      <c r="F1577">
        <v>0</v>
      </c>
      <c r="G1577" t="s">
        <v>3737</v>
      </c>
      <c r="K1577">
        <v>1.2067196500311199E+18</v>
      </c>
      <c r="L1577" t="s">
        <v>4681</v>
      </c>
    </row>
    <row r="1578" spans="1:12" x14ac:dyDescent="0.2">
      <c r="A1578" s="1">
        <v>43815.98133101852</v>
      </c>
      <c r="B1578" t="s">
        <v>4682</v>
      </c>
      <c r="D1578">
        <v>0</v>
      </c>
      <c r="E1578">
        <v>0</v>
      </c>
      <c r="F1578">
        <v>0</v>
      </c>
      <c r="G1578" t="s">
        <v>4215</v>
      </c>
      <c r="K1578">
        <v>1.2067189295084201E+18</v>
      </c>
      <c r="L1578" t="s">
        <v>4683</v>
      </c>
    </row>
    <row r="1579" spans="1:12" x14ac:dyDescent="0.2">
      <c r="A1579" s="1">
        <v>43815.974502314813</v>
      </c>
      <c r="B1579" t="s">
        <v>4684</v>
      </c>
      <c r="D1579">
        <v>0</v>
      </c>
      <c r="E1579">
        <v>0</v>
      </c>
      <c r="F1579">
        <v>0</v>
      </c>
      <c r="G1579" t="s">
        <v>4685</v>
      </c>
      <c r="K1579">
        <v>1.2067164557666701E+18</v>
      </c>
      <c r="L1579" t="s">
        <v>4686</v>
      </c>
    </row>
    <row r="1580" spans="1:12" x14ac:dyDescent="0.2">
      <c r="A1580" s="1">
        <v>43815.971898148149</v>
      </c>
      <c r="B1580" t="s">
        <v>4687</v>
      </c>
      <c r="D1580">
        <v>0</v>
      </c>
      <c r="E1580">
        <v>0</v>
      </c>
      <c r="F1580">
        <v>0</v>
      </c>
      <c r="G1580" t="s">
        <v>4688</v>
      </c>
      <c r="K1580">
        <v>1.2067155109494001E+18</v>
      </c>
      <c r="L1580" t="s">
        <v>4689</v>
      </c>
    </row>
    <row r="1581" spans="1:12" x14ac:dyDescent="0.2">
      <c r="A1581" s="1">
        <v>43815.970995370371</v>
      </c>
      <c r="B1581" t="s">
        <v>4690</v>
      </c>
      <c r="D1581">
        <v>0</v>
      </c>
      <c r="E1581">
        <v>0</v>
      </c>
      <c r="F1581">
        <v>0</v>
      </c>
      <c r="G1581" t="s">
        <v>4292</v>
      </c>
      <c r="K1581">
        <v>1.2067151868427E+18</v>
      </c>
      <c r="L1581" t="s">
        <v>4691</v>
      </c>
    </row>
    <row r="1582" spans="1:12" x14ac:dyDescent="0.2">
      <c r="A1582" s="1">
        <v>43815.9608912037</v>
      </c>
      <c r="B1582" t="s">
        <v>4692</v>
      </c>
      <c r="C1582" t="s">
        <v>4565</v>
      </c>
      <c r="D1582">
        <v>1</v>
      </c>
      <c r="E1582">
        <v>0</v>
      </c>
      <c r="F1582">
        <v>0</v>
      </c>
      <c r="G1582" t="s">
        <v>4693</v>
      </c>
      <c r="K1582">
        <v>1.2067115229757199E+18</v>
      </c>
      <c r="L1582" t="s">
        <v>4694</v>
      </c>
    </row>
    <row r="1583" spans="1:12" x14ac:dyDescent="0.2">
      <c r="A1583" s="1">
        <v>43815.959085648145</v>
      </c>
      <c r="B1583" t="s">
        <v>3158</v>
      </c>
      <c r="D1583">
        <v>0</v>
      </c>
      <c r="E1583">
        <v>0</v>
      </c>
      <c r="F1583">
        <v>0</v>
      </c>
      <c r="G1583" t="s">
        <v>4695</v>
      </c>
      <c r="J1583" t="s">
        <v>4696</v>
      </c>
      <c r="K1583">
        <v>1.20671087110542E+18</v>
      </c>
      <c r="L1583" t="s">
        <v>4697</v>
      </c>
    </row>
    <row r="1584" spans="1:12" x14ac:dyDescent="0.2">
      <c r="A1584" s="1">
        <v>43815.955949074072</v>
      </c>
      <c r="B1584" t="s">
        <v>4698</v>
      </c>
      <c r="D1584">
        <v>0</v>
      </c>
      <c r="E1584">
        <v>0</v>
      </c>
      <c r="F1584">
        <v>0</v>
      </c>
      <c r="G1584" t="s">
        <v>3969</v>
      </c>
      <c r="K1584">
        <v>1.20670973340046E+18</v>
      </c>
      <c r="L1584" t="s">
        <v>4699</v>
      </c>
    </row>
    <row r="1585" spans="1:12" x14ac:dyDescent="0.2">
      <c r="A1585" s="1">
        <v>43815.950428240743</v>
      </c>
      <c r="B1585" t="s">
        <v>4700</v>
      </c>
      <c r="D1585">
        <v>0</v>
      </c>
      <c r="E1585">
        <v>0</v>
      </c>
      <c r="F1585">
        <v>0</v>
      </c>
      <c r="G1585" t="s">
        <v>4149</v>
      </c>
      <c r="K1585">
        <v>1.2067077327300401E+18</v>
      </c>
      <c r="L1585" t="s">
        <v>4701</v>
      </c>
    </row>
    <row r="1586" spans="1:12" x14ac:dyDescent="0.2">
      <c r="A1586" s="1">
        <v>43815.949583333335</v>
      </c>
      <c r="B1586" t="s">
        <v>4702</v>
      </c>
      <c r="D1586">
        <v>0</v>
      </c>
      <c r="E1586">
        <v>0</v>
      </c>
      <c r="F1586">
        <v>0</v>
      </c>
      <c r="G1586" t="s">
        <v>3918</v>
      </c>
      <c r="K1586">
        <v>1.2067074243395999E+18</v>
      </c>
      <c r="L1586" t="s">
        <v>4703</v>
      </c>
    </row>
    <row r="1587" spans="1:12" x14ac:dyDescent="0.2">
      <c r="A1587" s="1">
        <v>43815.945613425924</v>
      </c>
      <c r="B1587" t="s">
        <v>4704</v>
      </c>
      <c r="D1587">
        <v>0</v>
      </c>
      <c r="E1587">
        <v>0</v>
      </c>
      <c r="F1587">
        <v>0</v>
      </c>
      <c r="G1587" t="s">
        <v>3815</v>
      </c>
      <c r="K1587">
        <v>1.20670598800863E+18</v>
      </c>
      <c r="L1587" t="s">
        <v>4705</v>
      </c>
    </row>
    <row r="1588" spans="1:12" x14ac:dyDescent="0.2">
      <c r="A1588" s="1">
        <v>43815.943518518521</v>
      </c>
      <c r="B1588" t="s">
        <v>4706</v>
      </c>
      <c r="D1588">
        <v>0</v>
      </c>
      <c r="E1588">
        <v>1</v>
      </c>
      <c r="F1588">
        <v>15</v>
      </c>
      <c r="G1588" t="s">
        <v>4707</v>
      </c>
      <c r="K1588">
        <v>1.2067052262055301E+18</v>
      </c>
      <c r="L1588" t="s">
        <v>4708</v>
      </c>
    </row>
    <row r="1589" spans="1:12" x14ac:dyDescent="0.2">
      <c r="A1589" s="1">
        <v>43815.940497685187</v>
      </c>
      <c r="B1589" t="s">
        <v>2137</v>
      </c>
      <c r="D1589">
        <v>0</v>
      </c>
      <c r="E1589">
        <v>0</v>
      </c>
      <c r="F1589">
        <v>0</v>
      </c>
      <c r="G1589" t="s">
        <v>4709</v>
      </c>
      <c r="K1589">
        <v>1.20670413273375E+18</v>
      </c>
      <c r="L1589" t="s">
        <v>4710</v>
      </c>
    </row>
    <row r="1590" spans="1:12" x14ac:dyDescent="0.2">
      <c r="A1590" s="1">
        <v>43815.937719907408</v>
      </c>
      <c r="B1590" t="s">
        <v>4711</v>
      </c>
      <c r="D1590">
        <v>0</v>
      </c>
      <c r="E1590">
        <v>0</v>
      </c>
      <c r="F1590">
        <v>0</v>
      </c>
      <c r="G1590" t="s">
        <v>4126</v>
      </c>
      <c r="K1590">
        <v>1.2067031286592799E+18</v>
      </c>
      <c r="L1590" t="s">
        <v>4712</v>
      </c>
    </row>
    <row r="1591" spans="1:12" x14ac:dyDescent="0.2">
      <c r="A1591" s="1">
        <v>43815.935960648145</v>
      </c>
      <c r="B1591" t="s">
        <v>4391</v>
      </c>
      <c r="D1591">
        <v>0</v>
      </c>
      <c r="E1591">
        <v>0</v>
      </c>
      <c r="F1591">
        <v>0</v>
      </c>
      <c r="G1591" t="s">
        <v>4713</v>
      </c>
      <c r="K1591">
        <v>1.2067024879331899E+18</v>
      </c>
      <c r="L1591" t="s">
        <v>4714</v>
      </c>
    </row>
    <row r="1592" spans="1:12" x14ac:dyDescent="0.2">
      <c r="A1592" s="1">
        <v>43815.928252314814</v>
      </c>
      <c r="B1592" t="s">
        <v>4715</v>
      </c>
      <c r="D1592">
        <v>0</v>
      </c>
      <c r="E1592">
        <v>0</v>
      </c>
      <c r="F1592">
        <v>0</v>
      </c>
      <c r="G1592" t="s">
        <v>298</v>
      </c>
      <c r="K1592">
        <v>1.2066996953321101E+18</v>
      </c>
      <c r="L1592" t="s">
        <v>4716</v>
      </c>
    </row>
    <row r="1593" spans="1:12" x14ac:dyDescent="0.2">
      <c r="A1593" s="1">
        <v>43815.92359953704</v>
      </c>
      <c r="B1593" t="s">
        <v>4717</v>
      </c>
      <c r="D1593">
        <v>0</v>
      </c>
      <c r="E1593">
        <v>0</v>
      </c>
      <c r="F1593">
        <v>1</v>
      </c>
      <c r="G1593" t="s">
        <v>4718</v>
      </c>
      <c r="K1593">
        <v>1.2066980103837E+18</v>
      </c>
      <c r="L1593" t="s">
        <v>4719</v>
      </c>
    </row>
    <row r="1594" spans="1:12" x14ac:dyDescent="0.2">
      <c r="A1594" s="1">
        <v>43815.914907407408</v>
      </c>
      <c r="B1594" t="s">
        <v>4720</v>
      </c>
      <c r="D1594">
        <v>0</v>
      </c>
      <c r="E1594">
        <v>0</v>
      </c>
      <c r="F1594">
        <v>0</v>
      </c>
      <c r="G1594" t="s">
        <v>3992</v>
      </c>
      <c r="K1594">
        <v>1.2066948614764101E+18</v>
      </c>
      <c r="L1594" t="s">
        <v>4721</v>
      </c>
    </row>
    <row r="1595" spans="1:12" x14ac:dyDescent="0.2">
      <c r="A1595" s="1">
        <v>43815.907280092593</v>
      </c>
      <c r="B1595" t="s">
        <v>4722</v>
      </c>
      <c r="D1595">
        <v>0</v>
      </c>
      <c r="E1595">
        <v>0</v>
      </c>
      <c r="F1595">
        <v>0</v>
      </c>
      <c r="G1595" t="s">
        <v>4723</v>
      </c>
      <c r="K1595">
        <v>1.20669209669183E+18</v>
      </c>
      <c r="L1595" t="s">
        <v>4724</v>
      </c>
    </row>
    <row r="1596" spans="1:12" x14ac:dyDescent="0.2">
      <c r="A1596" s="1">
        <v>43815.901296296295</v>
      </c>
      <c r="B1596" t="s">
        <v>4725</v>
      </c>
      <c r="C1596" t="s">
        <v>2727</v>
      </c>
      <c r="D1596">
        <v>0</v>
      </c>
      <c r="E1596">
        <v>0</v>
      </c>
      <c r="F1596">
        <v>0</v>
      </c>
      <c r="G1596" t="s">
        <v>4726</v>
      </c>
      <c r="K1596">
        <v>1.2066899255565801E+18</v>
      </c>
      <c r="L1596" t="s">
        <v>4727</v>
      </c>
    </row>
    <row r="1597" spans="1:12" x14ac:dyDescent="0.2">
      <c r="A1597" s="1">
        <v>43815.90048611111</v>
      </c>
      <c r="B1597" t="s">
        <v>4046</v>
      </c>
      <c r="D1597">
        <v>0</v>
      </c>
      <c r="E1597">
        <v>0</v>
      </c>
      <c r="F1597">
        <v>0</v>
      </c>
      <c r="G1597" t="s">
        <v>4728</v>
      </c>
      <c r="K1597">
        <v>1.2066896354575401E+18</v>
      </c>
      <c r="L1597" t="s">
        <v>4729</v>
      </c>
    </row>
    <row r="1598" spans="1:12" x14ac:dyDescent="0.2">
      <c r="A1598" s="1">
        <v>43815.897523148145</v>
      </c>
      <c r="B1598" t="s">
        <v>4445</v>
      </c>
      <c r="D1598">
        <v>2</v>
      </c>
      <c r="E1598">
        <v>0</v>
      </c>
      <c r="F1598">
        <v>1</v>
      </c>
      <c r="G1598" t="s">
        <v>4730</v>
      </c>
      <c r="K1598">
        <v>1.20668855971922E+18</v>
      </c>
      <c r="L1598" t="s">
        <v>4731</v>
      </c>
    </row>
    <row r="1599" spans="1:12" x14ac:dyDescent="0.2">
      <c r="A1599" s="1">
        <v>43815.896435185183</v>
      </c>
      <c r="B1599" t="s">
        <v>4732</v>
      </c>
      <c r="D1599">
        <v>0</v>
      </c>
      <c r="E1599">
        <v>0</v>
      </c>
      <c r="F1599">
        <v>0</v>
      </c>
      <c r="G1599" t="s">
        <v>4733</v>
      </c>
      <c r="K1599">
        <v>1.2066881650813499E+18</v>
      </c>
      <c r="L1599" t="s">
        <v>4734</v>
      </c>
    </row>
    <row r="1600" spans="1:12" x14ac:dyDescent="0.2">
      <c r="A1600" s="1">
        <v>43815.894814814812</v>
      </c>
      <c r="B1600" t="s">
        <v>4735</v>
      </c>
      <c r="D1600">
        <v>0</v>
      </c>
      <c r="E1600">
        <v>0</v>
      </c>
      <c r="F1600">
        <v>0</v>
      </c>
      <c r="G1600" t="s">
        <v>4736</v>
      </c>
      <c r="K1600">
        <v>1.2066875789567301E+18</v>
      </c>
      <c r="L1600" t="s">
        <v>4737</v>
      </c>
    </row>
    <row r="1601" spans="1:12" x14ac:dyDescent="0.2">
      <c r="A1601" s="1">
        <v>43815.886944444443</v>
      </c>
      <c r="B1601" t="s">
        <v>4738</v>
      </c>
      <c r="C1601" t="s">
        <v>4739</v>
      </c>
      <c r="D1601">
        <v>0</v>
      </c>
      <c r="E1601">
        <v>0</v>
      </c>
      <c r="F1601">
        <v>0</v>
      </c>
      <c r="G1601" t="s">
        <v>4740</v>
      </c>
      <c r="K1601">
        <v>1.2066847252361201E+18</v>
      </c>
      <c r="L1601" t="s">
        <v>4741</v>
      </c>
    </row>
    <row r="1602" spans="1:12" x14ac:dyDescent="0.2">
      <c r="A1602" s="1">
        <v>43815.875960648147</v>
      </c>
      <c r="B1602" t="s">
        <v>4742</v>
      </c>
      <c r="C1602" t="s">
        <v>4743</v>
      </c>
      <c r="D1602">
        <v>0</v>
      </c>
      <c r="E1602">
        <v>3</v>
      </c>
      <c r="F1602">
        <v>1</v>
      </c>
      <c r="G1602" t="s">
        <v>4744</v>
      </c>
      <c r="K1602">
        <v>1.20668074432576E+18</v>
      </c>
      <c r="L1602" t="s">
        <v>4745</v>
      </c>
    </row>
    <row r="1603" spans="1:12" x14ac:dyDescent="0.2">
      <c r="A1603" s="1">
        <v>43815.875532407408</v>
      </c>
      <c r="B1603" t="s">
        <v>4746</v>
      </c>
      <c r="C1603" t="s">
        <v>2104</v>
      </c>
      <c r="D1603">
        <v>2</v>
      </c>
      <c r="E1603">
        <v>0</v>
      </c>
      <c r="F1603">
        <v>0</v>
      </c>
      <c r="G1603" t="s">
        <v>4747</v>
      </c>
      <c r="K1603">
        <v>1.2066805904745001E+18</v>
      </c>
      <c r="L1603" t="s">
        <v>4748</v>
      </c>
    </row>
    <row r="1604" spans="1:12" x14ac:dyDescent="0.2">
      <c r="A1604" s="1">
        <v>43815.863252314812</v>
      </c>
      <c r="B1604" t="s">
        <v>4749</v>
      </c>
      <c r="D1604">
        <v>0</v>
      </c>
      <c r="E1604">
        <v>0</v>
      </c>
      <c r="F1604">
        <v>0</v>
      </c>
      <c r="G1604" t="s">
        <v>3842</v>
      </c>
      <c r="K1604">
        <v>1.20667614201246E+18</v>
      </c>
      <c r="L1604" t="s">
        <v>4750</v>
      </c>
    </row>
    <row r="1605" spans="1:12" x14ac:dyDescent="0.2">
      <c r="A1605" s="1">
        <v>43815.853715277779</v>
      </c>
      <c r="B1605" t="s">
        <v>4751</v>
      </c>
      <c r="D1605">
        <v>0</v>
      </c>
      <c r="E1605">
        <v>0</v>
      </c>
      <c r="F1605">
        <v>0</v>
      </c>
      <c r="G1605" t="s">
        <v>4752</v>
      </c>
      <c r="K1605">
        <v>1.2066726845554099E+18</v>
      </c>
      <c r="L1605" t="s">
        <v>4753</v>
      </c>
    </row>
    <row r="1606" spans="1:12" x14ac:dyDescent="0.2">
      <c r="A1606" s="1">
        <v>43815.850717592592</v>
      </c>
      <c r="B1606" t="s">
        <v>4754</v>
      </c>
      <c r="D1606">
        <v>0</v>
      </c>
      <c r="E1606">
        <v>0</v>
      </c>
      <c r="F1606">
        <v>0</v>
      </c>
      <c r="G1606" t="s">
        <v>4755</v>
      </c>
      <c r="K1606">
        <v>1.2066715962341199E+18</v>
      </c>
      <c r="L1606" t="s">
        <v>4756</v>
      </c>
    </row>
    <row r="1607" spans="1:12" x14ac:dyDescent="0.2">
      <c r="A1607" s="1">
        <v>43815.848912037036</v>
      </c>
      <c r="B1607" t="s">
        <v>4757</v>
      </c>
      <c r="D1607">
        <v>0</v>
      </c>
      <c r="E1607">
        <v>0</v>
      </c>
      <c r="F1607">
        <v>0</v>
      </c>
      <c r="G1607" t="s">
        <v>3933</v>
      </c>
      <c r="K1607">
        <v>1.2066709426609001E+18</v>
      </c>
      <c r="L1607" t="s">
        <v>4758</v>
      </c>
    </row>
    <row r="1608" spans="1:12" x14ac:dyDescent="0.2">
      <c r="A1608" s="1">
        <v>43815.826041666667</v>
      </c>
      <c r="B1608" t="s">
        <v>4759</v>
      </c>
      <c r="D1608">
        <v>0</v>
      </c>
      <c r="E1608">
        <v>0</v>
      </c>
      <c r="F1608">
        <v>0</v>
      </c>
      <c r="G1608" t="s">
        <v>3903</v>
      </c>
      <c r="K1608">
        <v>1.20666265492176E+18</v>
      </c>
      <c r="L1608" t="s">
        <v>4760</v>
      </c>
    </row>
    <row r="1609" spans="1:12" x14ac:dyDescent="0.2">
      <c r="A1609" s="1">
        <v>43815.823842592596</v>
      </c>
      <c r="B1609" t="s">
        <v>4761</v>
      </c>
      <c r="C1609" t="s">
        <v>4762</v>
      </c>
      <c r="D1609">
        <v>1</v>
      </c>
      <c r="E1609">
        <v>0</v>
      </c>
      <c r="F1609">
        <v>0</v>
      </c>
      <c r="G1609" t="s">
        <v>4763</v>
      </c>
      <c r="K1609">
        <v>1.2066618607763799E+18</v>
      </c>
      <c r="L1609" t="s">
        <v>4764</v>
      </c>
    </row>
    <row r="1610" spans="1:12" x14ac:dyDescent="0.2">
      <c r="A1610" s="1">
        <v>43815.822951388887</v>
      </c>
      <c r="B1610" t="s">
        <v>4765</v>
      </c>
      <c r="D1610">
        <v>0</v>
      </c>
      <c r="E1610">
        <v>0</v>
      </c>
      <c r="F1610">
        <v>0</v>
      </c>
      <c r="G1610" t="s">
        <v>4227</v>
      </c>
      <c r="K1610">
        <v>1.20666153570945E+18</v>
      </c>
      <c r="L1610" t="s">
        <v>4766</v>
      </c>
    </row>
    <row r="1611" spans="1:12" x14ac:dyDescent="0.2">
      <c r="A1611" s="1">
        <v>43815.821296296293</v>
      </c>
      <c r="B1611" t="s">
        <v>4767</v>
      </c>
      <c r="D1611">
        <v>0</v>
      </c>
      <c r="E1611">
        <v>0</v>
      </c>
      <c r="F1611">
        <v>0</v>
      </c>
      <c r="G1611" t="s">
        <v>4768</v>
      </c>
      <c r="K1611">
        <v>1.2066609359408E+18</v>
      </c>
      <c r="L1611" t="s">
        <v>4769</v>
      </c>
    </row>
    <row r="1612" spans="1:12" x14ac:dyDescent="0.2">
      <c r="A1612" s="1">
        <v>43815.819201388891</v>
      </c>
      <c r="B1612" t="s">
        <v>4770</v>
      </c>
      <c r="D1612">
        <v>3</v>
      </c>
      <c r="E1612">
        <v>6</v>
      </c>
      <c r="F1612">
        <v>6</v>
      </c>
      <c r="G1612" t="s">
        <v>4771</v>
      </c>
      <c r="K1612">
        <v>1.20666017599585E+18</v>
      </c>
      <c r="L1612" t="s">
        <v>4772</v>
      </c>
    </row>
    <row r="1613" spans="1:12" x14ac:dyDescent="0.2">
      <c r="A1613" s="1">
        <v>43815.818657407406</v>
      </c>
      <c r="B1613" t="s">
        <v>4773</v>
      </c>
      <c r="D1613">
        <v>0</v>
      </c>
      <c r="E1613">
        <v>0</v>
      </c>
      <c r="F1613">
        <v>0</v>
      </c>
      <c r="G1613" t="s">
        <v>4264</v>
      </c>
      <c r="K1613">
        <v>1.20665997809599E+18</v>
      </c>
      <c r="L1613" t="s">
        <v>4774</v>
      </c>
    </row>
    <row r="1614" spans="1:12" x14ac:dyDescent="0.2">
      <c r="A1614" s="1">
        <v>43815.818344907406</v>
      </c>
      <c r="B1614" t="s">
        <v>4775</v>
      </c>
      <c r="D1614">
        <v>0</v>
      </c>
      <c r="E1614">
        <v>0</v>
      </c>
      <c r="F1614">
        <v>0</v>
      </c>
      <c r="G1614" t="s">
        <v>3873</v>
      </c>
      <c r="K1614">
        <v>1.2066598683645599E+18</v>
      </c>
      <c r="L1614" t="s">
        <v>4776</v>
      </c>
    </row>
    <row r="1615" spans="1:12" x14ac:dyDescent="0.2">
      <c r="A1615" s="1">
        <v>43815.804745370369</v>
      </c>
      <c r="B1615" t="s">
        <v>4777</v>
      </c>
      <c r="C1615" t="s">
        <v>4778</v>
      </c>
      <c r="D1615">
        <v>0</v>
      </c>
      <c r="E1615">
        <v>0</v>
      </c>
      <c r="F1615">
        <v>4</v>
      </c>
      <c r="G1615" t="s">
        <v>4779</v>
      </c>
      <c r="K1615">
        <v>1.20665493867328E+18</v>
      </c>
      <c r="L1615" t="s">
        <v>4780</v>
      </c>
    </row>
    <row r="1616" spans="1:12" x14ac:dyDescent="0.2">
      <c r="A1616" s="1">
        <v>43815.80023148148</v>
      </c>
      <c r="B1616" t="s">
        <v>4781</v>
      </c>
      <c r="D1616">
        <v>0</v>
      </c>
      <c r="E1616">
        <v>0</v>
      </c>
      <c r="F1616">
        <v>0</v>
      </c>
      <c r="G1616" t="s">
        <v>4185</v>
      </c>
      <c r="K1616">
        <v>1.20665330235779E+18</v>
      </c>
      <c r="L1616" t="s">
        <v>4782</v>
      </c>
    </row>
    <row r="1617" spans="1:12" x14ac:dyDescent="0.2">
      <c r="A1617" s="1">
        <v>43815.799340277779</v>
      </c>
      <c r="B1617" t="s">
        <v>4783</v>
      </c>
      <c r="D1617">
        <v>0</v>
      </c>
      <c r="E1617">
        <v>0</v>
      </c>
      <c r="F1617">
        <v>0</v>
      </c>
      <c r="G1617" t="s">
        <v>4114</v>
      </c>
      <c r="K1617">
        <v>1.20665297746701E+18</v>
      </c>
      <c r="L1617" t="s">
        <v>4784</v>
      </c>
    </row>
    <row r="1618" spans="1:12" x14ac:dyDescent="0.2">
      <c r="A1618" s="1">
        <v>43815.798449074071</v>
      </c>
      <c r="B1618" t="s">
        <v>4785</v>
      </c>
      <c r="C1618" t="s">
        <v>4786</v>
      </c>
      <c r="D1618">
        <v>0</v>
      </c>
      <c r="E1618">
        <v>0</v>
      </c>
      <c r="F1618">
        <v>0</v>
      </c>
      <c r="G1618" t="s">
        <v>4787</v>
      </c>
      <c r="K1618">
        <v>1.20665265729906E+18</v>
      </c>
      <c r="L1618" t="s">
        <v>4788</v>
      </c>
    </row>
    <row r="1619" spans="1:12" x14ac:dyDescent="0.2">
      <c r="A1619" s="1">
        <v>43815.796666666669</v>
      </c>
      <c r="B1619" t="s">
        <v>4789</v>
      </c>
      <c r="C1619" t="s">
        <v>4790</v>
      </c>
      <c r="D1619">
        <v>0</v>
      </c>
      <c r="E1619">
        <v>0</v>
      </c>
      <c r="F1619">
        <v>0</v>
      </c>
      <c r="G1619" t="s">
        <v>4791</v>
      </c>
      <c r="K1619">
        <v>1.2066520111539E+18</v>
      </c>
      <c r="L1619" t="s">
        <v>4792</v>
      </c>
    </row>
    <row r="1620" spans="1:12" x14ac:dyDescent="0.2">
      <c r="A1620" s="1">
        <v>43815.79587962963</v>
      </c>
      <c r="B1620" t="s">
        <v>4793</v>
      </c>
      <c r="D1620">
        <v>0</v>
      </c>
      <c r="E1620">
        <v>0</v>
      </c>
      <c r="F1620">
        <v>0</v>
      </c>
      <c r="G1620" t="s">
        <v>4794</v>
      </c>
      <c r="K1620">
        <v>1.20665172541698E+18</v>
      </c>
      <c r="L1620" t="s">
        <v>4795</v>
      </c>
    </row>
    <row r="1621" spans="1:12" x14ac:dyDescent="0.2">
      <c r="A1621" s="1">
        <v>43815.785266203704</v>
      </c>
      <c r="B1621" t="s">
        <v>4796</v>
      </c>
      <c r="D1621">
        <v>0</v>
      </c>
      <c r="E1621">
        <v>0</v>
      </c>
      <c r="F1621">
        <v>1</v>
      </c>
      <c r="G1621" t="s">
        <v>4797</v>
      </c>
      <c r="K1621">
        <v>1.20664787909757E+18</v>
      </c>
      <c r="L1621" t="s">
        <v>4798</v>
      </c>
    </row>
    <row r="1622" spans="1:12" x14ac:dyDescent="0.2">
      <c r="A1622" s="1">
        <v>43815.778113425928</v>
      </c>
      <c r="B1622" t="s">
        <v>4799</v>
      </c>
      <c r="D1622">
        <v>0</v>
      </c>
      <c r="E1622">
        <v>0</v>
      </c>
      <c r="F1622">
        <v>0</v>
      </c>
      <c r="G1622" t="s">
        <v>4032</v>
      </c>
      <c r="K1622">
        <v>1.20664528905198E+18</v>
      </c>
      <c r="L1622" t="s">
        <v>4800</v>
      </c>
    </row>
    <row r="1623" spans="1:12" x14ac:dyDescent="0.2">
      <c r="A1623" s="1">
        <v>43815.77449074074</v>
      </c>
      <c r="B1623" t="s">
        <v>4801</v>
      </c>
      <c r="D1623">
        <v>0</v>
      </c>
      <c r="E1623">
        <v>0</v>
      </c>
      <c r="F1623">
        <v>0</v>
      </c>
      <c r="G1623" t="s">
        <v>4802</v>
      </c>
      <c r="K1623">
        <v>1.20664397287101E+18</v>
      </c>
      <c r="L1623" t="s">
        <v>4803</v>
      </c>
    </row>
    <row r="1624" spans="1:12" x14ac:dyDescent="0.2">
      <c r="A1624" s="1">
        <v>43815.774340277778</v>
      </c>
      <c r="B1624" t="s">
        <v>4804</v>
      </c>
      <c r="D1624">
        <v>0</v>
      </c>
      <c r="E1624">
        <v>0</v>
      </c>
      <c r="F1624">
        <v>0</v>
      </c>
      <c r="G1624" t="s">
        <v>4805</v>
      </c>
      <c r="K1624">
        <v>1.20664391925938E+18</v>
      </c>
      <c r="L1624" t="s">
        <v>4806</v>
      </c>
    </row>
    <row r="1625" spans="1:12" x14ac:dyDescent="0.2">
      <c r="A1625" s="1">
        <v>43815.772800925923</v>
      </c>
      <c r="B1625" t="s">
        <v>4807</v>
      </c>
      <c r="C1625" t="s">
        <v>844</v>
      </c>
      <c r="D1625">
        <v>1</v>
      </c>
      <c r="E1625">
        <v>0</v>
      </c>
      <c r="F1625">
        <v>0</v>
      </c>
      <c r="G1625" t="s">
        <v>4808</v>
      </c>
      <c r="K1625">
        <v>1.2066433613498399E+18</v>
      </c>
      <c r="L1625" t="s">
        <v>4809</v>
      </c>
    </row>
    <row r="1626" spans="1:12" x14ac:dyDescent="0.2">
      <c r="A1626" s="1">
        <v>43815.768136574072</v>
      </c>
      <c r="B1626" t="s">
        <v>4810</v>
      </c>
      <c r="C1626" t="s">
        <v>4811</v>
      </c>
      <c r="D1626">
        <v>0</v>
      </c>
      <c r="E1626">
        <v>0</v>
      </c>
      <c r="F1626">
        <v>0</v>
      </c>
      <c r="G1626" t="s">
        <v>4812</v>
      </c>
      <c r="K1626">
        <v>1.2066416703784399E+18</v>
      </c>
      <c r="L1626" t="s">
        <v>4813</v>
      </c>
    </row>
    <row r="1627" spans="1:12" x14ac:dyDescent="0.2">
      <c r="A1627" s="1">
        <v>43815.764293981483</v>
      </c>
      <c r="B1627" t="s">
        <v>4814</v>
      </c>
      <c r="D1627">
        <v>0</v>
      </c>
      <c r="E1627">
        <v>0</v>
      </c>
      <c r="F1627">
        <v>0</v>
      </c>
      <c r="G1627" t="s">
        <v>4815</v>
      </c>
      <c r="K1627">
        <v>1.2066402784860301E+18</v>
      </c>
      <c r="L1627" t="s">
        <v>4816</v>
      </c>
    </row>
    <row r="1628" spans="1:12" x14ac:dyDescent="0.2">
      <c r="A1628" s="1">
        <v>43815.762094907404</v>
      </c>
      <c r="B1628" t="s">
        <v>4817</v>
      </c>
      <c r="D1628">
        <v>0</v>
      </c>
      <c r="E1628">
        <v>0</v>
      </c>
      <c r="F1628">
        <v>0</v>
      </c>
      <c r="G1628" t="s">
        <v>4818</v>
      </c>
      <c r="K1628">
        <v>1.2066394815431501E+18</v>
      </c>
      <c r="L1628" t="s">
        <v>4819</v>
      </c>
    </row>
    <row r="1629" spans="1:12" x14ac:dyDescent="0.2">
      <c r="A1629" s="1">
        <v>43815.759675925925</v>
      </c>
      <c r="B1629" t="s">
        <v>3061</v>
      </c>
      <c r="D1629">
        <v>0</v>
      </c>
      <c r="E1629">
        <v>0</v>
      </c>
      <c r="F1629">
        <v>0</v>
      </c>
      <c r="G1629" t="s">
        <v>4820</v>
      </c>
      <c r="K1629">
        <v>1.2066386076221599E+18</v>
      </c>
      <c r="L1629" t="s">
        <v>4821</v>
      </c>
    </row>
    <row r="1630" spans="1:12" x14ac:dyDescent="0.2">
      <c r="A1630" s="1">
        <v>43815.759270833332</v>
      </c>
      <c r="B1630" t="s">
        <v>4822</v>
      </c>
      <c r="C1630" t="s">
        <v>4823</v>
      </c>
      <c r="D1630">
        <v>0</v>
      </c>
      <c r="E1630">
        <v>0</v>
      </c>
      <c r="F1630">
        <v>0</v>
      </c>
      <c r="G1630" t="s">
        <v>4824</v>
      </c>
      <c r="K1630">
        <v>1.20663845924867E+18</v>
      </c>
      <c r="L1630" t="s">
        <v>4825</v>
      </c>
    </row>
    <row r="1631" spans="1:12" x14ac:dyDescent="0.2">
      <c r="A1631" s="1">
        <v>43815.75240740741</v>
      </c>
      <c r="B1631" t="s">
        <v>4826</v>
      </c>
      <c r="D1631">
        <v>0</v>
      </c>
      <c r="E1631">
        <v>0</v>
      </c>
      <c r="F1631">
        <v>0</v>
      </c>
      <c r="G1631" t="s">
        <v>4827</v>
      </c>
      <c r="K1631">
        <v>1.2066359718712E+18</v>
      </c>
      <c r="L1631" t="s">
        <v>4828</v>
      </c>
    </row>
    <row r="1632" spans="1:12" x14ac:dyDescent="0.2">
      <c r="A1632" s="1">
        <v>43815.73909722222</v>
      </c>
      <c r="B1632" t="s">
        <v>4829</v>
      </c>
      <c r="D1632">
        <v>0</v>
      </c>
      <c r="E1632">
        <v>0</v>
      </c>
      <c r="F1632">
        <v>0</v>
      </c>
      <c r="G1632" t="s">
        <v>4830</v>
      </c>
      <c r="K1632">
        <v>1.2066311495120799E+18</v>
      </c>
      <c r="L1632" t="s">
        <v>4831</v>
      </c>
    </row>
    <row r="1633" spans="1:12" x14ac:dyDescent="0.2">
      <c r="A1633" s="1">
        <v>43815.736898148149</v>
      </c>
      <c r="B1633" t="s">
        <v>4832</v>
      </c>
      <c r="D1633">
        <v>0</v>
      </c>
      <c r="E1633">
        <v>0</v>
      </c>
      <c r="F1633">
        <v>0</v>
      </c>
      <c r="G1633" t="s">
        <v>4077</v>
      </c>
      <c r="K1633">
        <v>1.2066303509920799E+18</v>
      </c>
      <c r="L1633" t="s">
        <v>4833</v>
      </c>
    </row>
    <row r="1634" spans="1:12" x14ac:dyDescent="0.2">
      <c r="A1634" s="1">
        <v>43815.736122685186</v>
      </c>
      <c r="B1634" t="s">
        <v>4834</v>
      </c>
      <c r="D1634">
        <v>0</v>
      </c>
      <c r="E1634">
        <v>0</v>
      </c>
      <c r="F1634">
        <v>0</v>
      </c>
      <c r="G1634" t="s">
        <v>3763</v>
      </c>
      <c r="K1634">
        <v>1.2066300706574001E+18</v>
      </c>
      <c r="L1634" t="s">
        <v>4835</v>
      </c>
    </row>
    <row r="1635" spans="1:12" x14ac:dyDescent="0.2">
      <c r="A1635" s="1">
        <v>43815.731145833335</v>
      </c>
      <c r="B1635" t="s">
        <v>4836</v>
      </c>
      <c r="D1635">
        <v>0</v>
      </c>
      <c r="E1635">
        <v>0</v>
      </c>
      <c r="F1635">
        <v>0</v>
      </c>
      <c r="G1635" t="s">
        <v>3957</v>
      </c>
      <c r="K1635">
        <v>1.2066282668424901E+18</v>
      </c>
      <c r="L1635" t="s">
        <v>4837</v>
      </c>
    </row>
    <row r="1636" spans="1:12" x14ac:dyDescent="0.2">
      <c r="A1636" s="1">
        <v>43815.730752314812</v>
      </c>
      <c r="B1636" t="s">
        <v>4770</v>
      </c>
      <c r="D1636">
        <v>0</v>
      </c>
      <c r="E1636">
        <v>2</v>
      </c>
      <c r="F1636">
        <v>2</v>
      </c>
      <c r="G1636" t="s">
        <v>4838</v>
      </c>
      <c r="K1636">
        <v>1.20662812314557E+18</v>
      </c>
      <c r="L1636" t="s">
        <v>4839</v>
      </c>
    </row>
    <row r="1637" spans="1:12" x14ac:dyDescent="0.2">
      <c r="A1637" s="1">
        <v>43815.727719907409</v>
      </c>
      <c r="B1637" t="s">
        <v>4840</v>
      </c>
      <c r="D1637">
        <v>0</v>
      </c>
      <c r="E1637">
        <v>0</v>
      </c>
      <c r="F1637">
        <v>0</v>
      </c>
      <c r="G1637" t="s">
        <v>4018</v>
      </c>
      <c r="K1637">
        <v>1.20662702444349E+18</v>
      </c>
      <c r="L1637" t="s">
        <v>4841</v>
      </c>
    </row>
    <row r="1638" spans="1:12" x14ac:dyDescent="0.2">
      <c r="A1638" s="1">
        <v>43815.724895833337</v>
      </c>
      <c r="B1638" t="s">
        <v>4842</v>
      </c>
      <c r="D1638">
        <v>0</v>
      </c>
      <c r="E1638">
        <v>0</v>
      </c>
      <c r="F1638">
        <v>0</v>
      </c>
      <c r="G1638" t="s">
        <v>3864</v>
      </c>
      <c r="K1638">
        <v>1.2066260001399301E+18</v>
      </c>
      <c r="L1638" t="s">
        <v>4843</v>
      </c>
    </row>
    <row r="1639" spans="1:12" x14ac:dyDescent="0.2">
      <c r="A1639" s="1">
        <v>43815.721747685187</v>
      </c>
      <c r="B1639" t="s">
        <v>4844</v>
      </c>
      <c r="D1639">
        <v>0</v>
      </c>
      <c r="E1639">
        <v>0</v>
      </c>
      <c r="F1639">
        <v>0</v>
      </c>
      <c r="G1639" t="s">
        <v>4845</v>
      </c>
      <c r="K1639">
        <v>1.2066248621622899E+18</v>
      </c>
      <c r="L1639" t="s">
        <v>4846</v>
      </c>
    </row>
    <row r="1640" spans="1:12" x14ac:dyDescent="0.2">
      <c r="A1640" s="1">
        <v>43815.70684027778</v>
      </c>
      <c r="B1640" t="s">
        <v>4847</v>
      </c>
      <c r="C1640" t="s">
        <v>4848</v>
      </c>
      <c r="D1640">
        <v>0</v>
      </c>
      <c r="E1640">
        <v>0</v>
      </c>
      <c r="F1640">
        <v>0</v>
      </c>
      <c r="G1640" t="s">
        <v>4849</v>
      </c>
      <c r="K1640">
        <v>1.20661946044401E+18</v>
      </c>
      <c r="L1640" t="s">
        <v>4850</v>
      </c>
    </row>
    <row r="1641" spans="1:12" x14ac:dyDescent="0.2">
      <c r="A1641" s="1">
        <v>43815.703923611109</v>
      </c>
      <c r="B1641" t="s">
        <v>4851</v>
      </c>
      <c r="C1641" t="s">
        <v>4852</v>
      </c>
      <c r="D1641">
        <v>0</v>
      </c>
      <c r="E1641">
        <v>1</v>
      </c>
      <c r="F1641">
        <v>1</v>
      </c>
      <c r="G1641" t="s">
        <v>4853</v>
      </c>
      <c r="K1641">
        <v>1.20661839978845E+18</v>
      </c>
      <c r="L1641" t="s">
        <v>4854</v>
      </c>
    </row>
    <row r="1642" spans="1:12" x14ac:dyDescent="0.2">
      <c r="A1642" s="1">
        <v>43815.687962962962</v>
      </c>
      <c r="B1642" t="s">
        <v>4855</v>
      </c>
      <c r="D1642">
        <v>0</v>
      </c>
      <c r="E1642">
        <v>0</v>
      </c>
      <c r="F1642">
        <v>0</v>
      </c>
      <c r="G1642" t="s">
        <v>4344</v>
      </c>
      <c r="K1642">
        <v>1.2066126187205601E+18</v>
      </c>
      <c r="L1642" t="s">
        <v>4856</v>
      </c>
    </row>
    <row r="1643" spans="1:12" x14ac:dyDescent="0.2">
      <c r="A1643" s="1">
        <v>43815.685613425929</v>
      </c>
      <c r="B1643" t="s">
        <v>4857</v>
      </c>
      <c r="D1643">
        <v>0</v>
      </c>
      <c r="E1643">
        <v>0</v>
      </c>
      <c r="F1643">
        <v>0</v>
      </c>
      <c r="G1643" t="s">
        <v>4858</v>
      </c>
      <c r="K1643">
        <v>1.20661176465539E+18</v>
      </c>
      <c r="L1643" t="s">
        <v>4859</v>
      </c>
    </row>
    <row r="1644" spans="1:12" x14ac:dyDescent="0.2">
      <c r="A1644" s="1">
        <v>43815.683553240742</v>
      </c>
      <c r="B1644" t="s">
        <v>4860</v>
      </c>
      <c r="C1644" t="s">
        <v>1772</v>
      </c>
      <c r="D1644">
        <v>0</v>
      </c>
      <c r="E1644">
        <v>0</v>
      </c>
      <c r="F1644">
        <v>0</v>
      </c>
      <c r="G1644" t="s">
        <v>1159</v>
      </c>
      <c r="K1644">
        <v>1.2066110190506801E+18</v>
      </c>
      <c r="L1644" t="s">
        <v>4861</v>
      </c>
    </row>
    <row r="1645" spans="1:12" x14ac:dyDescent="0.2">
      <c r="A1645" s="1">
        <v>43815.680092592593</v>
      </c>
      <c r="B1645" t="s">
        <v>4862</v>
      </c>
      <c r="D1645">
        <v>0</v>
      </c>
      <c r="E1645">
        <v>0</v>
      </c>
      <c r="F1645">
        <v>0</v>
      </c>
      <c r="G1645" t="s">
        <v>3812</v>
      </c>
      <c r="K1645">
        <v>1.20660976764654E+18</v>
      </c>
      <c r="L1645" t="s">
        <v>4863</v>
      </c>
    </row>
    <row r="1646" spans="1:12" x14ac:dyDescent="0.2">
      <c r="A1646" s="1">
        <v>43815.675925925927</v>
      </c>
      <c r="B1646" t="s">
        <v>4864</v>
      </c>
      <c r="D1646">
        <v>0</v>
      </c>
      <c r="E1646">
        <v>0</v>
      </c>
      <c r="F1646">
        <v>0</v>
      </c>
      <c r="G1646" t="s">
        <v>3806</v>
      </c>
      <c r="K1646">
        <v>1.20660825648062E+18</v>
      </c>
      <c r="L1646" t="s">
        <v>4865</v>
      </c>
    </row>
    <row r="1647" spans="1:12" x14ac:dyDescent="0.2">
      <c r="A1647" s="1">
        <v>43815.671111111114</v>
      </c>
      <c r="B1647" t="s">
        <v>4866</v>
      </c>
      <c r="D1647">
        <v>0</v>
      </c>
      <c r="E1647">
        <v>0</v>
      </c>
      <c r="F1647">
        <v>0</v>
      </c>
      <c r="G1647" t="s">
        <v>4221</v>
      </c>
      <c r="K1647">
        <v>1.2066065108030999E+18</v>
      </c>
      <c r="L1647" t="s">
        <v>4867</v>
      </c>
    </row>
    <row r="1648" spans="1:12" x14ac:dyDescent="0.2">
      <c r="A1648" s="1">
        <v>43815.66196759259</v>
      </c>
      <c r="B1648" t="s">
        <v>4868</v>
      </c>
      <c r="D1648">
        <v>0</v>
      </c>
      <c r="E1648">
        <v>0</v>
      </c>
      <c r="F1648">
        <v>0</v>
      </c>
      <c r="G1648" t="s">
        <v>4869</v>
      </c>
      <c r="K1648">
        <v>1.2066031979152399E+18</v>
      </c>
      <c r="L1648" t="s">
        <v>4870</v>
      </c>
    </row>
    <row r="1649" spans="1:12" x14ac:dyDescent="0.2">
      <c r="A1649" s="1">
        <v>43815.661122685182</v>
      </c>
      <c r="B1649" t="s">
        <v>4871</v>
      </c>
      <c r="C1649" t="s">
        <v>1379</v>
      </c>
      <c r="D1649">
        <v>3</v>
      </c>
      <c r="E1649">
        <v>0</v>
      </c>
      <c r="F1649">
        <v>1</v>
      </c>
      <c r="G1649" t="s">
        <v>4872</v>
      </c>
      <c r="K1649">
        <v>1.20660289049374E+18</v>
      </c>
      <c r="L1649" t="s">
        <v>4873</v>
      </c>
    </row>
    <row r="1650" spans="1:12" x14ac:dyDescent="0.2">
      <c r="A1650" s="1">
        <v>43815.659884259258</v>
      </c>
      <c r="B1650" t="s">
        <v>4874</v>
      </c>
      <c r="D1650">
        <v>0</v>
      </c>
      <c r="E1650">
        <v>0</v>
      </c>
      <c r="F1650">
        <v>0</v>
      </c>
      <c r="G1650" t="s">
        <v>4001</v>
      </c>
      <c r="K1650">
        <v>1.2066024406798001E+18</v>
      </c>
      <c r="L1650" t="s">
        <v>4875</v>
      </c>
    </row>
    <row r="1651" spans="1:12" x14ac:dyDescent="0.2">
      <c r="A1651" s="1">
        <v>43815.652199074073</v>
      </c>
      <c r="B1651" t="s">
        <v>4876</v>
      </c>
      <c r="D1651">
        <v>0</v>
      </c>
      <c r="E1651">
        <v>0</v>
      </c>
      <c r="F1651">
        <v>0</v>
      </c>
      <c r="G1651" t="s">
        <v>4877</v>
      </c>
      <c r="K1651">
        <v>1.20659965850993E+18</v>
      </c>
      <c r="L1651" t="s">
        <v>4878</v>
      </c>
    </row>
    <row r="1652" spans="1:12" x14ac:dyDescent="0.2">
      <c r="A1652" s="1">
        <v>43815.644062500003</v>
      </c>
      <c r="B1652" t="s">
        <v>4879</v>
      </c>
      <c r="C1652" t="s">
        <v>4880</v>
      </c>
      <c r="D1652">
        <v>1</v>
      </c>
      <c r="E1652">
        <v>0</v>
      </c>
      <c r="F1652">
        <v>2</v>
      </c>
      <c r="G1652" t="s">
        <v>4881</v>
      </c>
      <c r="K1652">
        <v>1.2065967082826299E+18</v>
      </c>
      <c r="L1652" t="s">
        <v>4882</v>
      </c>
    </row>
    <row r="1653" spans="1:12" x14ac:dyDescent="0.2">
      <c r="A1653" s="1">
        <v>43815.634097222224</v>
      </c>
      <c r="B1653" t="s">
        <v>4883</v>
      </c>
      <c r="C1653" t="s">
        <v>4884</v>
      </c>
      <c r="D1653">
        <v>1</v>
      </c>
      <c r="E1653">
        <v>1</v>
      </c>
      <c r="F1653">
        <v>3</v>
      </c>
      <c r="G1653" t="s">
        <v>4885</v>
      </c>
      <c r="K1653">
        <v>1.2065930961689999E+18</v>
      </c>
      <c r="L1653" t="s">
        <v>4886</v>
      </c>
    </row>
    <row r="1654" spans="1:12" x14ac:dyDescent="0.2">
      <c r="A1654" s="1">
        <v>43815.600127314814</v>
      </c>
      <c r="B1654" t="s">
        <v>4887</v>
      </c>
      <c r="C1654" t="s">
        <v>4888</v>
      </c>
      <c r="D1654">
        <v>1</v>
      </c>
      <c r="E1654">
        <v>0</v>
      </c>
      <c r="F1654">
        <v>3</v>
      </c>
      <c r="G1654" t="s">
        <v>4889</v>
      </c>
      <c r="K1654">
        <v>1.2065807889946701E+18</v>
      </c>
      <c r="L1654" t="s">
        <v>4890</v>
      </c>
    </row>
    <row r="1655" spans="1:12" x14ac:dyDescent="0.2">
      <c r="A1655" s="1">
        <v>43815.598622685182</v>
      </c>
      <c r="B1655" t="s">
        <v>4891</v>
      </c>
      <c r="C1655" t="s">
        <v>1193</v>
      </c>
      <c r="D1655">
        <v>1</v>
      </c>
      <c r="E1655">
        <v>0</v>
      </c>
      <c r="F1655">
        <v>0</v>
      </c>
      <c r="G1655" t="s">
        <v>4892</v>
      </c>
      <c r="K1655">
        <v>1.2065802437142001E+18</v>
      </c>
      <c r="L1655" t="s">
        <v>4893</v>
      </c>
    </row>
    <row r="1656" spans="1:12" x14ac:dyDescent="0.2">
      <c r="A1656" s="1">
        <v>43815.597129629627</v>
      </c>
      <c r="B1656" t="s">
        <v>4894</v>
      </c>
      <c r="C1656" t="s">
        <v>4895</v>
      </c>
      <c r="D1656">
        <v>0</v>
      </c>
      <c r="E1656">
        <v>0</v>
      </c>
      <c r="F1656">
        <v>0</v>
      </c>
      <c r="G1656" t="s">
        <v>4896</v>
      </c>
      <c r="K1656">
        <v>1.2065796999016901E+18</v>
      </c>
      <c r="L1656" t="s">
        <v>4897</v>
      </c>
    </row>
    <row r="1657" spans="1:12" x14ac:dyDescent="0.2">
      <c r="A1657" s="1">
        <v>43815.596770833334</v>
      </c>
      <c r="B1657" t="s">
        <v>4894</v>
      </c>
      <c r="C1657" t="s">
        <v>4895</v>
      </c>
      <c r="D1657">
        <v>0</v>
      </c>
      <c r="E1657">
        <v>0</v>
      </c>
      <c r="F1657">
        <v>0</v>
      </c>
      <c r="G1657" t="s">
        <v>4896</v>
      </c>
      <c r="K1657">
        <v>1.20657957185806E+18</v>
      </c>
      <c r="L1657" t="s">
        <v>4898</v>
      </c>
    </row>
    <row r="1658" spans="1:12" x14ac:dyDescent="0.2">
      <c r="A1658" s="1">
        <v>43815.596342592595</v>
      </c>
      <c r="B1658" t="s">
        <v>4894</v>
      </c>
      <c r="C1658" t="s">
        <v>4895</v>
      </c>
      <c r="D1658">
        <v>0</v>
      </c>
      <c r="E1658">
        <v>0</v>
      </c>
      <c r="F1658">
        <v>0</v>
      </c>
      <c r="G1658" t="s">
        <v>4896</v>
      </c>
      <c r="K1658">
        <v>1.2065794176041201E+18</v>
      </c>
      <c r="L1658" t="s">
        <v>4899</v>
      </c>
    </row>
    <row r="1659" spans="1:12" x14ac:dyDescent="0.2">
      <c r="A1659" s="1">
        <v>43815.596099537041</v>
      </c>
      <c r="B1659" t="s">
        <v>4900</v>
      </c>
      <c r="D1659">
        <v>0</v>
      </c>
      <c r="E1659">
        <v>0</v>
      </c>
      <c r="F1659">
        <v>0</v>
      </c>
      <c r="G1659" t="s">
        <v>3966</v>
      </c>
      <c r="K1659">
        <v>1.2065793263821901E+18</v>
      </c>
      <c r="L1659" t="s">
        <v>4901</v>
      </c>
    </row>
    <row r="1660" spans="1:12" x14ac:dyDescent="0.2">
      <c r="A1660" s="1">
        <v>43815.591574074075</v>
      </c>
      <c r="B1660" t="s">
        <v>4902</v>
      </c>
      <c r="D1660">
        <v>1</v>
      </c>
      <c r="E1660">
        <v>0</v>
      </c>
      <c r="F1660">
        <v>0</v>
      </c>
      <c r="G1660" t="e">
        <f>kamnapp السلام عليكم لو سمحت في اجانب يتصلون علي عشان اكتتاب آرامكو ولما ماعطيتهم وجهه صارو ييقلون ادبهم ويتلفظون ب الفاظ جدا دنيئه</f>
        <v>#NAME?</v>
      </c>
      <c r="I1660" t="e">
        <f>kamnapp</f>
        <v>#NAME?</v>
      </c>
      <c r="K1660">
        <v>1.2065776886491E+18</v>
      </c>
      <c r="L1660" t="s">
        <v>4903</v>
      </c>
    </row>
    <row r="1661" spans="1:12" x14ac:dyDescent="0.2">
      <c r="A1661" s="1">
        <v>43815.590520833335</v>
      </c>
      <c r="B1661" t="s">
        <v>4904</v>
      </c>
      <c r="D1661">
        <v>0</v>
      </c>
      <c r="E1661">
        <v>0</v>
      </c>
      <c r="F1661">
        <v>0</v>
      </c>
      <c r="G1661" t="s">
        <v>4188</v>
      </c>
      <c r="K1661">
        <v>1.20657730545743E+18</v>
      </c>
      <c r="L1661" t="s">
        <v>4905</v>
      </c>
    </row>
    <row r="1662" spans="1:12" x14ac:dyDescent="0.2">
      <c r="A1662" s="1">
        <v>43815.588391203702</v>
      </c>
      <c r="B1662" t="s">
        <v>3872</v>
      </c>
      <c r="D1662">
        <v>0</v>
      </c>
      <c r="E1662">
        <v>0</v>
      </c>
      <c r="F1662">
        <v>0</v>
      </c>
      <c r="G1662" t="s">
        <v>4167</v>
      </c>
      <c r="K1662">
        <v>1.20657653457379E+18</v>
      </c>
      <c r="L1662" t="s">
        <v>4906</v>
      </c>
    </row>
    <row r="1663" spans="1:12" x14ac:dyDescent="0.2">
      <c r="A1663" s="1">
        <v>43815.587523148148</v>
      </c>
      <c r="B1663" t="s">
        <v>4907</v>
      </c>
      <c r="D1663">
        <v>0</v>
      </c>
      <c r="E1663">
        <v>0</v>
      </c>
      <c r="F1663">
        <v>0</v>
      </c>
      <c r="G1663" t="s">
        <v>4331</v>
      </c>
      <c r="K1663">
        <v>1.2065762185202099E+18</v>
      </c>
      <c r="L1663" t="s">
        <v>4908</v>
      </c>
    </row>
    <row r="1664" spans="1:12" x14ac:dyDescent="0.2">
      <c r="A1664" s="1">
        <v>43815.583553240744</v>
      </c>
      <c r="B1664" t="s">
        <v>4909</v>
      </c>
      <c r="C1664" t="s">
        <v>4910</v>
      </c>
      <c r="D1664">
        <v>0</v>
      </c>
      <c r="E1664">
        <v>0</v>
      </c>
      <c r="F1664">
        <v>0</v>
      </c>
      <c r="G1664" t="s">
        <v>4911</v>
      </c>
      <c r="K1664">
        <v>1.2065747812540201E+18</v>
      </c>
      <c r="L1664" t="s">
        <v>4912</v>
      </c>
    </row>
    <row r="1665" spans="1:12" x14ac:dyDescent="0.2">
      <c r="A1665" s="1">
        <v>43815.574953703705</v>
      </c>
      <c r="B1665" t="s">
        <v>4913</v>
      </c>
      <c r="D1665">
        <v>0</v>
      </c>
      <c r="E1665">
        <v>0</v>
      </c>
      <c r="F1665">
        <v>0</v>
      </c>
      <c r="G1665" t="s">
        <v>3998</v>
      </c>
      <c r="K1665">
        <v>1.2065716638543601E+18</v>
      </c>
      <c r="L1665" t="s">
        <v>4914</v>
      </c>
    </row>
    <row r="1666" spans="1:12" x14ac:dyDescent="0.2">
      <c r="A1666" s="1">
        <v>43815.57371527778</v>
      </c>
      <c r="B1666" t="s">
        <v>4915</v>
      </c>
      <c r="D1666">
        <v>0</v>
      </c>
      <c r="E1666">
        <v>0</v>
      </c>
      <c r="F1666">
        <v>3</v>
      </c>
      <c r="G1666" t="s">
        <v>4916</v>
      </c>
      <c r="K1666">
        <v>1.20657121658639E+18</v>
      </c>
      <c r="L1666" t="s">
        <v>4917</v>
      </c>
    </row>
    <row r="1667" spans="1:12" x14ac:dyDescent="0.2">
      <c r="A1667" s="1">
        <v>43815.570555555554</v>
      </c>
      <c r="B1667" t="s">
        <v>4918</v>
      </c>
      <c r="D1667">
        <v>1</v>
      </c>
      <c r="E1667">
        <v>0</v>
      </c>
      <c r="F1667">
        <v>0</v>
      </c>
      <c r="G1667" t="s">
        <v>4919</v>
      </c>
      <c r="K1667">
        <v>1.2065700690163599E+18</v>
      </c>
      <c r="L1667" t="s">
        <v>4920</v>
      </c>
    </row>
    <row r="1668" spans="1:12" x14ac:dyDescent="0.2">
      <c r="A1668" s="1">
        <v>43815.567604166667</v>
      </c>
      <c r="B1668" t="s">
        <v>4921</v>
      </c>
      <c r="D1668">
        <v>0</v>
      </c>
      <c r="E1668">
        <v>0</v>
      </c>
      <c r="F1668">
        <v>0</v>
      </c>
      <c r="G1668" t="s">
        <v>4922</v>
      </c>
      <c r="K1668">
        <v>1.2065690011381701E+18</v>
      </c>
      <c r="L1668" t="s">
        <v>4923</v>
      </c>
    </row>
    <row r="1669" spans="1:12" x14ac:dyDescent="0.2">
      <c r="A1669" s="1">
        <v>43815.549837962964</v>
      </c>
      <c r="B1669" t="s">
        <v>4924</v>
      </c>
      <c r="D1669">
        <v>0</v>
      </c>
      <c r="E1669">
        <v>0</v>
      </c>
      <c r="F1669">
        <v>0</v>
      </c>
      <c r="G1669" t="s">
        <v>4925</v>
      </c>
      <c r="K1669">
        <v>1.2065625643244101E+18</v>
      </c>
      <c r="L1669" t="s">
        <v>4926</v>
      </c>
    </row>
    <row r="1670" spans="1:12" x14ac:dyDescent="0.2">
      <c r="A1670" s="1">
        <v>43815.547164351854</v>
      </c>
      <c r="B1670" t="s">
        <v>4927</v>
      </c>
      <c r="D1670">
        <v>0</v>
      </c>
      <c r="E1670">
        <v>0</v>
      </c>
      <c r="F1670">
        <v>0</v>
      </c>
      <c r="G1670" t="s">
        <v>4928</v>
      </c>
      <c r="K1670">
        <v>1.20656159438736E+18</v>
      </c>
      <c r="L1670" t="s">
        <v>4929</v>
      </c>
    </row>
    <row r="1671" spans="1:12" x14ac:dyDescent="0.2">
      <c r="A1671" s="1">
        <v>43815.545243055552</v>
      </c>
      <c r="B1671" t="s">
        <v>4574</v>
      </c>
      <c r="D1671">
        <v>0</v>
      </c>
      <c r="E1671">
        <v>0</v>
      </c>
      <c r="F1671">
        <v>0</v>
      </c>
      <c r="G1671" t="s">
        <v>4930</v>
      </c>
      <c r="K1671">
        <v>1.20656089950445E+18</v>
      </c>
      <c r="L1671" t="s">
        <v>4931</v>
      </c>
    </row>
    <row r="1672" spans="1:12" x14ac:dyDescent="0.2">
      <c r="A1672" s="1">
        <v>43815.53806712963</v>
      </c>
      <c r="B1672" t="s">
        <v>4932</v>
      </c>
      <c r="D1672">
        <v>0</v>
      </c>
      <c r="E1672">
        <v>0</v>
      </c>
      <c r="F1672">
        <v>0</v>
      </c>
      <c r="G1672" t="s">
        <v>4933</v>
      </c>
      <c r="K1672">
        <v>1.20655829932544E+18</v>
      </c>
      <c r="L1672" t="s">
        <v>4934</v>
      </c>
    </row>
    <row r="1673" spans="1:12" x14ac:dyDescent="0.2">
      <c r="A1673" s="1">
        <v>43815.52915509259</v>
      </c>
      <c r="B1673" t="s">
        <v>4935</v>
      </c>
      <c r="D1673">
        <v>0</v>
      </c>
      <c r="E1673">
        <v>0</v>
      </c>
      <c r="F1673">
        <v>0</v>
      </c>
      <c r="G1673" t="s">
        <v>4239</v>
      </c>
      <c r="K1673">
        <v>1.2065550685117901E+18</v>
      </c>
      <c r="L1673" t="s">
        <v>4936</v>
      </c>
    </row>
    <row r="1674" spans="1:12" x14ac:dyDescent="0.2">
      <c r="A1674" s="1">
        <v>43815.517280092594</v>
      </c>
      <c r="B1674" t="s">
        <v>4937</v>
      </c>
      <c r="C1674" t="s">
        <v>4778</v>
      </c>
      <c r="D1674">
        <v>0</v>
      </c>
      <c r="E1674">
        <v>0</v>
      </c>
      <c r="F1674">
        <v>3</v>
      </c>
      <c r="G1674" t="s">
        <v>4938</v>
      </c>
      <c r="K1674">
        <v>1.20655076531101E+18</v>
      </c>
      <c r="L1674" t="s">
        <v>4939</v>
      </c>
    </row>
    <row r="1675" spans="1:12" x14ac:dyDescent="0.2">
      <c r="A1675" s="1">
        <v>43815.512349537035</v>
      </c>
      <c r="B1675" t="s">
        <v>4940</v>
      </c>
      <c r="D1675">
        <v>0</v>
      </c>
      <c r="E1675">
        <v>1</v>
      </c>
      <c r="F1675">
        <v>0</v>
      </c>
      <c r="G1675" t="s">
        <v>4941</v>
      </c>
      <c r="K1675">
        <v>1.2065489758700001E+18</v>
      </c>
      <c r="L1675" t="s">
        <v>4942</v>
      </c>
    </row>
    <row r="1676" spans="1:12" x14ac:dyDescent="0.2">
      <c r="A1676" s="1">
        <v>43815.504386574074</v>
      </c>
      <c r="B1676" t="s">
        <v>4943</v>
      </c>
      <c r="D1676">
        <v>0</v>
      </c>
      <c r="E1676">
        <v>0</v>
      </c>
      <c r="F1676">
        <v>0</v>
      </c>
      <c r="G1676" t="s">
        <v>4944</v>
      </c>
      <c r="K1676">
        <v>1.2065460902768499E+18</v>
      </c>
      <c r="L1676" t="s">
        <v>4945</v>
      </c>
    </row>
    <row r="1677" spans="1:12" x14ac:dyDescent="0.2">
      <c r="A1677" s="1">
        <v>43815.497442129628</v>
      </c>
      <c r="B1677" t="s">
        <v>4946</v>
      </c>
      <c r="C1677" t="s">
        <v>1193</v>
      </c>
      <c r="D1677">
        <v>1</v>
      </c>
      <c r="E1677">
        <v>0</v>
      </c>
      <c r="F1677">
        <v>0</v>
      </c>
      <c r="G1677" t="s">
        <v>4646</v>
      </c>
      <c r="K1677">
        <v>1.2065435740174799E+18</v>
      </c>
      <c r="L1677" t="s">
        <v>4947</v>
      </c>
    </row>
    <row r="1678" spans="1:12" x14ac:dyDescent="0.2">
      <c r="A1678" s="1">
        <v>43815.493946759256</v>
      </c>
      <c r="B1678" t="s">
        <v>4948</v>
      </c>
      <c r="C1678" t="s">
        <v>4949</v>
      </c>
      <c r="D1678">
        <v>0</v>
      </c>
      <c r="E1678">
        <v>0</v>
      </c>
      <c r="F1678">
        <v>0</v>
      </c>
      <c r="G1678" t="s">
        <v>4950</v>
      </c>
      <c r="K1678">
        <v>1.2065423082939799E+18</v>
      </c>
      <c r="L1678" t="s">
        <v>4951</v>
      </c>
    </row>
    <row r="1679" spans="1:12" x14ac:dyDescent="0.2">
      <c r="A1679" s="1">
        <v>43815.493645833332</v>
      </c>
      <c r="B1679" t="s">
        <v>4952</v>
      </c>
      <c r="D1679">
        <v>0</v>
      </c>
      <c r="E1679">
        <v>0</v>
      </c>
      <c r="F1679">
        <v>0</v>
      </c>
      <c r="G1679" t="s">
        <v>4953</v>
      </c>
      <c r="K1679">
        <v>1.20654219926718E+18</v>
      </c>
      <c r="L1679" t="s">
        <v>4954</v>
      </c>
    </row>
    <row r="1680" spans="1:12" x14ac:dyDescent="0.2">
      <c r="A1680" s="1">
        <v>43815.491562499999</v>
      </c>
      <c r="B1680" t="s">
        <v>4955</v>
      </c>
      <c r="D1680">
        <v>0</v>
      </c>
      <c r="E1680">
        <v>0</v>
      </c>
      <c r="F1680">
        <v>0</v>
      </c>
      <c r="G1680" t="s">
        <v>4956</v>
      </c>
      <c r="K1680">
        <v>1.2065414456597901E+18</v>
      </c>
      <c r="L1680" t="s">
        <v>4957</v>
      </c>
    </row>
    <row r="1681" spans="1:12" x14ac:dyDescent="0.2">
      <c r="A1681" s="1">
        <v>43815.488263888888</v>
      </c>
      <c r="B1681" t="s">
        <v>4958</v>
      </c>
      <c r="D1681">
        <v>0</v>
      </c>
      <c r="E1681">
        <v>0</v>
      </c>
      <c r="F1681">
        <v>2</v>
      </c>
      <c r="G1681" t="s">
        <v>4959</v>
      </c>
      <c r="K1681">
        <v>1.20654024936879E+18</v>
      </c>
      <c r="L1681" t="s">
        <v>4960</v>
      </c>
    </row>
    <row r="1682" spans="1:12" x14ac:dyDescent="0.2">
      <c r="A1682" s="1">
        <v>43815.48741898148</v>
      </c>
      <c r="B1682" t="s">
        <v>3455</v>
      </c>
      <c r="C1682" t="s">
        <v>4961</v>
      </c>
      <c r="D1682">
        <v>0</v>
      </c>
      <c r="E1682">
        <v>0</v>
      </c>
      <c r="F1682">
        <v>0</v>
      </c>
      <c r="G1682" t="s">
        <v>4503</v>
      </c>
      <c r="K1682">
        <v>1.2065399419263501E+18</v>
      </c>
      <c r="L1682" t="s">
        <v>4962</v>
      </c>
    </row>
    <row r="1683" spans="1:12" x14ac:dyDescent="0.2">
      <c r="A1683" s="1">
        <v>43815.480763888889</v>
      </c>
      <c r="B1683" t="s">
        <v>4963</v>
      </c>
      <c r="D1683">
        <v>0</v>
      </c>
      <c r="E1683">
        <v>0</v>
      </c>
      <c r="F1683">
        <v>0</v>
      </c>
      <c r="G1683" t="s">
        <v>3986</v>
      </c>
      <c r="K1683">
        <v>1.2065375327474601E+18</v>
      </c>
      <c r="L1683" t="s">
        <v>4964</v>
      </c>
    </row>
    <row r="1684" spans="1:12" x14ac:dyDescent="0.2">
      <c r="A1684" s="1">
        <v>43815.480532407404</v>
      </c>
      <c r="B1684" t="s">
        <v>4965</v>
      </c>
      <c r="D1684">
        <v>1</v>
      </c>
      <c r="E1684">
        <v>1</v>
      </c>
      <c r="F1684">
        <v>11</v>
      </c>
      <c r="G1684" t="s">
        <v>4966</v>
      </c>
      <c r="K1684">
        <v>1.2065374471459E+18</v>
      </c>
      <c r="L1684" t="s">
        <v>4967</v>
      </c>
    </row>
    <row r="1685" spans="1:12" x14ac:dyDescent="0.2">
      <c r="A1685" s="1">
        <v>43815.48027777778</v>
      </c>
      <c r="B1685" t="s">
        <v>16</v>
      </c>
      <c r="D1685">
        <v>3</v>
      </c>
      <c r="E1685">
        <v>2</v>
      </c>
      <c r="F1685">
        <v>4</v>
      </c>
      <c r="G1685" t="s">
        <v>4968</v>
      </c>
      <c r="K1685">
        <v>1.2065373538310899E+18</v>
      </c>
      <c r="L1685" t="s">
        <v>4969</v>
      </c>
    </row>
    <row r="1686" spans="1:12" x14ac:dyDescent="0.2">
      <c r="A1686" s="1">
        <v>43815.478773148148</v>
      </c>
      <c r="B1686" t="s">
        <v>4970</v>
      </c>
      <c r="D1686">
        <v>0</v>
      </c>
      <c r="E1686">
        <v>0</v>
      </c>
      <c r="F1686">
        <v>0</v>
      </c>
      <c r="G1686" t="s">
        <v>4971</v>
      </c>
      <c r="K1686">
        <v>1.20653681081965E+18</v>
      </c>
      <c r="L1686" t="s">
        <v>4972</v>
      </c>
    </row>
    <row r="1687" spans="1:12" x14ac:dyDescent="0.2">
      <c r="A1687" s="1">
        <v>43815.475127314814</v>
      </c>
      <c r="B1687" t="s">
        <v>3415</v>
      </c>
      <c r="D1687">
        <v>4</v>
      </c>
      <c r="E1687">
        <v>1</v>
      </c>
      <c r="F1687">
        <v>0</v>
      </c>
      <c r="G1687" t="s">
        <v>4973</v>
      </c>
      <c r="K1687">
        <v>1.20653548787746E+18</v>
      </c>
      <c r="L1687" t="s">
        <v>4974</v>
      </c>
    </row>
    <row r="1688" spans="1:12" x14ac:dyDescent="0.2">
      <c r="A1688" s="1">
        <v>43815.473449074074</v>
      </c>
      <c r="B1688" t="s">
        <v>4975</v>
      </c>
      <c r="D1688">
        <v>0</v>
      </c>
      <c r="E1688">
        <v>0</v>
      </c>
      <c r="F1688">
        <v>0</v>
      </c>
      <c r="G1688" t="s">
        <v>4350</v>
      </c>
      <c r="K1688">
        <v>1.2065348788309499E+18</v>
      </c>
      <c r="L1688" t="s">
        <v>4976</v>
      </c>
    </row>
    <row r="1689" spans="1:12" x14ac:dyDescent="0.2">
      <c r="A1689" s="1">
        <v>43815.471516203703</v>
      </c>
      <c r="B1689" t="s">
        <v>4977</v>
      </c>
      <c r="C1689" t="s">
        <v>651</v>
      </c>
      <c r="D1689">
        <v>0</v>
      </c>
      <c r="E1689">
        <v>0</v>
      </c>
      <c r="F1689">
        <v>0</v>
      </c>
      <c r="G1689" t="s">
        <v>4978</v>
      </c>
      <c r="K1689">
        <v>1.2065341814314399E+18</v>
      </c>
      <c r="L1689" t="s">
        <v>4979</v>
      </c>
    </row>
    <row r="1690" spans="1:12" x14ac:dyDescent="0.2">
      <c r="A1690" s="1">
        <v>43815.469189814816</v>
      </c>
      <c r="B1690" t="s">
        <v>4980</v>
      </c>
      <c r="D1690">
        <v>0</v>
      </c>
      <c r="E1690">
        <v>0</v>
      </c>
      <c r="F1690">
        <v>0</v>
      </c>
      <c r="G1690" t="s">
        <v>3885</v>
      </c>
      <c r="K1690">
        <v>1.2065333350964401E+18</v>
      </c>
      <c r="L1690" t="s">
        <v>4981</v>
      </c>
    </row>
    <row r="1691" spans="1:12" x14ac:dyDescent="0.2">
      <c r="A1691" s="1">
        <v>43815.467013888891</v>
      </c>
      <c r="B1691" t="s">
        <v>4982</v>
      </c>
      <c r="D1691">
        <v>0</v>
      </c>
      <c r="E1691">
        <v>0</v>
      </c>
      <c r="F1691">
        <v>0</v>
      </c>
      <c r="G1691" t="s">
        <v>4983</v>
      </c>
      <c r="K1691">
        <v>1.2065325496794099E+18</v>
      </c>
      <c r="L1691" t="s">
        <v>4984</v>
      </c>
    </row>
    <row r="1692" spans="1:12" x14ac:dyDescent="0.2">
      <c r="A1692" s="1">
        <v>43815.461817129632</v>
      </c>
      <c r="B1692" t="s">
        <v>4985</v>
      </c>
      <c r="D1692">
        <v>0</v>
      </c>
      <c r="E1692">
        <v>0</v>
      </c>
      <c r="F1692">
        <v>0</v>
      </c>
      <c r="G1692" t="s">
        <v>4986</v>
      </c>
      <c r="I1692" t="e">
        <f>SAMA_GOV</f>
        <v>#NAME?</v>
      </c>
      <c r="K1692">
        <v>1.2065306640839199E+18</v>
      </c>
      <c r="L1692" t="s">
        <v>4987</v>
      </c>
    </row>
    <row r="1693" spans="1:12" x14ac:dyDescent="0.2">
      <c r="A1693" s="1">
        <v>43815.458715277775</v>
      </c>
      <c r="B1693" t="s">
        <v>1883</v>
      </c>
      <c r="D1693">
        <v>0</v>
      </c>
      <c r="E1693">
        <v>0</v>
      </c>
      <c r="F1693">
        <v>2</v>
      </c>
      <c r="G1693" t="s">
        <v>4988</v>
      </c>
      <c r="K1693">
        <v>1.2065295422082601E+18</v>
      </c>
      <c r="L1693" t="s">
        <v>4989</v>
      </c>
    </row>
    <row r="1694" spans="1:12" x14ac:dyDescent="0.2">
      <c r="A1694" s="1">
        <v>43815.454930555556</v>
      </c>
      <c r="B1694" t="s">
        <v>4615</v>
      </c>
      <c r="D1694">
        <v>0</v>
      </c>
      <c r="E1694">
        <v>0</v>
      </c>
      <c r="F1694">
        <v>0</v>
      </c>
      <c r="G1694" t="s">
        <v>4990</v>
      </c>
      <c r="K1694">
        <v>1.2065281713252101E+18</v>
      </c>
      <c r="L1694" t="s">
        <v>4991</v>
      </c>
    </row>
    <row r="1695" spans="1:12" x14ac:dyDescent="0.2">
      <c r="A1695" s="1">
        <v>43815.454155092593</v>
      </c>
      <c r="B1695" t="s">
        <v>4992</v>
      </c>
      <c r="C1695" t="s">
        <v>319</v>
      </c>
      <c r="D1695">
        <v>0</v>
      </c>
      <c r="E1695">
        <v>0</v>
      </c>
      <c r="F1695">
        <v>1</v>
      </c>
      <c r="G1695" t="s">
        <v>4993</v>
      </c>
      <c r="K1695">
        <v>1.2065278893463501E+18</v>
      </c>
      <c r="L1695" t="s">
        <v>4994</v>
      </c>
    </row>
    <row r="1696" spans="1:12" x14ac:dyDescent="0.2">
      <c r="A1696" s="1">
        <v>43815.454085648147</v>
      </c>
      <c r="B1696" t="s">
        <v>4995</v>
      </c>
      <c r="D1696">
        <v>0</v>
      </c>
      <c r="E1696">
        <v>0</v>
      </c>
      <c r="F1696">
        <v>0</v>
      </c>
      <c r="G1696" t="s">
        <v>4996</v>
      </c>
      <c r="K1696">
        <v>1.20652786171009E+18</v>
      </c>
      <c r="L1696" t="s">
        <v>4997</v>
      </c>
    </row>
    <row r="1697" spans="1:12" x14ac:dyDescent="0.2">
      <c r="A1697" s="1">
        <v>43815.452280092592</v>
      </c>
      <c r="B1697" t="s">
        <v>4998</v>
      </c>
      <c r="D1697">
        <v>0</v>
      </c>
      <c r="E1697">
        <v>0</v>
      </c>
      <c r="F1697">
        <v>0</v>
      </c>
      <c r="G1697" t="s">
        <v>4999</v>
      </c>
      <c r="K1697">
        <v>1.2065272087114199E+18</v>
      </c>
      <c r="L1697" t="s">
        <v>5000</v>
      </c>
    </row>
    <row r="1698" spans="1:12" x14ac:dyDescent="0.2">
      <c r="A1698" s="1">
        <v>43815.450208333335</v>
      </c>
      <c r="B1698" t="s">
        <v>4266</v>
      </c>
      <c r="D1698">
        <v>0</v>
      </c>
      <c r="E1698">
        <v>0</v>
      </c>
      <c r="F1698">
        <v>1</v>
      </c>
      <c r="G1698" t="s">
        <v>5001</v>
      </c>
      <c r="K1698">
        <v>1.2065264592773901E+18</v>
      </c>
      <c r="L1698" t="s">
        <v>5002</v>
      </c>
    </row>
    <row r="1699" spans="1:12" x14ac:dyDescent="0.2">
      <c r="A1699" s="1">
        <v>43815.448148148149</v>
      </c>
      <c r="B1699" t="s">
        <v>5003</v>
      </c>
      <c r="D1699">
        <v>1</v>
      </c>
      <c r="E1699">
        <v>0</v>
      </c>
      <c r="F1699">
        <v>0</v>
      </c>
      <c r="G1699" t="e">
        <f>AlinmaInvest كيف ابيع اسهمي من اكتتاب آرامكو</f>
        <v>#NAME?</v>
      </c>
      <c r="I1699" t="e">
        <f>AlinmaInvest</f>
        <v>#NAME?</v>
      </c>
      <c r="K1699">
        <v>1.20652571160914E+18</v>
      </c>
      <c r="L1699" t="s">
        <v>5004</v>
      </c>
    </row>
    <row r="1700" spans="1:12" x14ac:dyDescent="0.2">
      <c r="A1700" s="1">
        <v>43815.447685185187</v>
      </c>
      <c r="B1700" t="s">
        <v>5005</v>
      </c>
      <c r="D1700">
        <v>0</v>
      </c>
      <c r="E1700">
        <v>0</v>
      </c>
      <c r="F1700">
        <v>0</v>
      </c>
      <c r="G1700" t="s">
        <v>5006</v>
      </c>
      <c r="K1700">
        <v>1.2065255451875899E+18</v>
      </c>
      <c r="L1700" t="s">
        <v>5007</v>
      </c>
    </row>
    <row r="1701" spans="1:12" x14ac:dyDescent="0.2">
      <c r="A1701" s="1">
        <v>43815.446631944447</v>
      </c>
      <c r="B1701" t="s">
        <v>5008</v>
      </c>
      <c r="D1701">
        <v>0</v>
      </c>
      <c r="E1701">
        <v>0</v>
      </c>
      <c r="F1701">
        <v>0</v>
      </c>
      <c r="G1701" t="s">
        <v>5009</v>
      </c>
      <c r="K1701">
        <v>1.2065251606244401E+18</v>
      </c>
      <c r="L1701" t="s">
        <v>5010</v>
      </c>
    </row>
    <row r="1702" spans="1:12" x14ac:dyDescent="0.2">
      <c r="A1702" s="1">
        <v>43815.444675925923</v>
      </c>
      <c r="B1702" t="s">
        <v>5011</v>
      </c>
      <c r="D1702">
        <v>0</v>
      </c>
      <c r="E1702">
        <v>0</v>
      </c>
      <c r="F1702">
        <v>0</v>
      </c>
      <c r="G1702" t="s">
        <v>3852</v>
      </c>
      <c r="K1702">
        <v>1.20652445346898E+18</v>
      </c>
      <c r="L1702" t="s">
        <v>5012</v>
      </c>
    </row>
    <row r="1703" spans="1:12" x14ac:dyDescent="0.2">
      <c r="A1703" s="1">
        <v>43815.444432870368</v>
      </c>
      <c r="B1703" t="s">
        <v>1930</v>
      </c>
      <c r="D1703">
        <v>0</v>
      </c>
      <c r="E1703">
        <v>0</v>
      </c>
      <c r="F1703">
        <v>0</v>
      </c>
      <c r="G1703" t="s">
        <v>5013</v>
      </c>
      <c r="K1703">
        <v>1.2065243642853E+18</v>
      </c>
      <c r="L1703" t="s">
        <v>5014</v>
      </c>
    </row>
    <row r="1704" spans="1:12" x14ac:dyDescent="0.2">
      <c r="A1704" s="1">
        <v>43815.44425925926</v>
      </c>
      <c r="B1704" t="s">
        <v>2778</v>
      </c>
      <c r="D1704">
        <v>0</v>
      </c>
      <c r="E1704">
        <v>0</v>
      </c>
      <c r="F1704">
        <v>1</v>
      </c>
      <c r="G1704" t="s">
        <v>5015</v>
      </c>
      <c r="K1704">
        <v>1.20652430304866E+18</v>
      </c>
      <c r="L1704" t="s">
        <v>5016</v>
      </c>
    </row>
    <row r="1705" spans="1:12" x14ac:dyDescent="0.2">
      <c r="A1705" s="1">
        <v>43815.440023148149</v>
      </c>
      <c r="B1705" t="s">
        <v>3832</v>
      </c>
      <c r="D1705">
        <v>1</v>
      </c>
      <c r="E1705">
        <v>0</v>
      </c>
      <c r="F1705">
        <v>0</v>
      </c>
      <c r="G1705" t="s">
        <v>5017</v>
      </c>
      <c r="K1705">
        <v>1.2065227690616901E+18</v>
      </c>
      <c r="L1705" t="s">
        <v>5018</v>
      </c>
    </row>
    <row r="1706" spans="1:12" x14ac:dyDescent="0.2">
      <c r="A1706" s="1">
        <v>43815.438587962963</v>
      </c>
      <c r="B1706" t="s">
        <v>5019</v>
      </c>
      <c r="D1706">
        <v>0</v>
      </c>
      <c r="E1706">
        <v>0</v>
      </c>
      <c r="F1706">
        <v>0</v>
      </c>
      <c r="G1706" t="s">
        <v>5020</v>
      </c>
      <c r="I1706" t="e">
        <f>onothah11</f>
        <v>#NAME?</v>
      </c>
      <c r="K1706">
        <v>1.2065222470469399E+18</v>
      </c>
      <c r="L1706" t="s">
        <v>5021</v>
      </c>
    </row>
    <row r="1707" spans="1:12" x14ac:dyDescent="0.2">
      <c r="A1707" s="1">
        <v>43815.431712962964</v>
      </c>
      <c r="B1707" t="s">
        <v>4762</v>
      </c>
      <c r="C1707" t="s">
        <v>1193</v>
      </c>
      <c r="D1707">
        <v>3</v>
      </c>
      <c r="E1707">
        <v>0</v>
      </c>
      <c r="F1707">
        <v>1</v>
      </c>
      <c r="G1707" t="e">
        <f>SAMAcares تم بيع أسهم اكتتاب آرامكو في اول يوم طرح و البينك يرفض تسليم المبلغ</f>
        <v>#NAME?</v>
      </c>
      <c r="I1707" t="e">
        <f>SAMAcares</f>
        <v>#NAME?</v>
      </c>
      <c r="K1707">
        <v>1.20651975596177E+18</v>
      </c>
      <c r="L1707" t="s">
        <v>5022</v>
      </c>
    </row>
    <row r="1708" spans="1:12" x14ac:dyDescent="0.2">
      <c r="A1708" s="1">
        <v>43815.420648148145</v>
      </c>
      <c r="B1708" t="s">
        <v>5023</v>
      </c>
      <c r="D1708">
        <v>0</v>
      </c>
      <c r="E1708">
        <v>0</v>
      </c>
      <c r="F1708">
        <v>0</v>
      </c>
      <c r="G1708" t="s">
        <v>3936</v>
      </c>
      <c r="K1708">
        <v>1.20651574486911E+18</v>
      </c>
      <c r="L1708" t="s">
        <v>5024</v>
      </c>
    </row>
    <row r="1709" spans="1:12" x14ac:dyDescent="0.2">
      <c r="A1709" s="1">
        <v>43815.419317129628</v>
      </c>
      <c r="B1709" t="s">
        <v>3832</v>
      </c>
      <c r="C1709" t="s">
        <v>319</v>
      </c>
      <c r="D1709">
        <v>0</v>
      </c>
      <c r="E1709">
        <v>0</v>
      </c>
      <c r="F1709">
        <v>0</v>
      </c>
      <c r="G1709" t="s">
        <v>5025</v>
      </c>
      <c r="K1709">
        <v>1.2065152635685199E+18</v>
      </c>
      <c r="L1709" t="s">
        <v>5026</v>
      </c>
    </row>
    <row r="1710" spans="1:12" x14ac:dyDescent="0.2">
      <c r="A1710" s="1">
        <v>43815.409537037034</v>
      </c>
      <c r="B1710" t="s">
        <v>5027</v>
      </c>
      <c r="D1710">
        <v>0</v>
      </c>
      <c r="E1710">
        <v>0</v>
      </c>
      <c r="F1710">
        <v>0</v>
      </c>
      <c r="G1710" t="s">
        <v>4179</v>
      </c>
      <c r="K1710">
        <v>1.20651172045123E+18</v>
      </c>
      <c r="L1710" t="s">
        <v>5028</v>
      </c>
    </row>
    <row r="1711" spans="1:12" x14ac:dyDescent="0.2">
      <c r="A1711" s="1">
        <v>43815.402453703704</v>
      </c>
      <c r="B1711" t="s">
        <v>5029</v>
      </c>
      <c r="C1711" t="s">
        <v>5030</v>
      </c>
      <c r="D1711">
        <v>2</v>
      </c>
      <c r="E1711">
        <v>1</v>
      </c>
      <c r="F1711">
        <v>0</v>
      </c>
      <c r="G1711" t="s">
        <v>5031</v>
      </c>
      <c r="K1711">
        <v>1.2065091545563599E+18</v>
      </c>
      <c r="L1711" t="s">
        <v>5032</v>
      </c>
    </row>
    <row r="1712" spans="1:12" x14ac:dyDescent="0.2">
      <c r="A1712" s="1">
        <v>43815.401770833334</v>
      </c>
      <c r="B1712" t="s">
        <v>5033</v>
      </c>
      <c r="D1712">
        <v>0</v>
      </c>
      <c r="E1712">
        <v>0</v>
      </c>
      <c r="F1712">
        <v>0</v>
      </c>
      <c r="G1712" t="s">
        <v>3912</v>
      </c>
      <c r="K1712">
        <v>1.2065089033469801E+18</v>
      </c>
      <c r="L1712" t="s">
        <v>5034</v>
      </c>
    </row>
    <row r="1713" spans="1:12" x14ac:dyDescent="0.2">
      <c r="A1713" s="1">
        <v>43815.395868055559</v>
      </c>
      <c r="B1713" t="s">
        <v>5035</v>
      </c>
      <c r="D1713">
        <v>1</v>
      </c>
      <c r="E1713">
        <v>4</v>
      </c>
      <c r="F1713">
        <v>5</v>
      </c>
      <c r="G1713" t="s">
        <v>5036</v>
      </c>
      <c r="K1713">
        <v>1.20650676711665E+18</v>
      </c>
      <c r="L1713" t="s">
        <v>5037</v>
      </c>
    </row>
    <row r="1714" spans="1:12" x14ac:dyDescent="0.2">
      <c r="A1714" s="1">
        <v>43815.394872685189</v>
      </c>
      <c r="B1714" t="s">
        <v>5038</v>
      </c>
      <c r="C1714" t="s">
        <v>5039</v>
      </c>
      <c r="D1714">
        <v>0</v>
      </c>
      <c r="E1714">
        <v>0</v>
      </c>
      <c r="F1714">
        <v>0</v>
      </c>
      <c r="G1714" t="s">
        <v>5040</v>
      </c>
      <c r="K1714">
        <v>1.20650640544593E+18</v>
      </c>
      <c r="L1714" t="s">
        <v>5041</v>
      </c>
    </row>
    <row r="1715" spans="1:12" x14ac:dyDescent="0.2">
      <c r="A1715" s="1">
        <v>43815.390706018516</v>
      </c>
      <c r="B1715" t="s">
        <v>3455</v>
      </c>
      <c r="C1715" t="s">
        <v>5042</v>
      </c>
      <c r="D1715">
        <v>0</v>
      </c>
      <c r="E1715">
        <v>0</v>
      </c>
      <c r="F1715">
        <v>0</v>
      </c>
      <c r="G1715" t="s">
        <v>4503</v>
      </c>
      <c r="K1715">
        <v>1.2065048969351501E+18</v>
      </c>
      <c r="L1715" t="s">
        <v>5043</v>
      </c>
    </row>
    <row r="1716" spans="1:12" x14ac:dyDescent="0.2">
      <c r="A1716" s="1">
        <v>43815.389733796299</v>
      </c>
      <c r="B1716" t="s">
        <v>508</v>
      </c>
      <c r="D1716">
        <v>35</v>
      </c>
      <c r="E1716">
        <v>70</v>
      </c>
      <c r="F1716">
        <v>59</v>
      </c>
      <c r="G1716" t="s">
        <v>5044</v>
      </c>
      <c r="I1716" t="e">
        <f>joodeskan</f>
        <v>#NAME?</v>
      </c>
      <c r="K1716">
        <v>1.2065045432672799E+18</v>
      </c>
      <c r="L1716" t="s">
        <v>5045</v>
      </c>
    </row>
    <row r="1717" spans="1:12" x14ac:dyDescent="0.2">
      <c r="A1717" s="1">
        <v>43815.374837962961</v>
      </c>
      <c r="B1717" t="s">
        <v>4653</v>
      </c>
      <c r="D1717">
        <v>0</v>
      </c>
      <c r="E1717">
        <v>0</v>
      </c>
      <c r="F1717">
        <v>0</v>
      </c>
      <c r="G1717" t="s">
        <v>4086</v>
      </c>
      <c r="K1717">
        <v>1.20649914490019E+18</v>
      </c>
      <c r="L1717" t="s">
        <v>5046</v>
      </c>
    </row>
    <row r="1718" spans="1:12" x14ac:dyDescent="0.2">
      <c r="A1718" s="1">
        <v>43815.370983796296</v>
      </c>
      <c r="B1718" t="s">
        <v>5047</v>
      </c>
      <c r="D1718">
        <v>0</v>
      </c>
      <c r="E1718">
        <v>0</v>
      </c>
      <c r="F1718">
        <v>0</v>
      </c>
      <c r="G1718" t="s">
        <v>5048</v>
      </c>
      <c r="K1718">
        <v>1.2064977489226099E+18</v>
      </c>
      <c r="L1718" t="s">
        <v>5049</v>
      </c>
    </row>
    <row r="1719" spans="1:12" x14ac:dyDescent="0.2">
      <c r="A1719" s="1">
        <v>43815.363356481481</v>
      </c>
      <c r="B1719" t="s">
        <v>5050</v>
      </c>
      <c r="D1719">
        <v>0</v>
      </c>
      <c r="E1719">
        <v>0</v>
      </c>
      <c r="F1719">
        <v>0</v>
      </c>
      <c r="G1719" t="s">
        <v>4649</v>
      </c>
      <c r="K1719">
        <v>1.20649498430161E+18</v>
      </c>
      <c r="L1719" t="s">
        <v>5051</v>
      </c>
    </row>
    <row r="1720" spans="1:12" x14ac:dyDescent="0.2">
      <c r="A1720" s="1">
        <v>43815.361331018517</v>
      </c>
      <c r="B1720" t="s">
        <v>5052</v>
      </c>
      <c r="C1720" t="s">
        <v>5053</v>
      </c>
      <c r="D1720">
        <v>0</v>
      </c>
      <c r="E1720">
        <v>0</v>
      </c>
      <c r="F1720">
        <v>0</v>
      </c>
      <c r="G1720" t="s">
        <v>5054</v>
      </c>
      <c r="K1720">
        <v>1.20649425209777E+18</v>
      </c>
      <c r="L1720" t="s">
        <v>5055</v>
      </c>
    </row>
    <row r="1721" spans="1:12" x14ac:dyDescent="0.2">
      <c r="A1721" s="1">
        <v>43815.357222222221</v>
      </c>
      <c r="B1721" t="s">
        <v>5056</v>
      </c>
      <c r="D1721">
        <v>0</v>
      </c>
      <c r="E1721">
        <v>2</v>
      </c>
      <c r="F1721">
        <v>1</v>
      </c>
      <c r="G1721" t="s">
        <v>5057</v>
      </c>
      <c r="K1721">
        <v>1.20649276053197E+18</v>
      </c>
      <c r="L1721" t="s">
        <v>5058</v>
      </c>
    </row>
    <row r="1722" spans="1:12" x14ac:dyDescent="0.2">
      <c r="A1722" s="1">
        <v>43815.35491898148</v>
      </c>
      <c r="B1722" t="s">
        <v>3455</v>
      </c>
      <c r="C1722" t="s">
        <v>4961</v>
      </c>
      <c r="D1722">
        <v>1</v>
      </c>
      <c r="E1722">
        <v>0</v>
      </c>
      <c r="F1722">
        <v>0</v>
      </c>
      <c r="G1722" t="s">
        <v>4503</v>
      </c>
      <c r="K1722">
        <v>1.20649192619264E+18</v>
      </c>
      <c r="L1722" t="s">
        <v>5059</v>
      </c>
    </row>
    <row r="1723" spans="1:12" x14ac:dyDescent="0.2">
      <c r="A1723" s="1">
        <v>43815.354861111111</v>
      </c>
      <c r="B1723" t="s">
        <v>5060</v>
      </c>
      <c r="D1723">
        <v>0</v>
      </c>
      <c r="E1723">
        <v>0</v>
      </c>
      <c r="F1723">
        <v>0</v>
      </c>
      <c r="G1723" t="s">
        <v>4389</v>
      </c>
      <c r="K1723">
        <v>1.2064919063913201E+18</v>
      </c>
      <c r="L1723" t="s">
        <v>5061</v>
      </c>
    </row>
    <row r="1724" spans="1:12" x14ac:dyDescent="0.2">
      <c r="A1724" s="1">
        <v>43815.352013888885</v>
      </c>
      <c r="B1724" t="s">
        <v>5062</v>
      </c>
      <c r="D1724">
        <v>0</v>
      </c>
      <c r="E1724">
        <v>0</v>
      </c>
      <c r="F1724">
        <v>0</v>
      </c>
      <c r="G1724" t="s">
        <v>3888</v>
      </c>
      <c r="K1724">
        <v>1.20649087202561E+18</v>
      </c>
      <c r="L1724" t="s">
        <v>5063</v>
      </c>
    </row>
    <row r="1725" spans="1:12" x14ac:dyDescent="0.2">
      <c r="A1725" s="1">
        <v>43815.350405092591</v>
      </c>
      <c r="B1725" t="s">
        <v>5064</v>
      </c>
      <c r="C1725" t="s">
        <v>508</v>
      </c>
      <c r="D1725">
        <v>1</v>
      </c>
      <c r="E1725">
        <v>0</v>
      </c>
      <c r="F1725">
        <v>1</v>
      </c>
      <c r="G1725" t="s">
        <v>5065</v>
      </c>
      <c r="K1725">
        <v>1.20649029279229E+18</v>
      </c>
      <c r="L1725" t="s">
        <v>5066</v>
      </c>
    </row>
    <row r="1726" spans="1:12" x14ac:dyDescent="0.2">
      <c r="A1726" s="1">
        <v>43815.347245370373</v>
      </c>
      <c r="B1726" t="s">
        <v>5067</v>
      </c>
      <c r="D1726">
        <v>0</v>
      </c>
      <c r="E1726">
        <v>0</v>
      </c>
      <c r="F1726">
        <v>0</v>
      </c>
      <c r="G1726" t="s">
        <v>4380</v>
      </c>
      <c r="K1726">
        <v>1.2064891463380201E+18</v>
      </c>
      <c r="L1726" t="s">
        <v>5068</v>
      </c>
    </row>
    <row r="1727" spans="1:12" x14ac:dyDescent="0.2">
      <c r="A1727" s="1">
        <v>43815.338055555556</v>
      </c>
      <c r="B1727" t="s">
        <v>5069</v>
      </c>
      <c r="D1727">
        <v>0</v>
      </c>
      <c r="E1727">
        <v>0</v>
      </c>
      <c r="F1727">
        <v>0</v>
      </c>
      <c r="G1727" t="s">
        <v>5070</v>
      </c>
      <c r="K1727">
        <v>1.2064858146135501E+18</v>
      </c>
      <c r="L1727" t="s">
        <v>5071</v>
      </c>
    </row>
    <row r="1728" spans="1:12" x14ac:dyDescent="0.2">
      <c r="A1728" s="1">
        <v>43815.329606481479</v>
      </c>
      <c r="B1728" t="s">
        <v>5072</v>
      </c>
      <c r="C1728" t="s">
        <v>1379</v>
      </c>
      <c r="D1728">
        <v>2</v>
      </c>
      <c r="E1728">
        <v>0</v>
      </c>
      <c r="F1728">
        <v>0</v>
      </c>
      <c r="G1728" t="s">
        <v>5073</v>
      </c>
      <c r="K1728">
        <v>1.20648275492338E+18</v>
      </c>
      <c r="L1728" t="s">
        <v>5074</v>
      </c>
    </row>
    <row r="1729" spans="1:12" x14ac:dyDescent="0.2">
      <c r="A1729" s="1">
        <v>43815.322881944441</v>
      </c>
      <c r="B1729" t="s">
        <v>721</v>
      </c>
      <c r="D1729">
        <v>145</v>
      </c>
      <c r="E1729">
        <v>204</v>
      </c>
      <c r="F1729">
        <v>633</v>
      </c>
      <c r="G1729" t="s">
        <v>4649</v>
      </c>
      <c r="K1729">
        <v>1.2064803148073101E+18</v>
      </c>
      <c r="L1729" t="s">
        <v>5075</v>
      </c>
    </row>
    <row r="1730" spans="1:12" x14ac:dyDescent="0.2">
      <c r="A1730" s="1">
        <v>43815.321284722224</v>
      </c>
      <c r="B1730" t="s">
        <v>5076</v>
      </c>
      <c r="D1730">
        <v>0</v>
      </c>
      <c r="E1730">
        <v>0</v>
      </c>
      <c r="F1730">
        <v>0</v>
      </c>
      <c r="G1730" t="s">
        <v>4261</v>
      </c>
      <c r="K1730">
        <v>1.20647973745299E+18</v>
      </c>
      <c r="L1730" t="s">
        <v>5077</v>
      </c>
    </row>
    <row r="1731" spans="1:12" x14ac:dyDescent="0.2">
      <c r="A1731" s="1">
        <v>43815.319571759261</v>
      </c>
      <c r="B1731" t="s">
        <v>5078</v>
      </c>
      <c r="D1731">
        <v>0</v>
      </c>
      <c r="E1731">
        <v>0</v>
      </c>
      <c r="F1731">
        <v>0</v>
      </c>
      <c r="G1731" t="s">
        <v>5079</v>
      </c>
      <c r="K1731">
        <v>1.20647911930061E+18</v>
      </c>
      <c r="L1731" t="s">
        <v>5080</v>
      </c>
    </row>
    <row r="1732" spans="1:12" x14ac:dyDescent="0.2">
      <c r="A1732" s="1">
        <v>43815.317546296297</v>
      </c>
      <c r="B1732" t="s">
        <v>5081</v>
      </c>
      <c r="C1732" t="s">
        <v>5082</v>
      </c>
      <c r="D1732">
        <v>1</v>
      </c>
      <c r="E1732">
        <v>2</v>
      </c>
      <c r="F1732">
        <v>1</v>
      </c>
      <c r="G1732" t="s">
        <v>5083</v>
      </c>
      <c r="K1732">
        <v>1.2064783825669801E+18</v>
      </c>
      <c r="L1732" t="s">
        <v>5084</v>
      </c>
    </row>
    <row r="1733" spans="1:12" x14ac:dyDescent="0.2">
      <c r="A1733" s="1">
        <v>43815.313645833332</v>
      </c>
      <c r="B1733" t="s">
        <v>5085</v>
      </c>
      <c r="D1733">
        <v>0</v>
      </c>
      <c r="E1733">
        <v>0</v>
      </c>
      <c r="F1733">
        <v>1</v>
      </c>
      <c r="G1733" t="s">
        <v>4276</v>
      </c>
      <c r="K1733">
        <v>1.20647697163248E+18</v>
      </c>
      <c r="L1733" t="s">
        <v>5086</v>
      </c>
    </row>
    <row r="1734" spans="1:12" x14ac:dyDescent="0.2">
      <c r="A1734" s="1">
        <v>43815.299467592595</v>
      </c>
      <c r="B1734" t="s">
        <v>4379</v>
      </c>
      <c r="D1734">
        <v>0</v>
      </c>
      <c r="E1734">
        <v>0</v>
      </c>
      <c r="F1734">
        <v>0</v>
      </c>
      <c r="G1734" t="s">
        <v>4368</v>
      </c>
      <c r="K1734">
        <v>1.2064718302042701E+18</v>
      </c>
      <c r="L1734" t="s">
        <v>5087</v>
      </c>
    </row>
    <row r="1735" spans="1:12" x14ac:dyDescent="0.2">
      <c r="A1735" s="1">
        <v>43815.292037037034</v>
      </c>
      <c r="B1735" t="s">
        <v>5088</v>
      </c>
      <c r="D1735">
        <v>0</v>
      </c>
      <c r="E1735">
        <v>0</v>
      </c>
      <c r="F1735">
        <v>0</v>
      </c>
      <c r="G1735" t="s">
        <v>3989</v>
      </c>
      <c r="K1735">
        <v>1.20646913811122E+18</v>
      </c>
      <c r="L1735" t="s">
        <v>5089</v>
      </c>
    </row>
    <row r="1736" spans="1:12" x14ac:dyDescent="0.2">
      <c r="A1736" s="1">
        <v>43815.26489583333</v>
      </c>
      <c r="B1736" t="s">
        <v>5090</v>
      </c>
      <c r="D1736">
        <v>0</v>
      </c>
      <c r="E1736">
        <v>0</v>
      </c>
      <c r="F1736">
        <v>0</v>
      </c>
      <c r="G1736" t="s">
        <v>5091</v>
      </c>
      <c r="K1736">
        <v>1.2064593018140001E+18</v>
      </c>
      <c r="L1736" t="s">
        <v>5092</v>
      </c>
    </row>
    <row r="1737" spans="1:12" x14ac:dyDescent="0.2">
      <c r="A1737" s="1">
        <v>43815.261562500003</v>
      </c>
      <c r="B1737" t="s">
        <v>5093</v>
      </c>
      <c r="D1737">
        <v>0</v>
      </c>
      <c r="E1737">
        <v>0</v>
      </c>
      <c r="F1737">
        <v>0</v>
      </c>
      <c r="G1737" t="s">
        <v>5094</v>
      </c>
      <c r="K1737">
        <v>1.20645809648845E+18</v>
      </c>
      <c r="L1737" t="s">
        <v>5095</v>
      </c>
    </row>
    <row r="1738" spans="1:12" x14ac:dyDescent="0.2">
      <c r="A1738" s="1">
        <v>43815.258958333332</v>
      </c>
      <c r="B1738" t="s">
        <v>5096</v>
      </c>
      <c r="D1738">
        <v>0</v>
      </c>
      <c r="E1738">
        <v>0</v>
      </c>
      <c r="F1738">
        <v>0</v>
      </c>
      <c r="G1738" t="s">
        <v>5097</v>
      </c>
      <c r="K1738">
        <v>1.2064571495656699E+18</v>
      </c>
      <c r="L1738" t="s">
        <v>5098</v>
      </c>
    </row>
    <row r="1739" spans="1:12" x14ac:dyDescent="0.2">
      <c r="A1739" s="1">
        <v>43815.25744212963</v>
      </c>
      <c r="B1739" t="s">
        <v>5099</v>
      </c>
      <c r="D1739">
        <v>0</v>
      </c>
      <c r="E1739">
        <v>0</v>
      </c>
      <c r="F1739">
        <v>0</v>
      </c>
      <c r="G1739" t="s">
        <v>3897</v>
      </c>
      <c r="K1739">
        <v>1.20645660220062E+18</v>
      </c>
      <c r="L1739" t="s">
        <v>5100</v>
      </c>
    </row>
    <row r="1740" spans="1:12" x14ac:dyDescent="0.2">
      <c r="A1740" s="1">
        <v>43815.253518518519</v>
      </c>
      <c r="B1740" t="s">
        <v>5101</v>
      </c>
      <c r="D1740">
        <v>0</v>
      </c>
      <c r="E1740">
        <v>0</v>
      </c>
      <c r="F1740">
        <v>0</v>
      </c>
      <c r="G1740" t="s">
        <v>5102</v>
      </c>
      <c r="K1740">
        <v>1.2064551783517701E+18</v>
      </c>
      <c r="L1740" t="s">
        <v>5103</v>
      </c>
    </row>
    <row r="1741" spans="1:12" x14ac:dyDescent="0.2">
      <c r="A1741" s="1">
        <v>43815.249884259261</v>
      </c>
      <c r="B1741" t="s">
        <v>1175</v>
      </c>
      <c r="D1741">
        <v>1</v>
      </c>
      <c r="E1741">
        <v>0</v>
      </c>
      <c r="F1741">
        <v>0</v>
      </c>
      <c r="G1741" t="s">
        <v>5104</v>
      </c>
      <c r="K1741">
        <v>1.206453864872E+18</v>
      </c>
      <c r="L1741" t="s">
        <v>5105</v>
      </c>
    </row>
    <row r="1742" spans="1:12" x14ac:dyDescent="0.2">
      <c r="A1742" s="1">
        <v>43815.242372685185</v>
      </c>
      <c r="B1742" t="s">
        <v>5106</v>
      </c>
      <c r="C1742" t="s">
        <v>756</v>
      </c>
      <c r="D1742">
        <v>0</v>
      </c>
      <c r="E1742">
        <v>0</v>
      </c>
      <c r="F1742">
        <v>0</v>
      </c>
      <c r="G1742" t="s">
        <v>5107</v>
      </c>
      <c r="K1742">
        <v>1.20645114169069E+18</v>
      </c>
      <c r="L1742" t="s">
        <v>5108</v>
      </c>
    </row>
    <row r="1743" spans="1:12" x14ac:dyDescent="0.2">
      <c r="A1743" s="1">
        <v>43815.236747685187</v>
      </c>
      <c r="B1743" t="s">
        <v>5109</v>
      </c>
      <c r="D1743">
        <v>0</v>
      </c>
      <c r="E1743">
        <v>0</v>
      </c>
      <c r="F1743">
        <v>0</v>
      </c>
      <c r="G1743" t="s">
        <v>5110</v>
      </c>
      <c r="K1743">
        <v>1.2064491027682199E+18</v>
      </c>
      <c r="L1743" t="s">
        <v>5111</v>
      </c>
    </row>
    <row r="1744" spans="1:12" x14ac:dyDescent="0.2">
      <c r="A1744" s="1">
        <v>43815.236319444448</v>
      </c>
      <c r="B1744" t="s">
        <v>5112</v>
      </c>
      <c r="D1744">
        <v>0</v>
      </c>
      <c r="E1744">
        <v>1</v>
      </c>
      <c r="F1744">
        <v>0</v>
      </c>
      <c r="G1744" t="s">
        <v>3766</v>
      </c>
      <c r="K1744">
        <v>1.2064489464717399E+18</v>
      </c>
      <c r="L1744" t="s">
        <v>5113</v>
      </c>
    </row>
    <row r="1745" spans="1:12" x14ac:dyDescent="0.2">
      <c r="A1745" s="1">
        <v>43815.235231481478</v>
      </c>
      <c r="B1745" t="s">
        <v>5114</v>
      </c>
      <c r="D1745">
        <v>0</v>
      </c>
      <c r="E1745">
        <v>0</v>
      </c>
      <c r="F1745">
        <v>0</v>
      </c>
      <c r="G1745" t="s">
        <v>5115</v>
      </c>
      <c r="K1745">
        <v>1.2064485529159301E+18</v>
      </c>
      <c r="L1745" t="s">
        <v>5116</v>
      </c>
    </row>
    <row r="1746" spans="1:12" x14ac:dyDescent="0.2">
      <c r="A1746" s="1">
        <v>43815.234189814815</v>
      </c>
      <c r="B1746" t="s">
        <v>186</v>
      </c>
      <c r="C1746" t="s">
        <v>3711</v>
      </c>
      <c r="D1746">
        <v>0</v>
      </c>
      <c r="E1746">
        <v>0</v>
      </c>
      <c r="F1746">
        <v>1</v>
      </c>
      <c r="G1746" t="s">
        <v>5117</v>
      </c>
      <c r="K1746">
        <v>1.2064481742289999E+18</v>
      </c>
      <c r="L1746" t="s">
        <v>5118</v>
      </c>
    </row>
    <row r="1747" spans="1:12" x14ac:dyDescent="0.2">
      <c r="A1747" s="1">
        <v>43815.218090277776</v>
      </c>
      <c r="B1747" t="s">
        <v>5119</v>
      </c>
      <c r="D1747">
        <v>0</v>
      </c>
      <c r="E1747">
        <v>0</v>
      </c>
      <c r="F1747">
        <v>0</v>
      </c>
      <c r="G1747" t="s">
        <v>5120</v>
      </c>
      <c r="K1747">
        <v>1.2064423420576799E+18</v>
      </c>
      <c r="L1747" t="s">
        <v>5121</v>
      </c>
    </row>
    <row r="1748" spans="1:12" x14ac:dyDescent="0.2">
      <c r="A1748" s="1">
        <v>43815.211064814815</v>
      </c>
      <c r="B1748" t="s">
        <v>1572</v>
      </c>
      <c r="D1748">
        <v>1</v>
      </c>
      <c r="E1748">
        <v>6</v>
      </c>
      <c r="F1748">
        <v>11</v>
      </c>
      <c r="G1748" t="s">
        <v>5122</v>
      </c>
      <c r="I1748" t="e">
        <f>FAISALFAEQ</f>
        <v>#NAME?</v>
      </c>
      <c r="K1748">
        <v>1.20643979437453E+18</v>
      </c>
      <c r="L1748" t="s">
        <v>5123</v>
      </c>
    </row>
    <row r="1749" spans="1:12" x14ac:dyDescent="0.2">
      <c r="A1749" s="1">
        <v>43815.208460648151</v>
      </c>
      <c r="B1749" t="s">
        <v>5124</v>
      </c>
      <c r="C1749" t="s">
        <v>2073</v>
      </c>
      <c r="D1749">
        <v>0</v>
      </c>
      <c r="E1749">
        <v>0</v>
      </c>
      <c r="F1749">
        <v>0</v>
      </c>
      <c r="G1749" t="s">
        <v>1159</v>
      </c>
      <c r="K1749">
        <v>1.2064388531391601E+18</v>
      </c>
      <c r="L1749" t="s">
        <v>5125</v>
      </c>
    </row>
    <row r="1750" spans="1:12" x14ac:dyDescent="0.2">
      <c r="A1750" s="1">
        <v>43815.156875000001</v>
      </c>
      <c r="B1750" t="s">
        <v>5126</v>
      </c>
      <c r="C1750" t="s">
        <v>5127</v>
      </c>
      <c r="D1750">
        <v>1</v>
      </c>
      <c r="E1750">
        <v>0</v>
      </c>
      <c r="F1750">
        <v>0</v>
      </c>
      <c r="G1750" t="s">
        <v>5128</v>
      </c>
      <c r="K1750">
        <v>1.2064201592646899E+18</v>
      </c>
      <c r="L1750" t="s">
        <v>5129</v>
      </c>
    </row>
    <row r="1751" spans="1:12" x14ac:dyDescent="0.2">
      <c r="A1751" s="1">
        <v>43815.154085648152</v>
      </c>
      <c r="B1751" t="s">
        <v>5130</v>
      </c>
      <c r="D1751">
        <v>0</v>
      </c>
      <c r="E1751">
        <v>0</v>
      </c>
      <c r="F1751">
        <v>0</v>
      </c>
      <c r="G1751" t="s">
        <v>5131</v>
      </c>
      <c r="K1751">
        <v>1.2064191488274801E+18</v>
      </c>
      <c r="L1751" t="s">
        <v>5132</v>
      </c>
    </row>
    <row r="1752" spans="1:12" x14ac:dyDescent="0.2">
      <c r="A1752" s="1">
        <v>43815.152326388888</v>
      </c>
      <c r="B1752" t="s">
        <v>5133</v>
      </c>
      <c r="D1752">
        <v>0</v>
      </c>
      <c r="E1752">
        <v>0</v>
      </c>
      <c r="F1752">
        <v>0</v>
      </c>
      <c r="G1752" t="s">
        <v>5134</v>
      </c>
      <c r="K1752">
        <v>1.2064185100895099E+18</v>
      </c>
      <c r="L1752" t="s">
        <v>5135</v>
      </c>
    </row>
    <row r="1753" spans="1:12" x14ac:dyDescent="0.2">
      <c r="A1753" s="1">
        <v>43815.14230324074</v>
      </c>
      <c r="B1753" t="s">
        <v>5136</v>
      </c>
      <c r="D1753">
        <v>0</v>
      </c>
      <c r="E1753">
        <v>0</v>
      </c>
      <c r="F1753">
        <v>0</v>
      </c>
      <c r="G1753" t="s">
        <v>5137</v>
      </c>
      <c r="K1753">
        <v>1.2064148782374899E+18</v>
      </c>
      <c r="L1753" t="s">
        <v>5138</v>
      </c>
    </row>
    <row r="1754" spans="1:12" x14ac:dyDescent="0.2">
      <c r="A1754" s="1">
        <v>43815.132106481484</v>
      </c>
      <c r="B1754" t="s">
        <v>5139</v>
      </c>
      <c r="C1754" t="s">
        <v>2246</v>
      </c>
      <c r="D1754">
        <v>0</v>
      </c>
      <c r="E1754">
        <v>0</v>
      </c>
      <c r="F1754">
        <v>0</v>
      </c>
      <c r="G1754" t="s">
        <v>5140</v>
      </c>
      <c r="K1754">
        <v>1.20641118295075E+18</v>
      </c>
      <c r="L1754" t="s">
        <v>5141</v>
      </c>
    </row>
    <row r="1755" spans="1:12" x14ac:dyDescent="0.2">
      <c r="A1755" s="1">
        <v>43815.117719907408</v>
      </c>
      <c r="B1755" t="s">
        <v>5142</v>
      </c>
      <c r="D1755">
        <v>0</v>
      </c>
      <c r="E1755">
        <v>0</v>
      </c>
      <c r="F1755">
        <v>0</v>
      </c>
      <c r="G1755" t="s">
        <v>5143</v>
      </c>
      <c r="K1755">
        <v>1.20640596975809E+18</v>
      </c>
      <c r="L1755" t="s">
        <v>5144</v>
      </c>
    </row>
    <row r="1756" spans="1:12" x14ac:dyDescent="0.2">
      <c r="A1756" s="1">
        <v>43815.115231481483</v>
      </c>
      <c r="B1756" t="s">
        <v>5145</v>
      </c>
      <c r="D1756">
        <v>0</v>
      </c>
      <c r="E1756">
        <v>0</v>
      </c>
      <c r="F1756">
        <v>0</v>
      </c>
      <c r="G1756" t="s">
        <v>4155</v>
      </c>
      <c r="K1756">
        <v>1.2064050659610099E+18</v>
      </c>
      <c r="L1756" t="s">
        <v>5146</v>
      </c>
    </row>
    <row r="1757" spans="1:12" x14ac:dyDescent="0.2">
      <c r="A1757" s="1">
        <v>43815.113009259258</v>
      </c>
      <c r="B1757" t="s">
        <v>5147</v>
      </c>
      <c r="C1757" t="s">
        <v>4340</v>
      </c>
      <c r="D1757">
        <v>1</v>
      </c>
      <c r="E1757">
        <v>0</v>
      </c>
      <c r="F1757">
        <v>0</v>
      </c>
      <c r="G1757" t="s">
        <v>5148</v>
      </c>
      <c r="K1757">
        <v>1.2064042631922601E+18</v>
      </c>
      <c r="L1757" t="s">
        <v>5149</v>
      </c>
    </row>
    <row r="1758" spans="1:12" x14ac:dyDescent="0.2">
      <c r="A1758" s="1">
        <v>43815.103310185186</v>
      </c>
      <c r="B1758" t="s">
        <v>5150</v>
      </c>
      <c r="D1758">
        <v>0</v>
      </c>
      <c r="E1758">
        <v>0</v>
      </c>
      <c r="F1758">
        <v>0</v>
      </c>
      <c r="G1758" t="s">
        <v>3921</v>
      </c>
      <c r="K1758">
        <v>1.2064007466248599E+18</v>
      </c>
      <c r="L1758" t="s">
        <v>5151</v>
      </c>
    </row>
    <row r="1759" spans="1:12" x14ac:dyDescent="0.2">
      <c r="A1759" s="1">
        <v>43815.059050925927</v>
      </c>
      <c r="B1759" t="s">
        <v>5152</v>
      </c>
      <c r="D1759">
        <v>0</v>
      </c>
      <c r="E1759">
        <v>0</v>
      </c>
      <c r="F1759">
        <v>0</v>
      </c>
      <c r="G1759" t="s">
        <v>4200</v>
      </c>
      <c r="K1759">
        <v>1.2063847086549601E+18</v>
      </c>
      <c r="L1759" t="s">
        <v>5153</v>
      </c>
    </row>
    <row r="1760" spans="1:12" x14ac:dyDescent="0.2">
      <c r="A1760" s="1">
        <v>43815.058182870373</v>
      </c>
      <c r="B1760" t="s">
        <v>5154</v>
      </c>
      <c r="D1760">
        <v>0</v>
      </c>
      <c r="E1760">
        <v>0</v>
      </c>
      <c r="F1760">
        <v>0</v>
      </c>
      <c r="G1760" t="s">
        <v>5155</v>
      </c>
      <c r="K1760">
        <v>1.20638439502589E+18</v>
      </c>
      <c r="L1760" t="s">
        <v>5156</v>
      </c>
    </row>
    <row r="1761" spans="1:12" x14ac:dyDescent="0.2">
      <c r="A1761" s="1">
        <v>43815.015185185184</v>
      </c>
      <c r="B1761" t="s">
        <v>5157</v>
      </c>
      <c r="C1761" t="s">
        <v>5157</v>
      </c>
      <c r="D1761">
        <v>0</v>
      </c>
      <c r="E1761">
        <v>1</v>
      </c>
      <c r="F1761">
        <v>4</v>
      </c>
      <c r="G1761" t="s">
        <v>5158</v>
      </c>
      <c r="I1761" t="e">
        <f>alsef123456</f>
        <v>#NAME?</v>
      </c>
      <c r="K1761">
        <v>1.20636881103485E+18</v>
      </c>
      <c r="L1761" t="s">
        <v>5159</v>
      </c>
    </row>
    <row r="1762" spans="1:12" x14ac:dyDescent="0.2">
      <c r="A1762" s="1">
        <v>43815.013136574074</v>
      </c>
      <c r="B1762" t="s">
        <v>5160</v>
      </c>
      <c r="D1762">
        <v>0</v>
      </c>
      <c r="E1762">
        <v>0</v>
      </c>
      <c r="F1762">
        <v>0</v>
      </c>
      <c r="G1762" t="s">
        <v>4289</v>
      </c>
      <c r="K1762">
        <v>1.20636807053041E+18</v>
      </c>
      <c r="L1762" t="s">
        <v>5161</v>
      </c>
    </row>
    <row r="1763" spans="1:12" x14ac:dyDescent="0.2">
      <c r="A1763" s="1">
        <v>43814.99454861111</v>
      </c>
      <c r="B1763" t="s">
        <v>5162</v>
      </c>
      <c r="C1763" t="s">
        <v>5163</v>
      </c>
      <c r="D1763">
        <v>0</v>
      </c>
      <c r="E1763">
        <v>0</v>
      </c>
      <c r="F1763">
        <v>0</v>
      </c>
      <c r="G1763" t="s">
        <v>5164</v>
      </c>
      <c r="K1763">
        <v>1.20636133336675E+18</v>
      </c>
      <c r="L1763" t="s">
        <v>5165</v>
      </c>
    </row>
    <row r="1764" spans="1:12" x14ac:dyDescent="0.2">
      <c r="A1764" s="1">
        <v>43814.990347222221</v>
      </c>
      <c r="B1764" t="s">
        <v>5162</v>
      </c>
      <c r="C1764" t="s">
        <v>5166</v>
      </c>
      <c r="D1764">
        <v>0</v>
      </c>
      <c r="E1764">
        <v>0</v>
      </c>
      <c r="F1764">
        <v>0</v>
      </c>
      <c r="G1764" t="s">
        <v>5167</v>
      </c>
      <c r="K1764">
        <v>1.2063598111531699E+18</v>
      </c>
      <c r="L1764" t="s">
        <v>5168</v>
      </c>
    </row>
    <row r="1765" spans="1:12" x14ac:dyDescent="0.2">
      <c r="A1765" s="1">
        <v>43814.989583333336</v>
      </c>
      <c r="B1765" t="s">
        <v>5169</v>
      </c>
      <c r="C1765" t="s">
        <v>5170</v>
      </c>
      <c r="D1765">
        <v>0</v>
      </c>
      <c r="E1765">
        <v>0</v>
      </c>
      <c r="F1765">
        <v>0</v>
      </c>
      <c r="G1765" t="s">
        <v>5171</v>
      </c>
      <c r="K1765">
        <v>1.2063595347946199E+18</v>
      </c>
      <c r="L1765" t="s">
        <v>5172</v>
      </c>
    </row>
    <row r="1766" spans="1:12" x14ac:dyDescent="0.2">
      <c r="A1766" s="1">
        <v>43814.988275462965</v>
      </c>
      <c r="B1766" t="s">
        <v>5173</v>
      </c>
      <c r="D1766">
        <v>0</v>
      </c>
      <c r="E1766">
        <v>0</v>
      </c>
      <c r="F1766">
        <v>0</v>
      </c>
      <c r="G1766" t="s">
        <v>5174</v>
      </c>
      <c r="I1766" t="e">
        <f>katekelly</f>
        <v>#NAME?</v>
      </c>
      <c r="K1766">
        <v>1.20635906005394E+18</v>
      </c>
      <c r="L1766" t="s">
        <v>5175</v>
      </c>
    </row>
    <row r="1767" spans="1:12" x14ac:dyDescent="0.2">
      <c r="A1767" s="1">
        <v>43814.98369212963</v>
      </c>
      <c r="B1767" t="s">
        <v>5176</v>
      </c>
      <c r="D1767">
        <v>0</v>
      </c>
      <c r="E1767">
        <v>3</v>
      </c>
      <c r="F1767">
        <v>10</v>
      </c>
      <c r="G1767" t="s">
        <v>5177</v>
      </c>
      <c r="K1767">
        <v>1.2063573983965701E+18</v>
      </c>
      <c r="L1767" t="s">
        <v>5178</v>
      </c>
    </row>
    <row r="1768" spans="1:12" x14ac:dyDescent="0.2">
      <c r="A1768" s="1">
        <v>43814.983368055553</v>
      </c>
      <c r="B1768" t="s">
        <v>5179</v>
      </c>
      <c r="D1768">
        <v>0</v>
      </c>
      <c r="E1768">
        <v>0</v>
      </c>
      <c r="F1768">
        <v>0</v>
      </c>
      <c r="G1768" t="s">
        <v>4176</v>
      </c>
      <c r="K1768">
        <v>1.20635728291474E+18</v>
      </c>
      <c r="L1768" t="s">
        <v>5180</v>
      </c>
    </row>
    <row r="1769" spans="1:12" x14ac:dyDescent="0.2">
      <c r="A1769" s="1">
        <v>43814.983194444445</v>
      </c>
      <c r="B1769" t="s">
        <v>5181</v>
      </c>
      <c r="D1769">
        <v>0</v>
      </c>
      <c r="E1769">
        <v>0</v>
      </c>
      <c r="F1769">
        <v>0</v>
      </c>
      <c r="G1769" t="s">
        <v>3803</v>
      </c>
      <c r="K1769">
        <v>1.2063572181127501E+18</v>
      </c>
      <c r="L1769" t="s">
        <v>5182</v>
      </c>
    </row>
    <row r="1770" spans="1:12" x14ac:dyDescent="0.2">
      <c r="A1770" s="1">
        <v>43814.979687500003</v>
      </c>
      <c r="B1770" t="s">
        <v>5173</v>
      </c>
      <c r="D1770">
        <v>0</v>
      </c>
      <c r="E1770">
        <v>0</v>
      </c>
      <c r="F1770">
        <v>0</v>
      </c>
      <c r="G1770" t="s">
        <v>5183</v>
      </c>
      <c r="I1770" t="e">
        <f>katekelly</f>
        <v>#NAME?</v>
      </c>
      <c r="K1770">
        <v>1.2063559480858701E+18</v>
      </c>
      <c r="L1770" t="s">
        <v>5184</v>
      </c>
    </row>
    <row r="1771" spans="1:12" x14ac:dyDescent="0.2">
      <c r="A1771" s="1">
        <v>43814.965254629627</v>
      </c>
      <c r="B1771" t="s">
        <v>5185</v>
      </c>
      <c r="D1771">
        <v>0</v>
      </c>
      <c r="E1771">
        <v>0</v>
      </c>
      <c r="F1771">
        <v>0</v>
      </c>
      <c r="G1771" t="s">
        <v>5186</v>
      </c>
      <c r="K1771">
        <v>1.20635071747423E+18</v>
      </c>
      <c r="L1771" t="s">
        <v>5187</v>
      </c>
    </row>
    <row r="1772" spans="1:12" x14ac:dyDescent="0.2">
      <c r="A1772" s="1">
        <v>43814.959803240738</v>
      </c>
      <c r="B1772" t="s">
        <v>5188</v>
      </c>
      <c r="D1772">
        <v>0</v>
      </c>
      <c r="E1772">
        <v>0</v>
      </c>
      <c r="F1772">
        <v>0</v>
      </c>
      <c r="G1772" t="s">
        <v>3818</v>
      </c>
      <c r="K1772">
        <v>1.20634874334962E+18</v>
      </c>
      <c r="L1772" t="s">
        <v>5189</v>
      </c>
    </row>
    <row r="1773" spans="1:12" x14ac:dyDescent="0.2">
      <c r="A1773" s="1">
        <v>43814.958414351851</v>
      </c>
      <c r="B1773" t="s">
        <v>5190</v>
      </c>
      <c r="D1773">
        <v>0</v>
      </c>
      <c r="E1773">
        <v>0</v>
      </c>
      <c r="F1773">
        <v>0</v>
      </c>
      <c r="G1773" t="s">
        <v>3945</v>
      </c>
      <c r="K1773">
        <v>1.20634823742847E+18</v>
      </c>
      <c r="L1773" t="s">
        <v>5191</v>
      </c>
    </row>
    <row r="1774" spans="1:12" x14ac:dyDescent="0.2">
      <c r="A1774" s="1">
        <v>43814.955625000002</v>
      </c>
      <c r="B1774" t="s">
        <v>5192</v>
      </c>
      <c r="D1774">
        <v>0</v>
      </c>
      <c r="E1774">
        <v>0</v>
      </c>
      <c r="F1774">
        <v>0</v>
      </c>
      <c r="G1774" t="s">
        <v>3859</v>
      </c>
      <c r="K1774">
        <v>1.2063472256532201E+18</v>
      </c>
      <c r="L1774" t="s">
        <v>5193</v>
      </c>
    </row>
    <row r="1775" spans="1:12" x14ac:dyDescent="0.2">
      <c r="A1775" s="1">
        <v>43814.950555555559</v>
      </c>
      <c r="B1775" t="s">
        <v>5194</v>
      </c>
      <c r="D1775">
        <v>0</v>
      </c>
      <c r="E1775">
        <v>0</v>
      </c>
      <c r="F1775">
        <v>0</v>
      </c>
      <c r="G1775" t="s">
        <v>3384</v>
      </c>
      <c r="K1775">
        <v>1.2063453921300201E+18</v>
      </c>
      <c r="L1775" t="s">
        <v>5195</v>
      </c>
    </row>
    <row r="1776" spans="1:12" x14ac:dyDescent="0.2">
      <c r="A1776" s="1">
        <v>43814.94976851852</v>
      </c>
      <c r="B1776" t="s">
        <v>5196</v>
      </c>
      <c r="D1776">
        <v>0</v>
      </c>
      <c r="E1776">
        <v>0</v>
      </c>
      <c r="F1776">
        <v>0</v>
      </c>
      <c r="G1776" t="s">
        <v>4374</v>
      </c>
      <c r="K1776">
        <v>1.20634510417426E+18</v>
      </c>
      <c r="L1776" t="s">
        <v>5197</v>
      </c>
    </row>
    <row r="1777" spans="1:12" x14ac:dyDescent="0.2">
      <c r="A1777" s="1">
        <v>43814.94259259259</v>
      </c>
      <c r="B1777" t="s">
        <v>5198</v>
      </c>
      <c r="C1777" t="s">
        <v>2520</v>
      </c>
      <c r="D1777">
        <v>1</v>
      </c>
      <c r="E1777">
        <v>0</v>
      </c>
      <c r="F1777">
        <v>0</v>
      </c>
      <c r="G1777" t="s">
        <v>5199</v>
      </c>
      <c r="K1777">
        <v>1.20634250590785E+18</v>
      </c>
      <c r="L1777" t="s">
        <v>5200</v>
      </c>
    </row>
    <row r="1778" spans="1:12" x14ac:dyDescent="0.2">
      <c r="A1778" s="1">
        <v>43814.942418981482</v>
      </c>
      <c r="B1778" t="s">
        <v>5201</v>
      </c>
      <c r="D1778">
        <v>0</v>
      </c>
      <c r="E1778">
        <v>0</v>
      </c>
      <c r="F1778">
        <v>0</v>
      </c>
      <c r="G1778" t="s">
        <v>4423</v>
      </c>
      <c r="K1778">
        <v>1.2063424404389399E+18</v>
      </c>
      <c r="L1778" t="s">
        <v>5202</v>
      </c>
    </row>
    <row r="1779" spans="1:12" x14ac:dyDescent="0.2">
      <c r="A1779" s="1">
        <v>43814.941006944442</v>
      </c>
      <c r="B1779" t="s">
        <v>5203</v>
      </c>
      <c r="C1779" t="s">
        <v>5204</v>
      </c>
      <c r="D1779">
        <v>0</v>
      </c>
      <c r="E1779">
        <v>0</v>
      </c>
      <c r="F1779">
        <v>0</v>
      </c>
      <c r="G1779" t="s">
        <v>5205</v>
      </c>
      <c r="K1779">
        <v>1.2063419299291899E+18</v>
      </c>
      <c r="L1779" t="s">
        <v>5206</v>
      </c>
    </row>
    <row r="1780" spans="1:12" x14ac:dyDescent="0.2">
      <c r="A1780" s="1">
        <v>43814.938356481478</v>
      </c>
      <c r="B1780" t="s">
        <v>5207</v>
      </c>
      <c r="D1780">
        <v>0</v>
      </c>
      <c r="E1780">
        <v>37</v>
      </c>
      <c r="F1780">
        <v>35</v>
      </c>
      <c r="G1780" t="s">
        <v>5208</v>
      </c>
      <c r="K1780">
        <v>1.20634097049472E+18</v>
      </c>
      <c r="L1780" t="s">
        <v>5209</v>
      </c>
    </row>
    <row r="1781" spans="1:12" x14ac:dyDescent="0.2">
      <c r="A1781" s="1">
        <v>43814.931909722225</v>
      </c>
      <c r="B1781" t="s">
        <v>5210</v>
      </c>
      <c r="D1781">
        <v>0</v>
      </c>
      <c r="E1781">
        <v>0</v>
      </c>
      <c r="F1781">
        <v>0</v>
      </c>
      <c r="G1781" t="s">
        <v>4428</v>
      </c>
      <c r="K1781">
        <v>1.20633863492177E+18</v>
      </c>
      <c r="L1781" t="s">
        <v>5211</v>
      </c>
    </row>
    <row r="1782" spans="1:12" x14ac:dyDescent="0.2">
      <c r="A1782" s="1">
        <v>43814.924733796295</v>
      </c>
      <c r="B1782" t="s">
        <v>5212</v>
      </c>
      <c r="D1782">
        <v>0</v>
      </c>
      <c r="E1782">
        <v>1</v>
      </c>
      <c r="F1782">
        <v>1</v>
      </c>
      <c r="G1782" t="s">
        <v>5213</v>
      </c>
      <c r="K1782">
        <v>1.20633603122368E+18</v>
      </c>
      <c r="L1782" t="s">
        <v>5214</v>
      </c>
    </row>
    <row r="1783" spans="1:12" x14ac:dyDescent="0.2">
      <c r="A1783" s="1">
        <v>43814.923726851855</v>
      </c>
      <c r="B1783" t="s">
        <v>5215</v>
      </c>
      <c r="D1783">
        <v>4</v>
      </c>
      <c r="E1783">
        <v>3</v>
      </c>
      <c r="F1783">
        <v>6</v>
      </c>
      <c r="G1783" t="s">
        <v>5216</v>
      </c>
      <c r="K1783">
        <v>1.2063356693600399E+18</v>
      </c>
      <c r="L1783" t="s">
        <v>5217</v>
      </c>
    </row>
    <row r="1784" spans="1:12" x14ac:dyDescent="0.2">
      <c r="A1784" s="1">
        <v>43814.919074074074</v>
      </c>
      <c r="B1784" t="s">
        <v>5218</v>
      </c>
      <c r="D1784">
        <v>0</v>
      </c>
      <c r="E1784">
        <v>0</v>
      </c>
      <c r="F1784">
        <v>0</v>
      </c>
      <c r="G1784" t="s">
        <v>4434</v>
      </c>
      <c r="K1784">
        <v>1.20633398214674E+18</v>
      </c>
      <c r="L1784" t="s">
        <v>5219</v>
      </c>
    </row>
    <row r="1785" spans="1:12" x14ac:dyDescent="0.2">
      <c r="A1785" s="1">
        <v>43814.916226851848</v>
      </c>
      <c r="B1785" t="s">
        <v>5220</v>
      </c>
      <c r="D1785">
        <v>0</v>
      </c>
      <c r="E1785">
        <v>0</v>
      </c>
      <c r="F1785">
        <v>0</v>
      </c>
      <c r="G1785" t="s">
        <v>4218</v>
      </c>
      <c r="K1785">
        <v>1.20633295161887E+18</v>
      </c>
      <c r="L1785" t="s">
        <v>5221</v>
      </c>
    </row>
    <row r="1786" spans="1:12" x14ac:dyDescent="0.2">
      <c r="A1786" s="1">
        <v>43814.91207175926</v>
      </c>
      <c r="B1786" t="s">
        <v>5222</v>
      </c>
      <c r="D1786">
        <v>0</v>
      </c>
      <c r="E1786">
        <v>0</v>
      </c>
      <c r="F1786">
        <v>0</v>
      </c>
      <c r="G1786" t="s">
        <v>4161</v>
      </c>
      <c r="K1786">
        <v>1.20633144354003E+18</v>
      </c>
      <c r="L1786" t="s">
        <v>5223</v>
      </c>
    </row>
    <row r="1787" spans="1:12" x14ac:dyDescent="0.2">
      <c r="A1787" s="1">
        <v>43814.908020833333</v>
      </c>
      <c r="B1787" t="s">
        <v>5224</v>
      </c>
      <c r="C1787" t="s">
        <v>5225</v>
      </c>
      <c r="D1787">
        <v>0</v>
      </c>
      <c r="E1787">
        <v>0</v>
      </c>
      <c r="F1787">
        <v>0</v>
      </c>
      <c r="G1787" t="s">
        <v>5226</v>
      </c>
      <c r="K1787">
        <v>1.2063299763766899E+18</v>
      </c>
      <c r="L1787" t="s">
        <v>5227</v>
      </c>
    </row>
    <row r="1788" spans="1:12" x14ac:dyDescent="0.2">
      <c r="A1788" s="1">
        <v>43814.904988425929</v>
      </c>
      <c r="B1788" t="s">
        <v>5228</v>
      </c>
      <c r="D1788">
        <v>2</v>
      </c>
      <c r="E1788">
        <v>10</v>
      </c>
      <c r="F1788">
        <v>8</v>
      </c>
      <c r="G1788" t="s">
        <v>5229</v>
      </c>
      <c r="K1788">
        <v>1.2063288764833999E+18</v>
      </c>
      <c r="L1788" t="s">
        <v>5230</v>
      </c>
    </row>
    <row r="1789" spans="1:12" x14ac:dyDescent="0.2">
      <c r="A1789" s="1">
        <v>43814.904861111114</v>
      </c>
      <c r="B1789" t="s">
        <v>5231</v>
      </c>
      <c r="C1789" t="s">
        <v>591</v>
      </c>
      <c r="D1789">
        <v>0</v>
      </c>
      <c r="E1789">
        <v>1</v>
      </c>
      <c r="F1789">
        <v>4</v>
      </c>
      <c r="G1789" t="s">
        <v>5232</v>
      </c>
      <c r="K1789">
        <v>1.2063288293730401E+18</v>
      </c>
      <c r="L1789" t="s">
        <v>5233</v>
      </c>
    </row>
    <row r="1790" spans="1:12" x14ac:dyDescent="0.2">
      <c r="A1790" s="1">
        <v>43814.901990740742</v>
      </c>
      <c r="B1790" t="s">
        <v>5234</v>
      </c>
      <c r="D1790">
        <v>0</v>
      </c>
      <c r="E1790">
        <v>0</v>
      </c>
      <c r="F1790">
        <v>0</v>
      </c>
      <c r="G1790" t="s">
        <v>4123</v>
      </c>
      <c r="K1790">
        <v>1.2063277918237801E+18</v>
      </c>
      <c r="L1790" t="s">
        <v>5235</v>
      </c>
    </row>
    <row r="1791" spans="1:12" x14ac:dyDescent="0.2">
      <c r="A1791" s="1">
        <v>43814.899513888886</v>
      </c>
      <c r="B1791" t="s">
        <v>5224</v>
      </c>
      <c r="C1791" t="s">
        <v>373</v>
      </c>
      <c r="D1791">
        <v>0</v>
      </c>
      <c r="E1791">
        <v>0</v>
      </c>
      <c r="F1791">
        <v>0</v>
      </c>
      <c r="G1791" t="s">
        <v>5226</v>
      </c>
      <c r="K1791">
        <v>1.20632689288797E+18</v>
      </c>
      <c r="L1791" t="s">
        <v>5236</v>
      </c>
    </row>
    <row r="1792" spans="1:12" x14ac:dyDescent="0.2">
      <c r="A1792" s="1">
        <v>43814.897800925923</v>
      </c>
      <c r="B1792" t="s">
        <v>5237</v>
      </c>
      <c r="C1792" t="s">
        <v>5238</v>
      </c>
      <c r="D1792">
        <v>0</v>
      </c>
      <c r="E1792">
        <v>0</v>
      </c>
      <c r="F1792">
        <v>0</v>
      </c>
      <c r="G1792" t="s">
        <v>5239</v>
      </c>
      <c r="K1792">
        <v>1.2063262741023099E+18</v>
      </c>
      <c r="L1792" t="s">
        <v>5240</v>
      </c>
    </row>
    <row r="1793" spans="1:12" x14ac:dyDescent="0.2">
      <c r="A1793" s="1">
        <v>43814.896886574075</v>
      </c>
      <c r="B1793" t="s">
        <v>5241</v>
      </c>
      <c r="C1793" t="s">
        <v>1030</v>
      </c>
      <c r="D1793">
        <v>2</v>
      </c>
      <c r="E1793">
        <v>0</v>
      </c>
      <c r="F1793">
        <v>0</v>
      </c>
      <c r="G1793" t="s">
        <v>5242</v>
      </c>
      <c r="K1793">
        <v>1.2063259392249201E+18</v>
      </c>
      <c r="L1793" t="s">
        <v>5243</v>
      </c>
    </row>
    <row r="1794" spans="1:12" x14ac:dyDescent="0.2">
      <c r="A1794" s="1">
        <v>43814.893622685187</v>
      </c>
      <c r="B1794" t="s">
        <v>5224</v>
      </c>
      <c r="C1794" t="s">
        <v>373</v>
      </c>
      <c r="D1794">
        <v>0</v>
      </c>
      <c r="E1794">
        <v>0</v>
      </c>
      <c r="F1794">
        <v>1</v>
      </c>
      <c r="G1794" t="s">
        <v>5226</v>
      </c>
      <c r="K1794">
        <v>1.2063247565989199E+18</v>
      </c>
      <c r="L1794" t="s">
        <v>5244</v>
      </c>
    </row>
    <row r="1795" spans="1:12" x14ac:dyDescent="0.2">
      <c r="A1795" s="1">
        <v>43814.890555555554</v>
      </c>
      <c r="B1795" t="s">
        <v>5245</v>
      </c>
      <c r="D1795">
        <v>6</v>
      </c>
      <c r="E1795">
        <v>45</v>
      </c>
      <c r="F1795">
        <v>66</v>
      </c>
      <c r="G1795" t="s">
        <v>3384</v>
      </c>
      <c r="K1795">
        <v>1.2063236483547899E+18</v>
      </c>
      <c r="L1795" t="s">
        <v>5246</v>
      </c>
    </row>
    <row r="1796" spans="1:12" x14ac:dyDescent="0.2">
      <c r="A1796" s="1">
        <v>43814.890509259261</v>
      </c>
      <c r="B1796" t="s">
        <v>5247</v>
      </c>
      <c r="D1796">
        <v>0</v>
      </c>
      <c r="E1796">
        <v>2</v>
      </c>
      <c r="F1796">
        <v>2</v>
      </c>
      <c r="G1796" t="s">
        <v>5248</v>
      </c>
      <c r="K1796">
        <v>1.2063236299669701E+18</v>
      </c>
      <c r="L1796" t="s">
        <v>5249</v>
      </c>
    </row>
    <row r="1797" spans="1:12" x14ac:dyDescent="0.2">
      <c r="A1797" s="1">
        <v>43814.88658564815</v>
      </c>
      <c r="B1797" t="s">
        <v>5250</v>
      </c>
      <c r="D1797">
        <v>0</v>
      </c>
      <c r="E1797">
        <v>0</v>
      </c>
      <c r="F1797">
        <v>0</v>
      </c>
      <c r="G1797" t="s">
        <v>4457</v>
      </c>
      <c r="K1797">
        <v>1.2063222098511301E+18</v>
      </c>
      <c r="L1797" t="s">
        <v>5251</v>
      </c>
    </row>
    <row r="1798" spans="1:12" x14ac:dyDescent="0.2">
      <c r="A1798" s="1">
        <v>43814.886122685188</v>
      </c>
      <c r="B1798" t="s">
        <v>1163</v>
      </c>
      <c r="D1798">
        <v>1</v>
      </c>
      <c r="E1798">
        <v>1</v>
      </c>
      <c r="F1798">
        <v>0</v>
      </c>
      <c r="G1798" t="s">
        <v>5252</v>
      </c>
      <c r="K1798">
        <v>1.2063220389416499E+18</v>
      </c>
      <c r="L1798" t="s">
        <v>5253</v>
      </c>
    </row>
    <row r="1799" spans="1:12" x14ac:dyDescent="0.2">
      <c r="A1799" s="1">
        <v>43814.8830787037</v>
      </c>
      <c r="B1799" t="s">
        <v>5254</v>
      </c>
      <c r="D1799">
        <v>0</v>
      </c>
      <c r="E1799">
        <v>0</v>
      </c>
      <c r="F1799">
        <v>0</v>
      </c>
      <c r="G1799" t="s">
        <v>3754</v>
      </c>
      <c r="K1799">
        <v>1.20632093887632E+18</v>
      </c>
      <c r="L1799" t="s">
        <v>5255</v>
      </c>
    </row>
    <row r="1800" spans="1:12" x14ac:dyDescent="0.2">
      <c r="A1800" s="1">
        <v>43814.879131944443</v>
      </c>
      <c r="B1800" t="s">
        <v>5256</v>
      </c>
      <c r="D1800">
        <v>0</v>
      </c>
      <c r="E1800">
        <v>0</v>
      </c>
      <c r="F1800">
        <v>0</v>
      </c>
      <c r="G1800" t="s">
        <v>4467</v>
      </c>
      <c r="K1800">
        <v>1.2063195084634601E+18</v>
      </c>
      <c r="L1800" t="s">
        <v>5257</v>
      </c>
    </row>
    <row r="1801" spans="1:12" x14ac:dyDescent="0.2">
      <c r="A1801" s="1">
        <v>43814.876122685186</v>
      </c>
      <c r="B1801" t="s">
        <v>5258</v>
      </c>
      <c r="C1801" t="s">
        <v>5259</v>
      </c>
      <c r="D1801">
        <v>1</v>
      </c>
      <c r="E1801">
        <v>0</v>
      </c>
      <c r="F1801">
        <v>0</v>
      </c>
      <c r="G1801" t="s">
        <v>5260</v>
      </c>
      <c r="I1801" t="e">
        <f>_xlfn.SINGLE(riyadcapital _xlfn.SINGLE(riyadbank))</f>
        <v>#NAME?</v>
      </c>
      <c r="K1801">
        <v>1.2063184163926001E+18</v>
      </c>
      <c r="L1801" t="s">
        <v>5261</v>
      </c>
    </row>
    <row r="1802" spans="1:12" x14ac:dyDescent="0.2">
      <c r="A1802" s="1">
        <v>43814.866840277777</v>
      </c>
      <c r="B1802" t="s">
        <v>5262</v>
      </c>
      <c r="D1802">
        <v>0</v>
      </c>
      <c r="E1802">
        <v>0</v>
      </c>
      <c r="F1802">
        <v>0</v>
      </c>
      <c r="G1802" t="s">
        <v>4470</v>
      </c>
      <c r="K1802">
        <v>1.2063150523510799E+18</v>
      </c>
      <c r="L1802" t="s">
        <v>5263</v>
      </c>
    </row>
    <row r="1803" spans="1:12" x14ac:dyDescent="0.2">
      <c r="A1803" s="1">
        <v>43814.865358796298</v>
      </c>
      <c r="B1803" t="s">
        <v>5264</v>
      </c>
      <c r="D1803">
        <v>0</v>
      </c>
      <c r="E1803">
        <v>0</v>
      </c>
      <c r="F1803">
        <v>0</v>
      </c>
      <c r="G1803" t="s">
        <v>4134</v>
      </c>
      <c r="K1803">
        <v>1.2063145165119601E+18</v>
      </c>
      <c r="L1803" t="s">
        <v>5265</v>
      </c>
    </row>
    <row r="1804" spans="1:12" x14ac:dyDescent="0.2">
      <c r="A1804" s="1">
        <v>43814.863171296296</v>
      </c>
      <c r="B1804" t="s">
        <v>5266</v>
      </c>
      <c r="D1804">
        <v>2</v>
      </c>
      <c r="E1804">
        <v>0</v>
      </c>
      <c r="F1804">
        <v>3</v>
      </c>
      <c r="G1804" t="s">
        <v>5267</v>
      </c>
      <c r="K1804">
        <v>1.20631372288254E+18</v>
      </c>
      <c r="L1804" t="s">
        <v>5268</v>
      </c>
    </row>
    <row r="1805" spans="1:12" x14ac:dyDescent="0.2">
      <c r="A1805" s="1">
        <v>43814.857476851852</v>
      </c>
      <c r="B1805" t="s">
        <v>2137</v>
      </c>
      <c r="D1805">
        <v>0</v>
      </c>
      <c r="E1805">
        <v>0</v>
      </c>
      <c r="F1805">
        <v>0</v>
      </c>
      <c r="G1805" t="s">
        <v>5269</v>
      </c>
      <c r="K1805">
        <v>1.20631166120593E+18</v>
      </c>
      <c r="L1805" t="s">
        <v>5270</v>
      </c>
    </row>
    <row r="1806" spans="1:12" x14ac:dyDescent="0.2">
      <c r="A1806" s="1">
        <v>43814.856736111113</v>
      </c>
      <c r="B1806" t="s">
        <v>5271</v>
      </c>
      <c r="D1806">
        <v>0</v>
      </c>
      <c r="E1806">
        <v>0</v>
      </c>
      <c r="F1806">
        <v>1</v>
      </c>
      <c r="G1806" t="s">
        <v>5272</v>
      </c>
      <c r="K1806">
        <v>1.2063113923593999E+18</v>
      </c>
      <c r="L1806" t="s">
        <v>5273</v>
      </c>
    </row>
    <row r="1807" spans="1:12" x14ac:dyDescent="0.2">
      <c r="A1807" s="1">
        <v>43814.855219907404</v>
      </c>
      <c r="B1807" t="s">
        <v>5274</v>
      </c>
      <c r="D1807">
        <v>0</v>
      </c>
      <c r="E1807">
        <v>0</v>
      </c>
      <c r="F1807">
        <v>0</v>
      </c>
      <c r="G1807" t="s">
        <v>3983</v>
      </c>
      <c r="K1807">
        <v>1.2063108415507999E+18</v>
      </c>
      <c r="L1807" t="s">
        <v>5275</v>
      </c>
    </row>
    <row r="1808" spans="1:12" x14ac:dyDescent="0.2">
      <c r="A1808" s="1">
        <v>43814.852453703701</v>
      </c>
      <c r="B1808" t="s">
        <v>5276</v>
      </c>
      <c r="C1808" t="s">
        <v>2466</v>
      </c>
      <c r="D1808">
        <v>0</v>
      </c>
      <c r="E1808">
        <v>0</v>
      </c>
      <c r="F1808">
        <v>0</v>
      </c>
      <c r="G1808" t="s">
        <v>5277</v>
      </c>
      <c r="K1808">
        <v>1.2063098395316401E+18</v>
      </c>
      <c r="L1808" t="s">
        <v>5278</v>
      </c>
    </row>
    <row r="1809" spans="1:12" x14ac:dyDescent="0.2">
      <c r="A1809" s="1">
        <v>43814.843900462962</v>
      </c>
      <c r="B1809" t="s">
        <v>5279</v>
      </c>
      <c r="D1809">
        <v>0</v>
      </c>
      <c r="E1809">
        <v>0</v>
      </c>
      <c r="F1809">
        <v>0</v>
      </c>
      <c r="G1809" t="s">
        <v>4488</v>
      </c>
      <c r="K1809">
        <v>1.20630673945026E+18</v>
      </c>
      <c r="L1809" t="s">
        <v>5280</v>
      </c>
    </row>
    <row r="1810" spans="1:12" x14ac:dyDescent="0.2">
      <c r="A1810" s="1">
        <v>43814.842499999999</v>
      </c>
      <c r="B1810" t="s">
        <v>5281</v>
      </c>
      <c r="D1810">
        <v>0</v>
      </c>
      <c r="E1810">
        <v>0</v>
      </c>
      <c r="F1810">
        <v>0</v>
      </c>
      <c r="G1810" t="s">
        <v>4299</v>
      </c>
      <c r="K1810">
        <v>1.20630623084477E+18</v>
      </c>
      <c r="L1810" t="s">
        <v>5282</v>
      </c>
    </row>
    <row r="1811" spans="1:12" x14ac:dyDescent="0.2">
      <c r="A1811" s="1">
        <v>43814.840740740743</v>
      </c>
      <c r="B1811" t="s">
        <v>5283</v>
      </c>
      <c r="D1811">
        <v>0</v>
      </c>
      <c r="E1811">
        <v>0</v>
      </c>
      <c r="F1811">
        <v>0</v>
      </c>
      <c r="G1811" t="s">
        <v>5284</v>
      </c>
      <c r="K1811">
        <v>1.2063055930840399E+18</v>
      </c>
      <c r="L1811" t="s">
        <v>5285</v>
      </c>
    </row>
    <row r="1812" spans="1:12" x14ac:dyDescent="0.2">
      <c r="A1812" s="1">
        <v>43814.830682870372</v>
      </c>
      <c r="B1812" t="s">
        <v>5286</v>
      </c>
      <c r="D1812">
        <v>0</v>
      </c>
      <c r="E1812">
        <v>0</v>
      </c>
      <c r="F1812">
        <v>0</v>
      </c>
      <c r="G1812" t="s">
        <v>3977</v>
      </c>
      <c r="K1812">
        <v>1.20630195076302E+18</v>
      </c>
      <c r="L1812" t="s">
        <v>5287</v>
      </c>
    </row>
    <row r="1813" spans="1:12" x14ac:dyDescent="0.2">
      <c r="A1813" s="1">
        <v>43814.819537037038</v>
      </c>
      <c r="B1813" t="s">
        <v>5288</v>
      </c>
      <c r="C1813" t="s">
        <v>5289</v>
      </c>
      <c r="D1813">
        <v>0</v>
      </c>
      <c r="E1813">
        <v>0</v>
      </c>
      <c r="F1813">
        <v>0</v>
      </c>
      <c r="G1813" t="s">
        <v>5290</v>
      </c>
      <c r="K1813">
        <v>1.2062979086534899E+18</v>
      </c>
      <c r="L1813" t="s">
        <v>5291</v>
      </c>
    </row>
    <row r="1814" spans="1:12" x14ac:dyDescent="0.2">
      <c r="A1814" s="1">
        <v>43814.817928240744</v>
      </c>
      <c r="B1814" t="s">
        <v>5292</v>
      </c>
      <c r="D1814">
        <v>0</v>
      </c>
      <c r="E1814">
        <v>0</v>
      </c>
      <c r="F1814">
        <v>0</v>
      </c>
      <c r="G1814" t="s">
        <v>3867</v>
      </c>
      <c r="K1814">
        <v>1.20629732576688E+18</v>
      </c>
      <c r="L1814" t="s">
        <v>5293</v>
      </c>
    </row>
    <row r="1815" spans="1:12" x14ac:dyDescent="0.2">
      <c r="A1815" s="1">
        <v>43814.808437500003</v>
      </c>
      <c r="B1815" t="s">
        <v>5294</v>
      </c>
      <c r="C1815" t="s">
        <v>5295</v>
      </c>
      <c r="D1815">
        <v>0</v>
      </c>
      <c r="E1815">
        <v>0</v>
      </c>
      <c r="F1815">
        <v>0</v>
      </c>
      <c r="G1815" t="s">
        <v>5296</v>
      </c>
      <c r="K1815">
        <v>1.2062938873645801E+18</v>
      </c>
      <c r="L1815" t="s">
        <v>5297</v>
      </c>
    </row>
    <row r="1816" spans="1:12" x14ac:dyDescent="0.2">
      <c r="A1816" s="1">
        <v>43814.796342592592</v>
      </c>
      <c r="B1816" t="s">
        <v>5298</v>
      </c>
      <c r="D1816">
        <v>0</v>
      </c>
      <c r="E1816">
        <v>0</v>
      </c>
      <c r="F1816">
        <v>2</v>
      </c>
      <c r="G1816" t="s">
        <v>5299</v>
      </c>
      <c r="K1816">
        <v>1.20628950361647E+18</v>
      </c>
      <c r="L1816" t="s">
        <v>5300</v>
      </c>
    </row>
    <row r="1817" spans="1:12" x14ac:dyDescent="0.2">
      <c r="A1817" s="1">
        <v>43814.786550925928</v>
      </c>
      <c r="B1817" t="s">
        <v>5301</v>
      </c>
      <c r="D1817">
        <v>1</v>
      </c>
      <c r="E1817">
        <v>0</v>
      </c>
      <c r="F1817">
        <v>1</v>
      </c>
      <c r="G1817" t="s">
        <v>5302</v>
      </c>
      <c r="K1817">
        <v>1.2062859574121101E+18</v>
      </c>
      <c r="L1817" t="s">
        <v>5303</v>
      </c>
    </row>
    <row r="1818" spans="1:12" x14ac:dyDescent="0.2">
      <c r="A1818" s="1">
        <v>43814.783055555556</v>
      </c>
      <c r="B1818" t="s">
        <v>5304</v>
      </c>
      <c r="C1818" t="s">
        <v>2074</v>
      </c>
      <c r="D1818">
        <v>1</v>
      </c>
      <c r="E1818">
        <v>1</v>
      </c>
      <c r="F1818">
        <v>1</v>
      </c>
      <c r="G1818" t="s">
        <v>5305</v>
      </c>
      <c r="K1818">
        <v>1.2062846916717801E+18</v>
      </c>
      <c r="L1818" t="s">
        <v>5306</v>
      </c>
    </row>
    <row r="1819" spans="1:12" x14ac:dyDescent="0.2">
      <c r="A1819" s="1">
        <v>43814.77615740741</v>
      </c>
      <c r="B1819" t="s">
        <v>5307</v>
      </c>
      <c r="C1819" t="s">
        <v>5307</v>
      </c>
      <c r="D1819">
        <v>0</v>
      </c>
      <c r="E1819">
        <v>0</v>
      </c>
      <c r="F1819">
        <v>0</v>
      </c>
      <c r="G1819" t="s">
        <v>5308</v>
      </c>
      <c r="K1819">
        <v>1.2062821916904801E+18</v>
      </c>
      <c r="L1819" t="s">
        <v>5309</v>
      </c>
    </row>
    <row r="1820" spans="1:12" x14ac:dyDescent="0.2">
      <c r="A1820" s="1">
        <v>43814.770173611112</v>
      </c>
      <c r="B1820" t="s">
        <v>5310</v>
      </c>
      <c r="C1820" t="s">
        <v>5311</v>
      </c>
      <c r="D1820">
        <v>0</v>
      </c>
      <c r="E1820">
        <v>3</v>
      </c>
      <c r="F1820">
        <v>1</v>
      </c>
      <c r="G1820" t="s">
        <v>5312</v>
      </c>
      <c r="K1820">
        <v>1.20628002388126E+18</v>
      </c>
      <c r="L1820" t="s">
        <v>5313</v>
      </c>
    </row>
    <row r="1821" spans="1:12" x14ac:dyDescent="0.2">
      <c r="A1821" s="1">
        <v>43814.754363425927</v>
      </c>
      <c r="B1821" t="s">
        <v>5314</v>
      </c>
      <c r="C1821" t="s">
        <v>5315</v>
      </c>
      <c r="D1821">
        <v>1</v>
      </c>
      <c r="E1821">
        <v>0</v>
      </c>
      <c r="F1821">
        <v>0</v>
      </c>
      <c r="G1821" t="s">
        <v>5316</v>
      </c>
      <c r="K1821">
        <v>1.20627429083805E+18</v>
      </c>
      <c r="L1821" t="s">
        <v>5317</v>
      </c>
    </row>
    <row r="1822" spans="1:12" x14ac:dyDescent="0.2">
      <c r="A1822" s="1">
        <v>43814.744247685187</v>
      </c>
      <c r="B1822" t="s">
        <v>4970</v>
      </c>
      <c r="D1822">
        <v>0</v>
      </c>
      <c r="E1822">
        <v>0</v>
      </c>
      <c r="F1822">
        <v>1</v>
      </c>
      <c r="G1822" t="s">
        <v>5318</v>
      </c>
      <c r="K1822">
        <v>1.2062706251170199E+18</v>
      </c>
      <c r="L1822" t="s">
        <v>5319</v>
      </c>
    </row>
    <row r="1823" spans="1:12" x14ac:dyDescent="0.2">
      <c r="A1823" s="1">
        <v>43814.744027777779</v>
      </c>
      <c r="B1823" t="s">
        <v>4932</v>
      </c>
      <c r="D1823">
        <v>0</v>
      </c>
      <c r="E1823">
        <v>0</v>
      </c>
      <c r="F1823">
        <v>0</v>
      </c>
      <c r="G1823" t="s">
        <v>5320</v>
      </c>
      <c r="K1823">
        <v>1.2062705480635E+18</v>
      </c>
      <c r="L1823" t="s">
        <v>5321</v>
      </c>
    </row>
    <row r="1824" spans="1:12" x14ac:dyDescent="0.2">
      <c r="A1824" s="1">
        <v>43814.73847222222</v>
      </c>
      <c r="B1824" t="s">
        <v>5322</v>
      </c>
      <c r="D1824">
        <v>0</v>
      </c>
      <c r="E1824">
        <v>2</v>
      </c>
      <c r="F1824">
        <v>0</v>
      </c>
      <c r="G1824" t="s">
        <v>5323</v>
      </c>
      <c r="I1824" t="e">
        <f>_xlfn.SINGLE(abo3udayaltmeme _xlfn.SINGLE(a_altamimi11))</f>
        <v>#NAME?</v>
      </c>
      <c r="K1824">
        <v>1.20626853514147E+18</v>
      </c>
      <c r="L1824" t="s">
        <v>5324</v>
      </c>
    </row>
    <row r="1825" spans="1:12" x14ac:dyDescent="0.2">
      <c r="A1825" s="1">
        <v>43814.737361111111</v>
      </c>
      <c r="B1825" t="s">
        <v>5325</v>
      </c>
      <c r="D1825">
        <v>0</v>
      </c>
      <c r="E1825">
        <v>0</v>
      </c>
      <c r="F1825">
        <v>1</v>
      </c>
      <c r="G1825" t="s">
        <v>5326</v>
      </c>
      <c r="K1825">
        <v>1.2062681295270999E+18</v>
      </c>
      <c r="L1825" t="s">
        <v>5327</v>
      </c>
    </row>
    <row r="1826" spans="1:12" x14ac:dyDescent="0.2">
      <c r="A1826" s="1">
        <v>43814.726145833331</v>
      </c>
      <c r="B1826" t="s">
        <v>5328</v>
      </c>
      <c r="D1826">
        <v>3</v>
      </c>
      <c r="E1826">
        <v>0</v>
      </c>
      <c r="F1826">
        <v>32</v>
      </c>
      <c r="G1826" t="s">
        <v>5329</v>
      </c>
      <c r="K1826">
        <v>1.20626406541438E+18</v>
      </c>
      <c r="L1826" t="s">
        <v>5330</v>
      </c>
    </row>
    <row r="1827" spans="1:12" x14ac:dyDescent="0.2">
      <c r="A1827" s="1">
        <v>43814.71020833333</v>
      </c>
      <c r="B1827" t="s">
        <v>5331</v>
      </c>
      <c r="C1827" t="s">
        <v>5332</v>
      </c>
      <c r="D1827">
        <v>0</v>
      </c>
      <c r="E1827">
        <v>0</v>
      </c>
      <c r="F1827">
        <v>0</v>
      </c>
      <c r="G1827" t="s">
        <v>5333</v>
      </c>
      <c r="K1827">
        <v>1.2062582926343301E+18</v>
      </c>
      <c r="L1827" t="s">
        <v>5334</v>
      </c>
    </row>
    <row r="1828" spans="1:12" x14ac:dyDescent="0.2">
      <c r="A1828" s="1">
        <v>43814.701041666667</v>
      </c>
      <c r="B1828" t="s">
        <v>5335</v>
      </c>
      <c r="D1828">
        <v>1</v>
      </c>
      <c r="E1828">
        <v>0</v>
      </c>
      <c r="F1828">
        <v>0</v>
      </c>
      <c r="G1828" t="s">
        <v>5336</v>
      </c>
      <c r="K1828">
        <v>1.20625496869042E+18</v>
      </c>
      <c r="L1828" t="s">
        <v>5337</v>
      </c>
    </row>
    <row r="1829" spans="1:12" x14ac:dyDescent="0.2">
      <c r="A1829" s="1">
        <v>43814.700150462966</v>
      </c>
      <c r="B1829" t="s">
        <v>5338</v>
      </c>
      <c r="C1829" t="s">
        <v>5339</v>
      </c>
      <c r="D1829">
        <v>0</v>
      </c>
      <c r="E1829">
        <v>0</v>
      </c>
      <c r="F1829">
        <v>0</v>
      </c>
      <c r="G1829" t="s">
        <v>5340</v>
      </c>
      <c r="K1829">
        <v>1.20625464545633E+18</v>
      </c>
      <c r="L1829" t="s">
        <v>5341</v>
      </c>
    </row>
    <row r="1830" spans="1:12" x14ac:dyDescent="0.2">
      <c r="A1830" s="1">
        <v>43814.694247685184</v>
      </c>
      <c r="B1830" t="s">
        <v>5342</v>
      </c>
      <c r="D1830">
        <v>0</v>
      </c>
      <c r="E1830">
        <v>8</v>
      </c>
      <c r="F1830">
        <v>10</v>
      </c>
      <c r="G1830" t="s">
        <v>5343</v>
      </c>
      <c r="K1830">
        <v>1.2062525093728599E+18</v>
      </c>
      <c r="L1830" t="s">
        <v>5344</v>
      </c>
    </row>
    <row r="1831" spans="1:12" x14ac:dyDescent="0.2">
      <c r="A1831" s="1">
        <v>43814.692245370374</v>
      </c>
      <c r="B1831" t="s">
        <v>5345</v>
      </c>
      <c r="D1831">
        <v>0</v>
      </c>
      <c r="E1831">
        <v>0</v>
      </c>
      <c r="F1831">
        <v>0</v>
      </c>
      <c r="G1831" t="s">
        <v>5346</v>
      </c>
      <c r="I1831" t="e">
        <f>Saudi_Aramco</f>
        <v>#NAME?</v>
      </c>
      <c r="K1831">
        <v>1.20625178037758E+18</v>
      </c>
      <c r="L1831" t="s">
        <v>5347</v>
      </c>
    </row>
    <row r="1832" spans="1:12" x14ac:dyDescent="0.2">
      <c r="A1832" s="1">
        <v>43814.691377314812</v>
      </c>
      <c r="B1832" t="s">
        <v>5348</v>
      </c>
      <c r="C1832" t="s">
        <v>2520</v>
      </c>
      <c r="D1832">
        <v>0</v>
      </c>
      <c r="E1832">
        <v>0</v>
      </c>
      <c r="F1832">
        <v>0</v>
      </c>
      <c r="G1832" t="s">
        <v>5349</v>
      </c>
      <c r="K1832">
        <v>1.2062514657041201E+18</v>
      </c>
      <c r="L1832" t="s">
        <v>5350</v>
      </c>
    </row>
    <row r="1833" spans="1:12" x14ac:dyDescent="0.2">
      <c r="A1833" s="1">
        <v>43814.672291666669</v>
      </c>
      <c r="B1833" t="s">
        <v>3061</v>
      </c>
      <c r="D1833">
        <v>0</v>
      </c>
      <c r="E1833">
        <v>0</v>
      </c>
      <c r="F1833">
        <v>0</v>
      </c>
      <c r="G1833" t="s">
        <v>5351</v>
      </c>
      <c r="K1833">
        <v>1.20624455248031E+18</v>
      </c>
      <c r="L1833" t="s">
        <v>5352</v>
      </c>
    </row>
    <row r="1834" spans="1:12" x14ac:dyDescent="0.2">
      <c r="A1834" s="1">
        <v>43814.671284722222</v>
      </c>
      <c r="B1834" t="s">
        <v>4970</v>
      </c>
      <c r="D1834">
        <v>0</v>
      </c>
      <c r="E1834">
        <v>0</v>
      </c>
      <c r="F1834">
        <v>1</v>
      </c>
      <c r="G1834" t="s">
        <v>5353</v>
      </c>
      <c r="K1834">
        <v>1.20624418435042E+18</v>
      </c>
      <c r="L1834" t="s">
        <v>5354</v>
      </c>
    </row>
    <row r="1835" spans="1:12" x14ac:dyDescent="0.2">
      <c r="A1835" s="1">
        <v>43814.669108796297</v>
      </c>
      <c r="B1835" t="s">
        <v>5355</v>
      </c>
      <c r="C1835" t="s">
        <v>5356</v>
      </c>
      <c r="D1835">
        <v>0</v>
      </c>
      <c r="E1835">
        <v>0</v>
      </c>
      <c r="F1835">
        <v>1</v>
      </c>
      <c r="G1835" t="s">
        <v>5357</v>
      </c>
      <c r="K1835">
        <v>1.2062433962826701E+18</v>
      </c>
      <c r="L1835" t="s">
        <v>5358</v>
      </c>
    </row>
    <row r="1836" spans="1:12" x14ac:dyDescent="0.2">
      <c r="A1836" s="1">
        <v>43814.662800925929</v>
      </c>
      <c r="B1836" t="s">
        <v>3061</v>
      </c>
      <c r="D1836">
        <v>0</v>
      </c>
      <c r="E1836">
        <v>0</v>
      </c>
      <c r="F1836">
        <v>0</v>
      </c>
      <c r="G1836" t="s">
        <v>5359</v>
      </c>
      <c r="K1836">
        <v>1.2062411103492301E+18</v>
      </c>
      <c r="L1836" t="s">
        <v>5360</v>
      </c>
    </row>
    <row r="1837" spans="1:12" x14ac:dyDescent="0.2">
      <c r="A1837" s="1">
        <v>43814.653877314813</v>
      </c>
      <c r="B1837" t="s">
        <v>5361</v>
      </c>
      <c r="C1837" t="s">
        <v>2653</v>
      </c>
      <c r="D1837">
        <v>1</v>
      </c>
      <c r="E1837">
        <v>0</v>
      </c>
      <c r="F1837">
        <v>0</v>
      </c>
      <c r="G1837" t="s">
        <v>5362</v>
      </c>
      <c r="K1837">
        <v>1.2062378775978801E+18</v>
      </c>
      <c r="L1837" t="s">
        <v>5363</v>
      </c>
    </row>
    <row r="1838" spans="1:12" x14ac:dyDescent="0.2">
      <c r="A1838" s="1">
        <v>43814.653587962966</v>
      </c>
      <c r="B1838" t="s">
        <v>5364</v>
      </c>
      <c r="D1838">
        <v>1</v>
      </c>
      <c r="E1838">
        <v>0</v>
      </c>
      <c r="F1838">
        <v>0</v>
      </c>
      <c r="G1838" t="s">
        <v>5365</v>
      </c>
      <c r="K1838">
        <v>1.20623777443889E+18</v>
      </c>
      <c r="L1838" t="s">
        <v>5366</v>
      </c>
    </row>
    <row r="1839" spans="1:12" x14ac:dyDescent="0.2">
      <c r="A1839" s="1">
        <v>43814.646504629629</v>
      </c>
      <c r="B1839" t="s">
        <v>5367</v>
      </c>
      <c r="C1839" t="s">
        <v>5368</v>
      </c>
      <c r="D1839">
        <v>2</v>
      </c>
      <c r="E1839">
        <v>0</v>
      </c>
      <c r="F1839">
        <v>0</v>
      </c>
      <c r="G1839" t="s">
        <v>5369</v>
      </c>
      <c r="K1839">
        <v>1.2062352057381199E+18</v>
      </c>
      <c r="L1839" t="s">
        <v>5370</v>
      </c>
    </row>
    <row r="1840" spans="1:12" x14ac:dyDescent="0.2">
      <c r="A1840" s="1">
        <v>43814.624374999999</v>
      </c>
      <c r="B1840" t="s">
        <v>5371</v>
      </c>
      <c r="C1840" t="s">
        <v>4895</v>
      </c>
      <c r="D1840">
        <v>0</v>
      </c>
      <c r="E1840">
        <v>0</v>
      </c>
      <c r="F1840">
        <v>0</v>
      </c>
      <c r="G1840" t="s">
        <v>5372</v>
      </c>
      <c r="K1840">
        <v>1.2062271868328699E+18</v>
      </c>
      <c r="L1840" t="s">
        <v>5373</v>
      </c>
    </row>
    <row r="1841" spans="1:12" x14ac:dyDescent="0.2">
      <c r="A1841" s="1">
        <v>43814.618900462963</v>
      </c>
      <c r="B1841" t="s">
        <v>5374</v>
      </c>
      <c r="D1841">
        <v>0</v>
      </c>
      <c r="E1841">
        <v>1</v>
      </c>
      <c r="F1841">
        <v>2</v>
      </c>
      <c r="G1841" t="s">
        <v>298</v>
      </c>
      <c r="K1841">
        <v>1.20622520437405E+18</v>
      </c>
      <c r="L1841" t="s">
        <v>5375</v>
      </c>
    </row>
    <row r="1842" spans="1:12" x14ac:dyDescent="0.2">
      <c r="A1842" s="1">
        <v>43814.616226851853</v>
      </c>
      <c r="B1842" t="s">
        <v>5376</v>
      </c>
      <c r="C1842" t="s">
        <v>5377</v>
      </c>
      <c r="D1842">
        <v>0</v>
      </c>
      <c r="E1842">
        <v>0</v>
      </c>
      <c r="F1842">
        <v>0</v>
      </c>
      <c r="G1842" t="s">
        <v>5378</v>
      </c>
      <c r="K1842">
        <v>1.2062242317443799E+18</v>
      </c>
      <c r="L1842" t="s">
        <v>5379</v>
      </c>
    </row>
    <row r="1843" spans="1:12" x14ac:dyDescent="0.2">
      <c r="A1843" s="1">
        <v>43814.609282407408</v>
      </c>
      <c r="B1843" t="s">
        <v>5380</v>
      </c>
      <c r="D1843">
        <v>4</v>
      </c>
      <c r="E1843">
        <v>6</v>
      </c>
      <c r="F1843">
        <v>21</v>
      </c>
      <c r="G1843" t="s">
        <v>5381</v>
      </c>
      <c r="I1843" t="e">
        <f>katekelly</f>
        <v>#NAME?</v>
      </c>
      <c r="K1843">
        <v>1.2062217161434601E+18</v>
      </c>
      <c r="L1843" t="s">
        <v>5382</v>
      </c>
    </row>
    <row r="1844" spans="1:12" x14ac:dyDescent="0.2">
      <c r="A1844" s="1">
        <v>43814.593275462961</v>
      </c>
      <c r="B1844" t="s">
        <v>3455</v>
      </c>
      <c r="C1844" t="s">
        <v>5383</v>
      </c>
      <c r="D1844">
        <v>0</v>
      </c>
      <c r="E1844">
        <v>0</v>
      </c>
      <c r="F1844">
        <v>1</v>
      </c>
      <c r="G1844" t="s">
        <v>5384</v>
      </c>
      <c r="K1844">
        <v>1.20621591733361E+18</v>
      </c>
      <c r="L1844" t="s">
        <v>5385</v>
      </c>
    </row>
    <row r="1845" spans="1:12" x14ac:dyDescent="0.2">
      <c r="A1845" s="1">
        <v>43814.590613425928</v>
      </c>
      <c r="B1845" t="s">
        <v>756</v>
      </c>
      <c r="D1845">
        <v>4</v>
      </c>
      <c r="E1845">
        <v>13</v>
      </c>
      <c r="F1845">
        <v>21</v>
      </c>
      <c r="G1845" t="s">
        <v>5386</v>
      </c>
      <c r="K1845">
        <v>1.2062149525512699E+18</v>
      </c>
      <c r="L1845" t="s">
        <v>5387</v>
      </c>
    </row>
    <row r="1846" spans="1:12" x14ac:dyDescent="0.2">
      <c r="A1846" s="1">
        <v>43814.579108796293</v>
      </c>
      <c r="B1846" t="s">
        <v>5388</v>
      </c>
      <c r="D1846">
        <v>0</v>
      </c>
      <c r="E1846">
        <v>0</v>
      </c>
      <c r="F1846">
        <v>0</v>
      </c>
      <c r="G1846" t="s">
        <v>5389</v>
      </c>
      <c r="K1846">
        <v>1.2062107835307E+18</v>
      </c>
      <c r="L1846" t="s">
        <v>5390</v>
      </c>
    </row>
    <row r="1847" spans="1:12" x14ac:dyDescent="0.2">
      <c r="A1847" s="1">
        <v>43814.575798611113</v>
      </c>
      <c r="B1847" t="s">
        <v>721</v>
      </c>
      <c r="D1847">
        <v>47</v>
      </c>
      <c r="E1847">
        <v>117</v>
      </c>
      <c r="F1847">
        <v>299</v>
      </c>
      <c r="G1847" t="s">
        <v>5391</v>
      </c>
      <c r="K1847">
        <v>1.20620958353185E+18</v>
      </c>
      <c r="L1847" t="s">
        <v>5392</v>
      </c>
    </row>
    <row r="1848" spans="1:12" x14ac:dyDescent="0.2">
      <c r="A1848" s="1">
        <v>43814.566458333335</v>
      </c>
      <c r="B1848" t="s">
        <v>5393</v>
      </c>
      <c r="C1848" t="s">
        <v>5393</v>
      </c>
      <c r="D1848">
        <v>0</v>
      </c>
      <c r="E1848">
        <v>0</v>
      </c>
      <c r="F1848">
        <v>0</v>
      </c>
      <c r="G1848" t="s">
        <v>5394</v>
      </c>
      <c r="K1848">
        <v>1.2062061968453299E+18</v>
      </c>
      <c r="L1848" t="s">
        <v>5395</v>
      </c>
    </row>
    <row r="1849" spans="1:12" x14ac:dyDescent="0.2">
      <c r="A1849" s="1">
        <v>43814.564837962964</v>
      </c>
      <c r="B1849" t="s">
        <v>5396</v>
      </c>
      <c r="D1849">
        <v>1</v>
      </c>
      <c r="E1849">
        <v>0</v>
      </c>
      <c r="F1849">
        <v>2</v>
      </c>
      <c r="G1849" t="s">
        <v>5397</v>
      </c>
      <c r="I1849" t="e">
        <f>AlinmaInvest</f>
        <v>#NAME?</v>
      </c>
      <c r="K1849">
        <v>1.20620561271715E+18</v>
      </c>
      <c r="L1849" t="s">
        <v>5398</v>
      </c>
    </row>
    <row r="1850" spans="1:12" x14ac:dyDescent="0.2">
      <c r="A1850" s="1">
        <v>43814.559745370374</v>
      </c>
      <c r="B1850" t="s">
        <v>5399</v>
      </c>
      <c r="D1850">
        <v>0</v>
      </c>
      <c r="E1850">
        <v>0</v>
      </c>
      <c r="F1850">
        <v>0</v>
      </c>
      <c r="G1850" t="s">
        <v>5400</v>
      </c>
      <c r="K1850">
        <v>1.20620376401055E+18</v>
      </c>
      <c r="L1850" t="s">
        <v>5401</v>
      </c>
    </row>
    <row r="1851" spans="1:12" x14ac:dyDescent="0.2">
      <c r="A1851" s="1">
        <v>43814.542719907404</v>
      </c>
      <c r="B1851" t="s">
        <v>5402</v>
      </c>
      <c r="D1851">
        <v>1</v>
      </c>
      <c r="E1851">
        <v>0</v>
      </c>
      <c r="F1851">
        <v>0</v>
      </c>
      <c r="G1851" t="s">
        <v>5403</v>
      </c>
      <c r="I1851" t="e">
        <f>AlinmaInvest</f>
        <v>#NAME?</v>
      </c>
      <c r="K1851">
        <v>1.2061975955987E+18</v>
      </c>
      <c r="L1851" t="s">
        <v>5404</v>
      </c>
    </row>
    <row r="1852" spans="1:12" x14ac:dyDescent="0.2">
      <c r="A1852" s="1">
        <v>43814.536666666667</v>
      </c>
      <c r="B1852" t="s">
        <v>4970</v>
      </c>
      <c r="D1852">
        <v>0</v>
      </c>
      <c r="E1852">
        <v>0</v>
      </c>
      <c r="F1852">
        <v>0</v>
      </c>
      <c r="G1852" t="s">
        <v>5318</v>
      </c>
      <c r="K1852">
        <v>1.2061954005348401E+18</v>
      </c>
      <c r="L1852" t="s">
        <v>5405</v>
      </c>
    </row>
    <row r="1853" spans="1:12" x14ac:dyDescent="0.2">
      <c r="A1853" s="1">
        <v>43814.536481481482</v>
      </c>
      <c r="B1853" t="s">
        <v>4340</v>
      </c>
      <c r="D1853">
        <v>85</v>
      </c>
      <c r="E1853">
        <v>314</v>
      </c>
      <c r="F1853">
        <v>789</v>
      </c>
      <c r="G1853" t="s">
        <v>5406</v>
      </c>
      <c r="I1853" t="e">
        <f>katekelly</f>
        <v>#NAME?</v>
      </c>
      <c r="K1853">
        <v>1.2061953350324201E+18</v>
      </c>
      <c r="L1853" t="s">
        <v>5407</v>
      </c>
    </row>
    <row r="1854" spans="1:12" x14ac:dyDescent="0.2">
      <c r="A1854" s="1">
        <v>43814.536319444444</v>
      </c>
      <c r="B1854" t="s">
        <v>4932</v>
      </c>
      <c r="D1854">
        <v>0</v>
      </c>
      <c r="E1854">
        <v>0</v>
      </c>
      <c r="F1854">
        <v>0</v>
      </c>
      <c r="G1854" t="s">
        <v>5320</v>
      </c>
      <c r="K1854">
        <v>1.20619527507906E+18</v>
      </c>
      <c r="L1854" t="s">
        <v>5408</v>
      </c>
    </row>
    <row r="1855" spans="1:12" x14ac:dyDescent="0.2">
      <c r="A1855" s="1">
        <v>43814.511111111111</v>
      </c>
      <c r="B1855" t="s">
        <v>4970</v>
      </c>
      <c r="D1855">
        <v>0</v>
      </c>
      <c r="E1855">
        <v>0</v>
      </c>
      <c r="F1855">
        <v>0</v>
      </c>
      <c r="G1855" t="s">
        <v>5409</v>
      </c>
      <c r="K1855">
        <v>1.20618613959967E+18</v>
      </c>
      <c r="L1855" t="s">
        <v>5410</v>
      </c>
    </row>
    <row r="1856" spans="1:12" x14ac:dyDescent="0.2">
      <c r="A1856" s="1">
        <v>43814.510879629626</v>
      </c>
      <c r="B1856" t="s">
        <v>4932</v>
      </c>
      <c r="D1856">
        <v>0</v>
      </c>
      <c r="E1856">
        <v>0</v>
      </c>
      <c r="F1856">
        <v>0</v>
      </c>
      <c r="G1856" t="s">
        <v>5411</v>
      </c>
      <c r="K1856">
        <v>1.20618605689219E+18</v>
      </c>
      <c r="L1856" t="s">
        <v>5412</v>
      </c>
    </row>
    <row r="1857" spans="1:12" x14ac:dyDescent="0.2">
      <c r="A1857" s="1">
        <v>43814.50675925926</v>
      </c>
      <c r="B1857" t="s">
        <v>5413</v>
      </c>
      <c r="C1857" t="s">
        <v>1542</v>
      </c>
      <c r="D1857">
        <v>1</v>
      </c>
      <c r="E1857">
        <v>3</v>
      </c>
      <c r="F1857">
        <v>2</v>
      </c>
      <c r="G1857" t="s">
        <v>5414</v>
      </c>
      <c r="K1857">
        <v>1.20618456543965E+18</v>
      </c>
      <c r="L1857" t="s">
        <v>5415</v>
      </c>
    </row>
    <row r="1858" spans="1:12" x14ac:dyDescent="0.2">
      <c r="A1858" s="1">
        <v>43814.49722222222</v>
      </c>
      <c r="B1858" t="s">
        <v>5416</v>
      </c>
      <c r="C1858" t="s">
        <v>5417</v>
      </c>
      <c r="D1858">
        <v>0</v>
      </c>
      <c r="E1858">
        <v>0</v>
      </c>
      <c r="F1858">
        <v>0</v>
      </c>
      <c r="G1858" t="s">
        <v>5418</v>
      </c>
      <c r="K1858">
        <v>1.20618110592736E+18</v>
      </c>
      <c r="L1858" t="s">
        <v>5419</v>
      </c>
    </row>
    <row r="1859" spans="1:12" x14ac:dyDescent="0.2">
      <c r="A1859" s="1">
        <v>43814.494247685187</v>
      </c>
      <c r="B1859" t="s">
        <v>5224</v>
      </c>
      <c r="D1859">
        <v>0</v>
      </c>
      <c r="E1859">
        <v>0</v>
      </c>
      <c r="F1859">
        <v>1</v>
      </c>
      <c r="G1859" t="s">
        <v>5420</v>
      </c>
      <c r="K1859">
        <v>1.2061800298367301E+18</v>
      </c>
      <c r="L1859" t="s">
        <v>5421</v>
      </c>
    </row>
    <row r="1860" spans="1:12" x14ac:dyDescent="0.2">
      <c r="A1860" s="1">
        <v>43814.489155092589</v>
      </c>
      <c r="B1860" t="s">
        <v>5422</v>
      </c>
      <c r="D1860">
        <v>1</v>
      </c>
      <c r="E1860">
        <v>7</v>
      </c>
      <c r="F1860">
        <v>7</v>
      </c>
      <c r="G1860" t="s">
        <v>5423</v>
      </c>
      <c r="K1860">
        <v>1.20617818444365E+18</v>
      </c>
      <c r="L1860" t="s">
        <v>5424</v>
      </c>
    </row>
    <row r="1861" spans="1:12" x14ac:dyDescent="0.2">
      <c r="A1861" s="1">
        <v>43814.486944444441</v>
      </c>
      <c r="B1861" t="s">
        <v>5425</v>
      </c>
      <c r="D1861">
        <v>1</v>
      </c>
      <c r="E1861">
        <v>0</v>
      </c>
      <c r="F1861">
        <v>0</v>
      </c>
      <c r="G1861" t="s">
        <v>5426</v>
      </c>
      <c r="I1861" t="e">
        <f>AlbiladCapital</f>
        <v>#NAME?</v>
      </c>
      <c r="K1861">
        <v>1.2061773843718001E+18</v>
      </c>
      <c r="L1861" t="s">
        <v>5427</v>
      </c>
    </row>
    <row r="1862" spans="1:12" x14ac:dyDescent="0.2">
      <c r="A1862" s="1">
        <v>43814.459618055553</v>
      </c>
      <c r="B1862" t="s">
        <v>1883</v>
      </c>
      <c r="D1862">
        <v>0</v>
      </c>
      <c r="E1862">
        <v>0</v>
      </c>
      <c r="F1862">
        <v>1</v>
      </c>
      <c r="G1862" t="s">
        <v>5428</v>
      </c>
      <c r="K1862">
        <v>1.20616748053376E+18</v>
      </c>
      <c r="L1862" t="s">
        <v>5429</v>
      </c>
    </row>
    <row r="1863" spans="1:12" x14ac:dyDescent="0.2">
      <c r="A1863" s="1">
        <v>43814.451516203706</v>
      </c>
      <c r="B1863" t="s">
        <v>5430</v>
      </c>
      <c r="D1863">
        <v>0</v>
      </c>
      <c r="E1863">
        <v>0</v>
      </c>
      <c r="F1863">
        <v>1</v>
      </c>
      <c r="G1863" t="s">
        <v>5389</v>
      </c>
      <c r="K1863">
        <v>1.2061645454688599E+18</v>
      </c>
      <c r="L1863" t="s">
        <v>5431</v>
      </c>
    </row>
    <row r="1864" spans="1:12" x14ac:dyDescent="0.2">
      <c r="A1864" s="1">
        <v>43814.449641203704</v>
      </c>
      <c r="B1864" t="s">
        <v>5432</v>
      </c>
      <c r="C1864" t="s">
        <v>2104</v>
      </c>
      <c r="D1864">
        <v>2</v>
      </c>
      <c r="E1864">
        <v>0</v>
      </c>
      <c r="F1864">
        <v>0</v>
      </c>
      <c r="G1864" t="s">
        <v>5433</v>
      </c>
      <c r="K1864">
        <v>1.20616386650333E+18</v>
      </c>
      <c r="L1864" t="s">
        <v>5434</v>
      </c>
    </row>
    <row r="1865" spans="1:12" x14ac:dyDescent="0.2">
      <c r="A1865" s="1">
        <v>43814.448923611111</v>
      </c>
      <c r="B1865" t="s">
        <v>3455</v>
      </c>
      <c r="C1865" t="s">
        <v>5435</v>
      </c>
      <c r="D1865">
        <v>1</v>
      </c>
      <c r="E1865">
        <v>0</v>
      </c>
      <c r="F1865">
        <v>0</v>
      </c>
      <c r="G1865" t="s">
        <v>3463</v>
      </c>
      <c r="K1865">
        <v>1.20616360285358E+18</v>
      </c>
      <c r="L1865" t="s">
        <v>5436</v>
      </c>
    </row>
    <row r="1866" spans="1:12" x14ac:dyDescent="0.2">
      <c r="A1866" s="1">
        <v>43814.440023148149</v>
      </c>
      <c r="B1866" t="s">
        <v>5437</v>
      </c>
      <c r="C1866" t="s">
        <v>274</v>
      </c>
      <c r="D1866">
        <v>2</v>
      </c>
      <c r="E1866">
        <v>0</v>
      </c>
      <c r="F1866">
        <v>0</v>
      </c>
      <c r="G1866" t="s">
        <v>5438</v>
      </c>
      <c r="K1866">
        <v>1.2061603812338099E+18</v>
      </c>
      <c r="L1866" t="s">
        <v>5439</v>
      </c>
    </row>
    <row r="1867" spans="1:12" x14ac:dyDescent="0.2">
      <c r="A1867" s="1">
        <v>43814.432824074072</v>
      </c>
      <c r="B1867" t="s">
        <v>186</v>
      </c>
      <c r="C1867" t="s">
        <v>5440</v>
      </c>
      <c r="D1867">
        <v>0</v>
      </c>
      <c r="E1867">
        <v>0</v>
      </c>
      <c r="F1867">
        <v>0</v>
      </c>
      <c r="G1867" t="s">
        <v>5441</v>
      </c>
      <c r="K1867">
        <v>1.20615776943648E+18</v>
      </c>
      <c r="L1867" t="s">
        <v>5442</v>
      </c>
    </row>
    <row r="1868" spans="1:12" x14ac:dyDescent="0.2">
      <c r="A1868" s="1">
        <v>43814.428599537037</v>
      </c>
      <c r="B1868" t="s">
        <v>1542</v>
      </c>
      <c r="D1868">
        <v>8</v>
      </c>
      <c r="E1868">
        <v>18</v>
      </c>
      <c r="F1868">
        <v>34</v>
      </c>
      <c r="G1868" t="s">
        <v>5443</v>
      </c>
      <c r="K1868">
        <v>1.20615624067565E+18</v>
      </c>
      <c r="L1868" t="s">
        <v>5444</v>
      </c>
    </row>
    <row r="1869" spans="1:12" x14ac:dyDescent="0.2">
      <c r="A1869" s="1">
        <v>43814.41510416667</v>
      </c>
      <c r="B1869" t="s">
        <v>5445</v>
      </c>
      <c r="C1869" t="s">
        <v>2104</v>
      </c>
      <c r="D1869">
        <v>1</v>
      </c>
      <c r="E1869">
        <v>0</v>
      </c>
      <c r="F1869">
        <v>0</v>
      </c>
      <c r="G1869" t="s">
        <v>5446</v>
      </c>
      <c r="K1869">
        <v>1.2061513474831501E+18</v>
      </c>
      <c r="L1869" t="s">
        <v>5447</v>
      </c>
    </row>
    <row r="1870" spans="1:12" x14ac:dyDescent="0.2">
      <c r="A1870" s="1">
        <v>43814.411597222221</v>
      </c>
      <c r="B1870" t="s">
        <v>3455</v>
      </c>
      <c r="C1870" t="s">
        <v>5448</v>
      </c>
      <c r="D1870">
        <v>0</v>
      </c>
      <c r="E1870">
        <v>0</v>
      </c>
      <c r="F1870">
        <v>0</v>
      </c>
      <c r="G1870" t="s">
        <v>3463</v>
      </c>
      <c r="K1870">
        <v>1.2061500792472699E+18</v>
      </c>
      <c r="L1870" t="s">
        <v>5449</v>
      </c>
    </row>
    <row r="1871" spans="1:12" x14ac:dyDescent="0.2">
      <c r="A1871" s="1">
        <v>43814.410856481481</v>
      </c>
      <c r="B1871" t="s">
        <v>3455</v>
      </c>
      <c r="C1871" t="s">
        <v>5450</v>
      </c>
      <c r="D1871">
        <v>0</v>
      </c>
      <c r="E1871">
        <v>0</v>
      </c>
      <c r="F1871">
        <v>0</v>
      </c>
      <c r="G1871" t="s">
        <v>5451</v>
      </c>
      <c r="K1871">
        <v>1.20614980935213E+18</v>
      </c>
      <c r="L1871" t="s">
        <v>5452</v>
      </c>
    </row>
    <row r="1872" spans="1:12" x14ac:dyDescent="0.2">
      <c r="A1872" s="1">
        <v>43814.40965277778</v>
      </c>
      <c r="B1872" t="s">
        <v>3455</v>
      </c>
      <c r="C1872" t="s">
        <v>5453</v>
      </c>
      <c r="D1872">
        <v>0</v>
      </c>
      <c r="E1872">
        <v>0</v>
      </c>
      <c r="F1872">
        <v>0</v>
      </c>
      <c r="G1872" t="s">
        <v>4503</v>
      </c>
      <c r="K1872">
        <v>1.2061493723685601E+18</v>
      </c>
      <c r="L1872" t="s">
        <v>5454</v>
      </c>
    </row>
    <row r="1873" spans="1:12" x14ac:dyDescent="0.2">
      <c r="A1873" s="1">
        <v>43814.404062499998</v>
      </c>
      <c r="B1873" t="s">
        <v>5455</v>
      </c>
      <c r="C1873" t="s">
        <v>5456</v>
      </c>
      <c r="D1873">
        <v>0</v>
      </c>
      <c r="E1873">
        <v>0</v>
      </c>
      <c r="F1873">
        <v>0</v>
      </c>
      <c r="G1873" t="s">
        <v>5457</v>
      </c>
      <c r="K1873">
        <v>1.2061473474341399E+18</v>
      </c>
      <c r="L1873" t="s">
        <v>5458</v>
      </c>
    </row>
    <row r="1874" spans="1:12" x14ac:dyDescent="0.2">
      <c r="A1874" s="1">
        <v>43814.401342592595</v>
      </c>
      <c r="B1874" t="s">
        <v>3455</v>
      </c>
      <c r="C1874" t="s">
        <v>5448</v>
      </c>
      <c r="D1874">
        <v>1</v>
      </c>
      <c r="E1874">
        <v>0</v>
      </c>
      <c r="F1874">
        <v>0</v>
      </c>
      <c r="G1874" t="s">
        <v>4503</v>
      </c>
      <c r="K1874">
        <v>1.20614636389504E+18</v>
      </c>
      <c r="L1874" t="s">
        <v>5459</v>
      </c>
    </row>
    <row r="1875" spans="1:12" x14ac:dyDescent="0.2">
      <c r="A1875" s="1">
        <v>43814.394571759258</v>
      </c>
      <c r="B1875" t="s">
        <v>1175</v>
      </c>
      <c r="D1875">
        <v>0</v>
      </c>
      <c r="E1875">
        <v>2</v>
      </c>
      <c r="F1875">
        <v>2</v>
      </c>
      <c r="G1875" t="s">
        <v>5460</v>
      </c>
      <c r="K1875">
        <v>1.2061439088597801E+18</v>
      </c>
      <c r="L1875" t="s">
        <v>5461</v>
      </c>
    </row>
    <row r="1876" spans="1:12" x14ac:dyDescent="0.2">
      <c r="A1876" s="1">
        <v>43814.392974537041</v>
      </c>
      <c r="B1876" t="s">
        <v>186</v>
      </c>
      <c r="C1876" t="s">
        <v>5462</v>
      </c>
      <c r="D1876">
        <v>0</v>
      </c>
      <c r="E1876">
        <v>0</v>
      </c>
      <c r="F1876">
        <v>0</v>
      </c>
      <c r="G1876" t="s">
        <v>5463</v>
      </c>
      <c r="K1876">
        <v>1.20614332981521E+18</v>
      </c>
      <c r="L1876" t="s">
        <v>5464</v>
      </c>
    </row>
    <row r="1877" spans="1:12" x14ac:dyDescent="0.2">
      <c r="A1877" s="1">
        <v>43814.387291666666</v>
      </c>
      <c r="B1877" t="s">
        <v>3455</v>
      </c>
      <c r="C1877" t="s">
        <v>5465</v>
      </c>
      <c r="D1877">
        <v>0</v>
      </c>
      <c r="E1877">
        <v>0</v>
      </c>
      <c r="F1877">
        <v>0</v>
      </c>
      <c r="G1877" t="s">
        <v>4503</v>
      </c>
      <c r="K1877">
        <v>1.2061412684405499E+18</v>
      </c>
      <c r="L1877" t="s">
        <v>5466</v>
      </c>
    </row>
    <row r="1878" spans="1:12" x14ac:dyDescent="0.2">
      <c r="A1878" s="1">
        <v>43814.379733796297</v>
      </c>
      <c r="B1878" t="s">
        <v>3455</v>
      </c>
      <c r="C1878" t="s">
        <v>5467</v>
      </c>
      <c r="D1878">
        <v>2</v>
      </c>
      <c r="E1878">
        <v>0</v>
      </c>
      <c r="F1878">
        <v>0</v>
      </c>
      <c r="G1878" t="s">
        <v>4503</v>
      </c>
      <c r="K1878">
        <v>1.2061385310322801E+18</v>
      </c>
      <c r="L1878" t="s">
        <v>5468</v>
      </c>
    </row>
    <row r="1879" spans="1:12" x14ac:dyDescent="0.2">
      <c r="A1879" s="1">
        <v>43814.378506944442</v>
      </c>
      <c r="B1879" t="s">
        <v>5469</v>
      </c>
      <c r="C1879" t="s">
        <v>5470</v>
      </c>
      <c r="D1879">
        <v>0</v>
      </c>
      <c r="E1879">
        <v>0</v>
      </c>
      <c r="F1879">
        <v>1</v>
      </c>
      <c r="G1879" t="s">
        <v>5471</v>
      </c>
      <c r="K1879">
        <v>1.2061380864151099E+18</v>
      </c>
      <c r="L1879" t="s">
        <v>5472</v>
      </c>
    </row>
    <row r="1880" spans="1:12" x14ac:dyDescent="0.2">
      <c r="A1880" s="1">
        <v>43814.378055555557</v>
      </c>
      <c r="B1880" t="s">
        <v>3455</v>
      </c>
      <c r="C1880" t="s">
        <v>5435</v>
      </c>
      <c r="D1880">
        <v>1</v>
      </c>
      <c r="E1880">
        <v>0</v>
      </c>
      <c r="F1880">
        <v>0</v>
      </c>
      <c r="G1880" t="s">
        <v>4503</v>
      </c>
      <c r="K1880">
        <v>1.2061379219522099E+18</v>
      </c>
      <c r="L1880" t="s">
        <v>5473</v>
      </c>
    </row>
    <row r="1881" spans="1:12" x14ac:dyDescent="0.2">
      <c r="A1881" s="1">
        <v>43814.375127314815</v>
      </c>
      <c r="B1881" t="s">
        <v>3455</v>
      </c>
      <c r="C1881" t="s">
        <v>5474</v>
      </c>
      <c r="D1881">
        <v>2</v>
      </c>
      <c r="E1881">
        <v>0</v>
      </c>
      <c r="F1881">
        <v>0</v>
      </c>
      <c r="G1881" t="s">
        <v>5475</v>
      </c>
      <c r="K1881">
        <v>1.20613686165311E+18</v>
      </c>
      <c r="L1881" t="s">
        <v>5476</v>
      </c>
    </row>
    <row r="1882" spans="1:12" x14ac:dyDescent="0.2">
      <c r="A1882" s="1">
        <v>43814.372256944444</v>
      </c>
      <c r="B1882" t="s">
        <v>3455</v>
      </c>
      <c r="C1882" t="s">
        <v>5477</v>
      </c>
      <c r="D1882">
        <v>2</v>
      </c>
      <c r="E1882">
        <v>0</v>
      </c>
      <c r="F1882">
        <v>0</v>
      </c>
      <c r="G1882" t="s">
        <v>4503</v>
      </c>
      <c r="K1882">
        <v>1.20613582042559E+18</v>
      </c>
      <c r="L1882" t="s">
        <v>5478</v>
      </c>
    </row>
    <row r="1883" spans="1:12" x14ac:dyDescent="0.2">
      <c r="A1883" s="1">
        <v>43814.371435185189</v>
      </c>
      <c r="B1883" t="s">
        <v>5479</v>
      </c>
      <c r="C1883" t="s">
        <v>5480</v>
      </c>
      <c r="D1883">
        <v>0</v>
      </c>
      <c r="E1883">
        <v>0</v>
      </c>
      <c r="F1883">
        <v>0</v>
      </c>
      <c r="G1883" t="s">
        <v>5481</v>
      </c>
      <c r="K1883">
        <v>1.20613552489487E+18</v>
      </c>
      <c r="L1883" t="s">
        <v>5482</v>
      </c>
    </row>
    <row r="1884" spans="1:12" x14ac:dyDescent="0.2">
      <c r="A1884" s="1">
        <v>43814.368900462963</v>
      </c>
      <c r="B1884" t="s">
        <v>3455</v>
      </c>
      <c r="C1884" t="s">
        <v>5483</v>
      </c>
      <c r="D1884">
        <v>7</v>
      </c>
      <c r="E1884">
        <v>0</v>
      </c>
      <c r="F1884">
        <v>0</v>
      </c>
      <c r="G1884" t="s">
        <v>4503</v>
      </c>
      <c r="K1884">
        <v>1.2061346067743601E+18</v>
      </c>
      <c r="L1884" t="s">
        <v>5484</v>
      </c>
    </row>
    <row r="1885" spans="1:12" x14ac:dyDescent="0.2">
      <c r="A1885" s="1">
        <v>43814.366932870369</v>
      </c>
      <c r="B1885" t="s">
        <v>5485</v>
      </c>
      <c r="D1885">
        <v>0</v>
      </c>
      <c r="E1885">
        <v>8</v>
      </c>
      <c r="F1885">
        <v>21</v>
      </c>
      <c r="G1885" t="s">
        <v>5486</v>
      </c>
      <c r="K1885">
        <v>1.2061338916413299E+18</v>
      </c>
      <c r="L1885" t="s">
        <v>5487</v>
      </c>
    </row>
    <row r="1886" spans="1:12" x14ac:dyDescent="0.2">
      <c r="A1886" s="1">
        <v>43814.364814814813</v>
      </c>
      <c r="B1886" t="s">
        <v>5488</v>
      </c>
      <c r="C1886" t="s">
        <v>5489</v>
      </c>
      <c r="D1886">
        <v>4</v>
      </c>
      <c r="E1886">
        <v>0</v>
      </c>
      <c r="F1886">
        <v>0</v>
      </c>
      <c r="G1886" t="s">
        <v>5490</v>
      </c>
      <c r="K1886">
        <v>1.2061331246918999E+18</v>
      </c>
      <c r="L1886" t="s">
        <v>5491</v>
      </c>
    </row>
    <row r="1887" spans="1:12" x14ac:dyDescent="0.2">
      <c r="A1887" s="1">
        <v>43814.363946759258</v>
      </c>
      <c r="B1887" t="s">
        <v>3455</v>
      </c>
      <c r="C1887" t="s">
        <v>5492</v>
      </c>
      <c r="D1887">
        <v>1</v>
      </c>
      <c r="E1887">
        <v>0</v>
      </c>
      <c r="F1887">
        <v>0</v>
      </c>
      <c r="G1887" t="s">
        <v>4503</v>
      </c>
      <c r="K1887">
        <v>1.2061328098757601E+18</v>
      </c>
      <c r="L1887" t="s">
        <v>5493</v>
      </c>
    </row>
    <row r="1888" spans="1:12" x14ac:dyDescent="0.2">
      <c r="A1888" s="1">
        <v>43814.358391203707</v>
      </c>
      <c r="B1888" t="s">
        <v>3455</v>
      </c>
      <c r="C1888" t="s">
        <v>5494</v>
      </c>
      <c r="D1888">
        <v>1</v>
      </c>
      <c r="E1888">
        <v>0</v>
      </c>
      <c r="F1888">
        <v>0</v>
      </c>
      <c r="G1888" t="s">
        <v>4503</v>
      </c>
      <c r="K1888">
        <v>1.2061307987531699E+18</v>
      </c>
      <c r="L1888" t="s">
        <v>5495</v>
      </c>
    </row>
    <row r="1889" spans="1:12" x14ac:dyDescent="0.2">
      <c r="A1889" s="1">
        <v>43814.358310185184</v>
      </c>
      <c r="B1889" t="s">
        <v>3455</v>
      </c>
      <c r="C1889" t="s">
        <v>4961</v>
      </c>
      <c r="D1889">
        <v>1</v>
      </c>
      <c r="E1889">
        <v>0</v>
      </c>
      <c r="F1889">
        <v>0</v>
      </c>
      <c r="G1889" t="s">
        <v>4503</v>
      </c>
      <c r="K1889">
        <v>1.2061307665618501E+18</v>
      </c>
      <c r="L1889" t="s">
        <v>5496</v>
      </c>
    </row>
    <row r="1890" spans="1:12" x14ac:dyDescent="0.2">
      <c r="A1890" s="1">
        <v>43814.356851851851</v>
      </c>
      <c r="B1890" t="s">
        <v>3455</v>
      </c>
      <c r="C1890" t="s">
        <v>5497</v>
      </c>
      <c r="D1890">
        <v>0</v>
      </c>
      <c r="E1890">
        <v>0</v>
      </c>
      <c r="F1890">
        <v>0</v>
      </c>
      <c r="G1890" t="s">
        <v>4503</v>
      </c>
      <c r="K1890">
        <v>1.2061302375342799E+18</v>
      </c>
      <c r="L1890" t="s">
        <v>5498</v>
      </c>
    </row>
    <row r="1891" spans="1:12" x14ac:dyDescent="0.2">
      <c r="A1891" s="1">
        <v>43814.355879629627</v>
      </c>
      <c r="B1891" t="s">
        <v>3455</v>
      </c>
      <c r="C1891" t="s">
        <v>5499</v>
      </c>
      <c r="D1891">
        <v>0</v>
      </c>
      <c r="E1891">
        <v>0</v>
      </c>
      <c r="F1891">
        <v>0</v>
      </c>
      <c r="G1891" t="s">
        <v>4503</v>
      </c>
      <c r="K1891">
        <v>1.2061298882410399E+18</v>
      </c>
      <c r="L1891" t="s">
        <v>5500</v>
      </c>
    </row>
    <row r="1892" spans="1:12" x14ac:dyDescent="0.2">
      <c r="A1892" s="1">
        <v>43814.354687500003</v>
      </c>
      <c r="B1892" t="s">
        <v>3455</v>
      </c>
      <c r="C1892" t="s">
        <v>5501</v>
      </c>
      <c r="D1892">
        <v>0</v>
      </c>
      <c r="E1892">
        <v>0</v>
      </c>
      <c r="F1892">
        <v>0</v>
      </c>
      <c r="G1892" t="s">
        <v>4503</v>
      </c>
      <c r="K1892">
        <v>1.2061294557412401E+18</v>
      </c>
      <c r="L1892" t="s">
        <v>5502</v>
      </c>
    </row>
    <row r="1893" spans="1:12" x14ac:dyDescent="0.2">
      <c r="A1893" s="1">
        <v>43814.353564814817</v>
      </c>
      <c r="B1893" t="s">
        <v>3455</v>
      </c>
      <c r="C1893" t="s">
        <v>5503</v>
      </c>
      <c r="D1893">
        <v>1</v>
      </c>
      <c r="E1893">
        <v>0</v>
      </c>
      <c r="F1893">
        <v>0</v>
      </c>
      <c r="G1893" t="s">
        <v>4503</v>
      </c>
      <c r="K1893">
        <v>1.2061290494221901E+18</v>
      </c>
      <c r="L1893" t="s">
        <v>5504</v>
      </c>
    </row>
    <row r="1894" spans="1:12" x14ac:dyDescent="0.2">
      <c r="A1894" s="1">
        <v>43814.349872685183</v>
      </c>
      <c r="B1894" t="s">
        <v>3455</v>
      </c>
      <c r="C1894" t="s">
        <v>5505</v>
      </c>
      <c r="D1894">
        <v>0</v>
      </c>
      <c r="E1894">
        <v>0</v>
      </c>
      <c r="F1894">
        <v>0</v>
      </c>
      <c r="G1894" t="s">
        <v>5506</v>
      </c>
      <c r="K1894">
        <v>1.2061277082851E+18</v>
      </c>
      <c r="L1894" t="s">
        <v>5507</v>
      </c>
    </row>
    <row r="1895" spans="1:12" x14ac:dyDescent="0.2">
      <c r="A1895" s="1">
        <v>43814.349722222221</v>
      </c>
      <c r="B1895" t="s">
        <v>3455</v>
      </c>
      <c r="C1895" t="s">
        <v>5508</v>
      </c>
      <c r="D1895">
        <v>0</v>
      </c>
      <c r="E1895">
        <v>0</v>
      </c>
      <c r="F1895">
        <v>0</v>
      </c>
      <c r="G1895" t="s">
        <v>5509</v>
      </c>
      <c r="K1895">
        <v>1.20612765628417E+18</v>
      </c>
      <c r="L1895" t="s">
        <v>5510</v>
      </c>
    </row>
    <row r="1896" spans="1:12" x14ac:dyDescent="0.2">
      <c r="A1896" s="1">
        <v>43814.349317129629</v>
      </c>
      <c r="B1896" t="s">
        <v>3455</v>
      </c>
      <c r="C1896" t="s">
        <v>5511</v>
      </c>
      <c r="D1896">
        <v>0</v>
      </c>
      <c r="E1896">
        <v>0</v>
      </c>
      <c r="F1896">
        <v>0</v>
      </c>
      <c r="G1896" t="s">
        <v>4503</v>
      </c>
      <c r="K1896">
        <v>1.20612751015459E+18</v>
      </c>
      <c r="L1896" t="s">
        <v>5512</v>
      </c>
    </row>
    <row r="1897" spans="1:12" x14ac:dyDescent="0.2">
      <c r="A1897" s="1">
        <v>43814.34915509259</v>
      </c>
      <c r="B1897" t="s">
        <v>3455</v>
      </c>
      <c r="C1897" t="s">
        <v>5513</v>
      </c>
      <c r="D1897">
        <v>0</v>
      </c>
      <c r="E1897">
        <v>0</v>
      </c>
      <c r="F1897">
        <v>0</v>
      </c>
      <c r="G1897" t="s">
        <v>4503</v>
      </c>
      <c r="K1897">
        <v>1.2061274513924201E+18</v>
      </c>
      <c r="L1897" t="s">
        <v>5514</v>
      </c>
    </row>
    <row r="1898" spans="1:12" x14ac:dyDescent="0.2">
      <c r="A1898" s="1">
        <v>43814.348344907405</v>
      </c>
      <c r="B1898" t="s">
        <v>3455</v>
      </c>
      <c r="C1898" t="s">
        <v>5515</v>
      </c>
      <c r="D1898">
        <v>0</v>
      </c>
      <c r="E1898">
        <v>0</v>
      </c>
      <c r="F1898">
        <v>0</v>
      </c>
      <c r="G1898" t="s">
        <v>4503</v>
      </c>
      <c r="K1898">
        <v>1.2061271574388201E+18</v>
      </c>
      <c r="L1898" t="s">
        <v>5516</v>
      </c>
    </row>
    <row r="1899" spans="1:12" x14ac:dyDescent="0.2">
      <c r="A1899" s="1">
        <v>43814.347951388889</v>
      </c>
      <c r="B1899" t="s">
        <v>3455</v>
      </c>
      <c r="C1899" t="s">
        <v>5517</v>
      </c>
      <c r="D1899">
        <v>0</v>
      </c>
      <c r="E1899">
        <v>0</v>
      </c>
      <c r="F1899">
        <v>0</v>
      </c>
      <c r="G1899" t="s">
        <v>4503</v>
      </c>
      <c r="K1899">
        <v>1.20612701285278E+18</v>
      </c>
      <c r="L1899" t="s">
        <v>5518</v>
      </c>
    </row>
    <row r="1900" spans="1:12" x14ac:dyDescent="0.2">
      <c r="A1900" s="1">
        <v>43814.347569444442</v>
      </c>
      <c r="B1900" t="s">
        <v>3455</v>
      </c>
      <c r="C1900" t="s">
        <v>5519</v>
      </c>
      <c r="D1900">
        <v>0</v>
      </c>
      <c r="E1900">
        <v>0</v>
      </c>
      <c r="F1900">
        <v>0</v>
      </c>
      <c r="G1900" t="s">
        <v>4503</v>
      </c>
      <c r="K1900">
        <v>1.2061268768021E+18</v>
      </c>
      <c r="L1900" t="s">
        <v>5520</v>
      </c>
    </row>
    <row r="1901" spans="1:12" x14ac:dyDescent="0.2">
      <c r="A1901" s="1">
        <v>43814.346851851849</v>
      </c>
      <c r="B1901" t="s">
        <v>3455</v>
      </c>
      <c r="C1901" t="s">
        <v>5521</v>
      </c>
      <c r="D1901">
        <v>1</v>
      </c>
      <c r="E1901">
        <v>0</v>
      </c>
      <c r="F1901">
        <v>0</v>
      </c>
      <c r="G1901" t="s">
        <v>4503</v>
      </c>
      <c r="K1901">
        <v>1.2061266155766899E+18</v>
      </c>
      <c r="L1901" t="s">
        <v>5522</v>
      </c>
    </row>
    <row r="1902" spans="1:12" x14ac:dyDescent="0.2">
      <c r="A1902" s="1">
        <v>43814.346620370372</v>
      </c>
      <c r="B1902" t="s">
        <v>3455</v>
      </c>
      <c r="C1902" t="s">
        <v>5523</v>
      </c>
      <c r="D1902">
        <v>0</v>
      </c>
      <c r="E1902">
        <v>0</v>
      </c>
      <c r="F1902">
        <v>0</v>
      </c>
      <c r="G1902" t="s">
        <v>4503</v>
      </c>
      <c r="K1902">
        <v>1.2061265310362701E+18</v>
      </c>
      <c r="L1902" t="s">
        <v>5524</v>
      </c>
    </row>
    <row r="1903" spans="1:12" x14ac:dyDescent="0.2">
      <c r="A1903" s="1">
        <v>43814.346342592595</v>
      </c>
      <c r="B1903" t="s">
        <v>3455</v>
      </c>
      <c r="C1903" t="s">
        <v>5525</v>
      </c>
      <c r="D1903">
        <v>0</v>
      </c>
      <c r="E1903">
        <v>0</v>
      </c>
      <c r="F1903">
        <v>0</v>
      </c>
      <c r="G1903" t="s">
        <v>4503</v>
      </c>
      <c r="K1903">
        <v>1.20612643178223E+18</v>
      </c>
      <c r="L1903" t="s">
        <v>5526</v>
      </c>
    </row>
    <row r="1904" spans="1:12" x14ac:dyDescent="0.2">
      <c r="A1904" s="1">
        <v>43814.345682870371</v>
      </c>
      <c r="B1904" t="s">
        <v>3455</v>
      </c>
      <c r="C1904" t="s">
        <v>5527</v>
      </c>
      <c r="D1904">
        <v>1</v>
      </c>
      <c r="E1904">
        <v>0</v>
      </c>
      <c r="F1904">
        <v>0</v>
      </c>
      <c r="G1904" t="s">
        <v>4503</v>
      </c>
      <c r="K1904">
        <v>1.20612619318083E+18</v>
      </c>
      <c r="L1904" t="s">
        <v>5528</v>
      </c>
    </row>
    <row r="1905" spans="1:12" x14ac:dyDescent="0.2">
      <c r="A1905" s="1">
        <v>43814.345462962963</v>
      </c>
      <c r="B1905" t="s">
        <v>3455</v>
      </c>
      <c r="C1905" t="s">
        <v>5474</v>
      </c>
      <c r="D1905">
        <v>1</v>
      </c>
      <c r="E1905">
        <v>0</v>
      </c>
      <c r="F1905">
        <v>0</v>
      </c>
      <c r="G1905" t="s">
        <v>4503</v>
      </c>
      <c r="K1905">
        <v>1.20612611121999E+18</v>
      </c>
      <c r="L1905" t="s">
        <v>5529</v>
      </c>
    </row>
    <row r="1906" spans="1:12" x14ac:dyDescent="0.2">
      <c r="A1906" s="1">
        <v>43814.345208333332</v>
      </c>
      <c r="B1906" t="s">
        <v>3455</v>
      </c>
      <c r="C1906" t="s">
        <v>5530</v>
      </c>
      <c r="D1906">
        <v>0</v>
      </c>
      <c r="E1906">
        <v>0</v>
      </c>
      <c r="F1906">
        <v>0</v>
      </c>
      <c r="G1906" t="s">
        <v>4503</v>
      </c>
      <c r="K1906">
        <v>1.2061260198303201E+18</v>
      </c>
      <c r="L1906" t="s">
        <v>5531</v>
      </c>
    </row>
    <row r="1907" spans="1:12" x14ac:dyDescent="0.2">
      <c r="A1907" s="1">
        <v>43814.328900462962</v>
      </c>
      <c r="B1907" t="s">
        <v>5532</v>
      </c>
      <c r="D1907">
        <v>4</v>
      </c>
      <c r="E1907">
        <v>0</v>
      </c>
      <c r="F1907">
        <v>0</v>
      </c>
      <c r="G1907" t="s">
        <v>5533</v>
      </c>
      <c r="K1907">
        <v>1.2061201096365299E+18</v>
      </c>
      <c r="L1907" t="s">
        <v>5534</v>
      </c>
    </row>
    <row r="1908" spans="1:12" x14ac:dyDescent="0.2">
      <c r="A1908" s="1">
        <v>43814.325740740744</v>
      </c>
      <c r="B1908" t="s">
        <v>5535</v>
      </c>
      <c r="D1908">
        <v>0</v>
      </c>
      <c r="E1908">
        <v>1</v>
      </c>
      <c r="F1908">
        <v>0</v>
      </c>
      <c r="G1908" t="s">
        <v>5536</v>
      </c>
      <c r="K1908">
        <v>1.2061189646795799E+18</v>
      </c>
      <c r="L1908" t="s">
        <v>5537</v>
      </c>
    </row>
    <row r="1909" spans="1:12" x14ac:dyDescent="0.2">
      <c r="A1909" s="1">
        <v>43814.324988425928</v>
      </c>
      <c r="B1909" t="s">
        <v>721</v>
      </c>
      <c r="D1909">
        <v>39</v>
      </c>
      <c r="E1909">
        <v>60</v>
      </c>
      <c r="F1909">
        <v>139</v>
      </c>
      <c r="G1909" t="s">
        <v>5536</v>
      </c>
      <c r="K1909">
        <v>1.2061186939624901E+18</v>
      </c>
      <c r="L1909" t="s">
        <v>5538</v>
      </c>
    </row>
    <row r="1910" spans="1:12" x14ac:dyDescent="0.2">
      <c r="A1910" s="1">
        <v>43814.30300925926</v>
      </c>
      <c r="B1910" t="s">
        <v>5539</v>
      </c>
      <c r="C1910" t="s">
        <v>5539</v>
      </c>
      <c r="D1910">
        <v>0</v>
      </c>
      <c r="E1910">
        <v>0</v>
      </c>
      <c r="F1910">
        <v>0</v>
      </c>
      <c r="G1910" t="s">
        <v>5540</v>
      </c>
      <c r="K1910">
        <v>1.2061107273769101E+18</v>
      </c>
      <c r="L1910" t="s">
        <v>5541</v>
      </c>
    </row>
    <row r="1911" spans="1:12" x14ac:dyDescent="0.2">
      <c r="A1911" s="1">
        <v>43814.26152777778</v>
      </c>
      <c r="B1911" t="s">
        <v>5542</v>
      </c>
      <c r="D1911">
        <v>1</v>
      </c>
      <c r="E1911">
        <v>16</v>
      </c>
      <c r="F1911">
        <v>24</v>
      </c>
      <c r="G1911" t="s">
        <v>5543</v>
      </c>
      <c r="K1911">
        <v>1.20609569637968E+18</v>
      </c>
      <c r="L1911" t="s">
        <v>5544</v>
      </c>
    </row>
    <row r="1912" spans="1:12" x14ac:dyDescent="0.2">
      <c r="A1912" s="1">
        <v>43814.25818287037</v>
      </c>
      <c r="B1912" t="s">
        <v>1175</v>
      </c>
      <c r="D1912">
        <v>1</v>
      </c>
      <c r="E1912">
        <v>0</v>
      </c>
      <c r="F1912">
        <v>1</v>
      </c>
      <c r="G1912" t="s">
        <v>5545</v>
      </c>
      <c r="K1912">
        <v>1.2060944844061901E+18</v>
      </c>
      <c r="L1912" t="s">
        <v>5546</v>
      </c>
    </row>
    <row r="1913" spans="1:12" x14ac:dyDescent="0.2">
      <c r="A1913" s="1">
        <v>43814.254849537036</v>
      </c>
      <c r="B1913" t="s">
        <v>5547</v>
      </c>
      <c r="C1913" t="s">
        <v>5548</v>
      </c>
      <c r="D1913">
        <v>1</v>
      </c>
      <c r="E1913">
        <v>0</v>
      </c>
      <c r="F1913">
        <v>0</v>
      </c>
      <c r="G1913" t="s">
        <v>5549</v>
      </c>
      <c r="K1913">
        <v>1.2060932732589599E+18</v>
      </c>
      <c r="L1913" t="s">
        <v>5550</v>
      </c>
    </row>
    <row r="1914" spans="1:12" x14ac:dyDescent="0.2">
      <c r="A1914" s="1">
        <v>43814.253622685188</v>
      </c>
      <c r="B1914" t="s">
        <v>5551</v>
      </c>
      <c r="C1914" t="s">
        <v>5552</v>
      </c>
      <c r="D1914">
        <v>0</v>
      </c>
      <c r="E1914">
        <v>1</v>
      </c>
      <c r="F1914">
        <v>1</v>
      </c>
      <c r="G1914" t="s">
        <v>5553</v>
      </c>
      <c r="K1914">
        <v>1.2060928314058801E+18</v>
      </c>
      <c r="L1914" t="s">
        <v>5554</v>
      </c>
    </row>
    <row r="1915" spans="1:12" x14ac:dyDescent="0.2">
      <c r="A1915" s="1">
        <v>43814.250520833331</v>
      </c>
      <c r="B1915" t="s">
        <v>5548</v>
      </c>
      <c r="C1915" t="s">
        <v>5555</v>
      </c>
      <c r="D1915">
        <v>0</v>
      </c>
      <c r="E1915">
        <v>0</v>
      </c>
      <c r="F1915">
        <v>3</v>
      </c>
      <c r="G1915" t="s">
        <v>5556</v>
      </c>
      <c r="K1915">
        <v>1.2060917070093701E+18</v>
      </c>
      <c r="L1915" t="s">
        <v>5557</v>
      </c>
    </row>
    <row r="1916" spans="1:12" x14ac:dyDescent="0.2">
      <c r="A1916" s="1">
        <v>43814.231307870374</v>
      </c>
      <c r="B1916" t="s">
        <v>5558</v>
      </c>
      <c r="D1916">
        <v>2</v>
      </c>
      <c r="E1916">
        <v>7</v>
      </c>
      <c r="F1916">
        <v>2</v>
      </c>
      <c r="G1916" t="s">
        <v>5559</v>
      </c>
      <c r="I1916" t="e">
        <f>Saudi_Aramco</f>
        <v>#NAME?</v>
      </c>
      <c r="K1916">
        <v>1.2060847421578701E+18</v>
      </c>
      <c r="L1916" t="s">
        <v>5560</v>
      </c>
    </row>
    <row r="1917" spans="1:12" x14ac:dyDescent="0.2">
      <c r="A1917" s="1">
        <v>43814.228750000002</v>
      </c>
      <c r="B1917" t="s">
        <v>3230</v>
      </c>
      <c r="D1917">
        <v>0</v>
      </c>
      <c r="E1917">
        <v>3</v>
      </c>
      <c r="F1917">
        <v>2</v>
      </c>
      <c r="G1917" t="s">
        <v>5561</v>
      </c>
      <c r="I1917" t="e">
        <f>AlRiyadh</f>
        <v>#NAME?</v>
      </c>
      <c r="K1917">
        <v>1.2060838160178099E+18</v>
      </c>
      <c r="L1917" t="s">
        <v>5562</v>
      </c>
    </row>
    <row r="1918" spans="1:12" x14ac:dyDescent="0.2">
      <c r="A1918" s="1">
        <v>43814.224490740744</v>
      </c>
      <c r="B1918" t="s">
        <v>186</v>
      </c>
      <c r="C1918" t="s">
        <v>5563</v>
      </c>
      <c r="D1918">
        <v>2</v>
      </c>
      <c r="E1918">
        <v>0</v>
      </c>
      <c r="F1918">
        <v>0</v>
      </c>
      <c r="G1918" t="s">
        <v>5564</v>
      </c>
      <c r="K1918">
        <v>1.2060822719141399E+18</v>
      </c>
      <c r="L1918" t="s">
        <v>5565</v>
      </c>
    </row>
    <row r="1919" spans="1:12" x14ac:dyDescent="0.2">
      <c r="A1919" s="1">
        <v>43814.169409722221</v>
      </c>
      <c r="B1919" t="s">
        <v>5566</v>
      </c>
      <c r="D1919">
        <v>0</v>
      </c>
      <c r="E1919">
        <v>10</v>
      </c>
      <c r="F1919">
        <v>5</v>
      </c>
      <c r="G1919" t="s">
        <v>5567</v>
      </c>
      <c r="K1919">
        <v>1.2060623109990999E+18</v>
      </c>
      <c r="L1919" t="s">
        <v>5568</v>
      </c>
    </row>
    <row r="1920" spans="1:12" x14ac:dyDescent="0.2">
      <c r="A1920" s="1">
        <v>43814.160787037035</v>
      </c>
      <c r="B1920" t="s">
        <v>5569</v>
      </c>
      <c r="D1920">
        <v>0</v>
      </c>
      <c r="E1920">
        <v>0</v>
      </c>
      <c r="F1920">
        <v>1</v>
      </c>
      <c r="G1920" t="s">
        <v>5570</v>
      </c>
      <c r="I1920" t="e">
        <f>HaniAlAmri12</f>
        <v>#NAME?</v>
      </c>
      <c r="J1920" t="s">
        <v>5571</v>
      </c>
      <c r="K1920">
        <v>1.20605918919107E+18</v>
      </c>
      <c r="L1920" t="s">
        <v>5572</v>
      </c>
    </row>
    <row r="1921" spans="1:12" x14ac:dyDescent="0.2">
      <c r="A1921" s="1">
        <v>43814.128611111111</v>
      </c>
      <c r="B1921" t="s">
        <v>5573</v>
      </c>
      <c r="D1921">
        <v>0</v>
      </c>
      <c r="E1921">
        <v>0</v>
      </c>
      <c r="F1921">
        <v>0</v>
      </c>
      <c r="G1921" t="s">
        <v>5574</v>
      </c>
      <c r="K1921">
        <v>1.206047526304E+18</v>
      </c>
      <c r="L1921" t="s">
        <v>5575</v>
      </c>
    </row>
    <row r="1922" spans="1:12" x14ac:dyDescent="0.2">
      <c r="A1922" s="1">
        <v>43814.101412037038</v>
      </c>
      <c r="B1922" t="s">
        <v>5576</v>
      </c>
      <c r="C1922" t="s">
        <v>606</v>
      </c>
      <c r="D1922">
        <v>0</v>
      </c>
      <c r="E1922">
        <v>0</v>
      </c>
      <c r="F1922">
        <v>0</v>
      </c>
      <c r="G1922" t="s">
        <v>5577</v>
      </c>
      <c r="K1922">
        <v>1.2060376709814899E+18</v>
      </c>
      <c r="L1922" t="s">
        <v>5578</v>
      </c>
    </row>
    <row r="1923" spans="1:12" x14ac:dyDescent="0.2">
      <c r="A1923" s="1">
        <v>43814.096944444442</v>
      </c>
      <c r="B1923" t="s">
        <v>3243</v>
      </c>
      <c r="D1923">
        <v>0</v>
      </c>
      <c r="E1923">
        <v>0</v>
      </c>
      <c r="F1923">
        <v>0</v>
      </c>
      <c r="G1923" t="s">
        <v>5579</v>
      </c>
      <c r="K1923">
        <v>1.20603605233661E+18</v>
      </c>
      <c r="L1923" t="s">
        <v>5580</v>
      </c>
    </row>
    <row r="1924" spans="1:12" x14ac:dyDescent="0.2">
      <c r="A1924" s="1">
        <v>43814.095925925925</v>
      </c>
      <c r="B1924" t="s">
        <v>5581</v>
      </c>
      <c r="D1924">
        <v>0</v>
      </c>
      <c r="E1924">
        <v>0</v>
      </c>
      <c r="F1924">
        <v>0</v>
      </c>
      <c r="G1924" t="s">
        <v>5582</v>
      </c>
      <c r="K1924">
        <v>1.2060356835147599E+18</v>
      </c>
      <c r="L1924" t="s">
        <v>5583</v>
      </c>
    </row>
    <row r="1925" spans="1:12" x14ac:dyDescent="0.2">
      <c r="A1925" s="1">
        <v>43814.095763888887</v>
      </c>
      <c r="B1925" t="s">
        <v>5584</v>
      </c>
      <c r="D1925">
        <v>2</v>
      </c>
      <c r="E1925">
        <v>1</v>
      </c>
      <c r="F1925">
        <v>1</v>
      </c>
      <c r="G1925" t="s">
        <v>5585</v>
      </c>
      <c r="K1925">
        <v>1.2060356241736699E+18</v>
      </c>
      <c r="L1925" t="s">
        <v>5586</v>
      </c>
    </row>
    <row r="1926" spans="1:12" x14ac:dyDescent="0.2">
      <c r="A1926" s="1">
        <v>43814.095138888886</v>
      </c>
      <c r="B1926" t="s">
        <v>5581</v>
      </c>
      <c r="D1926">
        <v>0</v>
      </c>
      <c r="E1926">
        <v>0</v>
      </c>
      <c r="F1926">
        <v>0</v>
      </c>
      <c r="G1926" t="s">
        <v>5587</v>
      </c>
      <c r="K1926">
        <v>1.20603539605805E+18</v>
      </c>
      <c r="L1926" t="s">
        <v>5588</v>
      </c>
    </row>
    <row r="1927" spans="1:12" x14ac:dyDescent="0.2">
      <c r="A1927" s="1">
        <v>43814.093368055554</v>
      </c>
      <c r="B1927" t="s">
        <v>5093</v>
      </c>
      <c r="D1927">
        <v>0</v>
      </c>
      <c r="E1927">
        <v>0</v>
      </c>
      <c r="F1927">
        <v>0</v>
      </c>
      <c r="G1927" t="s">
        <v>5589</v>
      </c>
      <c r="K1927">
        <v>1.2060347576136801E+18</v>
      </c>
      <c r="L1927" t="s">
        <v>5590</v>
      </c>
    </row>
    <row r="1928" spans="1:12" x14ac:dyDescent="0.2">
      <c r="A1928" s="1">
        <v>43814.091585648152</v>
      </c>
      <c r="B1928" t="s">
        <v>5591</v>
      </c>
      <c r="D1928">
        <v>0</v>
      </c>
      <c r="E1928">
        <v>0</v>
      </c>
      <c r="F1928">
        <v>0</v>
      </c>
      <c r="G1928" t="s">
        <v>5592</v>
      </c>
      <c r="K1928">
        <v>1.20603410846545E+18</v>
      </c>
      <c r="L1928" t="s">
        <v>5593</v>
      </c>
    </row>
    <row r="1929" spans="1:12" x14ac:dyDescent="0.2">
      <c r="A1929" s="1">
        <v>43814.08289351852</v>
      </c>
      <c r="B1929" t="s">
        <v>5393</v>
      </c>
      <c r="D1929">
        <v>0</v>
      </c>
      <c r="E1929">
        <v>0</v>
      </c>
      <c r="F1929">
        <v>0</v>
      </c>
      <c r="G1929" t="s">
        <v>5594</v>
      </c>
      <c r="K1929">
        <v>1.2060309606361101E+18</v>
      </c>
      <c r="L1929" t="s">
        <v>5595</v>
      </c>
    </row>
    <row r="1930" spans="1:12" x14ac:dyDescent="0.2">
      <c r="A1930" s="1">
        <v>43814.079861111109</v>
      </c>
      <c r="B1930" t="s">
        <v>5596</v>
      </c>
      <c r="C1930" t="s">
        <v>182</v>
      </c>
      <c r="D1930">
        <v>3</v>
      </c>
      <c r="E1930">
        <v>0</v>
      </c>
      <c r="F1930">
        <v>1</v>
      </c>
      <c r="G1930" t="s">
        <v>5597</v>
      </c>
      <c r="K1930">
        <v>1.2060298625925399E+18</v>
      </c>
      <c r="L1930" t="s">
        <v>5598</v>
      </c>
    </row>
    <row r="1931" spans="1:12" x14ac:dyDescent="0.2">
      <c r="A1931" s="1">
        <v>43814.042349537034</v>
      </c>
      <c r="B1931" t="s">
        <v>5599</v>
      </c>
      <c r="D1931">
        <v>0</v>
      </c>
      <c r="E1931">
        <v>0</v>
      </c>
      <c r="F1931">
        <v>0</v>
      </c>
      <c r="G1931" t="s">
        <v>5600</v>
      </c>
      <c r="I1931" t="e">
        <f>argaam</f>
        <v>#NAME?</v>
      </c>
      <c r="K1931">
        <v>1.20601626883649E+18</v>
      </c>
      <c r="L1931" t="s">
        <v>5601</v>
      </c>
    </row>
    <row r="1932" spans="1:12" x14ac:dyDescent="0.2">
      <c r="A1932" s="1">
        <v>43814.014062499999</v>
      </c>
      <c r="B1932" t="s">
        <v>5602</v>
      </c>
      <c r="C1932" t="s">
        <v>13</v>
      </c>
      <c r="D1932">
        <v>0</v>
      </c>
      <c r="E1932">
        <v>0</v>
      </c>
      <c r="F1932">
        <v>0</v>
      </c>
      <c r="G1932" t="s">
        <v>5603</v>
      </c>
      <c r="K1932">
        <v>1.20600601537378E+18</v>
      </c>
      <c r="L1932" t="s">
        <v>5604</v>
      </c>
    </row>
    <row r="1933" spans="1:12" x14ac:dyDescent="0.2">
      <c r="A1933" s="1">
        <v>43813.963831018518</v>
      </c>
      <c r="B1933" t="s">
        <v>1883</v>
      </c>
      <c r="D1933">
        <v>1</v>
      </c>
      <c r="E1933">
        <v>1</v>
      </c>
      <c r="F1933">
        <v>4</v>
      </c>
      <c r="G1933" t="s">
        <v>5605</v>
      </c>
      <c r="K1933">
        <v>1.20598781326462E+18</v>
      </c>
      <c r="L1933" t="s">
        <v>5606</v>
      </c>
    </row>
    <row r="1934" spans="1:12" x14ac:dyDescent="0.2">
      <c r="A1934" s="1">
        <v>43813.862511574072</v>
      </c>
      <c r="B1934" t="s">
        <v>1163</v>
      </c>
      <c r="D1934">
        <v>1</v>
      </c>
      <c r="E1934">
        <v>0</v>
      </c>
      <c r="F1934">
        <v>0</v>
      </c>
      <c r="G1934" t="s">
        <v>5607</v>
      </c>
      <c r="K1934">
        <v>1.20595109555986E+18</v>
      </c>
      <c r="L1934" t="s">
        <v>5608</v>
      </c>
    </row>
    <row r="1935" spans="1:12" x14ac:dyDescent="0.2">
      <c r="A1935" s="1">
        <v>43813.841793981483</v>
      </c>
      <c r="B1935" t="s">
        <v>5609</v>
      </c>
      <c r="C1935" t="s">
        <v>2716</v>
      </c>
      <c r="D1935">
        <v>0</v>
      </c>
      <c r="E1935">
        <v>0</v>
      </c>
      <c r="F1935">
        <v>1</v>
      </c>
      <c r="G1935" t="s">
        <v>5610</v>
      </c>
      <c r="K1935">
        <v>1.2059435895173499E+18</v>
      </c>
      <c r="L1935" t="s">
        <v>5611</v>
      </c>
    </row>
    <row r="1936" spans="1:12" x14ac:dyDescent="0.2">
      <c r="A1936" s="1">
        <v>43813.84033564815</v>
      </c>
      <c r="B1936" t="s">
        <v>5612</v>
      </c>
      <c r="C1936" t="s">
        <v>2539</v>
      </c>
      <c r="D1936">
        <v>0</v>
      </c>
      <c r="E1936">
        <v>0</v>
      </c>
      <c r="F1936">
        <v>0</v>
      </c>
      <c r="G1936" t="s">
        <v>5613</v>
      </c>
      <c r="K1936">
        <v>1.2059430614125299E+18</v>
      </c>
      <c r="L1936" t="s">
        <v>5614</v>
      </c>
    </row>
    <row r="1937" spans="1:12" x14ac:dyDescent="0.2">
      <c r="A1937" s="1">
        <v>43813.82199074074</v>
      </c>
      <c r="B1937" t="s">
        <v>5615</v>
      </c>
      <c r="D1937">
        <v>0</v>
      </c>
      <c r="E1937">
        <v>0</v>
      </c>
      <c r="F1937">
        <v>0</v>
      </c>
      <c r="G1937" t="s">
        <v>5616</v>
      </c>
      <c r="K1937">
        <v>1.20593641245085E+18</v>
      </c>
      <c r="L1937" t="s">
        <v>5617</v>
      </c>
    </row>
    <row r="1938" spans="1:12" x14ac:dyDescent="0.2">
      <c r="A1938" s="1">
        <v>43813.819872685184</v>
      </c>
      <c r="B1938" t="s">
        <v>5618</v>
      </c>
      <c r="C1938" t="s">
        <v>5619</v>
      </c>
      <c r="D1938">
        <v>1</v>
      </c>
      <c r="E1938">
        <v>0</v>
      </c>
      <c r="F1938">
        <v>0</v>
      </c>
      <c r="G1938" t="s">
        <v>5620</v>
      </c>
      <c r="K1938">
        <v>1.20593564254435E+18</v>
      </c>
      <c r="L1938" t="s">
        <v>5621</v>
      </c>
    </row>
    <row r="1939" spans="1:12" x14ac:dyDescent="0.2">
      <c r="A1939" s="1">
        <v>43813.817118055558</v>
      </c>
      <c r="B1939" t="s">
        <v>4706</v>
      </c>
      <c r="D1939">
        <v>0</v>
      </c>
      <c r="E1939">
        <v>0</v>
      </c>
      <c r="F1939">
        <v>12</v>
      </c>
      <c r="G1939" t="s">
        <v>5622</v>
      </c>
      <c r="K1939">
        <v>1.2059346469927401E+18</v>
      </c>
      <c r="L1939" t="s">
        <v>5623</v>
      </c>
    </row>
    <row r="1940" spans="1:12" x14ac:dyDescent="0.2">
      <c r="A1940" s="1">
        <v>43813.799120370371</v>
      </c>
      <c r="B1940" t="s">
        <v>5624</v>
      </c>
      <c r="C1940" t="s">
        <v>2104</v>
      </c>
      <c r="D1940">
        <v>1</v>
      </c>
      <c r="E1940">
        <v>0</v>
      </c>
      <c r="F1940">
        <v>0</v>
      </c>
      <c r="G1940" t="s">
        <v>5625</v>
      </c>
      <c r="K1940">
        <v>1.2059281236085E+18</v>
      </c>
      <c r="L1940" t="s">
        <v>5626</v>
      </c>
    </row>
    <row r="1941" spans="1:12" x14ac:dyDescent="0.2">
      <c r="A1941" s="1">
        <v>43813.783217592594</v>
      </c>
      <c r="B1941" t="s">
        <v>5627</v>
      </c>
      <c r="D1941">
        <v>0</v>
      </c>
      <c r="E1941">
        <v>0</v>
      </c>
      <c r="F1941">
        <v>0</v>
      </c>
      <c r="G1941" t="s">
        <v>5628</v>
      </c>
      <c r="K1941">
        <v>1.2059223591165199E+18</v>
      </c>
      <c r="L1941" t="s">
        <v>5629</v>
      </c>
    </row>
    <row r="1942" spans="1:12" x14ac:dyDescent="0.2">
      <c r="A1942" s="1">
        <v>43813.779363425929</v>
      </c>
      <c r="B1942" t="s">
        <v>5630</v>
      </c>
      <c r="D1942">
        <v>2</v>
      </c>
      <c r="E1942">
        <v>11</v>
      </c>
      <c r="F1942">
        <v>18</v>
      </c>
      <c r="G1942" t="s">
        <v>5631</v>
      </c>
      <c r="K1942">
        <v>1.2059209630967601E+18</v>
      </c>
      <c r="L1942" t="s">
        <v>5632</v>
      </c>
    </row>
    <row r="1943" spans="1:12" x14ac:dyDescent="0.2">
      <c r="A1943" s="1">
        <v>43813.77716435185</v>
      </c>
      <c r="B1943" t="s">
        <v>5633</v>
      </c>
      <c r="D1943">
        <v>0</v>
      </c>
      <c r="E1943">
        <v>0</v>
      </c>
      <c r="F1943">
        <v>3</v>
      </c>
      <c r="G1943" t="s">
        <v>5634</v>
      </c>
      <c r="K1943">
        <v>1.2059201667915599E+18</v>
      </c>
      <c r="L1943" t="s">
        <v>5635</v>
      </c>
    </row>
    <row r="1944" spans="1:12" x14ac:dyDescent="0.2">
      <c r="A1944" s="1">
        <v>43813.77412037037</v>
      </c>
      <c r="B1944" t="s">
        <v>2137</v>
      </c>
      <c r="D1944">
        <v>1</v>
      </c>
      <c r="E1944">
        <v>0</v>
      </c>
      <c r="F1944">
        <v>0</v>
      </c>
      <c r="G1944" t="s">
        <v>5636</v>
      </c>
      <c r="K1944">
        <v>1.2059190634546801E+18</v>
      </c>
      <c r="L1944" t="s">
        <v>5637</v>
      </c>
    </row>
    <row r="1945" spans="1:12" x14ac:dyDescent="0.2">
      <c r="A1945" s="1">
        <v>43813.773564814815</v>
      </c>
      <c r="B1945" t="s">
        <v>5638</v>
      </c>
      <c r="D1945">
        <v>0</v>
      </c>
      <c r="E1945">
        <v>0</v>
      </c>
      <c r="F1945">
        <v>0</v>
      </c>
      <c r="G1945" t="s">
        <v>5639</v>
      </c>
      <c r="K1945">
        <v>1.2059188618303401E+18</v>
      </c>
      <c r="L1945" t="s">
        <v>5640</v>
      </c>
    </row>
    <row r="1946" spans="1:12" x14ac:dyDescent="0.2">
      <c r="A1946" s="1">
        <v>43813.771458333336</v>
      </c>
      <c r="B1946" t="s">
        <v>5641</v>
      </c>
      <c r="C1946" t="s">
        <v>5456</v>
      </c>
      <c r="D1946">
        <v>0</v>
      </c>
      <c r="E1946">
        <v>0</v>
      </c>
      <c r="F1946">
        <v>0</v>
      </c>
      <c r="G1946" t="s">
        <v>5642</v>
      </c>
      <c r="K1946">
        <v>1.2059181016589E+18</v>
      </c>
      <c r="L1946" t="s">
        <v>5643</v>
      </c>
    </row>
    <row r="1947" spans="1:12" x14ac:dyDescent="0.2">
      <c r="A1947" s="1">
        <v>43813.770833333336</v>
      </c>
      <c r="B1947" t="s">
        <v>5644</v>
      </c>
      <c r="D1947">
        <v>2</v>
      </c>
      <c r="E1947">
        <v>4</v>
      </c>
      <c r="F1947">
        <v>6</v>
      </c>
      <c r="G1947" t="s">
        <v>5645</v>
      </c>
      <c r="K1947">
        <v>1.2059178725658199E+18</v>
      </c>
      <c r="L1947" t="s">
        <v>5646</v>
      </c>
    </row>
    <row r="1948" spans="1:12" x14ac:dyDescent="0.2">
      <c r="A1948" s="1">
        <v>43813.763171296298</v>
      </c>
      <c r="B1948" t="s">
        <v>5647</v>
      </c>
      <c r="C1948" t="s">
        <v>5648</v>
      </c>
      <c r="D1948">
        <v>0</v>
      </c>
      <c r="E1948">
        <v>0</v>
      </c>
      <c r="F1948">
        <v>0</v>
      </c>
      <c r="G1948" t="s">
        <v>5649</v>
      </c>
      <c r="K1948">
        <v>1.20591509573118E+18</v>
      </c>
      <c r="L1948" t="s">
        <v>5650</v>
      </c>
    </row>
    <row r="1949" spans="1:12" x14ac:dyDescent="0.2">
      <c r="A1949" s="1">
        <v>43813.7575</v>
      </c>
      <c r="B1949" t="s">
        <v>5651</v>
      </c>
      <c r="D1949">
        <v>1</v>
      </c>
      <c r="E1949">
        <v>0</v>
      </c>
      <c r="F1949">
        <v>0</v>
      </c>
      <c r="G1949" t="s">
        <v>5652</v>
      </c>
      <c r="K1949">
        <v>1.2059130426949299E+18</v>
      </c>
      <c r="L1949" t="s">
        <v>5653</v>
      </c>
    </row>
    <row r="1950" spans="1:12" x14ac:dyDescent="0.2">
      <c r="A1950" s="1">
        <v>43813.741053240738</v>
      </c>
      <c r="B1950" t="s">
        <v>5654</v>
      </c>
      <c r="D1950">
        <v>2</v>
      </c>
      <c r="E1950">
        <v>10</v>
      </c>
      <c r="F1950">
        <v>13</v>
      </c>
      <c r="G1950" t="s">
        <v>5655</v>
      </c>
      <c r="K1950">
        <v>1.2059070826643999E+18</v>
      </c>
      <c r="L1950" t="s">
        <v>5656</v>
      </c>
    </row>
    <row r="1951" spans="1:12" x14ac:dyDescent="0.2">
      <c r="A1951" s="1">
        <v>43813.737581018519</v>
      </c>
      <c r="B1951" t="s">
        <v>5657</v>
      </c>
      <c r="D1951">
        <v>1</v>
      </c>
      <c r="E1951">
        <v>4</v>
      </c>
      <c r="F1951">
        <v>8</v>
      </c>
      <c r="G1951" t="s">
        <v>5658</v>
      </c>
      <c r="K1951">
        <v>1.2059058218733701E+18</v>
      </c>
      <c r="L1951" t="s">
        <v>5659</v>
      </c>
    </row>
    <row r="1952" spans="1:12" x14ac:dyDescent="0.2">
      <c r="A1952" s="1">
        <v>43813.735914351855</v>
      </c>
      <c r="B1952" t="s">
        <v>5660</v>
      </c>
      <c r="D1952">
        <v>0</v>
      </c>
      <c r="E1952">
        <v>2</v>
      </c>
      <c r="F1952">
        <v>1</v>
      </c>
      <c r="G1952" t="s">
        <v>5661</v>
      </c>
      <c r="K1952">
        <v>1.20590521849344E+18</v>
      </c>
      <c r="L1952" t="s">
        <v>5662</v>
      </c>
    </row>
    <row r="1953" spans="1:12" x14ac:dyDescent="0.2">
      <c r="A1953" s="1">
        <v>43813.72451388889</v>
      </c>
      <c r="B1953" t="s">
        <v>5663</v>
      </c>
      <c r="D1953">
        <v>0</v>
      </c>
      <c r="E1953">
        <v>1</v>
      </c>
      <c r="F1953">
        <v>1</v>
      </c>
      <c r="G1953" t="s">
        <v>5664</v>
      </c>
      <c r="I1953" t="e">
        <f>MDLBeast</f>
        <v>#NAME?</v>
      </c>
      <c r="K1953">
        <v>1.20590108665523E+18</v>
      </c>
      <c r="L1953" t="s">
        <v>5665</v>
      </c>
    </row>
    <row r="1954" spans="1:12" x14ac:dyDescent="0.2">
      <c r="A1954" s="1">
        <v>43813.719942129632</v>
      </c>
      <c r="B1954" t="s">
        <v>5666</v>
      </c>
      <c r="C1954" t="s">
        <v>5666</v>
      </c>
      <c r="D1954">
        <v>0</v>
      </c>
      <c r="E1954">
        <v>0</v>
      </c>
      <c r="F1954">
        <v>0</v>
      </c>
      <c r="G1954" t="s">
        <v>5667</v>
      </c>
      <c r="K1954">
        <v>1.2058994302951601E+18</v>
      </c>
      <c r="L1954" t="s">
        <v>5668</v>
      </c>
    </row>
    <row r="1955" spans="1:12" x14ac:dyDescent="0.2">
      <c r="A1955" s="1">
        <v>43813.717326388891</v>
      </c>
      <c r="B1955" t="s">
        <v>5669</v>
      </c>
      <c r="D1955">
        <v>0</v>
      </c>
      <c r="E1955">
        <v>0</v>
      </c>
      <c r="F1955">
        <v>0</v>
      </c>
      <c r="G1955" t="s">
        <v>5670</v>
      </c>
      <c r="K1955">
        <v>1.2058984813716101E+18</v>
      </c>
      <c r="L1955" t="s">
        <v>5671</v>
      </c>
    </row>
    <row r="1956" spans="1:12" x14ac:dyDescent="0.2">
      <c r="A1956" s="1">
        <v>43813.713946759257</v>
      </c>
      <c r="B1956" t="s">
        <v>5672</v>
      </c>
      <c r="D1956">
        <v>0</v>
      </c>
      <c r="E1956">
        <v>36</v>
      </c>
      <c r="F1956">
        <v>52</v>
      </c>
      <c r="G1956" t="s">
        <v>5673</v>
      </c>
      <c r="K1956">
        <v>1.20589725887888E+18</v>
      </c>
      <c r="L1956" t="s">
        <v>5674</v>
      </c>
    </row>
    <row r="1957" spans="1:12" x14ac:dyDescent="0.2">
      <c r="A1957" s="1">
        <v>43813.705636574072</v>
      </c>
      <c r="B1957" t="s">
        <v>5675</v>
      </c>
      <c r="D1957">
        <v>2</v>
      </c>
      <c r="E1957">
        <v>0</v>
      </c>
      <c r="F1957">
        <v>0</v>
      </c>
      <c r="G1957" t="e">
        <f>SAIBLIVE مانزلت نقاط واو اكتتاب آرامكو</f>
        <v>#NAME?</v>
      </c>
      <c r="I1957" t="e">
        <f>SAIBLIVE</f>
        <v>#NAME?</v>
      </c>
      <c r="K1957">
        <v>1.20589424698685E+18</v>
      </c>
      <c r="L1957" t="s">
        <v>5676</v>
      </c>
    </row>
    <row r="1958" spans="1:12" x14ac:dyDescent="0.2">
      <c r="A1958" s="1">
        <v>43813.695115740738</v>
      </c>
      <c r="B1958" t="s">
        <v>5677</v>
      </c>
      <c r="C1958" t="s">
        <v>3124</v>
      </c>
      <c r="D1958">
        <v>2</v>
      </c>
      <c r="E1958">
        <v>8</v>
      </c>
      <c r="F1958">
        <v>6</v>
      </c>
      <c r="G1958" t="s">
        <v>5678</v>
      </c>
      <c r="K1958">
        <v>1.2058904323764101E+18</v>
      </c>
      <c r="L1958" t="s">
        <v>5679</v>
      </c>
    </row>
    <row r="1959" spans="1:12" x14ac:dyDescent="0.2">
      <c r="A1959" s="1">
        <v>43813.676712962966</v>
      </c>
      <c r="B1959" t="s">
        <v>5680</v>
      </c>
      <c r="D1959">
        <v>0</v>
      </c>
      <c r="E1959">
        <v>0</v>
      </c>
      <c r="F1959">
        <v>0</v>
      </c>
      <c r="G1959" t="s">
        <v>5681</v>
      </c>
      <c r="J1959" t="s">
        <v>5682</v>
      </c>
      <c r="K1959">
        <v>1.2058837631436401E+18</v>
      </c>
      <c r="L1959" t="s">
        <v>5683</v>
      </c>
    </row>
    <row r="1960" spans="1:12" x14ac:dyDescent="0.2">
      <c r="A1960" s="1">
        <v>43813.670648148145</v>
      </c>
      <c r="B1960" t="s">
        <v>5684</v>
      </c>
      <c r="C1960" t="s">
        <v>5685</v>
      </c>
      <c r="D1960">
        <v>2</v>
      </c>
      <c r="E1960">
        <v>0</v>
      </c>
      <c r="F1960">
        <v>4</v>
      </c>
      <c r="G1960" t="s">
        <v>5686</v>
      </c>
      <c r="K1960">
        <v>1.2058815654458601E+18</v>
      </c>
      <c r="L1960" t="s">
        <v>5687</v>
      </c>
    </row>
    <row r="1961" spans="1:12" x14ac:dyDescent="0.2">
      <c r="A1961" s="1">
        <v>43813.669976851852</v>
      </c>
      <c r="B1961" t="s">
        <v>5688</v>
      </c>
      <c r="C1961" t="s">
        <v>3070</v>
      </c>
      <c r="D1961">
        <v>0</v>
      </c>
      <c r="E1961">
        <v>0</v>
      </c>
      <c r="F1961">
        <v>0</v>
      </c>
      <c r="G1961" t="s">
        <v>5689</v>
      </c>
      <c r="K1961">
        <v>1.2058813239419599E+18</v>
      </c>
      <c r="L1961" t="s">
        <v>5690</v>
      </c>
    </row>
    <row r="1962" spans="1:12" x14ac:dyDescent="0.2">
      <c r="A1962" s="1">
        <v>43813.663599537038</v>
      </c>
      <c r="B1962" t="s">
        <v>5691</v>
      </c>
      <c r="D1962">
        <v>0</v>
      </c>
      <c r="E1962">
        <v>4</v>
      </c>
      <c r="F1962">
        <v>1</v>
      </c>
      <c r="G1962" t="s">
        <v>5692</v>
      </c>
      <c r="K1962">
        <v>1.2058790112782999E+18</v>
      </c>
      <c r="L1962" t="s">
        <v>5693</v>
      </c>
    </row>
    <row r="1963" spans="1:12" x14ac:dyDescent="0.2">
      <c r="A1963" s="1">
        <v>43813.654317129629</v>
      </c>
      <c r="B1963" t="s">
        <v>5569</v>
      </c>
      <c r="D1963">
        <v>0</v>
      </c>
      <c r="E1963">
        <v>1</v>
      </c>
      <c r="F1963">
        <v>5</v>
      </c>
      <c r="G1963" t="s">
        <v>5694</v>
      </c>
      <c r="I1963" t="e">
        <f>HaniAlAmri12</f>
        <v>#NAME?</v>
      </c>
      <c r="K1963">
        <v>1.20587564855791E+18</v>
      </c>
      <c r="L1963" t="s">
        <v>5695</v>
      </c>
    </row>
    <row r="1964" spans="1:12" x14ac:dyDescent="0.2">
      <c r="A1964" s="1">
        <v>43813.65115740741</v>
      </c>
      <c r="B1964" t="s">
        <v>5627</v>
      </c>
      <c r="D1964">
        <v>0</v>
      </c>
      <c r="E1964">
        <v>2</v>
      </c>
      <c r="F1964">
        <v>2</v>
      </c>
      <c r="G1964" t="s">
        <v>5696</v>
      </c>
      <c r="K1964">
        <v>1.20587450531647E+18</v>
      </c>
      <c r="L1964" t="s">
        <v>5697</v>
      </c>
    </row>
    <row r="1965" spans="1:12" x14ac:dyDescent="0.2">
      <c r="A1965" s="1">
        <v>43813.648888888885</v>
      </c>
      <c r="B1965" t="s">
        <v>5698</v>
      </c>
      <c r="C1965" t="s">
        <v>5699</v>
      </c>
      <c r="D1965">
        <v>0</v>
      </c>
      <c r="E1965">
        <v>0</v>
      </c>
      <c r="F1965">
        <v>0</v>
      </c>
      <c r="G1965" t="s">
        <v>5700</v>
      </c>
      <c r="K1965">
        <v>1.2058736820626701E+18</v>
      </c>
      <c r="L1965" t="s">
        <v>5701</v>
      </c>
    </row>
    <row r="1966" spans="1:12" x14ac:dyDescent="0.2">
      <c r="A1966" s="1">
        <v>43813.644131944442</v>
      </c>
      <c r="B1966" t="s">
        <v>5702</v>
      </c>
      <c r="C1966" t="s">
        <v>5703</v>
      </c>
      <c r="D1966">
        <v>0</v>
      </c>
      <c r="E1966">
        <v>0</v>
      </c>
      <c r="F1966">
        <v>0</v>
      </c>
      <c r="G1966" t="s">
        <v>5704</v>
      </c>
      <c r="K1966">
        <v>1.2058719587197E+18</v>
      </c>
      <c r="L1966" t="s">
        <v>5705</v>
      </c>
    </row>
    <row r="1967" spans="1:12" x14ac:dyDescent="0.2">
      <c r="A1967" s="1">
        <v>43813.639421296299</v>
      </c>
      <c r="B1967" t="s">
        <v>5706</v>
      </c>
      <c r="D1967">
        <v>0</v>
      </c>
      <c r="E1967">
        <v>0</v>
      </c>
      <c r="F1967">
        <v>0</v>
      </c>
      <c r="G1967" t="s">
        <v>5707</v>
      </c>
      <c r="K1967">
        <v>1.2058702523970701E+18</v>
      </c>
      <c r="L1967" t="s">
        <v>5708</v>
      </c>
    </row>
    <row r="1968" spans="1:12" x14ac:dyDescent="0.2">
      <c r="A1968" s="1">
        <v>43813.626122685186</v>
      </c>
      <c r="B1968" t="s">
        <v>5709</v>
      </c>
      <c r="C1968" t="s">
        <v>5710</v>
      </c>
      <c r="D1968">
        <v>4</v>
      </c>
      <c r="E1968">
        <v>2</v>
      </c>
      <c r="F1968">
        <v>12</v>
      </c>
      <c r="G1968" t="s">
        <v>5711</v>
      </c>
      <c r="K1968">
        <v>1.2058654301134899E+18</v>
      </c>
      <c r="L1968" t="s">
        <v>5712</v>
      </c>
    </row>
    <row r="1969" spans="1:12" x14ac:dyDescent="0.2">
      <c r="A1969" s="1">
        <v>43813.586435185185</v>
      </c>
      <c r="B1969" t="s">
        <v>93</v>
      </c>
      <c r="D1969">
        <v>1</v>
      </c>
      <c r="E1969">
        <v>0</v>
      </c>
      <c r="F1969">
        <v>0</v>
      </c>
      <c r="G1969" t="s">
        <v>5713</v>
      </c>
      <c r="I1969" t="e">
        <f>Arabi21News</f>
        <v>#NAME?</v>
      </c>
      <c r="K1969">
        <v>1.20585105144798E+18</v>
      </c>
      <c r="L1969" t="s">
        <v>5714</v>
      </c>
    </row>
    <row r="1970" spans="1:12" x14ac:dyDescent="0.2">
      <c r="A1970" s="1">
        <v>43813.574999999997</v>
      </c>
      <c r="B1970" t="s">
        <v>5715</v>
      </c>
      <c r="C1970" t="s">
        <v>5716</v>
      </c>
      <c r="D1970">
        <v>0</v>
      </c>
      <c r="E1970">
        <v>3</v>
      </c>
      <c r="F1970">
        <v>3</v>
      </c>
      <c r="G1970" t="s">
        <v>5717</v>
      </c>
      <c r="K1970">
        <v>1.2058469071233101E+18</v>
      </c>
      <c r="L1970" t="s">
        <v>5718</v>
      </c>
    </row>
    <row r="1971" spans="1:12" x14ac:dyDescent="0.2">
      <c r="A1971" s="1">
        <v>43813.5625</v>
      </c>
      <c r="B1971" t="s">
        <v>5644</v>
      </c>
      <c r="D1971">
        <v>2</v>
      </c>
      <c r="E1971">
        <v>1</v>
      </c>
      <c r="F1971">
        <v>12</v>
      </c>
      <c r="G1971" t="s">
        <v>5719</v>
      </c>
      <c r="K1971">
        <v>1.20584237572736E+18</v>
      </c>
      <c r="L1971" t="s">
        <v>5720</v>
      </c>
    </row>
    <row r="1972" spans="1:12" x14ac:dyDescent="0.2">
      <c r="A1972" s="1">
        <v>43813.560729166667</v>
      </c>
      <c r="B1972" t="s">
        <v>5721</v>
      </c>
      <c r="C1972" t="s">
        <v>5722</v>
      </c>
      <c r="D1972">
        <v>0</v>
      </c>
      <c r="E1972">
        <v>0</v>
      </c>
      <c r="F1972">
        <v>0</v>
      </c>
      <c r="G1972" t="s">
        <v>5723</v>
      </c>
      <c r="K1972">
        <v>1.2058417338771599E+18</v>
      </c>
      <c r="L1972" t="s">
        <v>5724</v>
      </c>
    </row>
    <row r="1973" spans="1:12" x14ac:dyDescent="0.2">
      <c r="A1973" s="1">
        <v>43813.536874999998</v>
      </c>
      <c r="B1973" t="s">
        <v>5725</v>
      </c>
      <c r="C1973" t="s">
        <v>5726</v>
      </c>
      <c r="D1973">
        <v>0</v>
      </c>
      <c r="E1973">
        <v>0</v>
      </c>
      <c r="F1973">
        <v>0</v>
      </c>
      <c r="G1973" t="s">
        <v>5727</v>
      </c>
      <c r="K1973">
        <v>1.20583309082589E+18</v>
      </c>
      <c r="L1973" t="s">
        <v>5728</v>
      </c>
    </row>
    <row r="1974" spans="1:12" x14ac:dyDescent="0.2">
      <c r="A1974" s="1">
        <v>43813.533599537041</v>
      </c>
      <c r="B1974" t="s">
        <v>5729</v>
      </c>
      <c r="D1974">
        <v>0</v>
      </c>
      <c r="E1974">
        <v>2</v>
      </c>
      <c r="F1974">
        <v>6</v>
      </c>
      <c r="G1974" t="s">
        <v>5730</v>
      </c>
      <c r="I1974" t="e">
        <f>_xlfn.SINGLE(AAljubiry _xlfn.SINGLE(saleh_alotipi))</f>
        <v>#NAME?</v>
      </c>
      <c r="K1974">
        <v>1.2058319037372001E+18</v>
      </c>
      <c r="L1974" t="s">
        <v>5731</v>
      </c>
    </row>
    <row r="1975" spans="1:12" x14ac:dyDescent="0.2">
      <c r="A1975" s="1">
        <v>43813.517071759263</v>
      </c>
      <c r="B1975" t="s">
        <v>404</v>
      </c>
      <c r="D1975">
        <v>0</v>
      </c>
      <c r="E1975">
        <v>0</v>
      </c>
      <c r="F1975">
        <v>1</v>
      </c>
      <c r="G1975" t="s">
        <v>5732</v>
      </c>
      <c r="K1975">
        <v>1.20582591444305E+18</v>
      </c>
      <c r="L1975" t="s">
        <v>5733</v>
      </c>
    </row>
    <row r="1976" spans="1:12" x14ac:dyDescent="0.2">
      <c r="A1976" s="1">
        <v>43813.498645833337</v>
      </c>
      <c r="B1976" t="s">
        <v>3151</v>
      </c>
      <c r="C1976" t="s">
        <v>3151</v>
      </c>
      <c r="D1976">
        <v>0</v>
      </c>
      <c r="E1976">
        <v>1</v>
      </c>
      <c r="F1976">
        <v>0</v>
      </c>
      <c r="G1976" t="s">
        <v>5734</v>
      </c>
      <c r="K1976">
        <v>1.2058192340325299E+18</v>
      </c>
      <c r="L1976" t="s">
        <v>5735</v>
      </c>
    </row>
    <row r="1977" spans="1:12" x14ac:dyDescent="0.2">
      <c r="A1977" s="1">
        <v>43813.489583333336</v>
      </c>
      <c r="B1977" t="s">
        <v>109</v>
      </c>
      <c r="D1977">
        <v>0</v>
      </c>
      <c r="E1977">
        <v>0</v>
      </c>
      <c r="F1977">
        <v>2</v>
      </c>
      <c r="G1977" t="s">
        <v>5736</v>
      </c>
      <c r="K1977">
        <v>1.20581595055101E+18</v>
      </c>
      <c r="L1977" t="s">
        <v>5737</v>
      </c>
    </row>
    <row r="1978" spans="1:12" x14ac:dyDescent="0.2">
      <c r="A1978" s="1">
        <v>43813.486377314817</v>
      </c>
      <c r="B1978" t="s">
        <v>5738</v>
      </c>
      <c r="D1978">
        <v>0</v>
      </c>
      <c r="E1978">
        <v>0</v>
      </c>
      <c r="F1978">
        <v>0</v>
      </c>
      <c r="G1978" t="s">
        <v>5739</v>
      </c>
      <c r="K1978">
        <v>1.2058147886658099E+18</v>
      </c>
      <c r="L1978" t="s">
        <v>5740</v>
      </c>
    </row>
    <row r="1979" spans="1:12" x14ac:dyDescent="0.2">
      <c r="A1979" s="1">
        <v>43813.482812499999</v>
      </c>
      <c r="B1979" t="s">
        <v>5741</v>
      </c>
      <c r="C1979" t="s">
        <v>393</v>
      </c>
      <c r="D1979">
        <v>0</v>
      </c>
      <c r="E1979">
        <v>0</v>
      </c>
      <c r="F1979">
        <v>0</v>
      </c>
      <c r="G1979" t="s">
        <v>5742</v>
      </c>
      <c r="K1979">
        <v>1.2058134989341E+18</v>
      </c>
      <c r="L1979" t="s">
        <v>5743</v>
      </c>
    </row>
    <row r="1980" spans="1:12" x14ac:dyDescent="0.2">
      <c r="A1980" s="1">
        <v>43813.472592592596</v>
      </c>
      <c r="B1980" t="s">
        <v>5744</v>
      </c>
      <c r="D1980">
        <v>0</v>
      </c>
      <c r="E1980">
        <v>0</v>
      </c>
      <c r="F1980">
        <v>0</v>
      </c>
      <c r="G1980" t="s">
        <v>5745</v>
      </c>
      <c r="I1980" t="s">
        <v>5746</v>
      </c>
      <c r="K1980">
        <v>1.205809796148E+18</v>
      </c>
      <c r="L1980" t="s">
        <v>5747</v>
      </c>
    </row>
    <row r="1981" spans="1:12" x14ac:dyDescent="0.2">
      <c r="A1981" s="1">
        <v>43813.471041666664</v>
      </c>
      <c r="B1981" t="s">
        <v>5748</v>
      </c>
      <c r="C1981" t="s">
        <v>2307</v>
      </c>
      <c r="D1981">
        <v>0</v>
      </c>
      <c r="E1981">
        <v>1</v>
      </c>
      <c r="F1981">
        <v>1</v>
      </c>
      <c r="G1981" t="s">
        <v>5749</v>
      </c>
      <c r="I1981" t="e">
        <f>_xlfn.SINGLE(CGCSaudi _xlfn.SINGLE(mlsd_sa _xlfn.SINGLE(MOISaudiArabia _xlfn.SINGLE(Saudi_Aramco))))</f>
        <v>#NAME?</v>
      </c>
      <c r="K1981">
        <v>1.20580923226578E+18</v>
      </c>
      <c r="L1981" t="s">
        <v>5750</v>
      </c>
    </row>
    <row r="1982" spans="1:12" x14ac:dyDescent="0.2">
      <c r="A1982" s="1">
        <v>43813.467939814815</v>
      </c>
      <c r="B1982" t="s">
        <v>5751</v>
      </c>
      <c r="C1982" t="s">
        <v>1542</v>
      </c>
      <c r="D1982">
        <v>4</v>
      </c>
      <c r="E1982">
        <v>2</v>
      </c>
      <c r="F1982">
        <v>3</v>
      </c>
      <c r="G1982" t="s">
        <v>5752</v>
      </c>
      <c r="I1982" t="e">
        <f>yousefalshrouf</f>
        <v>#NAME?</v>
      </c>
      <c r="K1982">
        <v>1.2058081087165901E+18</v>
      </c>
      <c r="L1982" t="s">
        <v>5753</v>
      </c>
    </row>
    <row r="1983" spans="1:12" x14ac:dyDescent="0.2">
      <c r="A1983" s="1">
        <v>43813.462291666663</v>
      </c>
      <c r="B1983" t="s">
        <v>5754</v>
      </c>
      <c r="D1983">
        <v>1</v>
      </c>
      <c r="E1983">
        <v>0</v>
      </c>
      <c r="F1983">
        <v>0</v>
      </c>
      <c r="G1983" t="s">
        <v>5755</v>
      </c>
      <c r="K1983">
        <v>1.2058060623954299E+18</v>
      </c>
      <c r="L1983" t="s">
        <v>5756</v>
      </c>
    </row>
    <row r="1984" spans="1:12" x14ac:dyDescent="0.2">
      <c r="A1984" s="1">
        <v>43813.462245370371</v>
      </c>
      <c r="B1984" t="s">
        <v>5757</v>
      </c>
      <c r="C1984" t="s">
        <v>5758</v>
      </c>
      <c r="D1984">
        <v>2</v>
      </c>
      <c r="E1984">
        <v>0</v>
      </c>
      <c r="F1984">
        <v>0</v>
      </c>
      <c r="G1984" t="s">
        <v>5759</v>
      </c>
      <c r="K1984">
        <v>1.2058060450938601E+18</v>
      </c>
      <c r="L1984" t="s">
        <v>5760</v>
      </c>
    </row>
    <row r="1985" spans="1:12" x14ac:dyDescent="0.2">
      <c r="A1985" s="1">
        <v>43813.454548611109</v>
      </c>
      <c r="B1985" t="s">
        <v>5761</v>
      </c>
      <c r="D1985">
        <v>0</v>
      </c>
      <c r="E1985">
        <v>2</v>
      </c>
      <c r="F1985">
        <v>2</v>
      </c>
      <c r="G1985" t="s">
        <v>5762</v>
      </c>
      <c r="K1985">
        <v>1.2058032539565901E+18</v>
      </c>
      <c r="L1985" t="s">
        <v>5763</v>
      </c>
    </row>
    <row r="1986" spans="1:12" x14ac:dyDescent="0.2">
      <c r="A1986" s="1">
        <v>43813.453125</v>
      </c>
      <c r="B1986" t="s">
        <v>5764</v>
      </c>
      <c r="D1986">
        <v>3</v>
      </c>
      <c r="E1986">
        <v>5</v>
      </c>
      <c r="F1986">
        <v>20</v>
      </c>
      <c r="G1986" t="s">
        <v>5765</v>
      </c>
      <c r="K1986">
        <v>1.2058027407247601E+18</v>
      </c>
      <c r="L1986" t="s">
        <v>5766</v>
      </c>
    </row>
    <row r="1987" spans="1:12" x14ac:dyDescent="0.2">
      <c r="A1987" s="1">
        <v>43813.435601851852</v>
      </c>
      <c r="B1987" t="s">
        <v>5767</v>
      </c>
      <c r="D1987">
        <v>2</v>
      </c>
      <c r="E1987">
        <v>0</v>
      </c>
      <c r="F1987">
        <v>0</v>
      </c>
      <c r="G1987" t="e">
        <f>_xlfn.SINGLE(fransihelp السلام عليكم), عندي أسهم من اكتتاب شركة آرامكو و اريد بيع الاسهم, و طُلب مني استكمال فتح الحساب المؤقت في الفرنسي كابيتال.وصلتني رسالة ببيانات رقم العميل و رقم المحفظة الاستثمارية. لكن عند اجراءات التسجيل و عندما أُدخل اسم المستخدم و كلمة المرور يظهر بأنهما غير صحيحين.</f>
        <v>#NAME?</v>
      </c>
      <c r="I1987" t="e">
        <f>fransihelp</f>
        <v>#NAME?</v>
      </c>
      <c r="K1987">
        <v>1.20579639062815E+18</v>
      </c>
      <c r="L1987" t="s">
        <v>5768</v>
      </c>
    </row>
    <row r="1988" spans="1:12" x14ac:dyDescent="0.2">
      <c r="A1988" s="1">
        <v>43813.429652777777</v>
      </c>
      <c r="B1988" t="s">
        <v>5769</v>
      </c>
      <c r="D1988">
        <v>2</v>
      </c>
      <c r="E1988">
        <v>7</v>
      </c>
      <c r="F1988">
        <v>11</v>
      </c>
      <c r="G1988" t="s">
        <v>5770</v>
      </c>
      <c r="I1988" t="e">
        <f>BusinessKFU</f>
        <v>#NAME?</v>
      </c>
      <c r="K1988">
        <v>1.2057942345084301E+18</v>
      </c>
      <c r="L1988" t="s">
        <v>5771</v>
      </c>
    </row>
    <row r="1989" spans="1:12" x14ac:dyDescent="0.2">
      <c r="A1989" s="1">
        <v>43813.41909722222</v>
      </c>
      <c r="B1989" t="s">
        <v>5772</v>
      </c>
      <c r="D1989">
        <v>0</v>
      </c>
      <c r="E1989">
        <v>0</v>
      </c>
      <c r="F1989">
        <v>0</v>
      </c>
      <c r="G1989" t="s">
        <v>5773</v>
      </c>
      <c r="J1989" t="s">
        <v>5774</v>
      </c>
      <c r="K1989">
        <v>1.2057904102133801E+18</v>
      </c>
      <c r="L1989" t="s">
        <v>5775</v>
      </c>
    </row>
    <row r="1990" spans="1:12" x14ac:dyDescent="0.2">
      <c r="A1990" s="1">
        <v>43813.417858796296</v>
      </c>
      <c r="B1990" t="s">
        <v>1542</v>
      </c>
      <c r="C1990" t="s">
        <v>5716</v>
      </c>
      <c r="D1990">
        <v>37</v>
      </c>
      <c r="E1990">
        <v>74</v>
      </c>
      <c r="F1990">
        <v>58</v>
      </c>
      <c r="G1990" t="s">
        <v>5776</v>
      </c>
      <c r="K1990">
        <v>1.2057899592082199E+18</v>
      </c>
      <c r="L1990" t="s">
        <v>5777</v>
      </c>
    </row>
    <row r="1991" spans="1:12" x14ac:dyDescent="0.2">
      <c r="A1991" s="1">
        <v>43813.412731481483</v>
      </c>
      <c r="B1991" t="s">
        <v>5778</v>
      </c>
      <c r="C1991" t="s">
        <v>393</v>
      </c>
      <c r="D1991">
        <v>0</v>
      </c>
      <c r="E1991">
        <v>0</v>
      </c>
      <c r="F1991">
        <v>0</v>
      </c>
      <c r="G1991" t="s">
        <v>5779</v>
      </c>
      <c r="K1991">
        <v>1.20578810038083E+18</v>
      </c>
      <c r="L1991" t="s">
        <v>5780</v>
      </c>
    </row>
    <row r="1992" spans="1:12" x14ac:dyDescent="0.2">
      <c r="A1992" s="1">
        <v>43813.399583333332</v>
      </c>
      <c r="B1992" t="s">
        <v>5781</v>
      </c>
      <c r="D1992">
        <v>0</v>
      </c>
      <c r="E1992">
        <v>0</v>
      </c>
      <c r="F1992">
        <v>0</v>
      </c>
      <c r="G1992" t="s">
        <v>5782</v>
      </c>
      <c r="K1992">
        <v>1.20578333610448E+18</v>
      </c>
      <c r="L1992" t="s">
        <v>5783</v>
      </c>
    </row>
    <row r="1993" spans="1:12" x14ac:dyDescent="0.2">
      <c r="A1993" s="1">
        <v>43813.395833333336</v>
      </c>
      <c r="B1993" t="s">
        <v>1950</v>
      </c>
      <c r="D1993">
        <v>1</v>
      </c>
      <c r="E1993">
        <v>7</v>
      </c>
      <c r="F1993">
        <v>6</v>
      </c>
      <c r="G1993" t="s">
        <v>5784</v>
      </c>
      <c r="I1993" t="e">
        <f>_xlfn.SINGLE(majalbrikan _xlfn.SINGLE(Saudi_Aramco))</f>
        <v>#NAME?</v>
      </c>
      <c r="K1993">
        <v>1.20578197650398E+18</v>
      </c>
      <c r="L1993" t="s">
        <v>5785</v>
      </c>
    </row>
    <row r="1994" spans="1:12" x14ac:dyDescent="0.2">
      <c r="A1994" s="1">
        <v>43813.386284722219</v>
      </c>
      <c r="B1994" t="s">
        <v>5786</v>
      </c>
      <c r="D1994">
        <v>0</v>
      </c>
      <c r="E1994">
        <v>1</v>
      </c>
      <c r="F1994">
        <v>0</v>
      </c>
      <c r="G1994" t="s">
        <v>5787</v>
      </c>
      <c r="K1994">
        <v>1.2057785184555799E+18</v>
      </c>
      <c r="L1994" t="s">
        <v>5788</v>
      </c>
    </row>
    <row r="1995" spans="1:12" x14ac:dyDescent="0.2">
      <c r="A1995" s="1">
        <v>43813.372569444444</v>
      </c>
      <c r="B1995" t="s">
        <v>3151</v>
      </c>
      <c r="C1995" t="s">
        <v>5789</v>
      </c>
      <c r="D1995">
        <v>0</v>
      </c>
      <c r="E1995">
        <v>0</v>
      </c>
      <c r="F1995">
        <v>1</v>
      </c>
      <c r="G1995" t="s">
        <v>5790</v>
      </c>
      <c r="K1995">
        <v>1.2057735488554099E+18</v>
      </c>
      <c r="L1995" t="s">
        <v>5791</v>
      </c>
    </row>
    <row r="1996" spans="1:12" x14ac:dyDescent="0.2">
      <c r="A1996" s="1">
        <v>43813.372256944444</v>
      </c>
      <c r="B1996" t="s">
        <v>109</v>
      </c>
      <c r="D1996">
        <v>0</v>
      </c>
      <c r="E1996">
        <v>0</v>
      </c>
      <c r="F1996">
        <v>10</v>
      </c>
      <c r="G1996" t="s">
        <v>5792</v>
      </c>
      <c r="K1996">
        <v>1.20577343451439E+18</v>
      </c>
      <c r="L1996" t="s">
        <v>5793</v>
      </c>
    </row>
    <row r="1997" spans="1:12" x14ac:dyDescent="0.2">
      <c r="A1997" s="1">
        <v>43813.37164351852</v>
      </c>
      <c r="B1997" t="s">
        <v>5794</v>
      </c>
      <c r="C1997" t="s">
        <v>4777</v>
      </c>
      <c r="D1997">
        <v>2</v>
      </c>
      <c r="E1997">
        <v>1</v>
      </c>
      <c r="F1997">
        <v>0</v>
      </c>
      <c r="G1997" t="s">
        <v>5795</v>
      </c>
      <c r="K1997">
        <v>1.2057732108364401E+18</v>
      </c>
      <c r="L1997" t="s">
        <v>5796</v>
      </c>
    </row>
    <row r="1998" spans="1:12" x14ac:dyDescent="0.2">
      <c r="A1998" s="1">
        <v>43813.354166666664</v>
      </c>
      <c r="B1998" t="s">
        <v>1950</v>
      </c>
      <c r="D1998">
        <v>12</v>
      </c>
      <c r="E1998">
        <v>37</v>
      </c>
      <c r="F1998">
        <v>49</v>
      </c>
      <c r="G1998" t="s">
        <v>5797</v>
      </c>
      <c r="I1998" t="e">
        <f>Saudi_Aramco</f>
        <v>#NAME?</v>
      </c>
      <c r="K1998">
        <v>1.2057668772235599E+18</v>
      </c>
      <c r="L1998" t="s">
        <v>5798</v>
      </c>
    </row>
    <row r="1999" spans="1:12" x14ac:dyDescent="0.2">
      <c r="A1999" s="1">
        <v>43813.347696759258</v>
      </c>
      <c r="B1999" t="s">
        <v>2389</v>
      </c>
      <c r="D1999">
        <v>0</v>
      </c>
      <c r="E1999">
        <v>1</v>
      </c>
      <c r="F1999">
        <v>1</v>
      </c>
      <c r="G1999" t="s">
        <v>5799</v>
      </c>
      <c r="K1999">
        <v>1.20576453445729E+18</v>
      </c>
      <c r="L1999" t="s">
        <v>5800</v>
      </c>
    </row>
    <row r="2000" spans="1:12" x14ac:dyDescent="0.2">
      <c r="A2000" s="1">
        <v>43813.347037037034</v>
      </c>
      <c r="B2000" t="s">
        <v>5542</v>
      </c>
      <c r="D2000">
        <v>2</v>
      </c>
      <c r="E2000">
        <v>7</v>
      </c>
      <c r="F2000">
        <v>5</v>
      </c>
      <c r="G2000" t="s">
        <v>5801</v>
      </c>
      <c r="K2000">
        <v>1.2057642959817101E+18</v>
      </c>
      <c r="L2000" t="s">
        <v>5802</v>
      </c>
    </row>
    <row r="2001" spans="1:12" x14ac:dyDescent="0.2">
      <c r="A2001" s="1">
        <v>43813.346493055556</v>
      </c>
      <c r="B2001" t="s">
        <v>5803</v>
      </c>
      <c r="D2001">
        <v>0</v>
      </c>
      <c r="E2001">
        <v>0</v>
      </c>
      <c r="F2001">
        <v>0</v>
      </c>
      <c r="G2001" t="s">
        <v>5804</v>
      </c>
      <c r="K2001">
        <v>1.20576409744431E+18</v>
      </c>
      <c r="L2001" t="s">
        <v>5805</v>
      </c>
    </row>
    <row r="2002" spans="1:12" x14ac:dyDescent="0.2">
      <c r="A2002" s="1">
        <v>43813.335590277777</v>
      </c>
      <c r="B2002" t="s">
        <v>5806</v>
      </c>
      <c r="C2002" t="s">
        <v>5807</v>
      </c>
      <c r="D2002">
        <v>1</v>
      </c>
      <c r="E2002">
        <v>0</v>
      </c>
      <c r="F2002">
        <v>0</v>
      </c>
      <c r="G2002" t="s">
        <v>5808</v>
      </c>
      <c r="K2002">
        <v>1.2057601458563699E+18</v>
      </c>
      <c r="L2002" t="s">
        <v>5809</v>
      </c>
    </row>
    <row r="2003" spans="1:12" x14ac:dyDescent="0.2">
      <c r="A2003" s="1">
        <v>43813.326111111113</v>
      </c>
      <c r="B2003" t="s">
        <v>5810</v>
      </c>
      <c r="D2003">
        <v>0</v>
      </c>
      <c r="E2003">
        <v>0</v>
      </c>
      <c r="F2003">
        <v>0</v>
      </c>
      <c r="G2003" t="s">
        <v>5811</v>
      </c>
      <c r="K2003">
        <v>1.20575670969373E+18</v>
      </c>
      <c r="L2003" t="s">
        <v>5812</v>
      </c>
    </row>
    <row r="2004" spans="1:12" x14ac:dyDescent="0.2">
      <c r="A2004" s="1">
        <v>43813.324942129628</v>
      </c>
      <c r="B2004" t="s">
        <v>5813</v>
      </c>
      <c r="C2004" t="s">
        <v>5814</v>
      </c>
      <c r="D2004">
        <v>0</v>
      </c>
      <c r="E2004">
        <v>0</v>
      </c>
      <c r="F2004">
        <v>0</v>
      </c>
      <c r="G2004" t="s">
        <v>5815</v>
      </c>
      <c r="K2004">
        <v>1.2057562890176699E+18</v>
      </c>
      <c r="L2004" t="s">
        <v>5816</v>
      </c>
    </row>
    <row r="2005" spans="1:12" x14ac:dyDescent="0.2">
      <c r="A2005" s="1">
        <v>43813.319027777776</v>
      </c>
      <c r="B2005" t="s">
        <v>5810</v>
      </c>
      <c r="D2005">
        <v>3</v>
      </c>
      <c r="E2005">
        <v>2</v>
      </c>
      <c r="F2005">
        <v>2</v>
      </c>
      <c r="G2005" t="s">
        <v>5817</v>
      </c>
      <c r="K2005">
        <v>1.2057541445370801E+18</v>
      </c>
      <c r="L2005" t="s">
        <v>5818</v>
      </c>
    </row>
    <row r="2006" spans="1:12" x14ac:dyDescent="0.2">
      <c r="A2006" s="1">
        <v>43813.3125</v>
      </c>
      <c r="B2006" t="s">
        <v>5644</v>
      </c>
      <c r="D2006">
        <v>2</v>
      </c>
      <c r="E2006">
        <v>0</v>
      </c>
      <c r="F2006">
        <v>17</v>
      </c>
      <c r="G2006" t="s">
        <v>5819</v>
      </c>
      <c r="K2006">
        <v>1.2057517775781399E+18</v>
      </c>
      <c r="L2006" t="s">
        <v>5820</v>
      </c>
    </row>
    <row r="2007" spans="1:12" x14ac:dyDescent="0.2">
      <c r="A2007" s="1">
        <v>43813.286909722221</v>
      </c>
      <c r="B2007" t="s">
        <v>5821</v>
      </c>
      <c r="C2007" t="s">
        <v>5822</v>
      </c>
      <c r="D2007">
        <v>1</v>
      </c>
      <c r="E2007">
        <v>0</v>
      </c>
      <c r="F2007">
        <v>0</v>
      </c>
      <c r="G2007" t="s">
        <v>5823</v>
      </c>
      <c r="K2007">
        <v>1.20574250578816E+18</v>
      </c>
      <c r="L2007" t="s">
        <v>5824</v>
      </c>
    </row>
    <row r="2008" spans="1:12" x14ac:dyDescent="0.2">
      <c r="A2008" s="1">
        <v>43813.2653587963</v>
      </c>
      <c r="B2008" t="s">
        <v>5825</v>
      </c>
      <c r="C2008" t="s">
        <v>5825</v>
      </c>
      <c r="D2008">
        <v>0</v>
      </c>
      <c r="E2008">
        <v>0</v>
      </c>
      <c r="F2008">
        <v>2</v>
      </c>
      <c r="G2008" t="s">
        <v>5826</v>
      </c>
      <c r="K2008">
        <v>1.20573469337267E+18</v>
      </c>
      <c r="L2008" t="s">
        <v>5827</v>
      </c>
    </row>
    <row r="2009" spans="1:12" x14ac:dyDescent="0.2">
      <c r="A2009" s="1">
        <v>43813.254502314812</v>
      </c>
      <c r="B2009" t="s">
        <v>1175</v>
      </c>
      <c r="D2009">
        <v>0</v>
      </c>
      <c r="E2009">
        <v>2</v>
      </c>
      <c r="F2009">
        <v>5</v>
      </c>
      <c r="G2009" t="s">
        <v>5828</v>
      </c>
      <c r="K2009">
        <v>1.20573076258E+18</v>
      </c>
      <c r="L2009" t="s">
        <v>5829</v>
      </c>
    </row>
    <row r="2010" spans="1:12" x14ac:dyDescent="0.2">
      <c r="A2010" s="1">
        <v>43813.252442129633</v>
      </c>
      <c r="B2010" t="s">
        <v>5830</v>
      </c>
      <c r="C2010" t="s">
        <v>3070</v>
      </c>
      <c r="D2010">
        <v>6</v>
      </c>
      <c r="E2010">
        <v>31</v>
      </c>
      <c r="F2010">
        <v>35</v>
      </c>
      <c r="G2010" t="s">
        <v>5831</v>
      </c>
      <c r="K2010">
        <v>1.20573001295715E+18</v>
      </c>
      <c r="L2010" t="s">
        <v>5832</v>
      </c>
    </row>
    <row r="2011" spans="1:12" x14ac:dyDescent="0.2">
      <c r="A2011" s="1">
        <v>43813.210185185184</v>
      </c>
      <c r="B2011" t="s">
        <v>5833</v>
      </c>
      <c r="C2011" t="s">
        <v>5834</v>
      </c>
      <c r="D2011">
        <v>0</v>
      </c>
      <c r="E2011">
        <v>0</v>
      </c>
      <c r="F2011">
        <v>0</v>
      </c>
      <c r="G2011" t="s">
        <v>5835</v>
      </c>
      <c r="K2011">
        <v>1.20571470308909E+18</v>
      </c>
      <c r="L2011" t="s">
        <v>5836</v>
      </c>
    </row>
    <row r="2012" spans="1:12" x14ac:dyDescent="0.2">
      <c r="A2012" s="1">
        <v>43813.206053240741</v>
      </c>
      <c r="B2012" t="s">
        <v>5837</v>
      </c>
      <c r="C2012" t="s">
        <v>5838</v>
      </c>
      <c r="D2012">
        <v>0</v>
      </c>
      <c r="E2012">
        <v>0</v>
      </c>
      <c r="F2012">
        <v>0</v>
      </c>
      <c r="G2012" t="s">
        <v>5839</v>
      </c>
      <c r="K2012">
        <v>1.20571320257678E+18</v>
      </c>
      <c r="L2012" t="s">
        <v>5840</v>
      </c>
    </row>
    <row r="2013" spans="1:12" x14ac:dyDescent="0.2">
      <c r="A2013" s="1">
        <v>43813.20585648148</v>
      </c>
      <c r="B2013" t="s">
        <v>641</v>
      </c>
      <c r="D2013">
        <v>7</v>
      </c>
      <c r="E2013">
        <v>5</v>
      </c>
      <c r="F2013">
        <v>6</v>
      </c>
      <c r="G2013" t="s">
        <v>5841</v>
      </c>
      <c r="K2013">
        <v>1.2057131329010601E+18</v>
      </c>
      <c r="L2013" t="s">
        <v>5842</v>
      </c>
    </row>
    <row r="2014" spans="1:12" x14ac:dyDescent="0.2">
      <c r="A2014" s="1">
        <v>43813.191805555558</v>
      </c>
      <c r="B2014" t="s">
        <v>5843</v>
      </c>
      <c r="D2014">
        <v>0</v>
      </c>
      <c r="E2014">
        <v>0</v>
      </c>
      <c r="F2014">
        <v>0</v>
      </c>
      <c r="G2014" t="s">
        <v>5844</v>
      </c>
      <c r="K2014">
        <v>1.2057080397577101E+18</v>
      </c>
      <c r="L2014" t="s">
        <v>5845</v>
      </c>
    </row>
    <row r="2015" spans="1:12" x14ac:dyDescent="0.2">
      <c r="A2015" s="1">
        <v>43813.16914351852</v>
      </c>
      <c r="B2015" t="s">
        <v>5846</v>
      </c>
      <c r="D2015">
        <v>0</v>
      </c>
      <c r="E2015">
        <v>0</v>
      </c>
      <c r="F2015">
        <v>0</v>
      </c>
      <c r="G2015" t="s">
        <v>5847</v>
      </c>
      <c r="K2015">
        <v>1.20569982741536E+18</v>
      </c>
      <c r="L2015" t="s">
        <v>5848</v>
      </c>
    </row>
    <row r="2016" spans="1:12" x14ac:dyDescent="0.2">
      <c r="A2016" s="1">
        <v>43813.168981481482</v>
      </c>
      <c r="B2016" t="s">
        <v>5849</v>
      </c>
      <c r="D2016">
        <v>0</v>
      </c>
      <c r="E2016">
        <v>0</v>
      </c>
      <c r="F2016">
        <v>0</v>
      </c>
      <c r="G2016" t="s">
        <v>5850</v>
      </c>
      <c r="K2016">
        <v>1.2056997702595899E+18</v>
      </c>
      <c r="L2016" t="s">
        <v>5851</v>
      </c>
    </row>
    <row r="2017" spans="1:12" x14ac:dyDescent="0.2">
      <c r="A2017" s="1">
        <v>43813.168796296297</v>
      </c>
      <c r="B2017" t="s">
        <v>5852</v>
      </c>
      <c r="C2017" t="s">
        <v>334</v>
      </c>
      <c r="D2017">
        <v>0</v>
      </c>
      <c r="E2017">
        <v>0</v>
      </c>
      <c r="F2017">
        <v>0</v>
      </c>
      <c r="G2017" t="s">
        <v>5853</v>
      </c>
      <c r="K2017">
        <v>1.2056997038637399E+18</v>
      </c>
      <c r="L2017" t="s">
        <v>5854</v>
      </c>
    </row>
    <row r="2018" spans="1:12" x14ac:dyDescent="0.2">
      <c r="A2018" s="1">
        <v>43813.166666666664</v>
      </c>
      <c r="B2018" t="s">
        <v>781</v>
      </c>
      <c r="D2018">
        <v>0</v>
      </c>
      <c r="E2018">
        <v>0</v>
      </c>
      <c r="F2018">
        <v>5</v>
      </c>
      <c r="G2018" t="s">
        <v>5855</v>
      </c>
      <c r="K2018">
        <v>1.2056989292932201E+18</v>
      </c>
      <c r="L2018" t="s">
        <v>5856</v>
      </c>
    </row>
    <row r="2019" spans="1:12" x14ac:dyDescent="0.2">
      <c r="A2019" s="1">
        <v>43813.14640046296</v>
      </c>
      <c r="B2019" t="s">
        <v>5050</v>
      </c>
      <c r="D2019">
        <v>0</v>
      </c>
      <c r="E2019">
        <v>0</v>
      </c>
      <c r="F2019">
        <v>0</v>
      </c>
      <c r="G2019" t="s">
        <v>5857</v>
      </c>
      <c r="K2019">
        <v>1.20569158669011E+18</v>
      </c>
      <c r="L2019" t="s">
        <v>5858</v>
      </c>
    </row>
    <row r="2020" spans="1:12" x14ac:dyDescent="0.2">
      <c r="A2020" s="1">
        <v>43813.146168981482</v>
      </c>
      <c r="B2020" t="s">
        <v>5050</v>
      </c>
      <c r="C2020" t="s">
        <v>5859</v>
      </c>
      <c r="D2020">
        <v>0</v>
      </c>
      <c r="E2020">
        <v>0</v>
      </c>
      <c r="F2020">
        <v>0</v>
      </c>
      <c r="G2020" t="s">
        <v>5860</v>
      </c>
      <c r="K2020">
        <v>1.20569150428463E+18</v>
      </c>
      <c r="L2020" t="s">
        <v>5861</v>
      </c>
    </row>
    <row r="2021" spans="1:12" x14ac:dyDescent="0.2">
      <c r="A2021" s="1">
        <v>43813.145902777775</v>
      </c>
      <c r="B2021" t="s">
        <v>5050</v>
      </c>
      <c r="C2021" t="s">
        <v>5862</v>
      </c>
      <c r="D2021">
        <v>0</v>
      </c>
      <c r="E2021">
        <v>0</v>
      </c>
      <c r="F2021">
        <v>0</v>
      </c>
      <c r="G2021" t="s">
        <v>5863</v>
      </c>
      <c r="K2021">
        <v>1.2056914068887099E+18</v>
      </c>
      <c r="L2021" t="s">
        <v>5864</v>
      </c>
    </row>
    <row r="2022" spans="1:12" x14ac:dyDescent="0.2">
      <c r="A2022" s="1">
        <v>43813.140601851854</v>
      </c>
      <c r="B2022" t="s">
        <v>5865</v>
      </c>
      <c r="C2022" t="s">
        <v>5866</v>
      </c>
      <c r="D2022">
        <v>0</v>
      </c>
      <c r="E2022">
        <v>0</v>
      </c>
      <c r="F2022">
        <v>0</v>
      </c>
      <c r="G2022" t="s">
        <v>5867</v>
      </c>
      <c r="K2022">
        <v>1.20568948453425E+18</v>
      </c>
      <c r="L2022" t="s">
        <v>5868</v>
      </c>
    </row>
    <row r="2023" spans="1:12" x14ac:dyDescent="0.2">
      <c r="A2023" s="1">
        <v>43813.118993055556</v>
      </c>
      <c r="B2023" t="s">
        <v>5869</v>
      </c>
      <c r="D2023">
        <v>0</v>
      </c>
      <c r="E2023">
        <v>0</v>
      </c>
      <c r="F2023">
        <v>0</v>
      </c>
      <c r="G2023" t="s">
        <v>5870</v>
      </c>
      <c r="K2023">
        <v>1.2056816559581199E+18</v>
      </c>
      <c r="L2023" t="s">
        <v>5871</v>
      </c>
    </row>
    <row r="2024" spans="1:12" x14ac:dyDescent="0.2">
      <c r="A2024" s="1">
        <v>43813.111817129633</v>
      </c>
      <c r="B2024" t="s">
        <v>5849</v>
      </c>
      <c r="D2024">
        <v>0</v>
      </c>
      <c r="E2024">
        <v>0</v>
      </c>
      <c r="F2024">
        <v>0</v>
      </c>
      <c r="G2024" t="s">
        <v>5872</v>
      </c>
      <c r="K2024">
        <v>1.20567905261234E+18</v>
      </c>
      <c r="L2024" t="s">
        <v>5873</v>
      </c>
    </row>
    <row r="2025" spans="1:12" x14ac:dyDescent="0.2">
      <c r="A2025" s="1">
        <v>43813.111331018517</v>
      </c>
      <c r="B2025" t="s">
        <v>5846</v>
      </c>
      <c r="D2025">
        <v>0</v>
      </c>
      <c r="E2025">
        <v>0</v>
      </c>
      <c r="F2025">
        <v>0</v>
      </c>
      <c r="G2025" t="s">
        <v>5874</v>
      </c>
      <c r="K2025">
        <v>1.2056788765229399E+18</v>
      </c>
      <c r="L2025" t="s">
        <v>5875</v>
      </c>
    </row>
    <row r="2026" spans="1:12" x14ac:dyDescent="0.2">
      <c r="A2026" s="1">
        <v>43813.110335648147</v>
      </c>
      <c r="B2026" t="s">
        <v>5876</v>
      </c>
      <c r="D2026">
        <v>0</v>
      </c>
      <c r="E2026">
        <v>0</v>
      </c>
      <c r="F2026">
        <v>0</v>
      </c>
      <c r="G2026" t="s">
        <v>5877</v>
      </c>
      <c r="K2026">
        <v>1.2056785147935201E+18</v>
      </c>
      <c r="L2026" t="s">
        <v>5878</v>
      </c>
    </row>
    <row r="2027" spans="1:12" x14ac:dyDescent="0.2">
      <c r="A2027" s="1">
        <v>43813.10664351852</v>
      </c>
      <c r="B2027" t="s">
        <v>5879</v>
      </c>
      <c r="D2027">
        <v>0</v>
      </c>
      <c r="E2027">
        <v>0</v>
      </c>
      <c r="F2027">
        <v>0</v>
      </c>
      <c r="G2027" t="s">
        <v>5880</v>
      </c>
      <c r="K2027">
        <v>1.2056771793942899E+18</v>
      </c>
      <c r="L2027" t="s">
        <v>5881</v>
      </c>
    </row>
    <row r="2028" spans="1:12" x14ac:dyDescent="0.2">
      <c r="A2028" s="1">
        <v>43813.072523148148</v>
      </c>
      <c r="B2028" t="s">
        <v>5882</v>
      </c>
      <c r="C2028" t="s">
        <v>1379</v>
      </c>
      <c r="D2028">
        <v>2</v>
      </c>
      <c r="E2028">
        <v>0</v>
      </c>
      <c r="F2028">
        <v>0</v>
      </c>
      <c r="G2028" t="e">
        <f>لوسمحت بسال اكتتاب آرامكو بيفتح مره ثانيه ولاخلاص م اقدر اكتتتب</f>
        <v>#NAME?</v>
      </c>
      <c r="K2028">
        <v>1.2056648159031099E+18</v>
      </c>
      <c r="L2028" t="s">
        <v>5883</v>
      </c>
    </row>
    <row r="2029" spans="1:12" x14ac:dyDescent="0.2">
      <c r="A2029" s="1">
        <v>43813.071550925924</v>
      </c>
      <c r="B2029" t="s">
        <v>5882</v>
      </c>
      <c r="C2029" t="s">
        <v>721</v>
      </c>
      <c r="D2029">
        <v>0</v>
      </c>
      <c r="E2029">
        <v>0</v>
      </c>
      <c r="F2029">
        <v>0</v>
      </c>
      <c r="G2029" t="e">
        <f>SaydiNews50 لوسمحت بسال اكتتاب آرامكو بيفتح مره ثانيه ولاخلاص م اقدر اكتتتب</f>
        <v>#NAME?</v>
      </c>
      <c r="K2029">
        <v>1.20566446382483E+18</v>
      </c>
      <c r="L2029" t="s">
        <v>5884</v>
      </c>
    </row>
    <row r="2030" spans="1:12" x14ac:dyDescent="0.2">
      <c r="A2030" s="1">
        <v>43813.04582175926</v>
      </c>
      <c r="B2030" t="s">
        <v>1403</v>
      </c>
      <c r="D2030">
        <v>0</v>
      </c>
      <c r="E2030">
        <v>0</v>
      </c>
      <c r="F2030">
        <v>0</v>
      </c>
      <c r="G2030" t="s">
        <v>5885</v>
      </c>
      <c r="K2030">
        <v>1.2056551376347E+18</v>
      </c>
      <c r="L2030" t="s">
        <v>5886</v>
      </c>
    </row>
    <row r="2031" spans="1:12" x14ac:dyDescent="0.2">
      <c r="A2031" s="1">
        <v>43813.041192129633</v>
      </c>
      <c r="B2031" t="s">
        <v>5887</v>
      </c>
      <c r="D2031">
        <v>0</v>
      </c>
      <c r="E2031">
        <v>0</v>
      </c>
      <c r="F2031">
        <v>0</v>
      </c>
      <c r="G2031" t="s">
        <v>5888</v>
      </c>
      <c r="K2031">
        <v>1.2056534612971699E+18</v>
      </c>
      <c r="L2031" t="s">
        <v>5889</v>
      </c>
    </row>
    <row r="2032" spans="1:12" x14ac:dyDescent="0.2">
      <c r="A2032" s="1">
        <v>43813.013599537036</v>
      </c>
      <c r="B2032" t="s">
        <v>5890</v>
      </c>
      <c r="C2032" t="s">
        <v>5891</v>
      </c>
      <c r="D2032">
        <v>0</v>
      </c>
      <c r="E2032">
        <v>0</v>
      </c>
      <c r="F2032">
        <v>2</v>
      </c>
      <c r="G2032" t="s">
        <v>5892</v>
      </c>
      <c r="K2032">
        <v>1.20564346043646E+18</v>
      </c>
      <c r="L2032" t="s">
        <v>5893</v>
      </c>
    </row>
    <row r="2033" spans="1:12" x14ac:dyDescent="0.2">
      <c r="A2033" s="1">
        <v>43813.006550925929</v>
      </c>
      <c r="B2033" t="s">
        <v>5894</v>
      </c>
      <c r="D2033">
        <v>1</v>
      </c>
      <c r="E2033">
        <v>0</v>
      </c>
      <c r="F2033">
        <v>0</v>
      </c>
      <c r="G2033" t="s">
        <v>5895</v>
      </c>
      <c r="I2033" t="e">
        <f>AlinmaInvest</f>
        <v>#NAME?</v>
      </c>
      <c r="K2033">
        <v>1.2056409057992E+18</v>
      </c>
      <c r="L2033" t="s">
        <v>5896</v>
      </c>
    </row>
    <row r="2034" spans="1:12" x14ac:dyDescent="0.2">
      <c r="A2034" s="1">
        <v>43812.95994212963</v>
      </c>
      <c r="B2034" t="s">
        <v>5897</v>
      </c>
      <c r="D2034">
        <v>0</v>
      </c>
      <c r="E2034">
        <v>1</v>
      </c>
      <c r="F2034">
        <v>0</v>
      </c>
      <c r="G2034" t="s">
        <v>5898</v>
      </c>
      <c r="K2034">
        <v>1.2056240161170701E+18</v>
      </c>
      <c r="L2034" t="s">
        <v>5899</v>
      </c>
    </row>
    <row r="2035" spans="1:12" x14ac:dyDescent="0.2">
      <c r="A2035" s="1">
        <v>43812.95521990741</v>
      </c>
      <c r="B2035" t="s">
        <v>4706</v>
      </c>
      <c r="D2035">
        <v>0</v>
      </c>
      <c r="E2035">
        <v>0</v>
      </c>
      <c r="F2035">
        <v>0</v>
      </c>
      <c r="G2035" t="s">
        <v>5900</v>
      </c>
      <c r="K2035">
        <v>1.20562230273551E+18</v>
      </c>
      <c r="L2035" t="s">
        <v>5901</v>
      </c>
    </row>
    <row r="2036" spans="1:12" x14ac:dyDescent="0.2">
      <c r="A2036" s="1">
        <v>43812.938622685186</v>
      </c>
      <c r="B2036" t="s">
        <v>5902</v>
      </c>
      <c r="C2036" t="s">
        <v>2925</v>
      </c>
      <c r="D2036">
        <v>0</v>
      </c>
      <c r="E2036">
        <v>1</v>
      </c>
      <c r="F2036">
        <v>3</v>
      </c>
      <c r="G2036" t="s">
        <v>5903</v>
      </c>
      <c r="K2036">
        <v>1.2056162886152699E+18</v>
      </c>
      <c r="L2036" t="s">
        <v>5904</v>
      </c>
    </row>
    <row r="2037" spans="1:12" x14ac:dyDescent="0.2">
      <c r="A2037" s="1">
        <v>43812.935752314814</v>
      </c>
      <c r="B2037" t="s">
        <v>5905</v>
      </c>
      <c r="D2037">
        <v>0</v>
      </c>
      <c r="E2037">
        <v>0</v>
      </c>
      <c r="F2037">
        <v>0</v>
      </c>
      <c r="G2037" t="s">
        <v>5906</v>
      </c>
      <c r="K2037">
        <v>1.2056152498036301E+18</v>
      </c>
      <c r="L2037" t="s">
        <v>5907</v>
      </c>
    </row>
    <row r="2038" spans="1:12" x14ac:dyDescent="0.2">
      <c r="A2038" s="1">
        <v>43812.903946759259</v>
      </c>
      <c r="B2038" t="s">
        <v>5908</v>
      </c>
      <c r="C2038" t="s">
        <v>933</v>
      </c>
      <c r="D2038">
        <v>0</v>
      </c>
      <c r="E2038">
        <v>1</v>
      </c>
      <c r="F2038">
        <v>1</v>
      </c>
      <c r="G2038" t="s">
        <v>5909</v>
      </c>
      <c r="K2038">
        <v>1.2056037237262001E+18</v>
      </c>
      <c r="L2038" t="s">
        <v>5910</v>
      </c>
    </row>
    <row r="2039" spans="1:12" x14ac:dyDescent="0.2">
      <c r="A2039" s="1">
        <v>43812.901724537034</v>
      </c>
      <c r="B2039" t="s">
        <v>5911</v>
      </c>
      <c r="D2039">
        <v>1</v>
      </c>
      <c r="E2039">
        <v>5</v>
      </c>
      <c r="F2039">
        <v>15</v>
      </c>
      <c r="G2039" t="s">
        <v>5912</v>
      </c>
      <c r="K2039">
        <v>1.20560291847442E+18</v>
      </c>
      <c r="L2039" t="s">
        <v>5913</v>
      </c>
    </row>
    <row r="2040" spans="1:12" x14ac:dyDescent="0.2">
      <c r="A2040" s="1">
        <v>43812.884351851855</v>
      </c>
      <c r="B2040" t="s">
        <v>5914</v>
      </c>
      <c r="D2040">
        <v>3</v>
      </c>
      <c r="E2040">
        <v>10</v>
      </c>
      <c r="F2040">
        <v>22</v>
      </c>
      <c r="G2040" t="s">
        <v>5915</v>
      </c>
      <c r="K2040">
        <v>1.20559662473245E+18</v>
      </c>
      <c r="L2040" t="s">
        <v>5916</v>
      </c>
    </row>
    <row r="2041" spans="1:12" x14ac:dyDescent="0.2">
      <c r="A2041" s="1">
        <v>43812.884270833332</v>
      </c>
      <c r="B2041" t="s">
        <v>5911</v>
      </c>
      <c r="D2041">
        <v>1</v>
      </c>
      <c r="E2041">
        <v>8</v>
      </c>
      <c r="F2041">
        <v>16</v>
      </c>
      <c r="G2041" t="s">
        <v>5917</v>
      </c>
      <c r="K2041">
        <v>1.2055965925034801E+18</v>
      </c>
      <c r="L2041" t="s">
        <v>5918</v>
      </c>
    </row>
    <row r="2042" spans="1:12" x14ac:dyDescent="0.2">
      <c r="A2042" s="1">
        <v>43812.87777777778</v>
      </c>
      <c r="B2042" t="s">
        <v>5919</v>
      </c>
      <c r="D2042">
        <v>0</v>
      </c>
      <c r="E2042">
        <v>1</v>
      </c>
      <c r="F2042">
        <v>1</v>
      </c>
      <c r="G2042" t="s">
        <v>5920</v>
      </c>
      <c r="K2042">
        <v>1.20559423928079E+18</v>
      </c>
      <c r="L2042" t="s">
        <v>5921</v>
      </c>
    </row>
    <row r="2043" spans="1:12" x14ac:dyDescent="0.2">
      <c r="A2043" s="1">
        <v>43812.850532407407</v>
      </c>
      <c r="B2043" t="s">
        <v>5922</v>
      </c>
      <c r="C2043" t="s">
        <v>5923</v>
      </c>
      <c r="D2043">
        <v>1</v>
      </c>
      <c r="E2043">
        <v>0</v>
      </c>
      <c r="F2043">
        <v>0</v>
      </c>
      <c r="G2043" t="s">
        <v>5924</v>
      </c>
      <c r="K2043">
        <v>1.2055843687119401E+18</v>
      </c>
      <c r="L2043" t="s">
        <v>5925</v>
      </c>
    </row>
    <row r="2044" spans="1:12" x14ac:dyDescent="0.2">
      <c r="A2044" s="1">
        <v>43812.83153935185</v>
      </c>
      <c r="B2044" t="s">
        <v>5926</v>
      </c>
      <c r="D2044">
        <v>0</v>
      </c>
      <c r="E2044">
        <v>0</v>
      </c>
      <c r="F2044">
        <v>0</v>
      </c>
      <c r="G2044" t="s">
        <v>5927</v>
      </c>
      <c r="K2044">
        <v>1.2055774838332301E+18</v>
      </c>
      <c r="L2044" t="s">
        <v>5928</v>
      </c>
    </row>
    <row r="2045" spans="1:12" x14ac:dyDescent="0.2">
      <c r="A2045" s="1">
        <v>43812.829942129632</v>
      </c>
      <c r="B2045" t="s">
        <v>5929</v>
      </c>
      <c r="D2045">
        <v>0</v>
      </c>
      <c r="E2045">
        <v>0</v>
      </c>
      <c r="F2045">
        <v>0</v>
      </c>
      <c r="G2045" t="s">
        <v>5930</v>
      </c>
      <c r="K2045">
        <v>1.20557690510739E+18</v>
      </c>
      <c r="L2045" t="s">
        <v>5931</v>
      </c>
    </row>
    <row r="2046" spans="1:12" x14ac:dyDescent="0.2">
      <c r="A2046" s="1">
        <v>43812.817187499997</v>
      </c>
      <c r="B2046" t="s">
        <v>844</v>
      </c>
      <c r="C2046" t="s">
        <v>5932</v>
      </c>
      <c r="D2046">
        <v>0</v>
      </c>
      <c r="E2046">
        <v>0</v>
      </c>
      <c r="F2046">
        <v>0</v>
      </c>
      <c r="G2046" t="s">
        <v>5933</v>
      </c>
      <c r="K2046">
        <v>1.2055722834960399E+18</v>
      </c>
      <c r="L2046" t="s">
        <v>5934</v>
      </c>
    </row>
    <row r="2047" spans="1:12" x14ac:dyDescent="0.2">
      <c r="A2047" s="1">
        <v>43812.803668981483</v>
      </c>
      <c r="B2047" t="s">
        <v>5935</v>
      </c>
      <c r="D2047">
        <v>0</v>
      </c>
      <c r="E2047">
        <v>0</v>
      </c>
      <c r="F2047">
        <v>1</v>
      </c>
      <c r="G2047" t="s">
        <v>5936</v>
      </c>
      <c r="K2047">
        <v>1.20556738272449E+18</v>
      </c>
      <c r="L2047" t="s">
        <v>5937</v>
      </c>
    </row>
    <row r="2048" spans="1:12" x14ac:dyDescent="0.2">
      <c r="A2048" s="1">
        <v>43812.802777777775</v>
      </c>
      <c r="B2048" t="s">
        <v>5938</v>
      </c>
      <c r="D2048">
        <v>1</v>
      </c>
      <c r="E2048">
        <v>2</v>
      </c>
      <c r="F2048">
        <v>2</v>
      </c>
      <c r="G2048" t="s">
        <v>5939</v>
      </c>
      <c r="K2048">
        <v>1.2055670604131599E+18</v>
      </c>
      <c r="L2048" t="s">
        <v>5940</v>
      </c>
    </row>
    <row r="2049" spans="1:12" x14ac:dyDescent="0.2">
      <c r="A2049" s="1">
        <v>43812.802083333336</v>
      </c>
      <c r="B2049" t="s">
        <v>1950</v>
      </c>
      <c r="D2049">
        <v>4</v>
      </c>
      <c r="E2049">
        <v>21</v>
      </c>
      <c r="F2049">
        <v>15</v>
      </c>
      <c r="G2049" t="s">
        <v>5941</v>
      </c>
      <c r="I2049" t="e">
        <f>AnwarGargash</f>
        <v>#NAME?</v>
      </c>
      <c r="K2049">
        <v>1.2055668091282099E+18</v>
      </c>
      <c r="L2049" t="s">
        <v>5942</v>
      </c>
    </row>
    <row r="2050" spans="1:12" x14ac:dyDescent="0.2">
      <c r="A2050" s="1">
        <v>43812.800393518519</v>
      </c>
      <c r="B2050" t="s">
        <v>5943</v>
      </c>
      <c r="D2050">
        <v>0</v>
      </c>
      <c r="E2050">
        <v>0</v>
      </c>
      <c r="F2050">
        <v>0</v>
      </c>
      <c r="G2050" t="s">
        <v>5944</v>
      </c>
      <c r="K2050">
        <v>1.20556619968751E+18</v>
      </c>
      <c r="L2050" t="s">
        <v>5945</v>
      </c>
    </row>
    <row r="2051" spans="1:12" x14ac:dyDescent="0.2">
      <c r="A2051" s="1">
        <v>43812.796377314815</v>
      </c>
      <c r="B2051" t="s">
        <v>5946</v>
      </c>
      <c r="C2051" t="s">
        <v>5947</v>
      </c>
      <c r="D2051">
        <v>0</v>
      </c>
      <c r="E2051">
        <v>0</v>
      </c>
      <c r="F2051">
        <v>0</v>
      </c>
      <c r="G2051" t="s">
        <v>5948</v>
      </c>
      <c r="K2051">
        <v>1.2055647439242199E+18</v>
      </c>
      <c r="L2051" t="s">
        <v>5949</v>
      </c>
    </row>
    <row r="2052" spans="1:12" x14ac:dyDescent="0.2">
      <c r="A2052" s="1">
        <v>43812.789942129632</v>
      </c>
      <c r="B2052" t="s">
        <v>5950</v>
      </c>
      <c r="D2052">
        <v>0</v>
      </c>
      <c r="E2052">
        <v>0</v>
      </c>
      <c r="F2052">
        <v>0</v>
      </c>
      <c r="G2052" t="s">
        <v>5951</v>
      </c>
      <c r="K2052">
        <v>1.2055624096976599E+18</v>
      </c>
      <c r="L2052" t="s">
        <v>5952</v>
      </c>
    </row>
    <row r="2053" spans="1:12" x14ac:dyDescent="0.2">
      <c r="A2053" s="1">
        <v>43812.785694444443</v>
      </c>
      <c r="B2053" t="s">
        <v>5953</v>
      </c>
      <c r="D2053">
        <v>52</v>
      </c>
      <c r="E2053">
        <v>726</v>
      </c>
      <c r="F2053">
        <v>729</v>
      </c>
      <c r="G2053" t="s">
        <v>5954</v>
      </c>
      <c r="K2053">
        <v>1.20556086941074E+18</v>
      </c>
      <c r="L2053" t="s">
        <v>5955</v>
      </c>
    </row>
    <row r="2054" spans="1:12" x14ac:dyDescent="0.2">
      <c r="A2054" s="1">
        <v>43812.77988425926</v>
      </c>
      <c r="B2054" t="s">
        <v>5956</v>
      </c>
      <c r="C2054" t="s">
        <v>5957</v>
      </c>
      <c r="D2054">
        <v>0</v>
      </c>
      <c r="E2054">
        <v>0</v>
      </c>
      <c r="F2054">
        <v>0</v>
      </c>
      <c r="G2054" t="s">
        <v>5958</v>
      </c>
      <c r="K2054">
        <v>1.20555876691939E+18</v>
      </c>
      <c r="L2054" t="s">
        <v>5959</v>
      </c>
    </row>
    <row r="2055" spans="1:12" x14ac:dyDescent="0.2">
      <c r="A2055" s="1">
        <v>43812.772048611114</v>
      </c>
      <c r="B2055" t="s">
        <v>5960</v>
      </c>
      <c r="D2055">
        <v>0</v>
      </c>
      <c r="E2055">
        <v>0</v>
      </c>
      <c r="F2055">
        <v>1</v>
      </c>
      <c r="G2055" t="s">
        <v>5961</v>
      </c>
      <c r="K2055">
        <v>1.20555592639839E+18</v>
      </c>
      <c r="L2055" t="s">
        <v>5962</v>
      </c>
    </row>
    <row r="2056" spans="1:12" x14ac:dyDescent="0.2">
      <c r="A2056" s="1">
        <v>43812.764293981483</v>
      </c>
      <c r="B2056" t="s">
        <v>5963</v>
      </c>
      <c r="D2056">
        <v>0</v>
      </c>
      <c r="E2056">
        <v>1</v>
      </c>
      <c r="F2056">
        <v>2</v>
      </c>
      <c r="G2056" t="s">
        <v>5964</v>
      </c>
      <c r="K2056">
        <v>1.2055531154051799E+18</v>
      </c>
      <c r="L2056" t="s">
        <v>5965</v>
      </c>
    </row>
    <row r="2057" spans="1:12" x14ac:dyDescent="0.2">
      <c r="A2057" s="1">
        <v>43812.756030092591</v>
      </c>
      <c r="B2057" t="s">
        <v>5966</v>
      </c>
      <c r="C2057" t="s">
        <v>5967</v>
      </c>
      <c r="D2057">
        <v>1</v>
      </c>
      <c r="E2057">
        <v>0</v>
      </c>
      <c r="F2057">
        <v>0</v>
      </c>
      <c r="G2057" t="s">
        <v>5968</v>
      </c>
      <c r="K2057">
        <v>1.2055501210285901E+18</v>
      </c>
      <c r="L2057" t="s">
        <v>5969</v>
      </c>
    </row>
    <row r="2058" spans="1:12" x14ac:dyDescent="0.2">
      <c r="A2058" s="1">
        <v>43812.755949074075</v>
      </c>
      <c r="B2058" t="s">
        <v>5970</v>
      </c>
      <c r="D2058">
        <v>0</v>
      </c>
      <c r="E2058">
        <v>1</v>
      </c>
      <c r="F2058">
        <v>2</v>
      </c>
      <c r="G2058" t="s">
        <v>5971</v>
      </c>
      <c r="K2058">
        <v>1.20555009315329E+18</v>
      </c>
      <c r="L2058" t="s">
        <v>5972</v>
      </c>
    </row>
    <row r="2059" spans="1:12" x14ac:dyDescent="0.2">
      <c r="A2059" s="1">
        <v>43812.755682870367</v>
      </c>
      <c r="B2059" t="s">
        <v>5970</v>
      </c>
      <c r="D2059">
        <v>0</v>
      </c>
      <c r="E2059">
        <v>2</v>
      </c>
      <c r="F2059">
        <v>2</v>
      </c>
      <c r="G2059" t="s">
        <v>5973</v>
      </c>
      <c r="K2059">
        <v>1.20554999665489E+18</v>
      </c>
      <c r="L2059" t="s">
        <v>5974</v>
      </c>
    </row>
    <row r="2060" spans="1:12" x14ac:dyDescent="0.2">
      <c r="A2060" s="1">
        <v>43812.754953703705</v>
      </c>
      <c r="B2060" t="s">
        <v>5970</v>
      </c>
      <c r="D2060">
        <v>0</v>
      </c>
      <c r="E2060">
        <v>1</v>
      </c>
      <c r="F2060">
        <v>1</v>
      </c>
      <c r="G2060" t="s">
        <v>5975</v>
      </c>
      <c r="K2060">
        <v>1.20554972923453E+18</v>
      </c>
      <c r="L2060" t="s">
        <v>5976</v>
      </c>
    </row>
    <row r="2061" spans="1:12" x14ac:dyDescent="0.2">
      <c r="A2061" s="1">
        <v>43812.745057870372</v>
      </c>
      <c r="B2061" t="s">
        <v>5977</v>
      </c>
      <c r="C2061" t="s">
        <v>5978</v>
      </c>
      <c r="D2061">
        <v>0</v>
      </c>
      <c r="E2061">
        <v>2</v>
      </c>
      <c r="F2061">
        <v>3</v>
      </c>
      <c r="G2061" t="s">
        <v>5979</v>
      </c>
      <c r="K2061">
        <v>1.2055461441573701E+18</v>
      </c>
      <c r="L2061" t="s">
        <v>5980</v>
      </c>
    </row>
    <row r="2062" spans="1:12" x14ac:dyDescent="0.2">
      <c r="A2062" s="1">
        <v>43812.744143518517</v>
      </c>
      <c r="B2062" t="s">
        <v>5981</v>
      </c>
      <c r="D2062">
        <v>4</v>
      </c>
      <c r="E2062">
        <v>0</v>
      </c>
      <c r="F2062">
        <v>2</v>
      </c>
      <c r="G2062" t="s">
        <v>5982</v>
      </c>
      <c r="K2062">
        <v>1.2055458129583501E+18</v>
      </c>
      <c r="L2062" t="s">
        <v>5983</v>
      </c>
    </row>
    <row r="2063" spans="1:12" x14ac:dyDescent="0.2">
      <c r="A2063" s="1">
        <v>43812.73265046296</v>
      </c>
      <c r="B2063" t="s">
        <v>5984</v>
      </c>
      <c r="C2063" t="s">
        <v>5985</v>
      </c>
      <c r="D2063">
        <v>0</v>
      </c>
      <c r="E2063">
        <v>0</v>
      </c>
      <c r="F2063">
        <v>0</v>
      </c>
      <c r="G2063" t="s">
        <v>5986</v>
      </c>
      <c r="K2063">
        <v>1.20554164992702E+18</v>
      </c>
      <c r="L2063" t="s">
        <v>5987</v>
      </c>
    </row>
    <row r="2064" spans="1:12" x14ac:dyDescent="0.2">
      <c r="A2064" s="1">
        <v>43812.732199074075</v>
      </c>
      <c r="B2064" t="s">
        <v>5988</v>
      </c>
      <c r="C2064" t="s">
        <v>5989</v>
      </c>
      <c r="D2064">
        <v>1</v>
      </c>
      <c r="E2064">
        <v>0</v>
      </c>
      <c r="F2064">
        <v>0</v>
      </c>
      <c r="G2064" t="s">
        <v>5990</v>
      </c>
      <c r="K2064">
        <v>1.2055414849734799E+18</v>
      </c>
      <c r="L2064" t="s">
        <v>5991</v>
      </c>
    </row>
    <row r="2065" spans="1:12" x14ac:dyDescent="0.2">
      <c r="A2065" s="1">
        <v>43812.72760416667</v>
      </c>
      <c r="B2065" t="s">
        <v>5992</v>
      </c>
      <c r="C2065" t="s">
        <v>1476</v>
      </c>
      <c r="D2065">
        <v>0</v>
      </c>
      <c r="E2065">
        <v>0</v>
      </c>
      <c r="F2065">
        <v>0</v>
      </c>
      <c r="G2065" t="s">
        <v>5993</v>
      </c>
      <c r="K2065">
        <v>1.2055398208162601E+18</v>
      </c>
      <c r="L2065" t="s">
        <v>5994</v>
      </c>
    </row>
    <row r="2066" spans="1:12" x14ac:dyDescent="0.2">
      <c r="A2066" s="1">
        <v>43812.710428240738</v>
      </c>
      <c r="B2066" t="s">
        <v>5995</v>
      </c>
      <c r="D2066">
        <v>0</v>
      </c>
      <c r="E2066">
        <v>0</v>
      </c>
      <c r="F2066">
        <v>0</v>
      </c>
      <c r="G2066" t="s">
        <v>5996</v>
      </c>
      <c r="K2066">
        <v>1.20553359347858E+18</v>
      </c>
      <c r="L2066" t="s">
        <v>5997</v>
      </c>
    </row>
    <row r="2067" spans="1:12" x14ac:dyDescent="0.2">
      <c r="A2067" s="1">
        <v>43812.693761574075</v>
      </c>
      <c r="B2067" t="s">
        <v>5998</v>
      </c>
      <c r="C2067" t="s">
        <v>5999</v>
      </c>
      <c r="D2067">
        <v>1</v>
      </c>
      <c r="E2067">
        <v>0</v>
      </c>
      <c r="F2067">
        <v>0</v>
      </c>
      <c r="G2067" t="s">
        <v>6000</v>
      </c>
      <c r="K2067">
        <v>1.2055275545573901E+18</v>
      </c>
      <c r="L2067" t="s">
        <v>6001</v>
      </c>
    </row>
    <row r="2068" spans="1:12" x14ac:dyDescent="0.2">
      <c r="A2068" s="1">
        <v>43812.691805555558</v>
      </c>
      <c r="B2068" t="s">
        <v>6002</v>
      </c>
      <c r="D2068">
        <v>0</v>
      </c>
      <c r="E2068">
        <v>0</v>
      </c>
      <c r="F2068">
        <v>0</v>
      </c>
      <c r="G2068" t="s">
        <v>6003</v>
      </c>
      <c r="K2068">
        <v>1.2055268449313101E+18</v>
      </c>
      <c r="L2068" t="s">
        <v>6004</v>
      </c>
    </row>
    <row r="2069" spans="1:12" x14ac:dyDescent="0.2">
      <c r="A2069" s="1">
        <v>43812.690115740741</v>
      </c>
      <c r="B2069" t="s">
        <v>13</v>
      </c>
      <c r="C2069" t="s">
        <v>6005</v>
      </c>
      <c r="D2069">
        <v>0</v>
      </c>
      <c r="E2069">
        <v>0</v>
      </c>
      <c r="F2069">
        <v>0</v>
      </c>
      <c r="G2069" t="s">
        <v>6006</v>
      </c>
      <c r="K2069">
        <v>1.20552623255053E+18</v>
      </c>
      <c r="L2069" t="s">
        <v>6007</v>
      </c>
    </row>
    <row r="2070" spans="1:12" x14ac:dyDescent="0.2">
      <c r="A2070" s="1">
        <v>43812.688391203701</v>
      </c>
      <c r="B2070" t="s">
        <v>6008</v>
      </c>
      <c r="D2070">
        <v>1</v>
      </c>
      <c r="E2070">
        <v>4</v>
      </c>
      <c r="F2070">
        <v>5</v>
      </c>
      <c r="G2070" t="s">
        <v>6009</v>
      </c>
      <c r="K2070">
        <v>1.2055256111812201E+18</v>
      </c>
      <c r="L2070" t="s">
        <v>6010</v>
      </c>
    </row>
    <row r="2071" spans="1:12" x14ac:dyDescent="0.2">
      <c r="A2071" s="1">
        <v>43812.687222222223</v>
      </c>
      <c r="B2071" t="s">
        <v>6011</v>
      </c>
      <c r="C2071" t="s">
        <v>6012</v>
      </c>
      <c r="D2071">
        <v>0</v>
      </c>
      <c r="E2071">
        <v>0</v>
      </c>
      <c r="F2071">
        <v>0</v>
      </c>
      <c r="G2071" t="s">
        <v>6013</v>
      </c>
      <c r="K2071">
        <v>1.2055251856102999E+18</v>
      </c>
      <c r="L2071" t="s">
        <v>6014</v>
      </c>
    </row>
    <row r="2072" spans="1:12" x14ac:dyDescent="0.2">
      <c r="A2072" s="1">
        <v>43812.679178240738</v>
      </c>
      <c r="B2072" t="s">
        <v>6015</v>
      </c>
      <c r="D2072">
        <v>0</v>
      </c>
      <c r="E2072">
        <v>0</v>
      </c>
      <c r="F2072">
        <v>0</v>
      </c>
      <c r="G2072" t="s">
        <v>6016</v>
      </c>
      <c r="K2072">
        <v>1.20552227231809E+18</v>
      </c>
      <c r="L2072" t="s">
        <v>6017</v>
      </c>
    </row>
    <row r="2073" spans="1:12" x14ac:dyDescent="0.2">
      <c r="A2073" s="1">
        <v>43812.672789351855</v>
      </c>
      <c r="B2073" t="s">
        <v>6018</v>
      </c>
      <c r="D2073">
        <v>2</v>
      </c>
      <c r="E2073">
        <v>0</v>
      </c>
      <c r="F2073">
        <v>0</v>
      </c>
      <c r="G2073" t="s">
        <v>6019</v>
      </c>
      <c r="K2073">
        <v>1.2055199548309199E+18</v>
      </c>
      <c r="L2073" t="s">
        <v>6020</v>
      </c>
    </row>
    <row r="2074" spans="1:12" x14ac:dyDescent="0.2">
      <c r="A2074" s="1">
        <v>43812.669120370374</v>
      </c>
      <c r="B2074" t="s">
        <v>6021</v>
      </c>
      <c r="C2074" t="s">
        <v>6022</v>
      </c>
      <c r="D2074">
        <v>0</v>
      </c>
      <c r="E2074">
        <v>0</v>
      </c>
      <c r="F2074">
        <v>0</v>
      </c>
      <c r="G2074" t="s">
        <v>6023</v>
      </c>
      <c r="K2074">
        <v>1.20551862378946E+18</v>
      </c>
      <c r="L2074" t="s">
        <v>6024</v>
      </c>
    </row>
    <row r="2075" spans="1:12" x14ac:dyDescent="0.2">
      <c r="A2075" s="1">
        <v>43812.663831018515</v>
      </c>
      <c r="B2075" t="s">
        <v>3102</v>
      </c>
      <c r="D2075">
        <v>0</v>
      </c>
      <c r="E2075">
        <v>0</v>
      </c>
      <c r="F2075">
        <v>0</v>
      </c>
      <c r="G2075" t="s">
        <v>6025</v>
      </c>
      <c r="K2075">
        <v>1.2055167093539799E+18</v>
      </c>
      <c r="L2075" t="s">
        <v>6026</v>
      </c>
    </row>
    <row r="2076" spans="1:12" x14ac:dyDescent="0.2">
      <c r="A2076" s="1">
        <v>43812.657337962963</v>
      </c>
      <c r="B2076" t="s">
        <v>40</v>
      </c>
      <c r="D2076">
        <v>57</v>
      </c>
      <c r="E2076">
        <v>123</v>
      </c>
      <c r="F2076">
        <v>162</v>
      </c>
      <c r="G2076" t="s">
        <v>6027</v>
      </c>
      <c r="K2076">
        <v>1.20551435577475E+18</v>
      </c>
      <c r="L2076" t="s">
        <v>6028</v>
      </c>
    </row>
    <row r="2077" spans="1:12" x14ac:dyDescent="0.2">
      <c r="A2077" s="1">
        <v>43812.656157407408</v>
      </c>
      <c r="B2077" t="s">
        <v>6029</v>
      </c>
      <c r="D2077">
        <v>0</v>
      </c>
      <c r="E2077">
        <v>0</v>
      </c>
      <c r="F2077">
        <v>0</v>
      </c>
      <c r="G2077" t="s">
        <v>6030</v>
      </c>
      <c r="K2077">
        <v>1.2055139276915799E+18</v>
      </c>
      <c r="L2077" t="s">
        <v>6031</v>
      </c>
    </row>
    <row r="2078" spans="1:12" x14ac:dyDescent="0.2">
      <c r="A2078" s="1">
        <v>43812.654965277776</v>
      </c>
      <c r="B2078" t="s">
        <v>6032</v>
      </c>
      <c r="C2078">
        <v>1271399</v>
      </c>
      <c r="D2078">
        <v>1</v>
      </c>
      <c r="E2078">
        <v>1</v>
      </c>
      <c r="F2078">
        <v>1</v>
      </c>
      <c r="G2078" t="s">
        <v>6033</v>
      </c>
      <c r="I2078" t="e">
        <f>Abeertv2014</f>
        <v>#NAME?</v>
      </c>
      <c r="K2078">
        <v>1.2055134967016801E+18</v>
      </c>
      <c r="L2078" t="s">
        <v>6034</v>
      </c>
    </row>
    <row r="2079" spans="1:12" x14ac:dyDescent="0.2">
      <c r="A2079" s="1">
        <v>43812.653136574074</v>
      </c>
      <c r="B2079" t="s">
        <v>5569</v>
      </c>
      <c r="D2079">
        <v>0</v>
      </c>
      <c r="E2079">
        <v>1</v>
      </c>
      <c r="F2079">
        <v>1</v>
      </c>
      <c r="G2079" t="s">
        <v>6035</v>
      </c>
      <c r="I2079" t="e">
        <f>HaniAlAmri12</f>
        <v>#NAME?</v>
      </c>
      <c r="K2079">
        <v>1.2055128315437299E+18</v>
      </c>
      <c r="L2079" t="s">
        <v>6036</v>
      </c>
    </row>
    <row r="2080" spans="1:12" x14ac:dyDescent="0.2">
      <c r="A2080" s="1">
        <v>43812.647789351853</v>
      </c>
      <c r="B2080" t="s">
        <v>170</v>
      </c>
      <c r="D2080">
        <v>1</v>
      </c>
      <c r="E2080">
        <v>17</v>
      </c>
      <c r="F2080">
        <v>33</v>
      </c>
      <c r="G2080" t="s">
        <v>6037</v>
      </c>
      <c r="K2080">
        <v>1.2055108972691899E+18</v>
      </c>
      <c r="L2080" t="s">
        <v>6038</v>
      </c>
    </row>
    <row r="2081" spans="1:12" x14ac:dyDescent="0.2">
      <c r="A2081" s="1">
        <v>43812.63957175926</v>
      </c>
      <c r="B2081" t="s">
        <v>1772</v>
      </c>
      <c r="D2081">
        <v>3</v>
      </c>
      <c r="E2081">
        <v>154</v>
      </c>
      <c r="F2081">
        <v>136</v>
      </c>
      <c r="G2081" t="s">
        <v>6039</v>
      </c>
      <c r="K2081">
        <v>1.2055079165660101E+18</v>
      </c>
      <c r="L2081" t="s">
        <v>6040</v>
      </c>
    </row>
    <row r="2082" spans="1:12" x14ac:dyDescent="0.2">
      <c r="A2082" s="1">
        <v>43812.639085648145</v>
      </c>
      <c r="B2082" t="s">
        <v>6041</v>
      </c>
      <c r="C2082" t="s">
        <v>6042</v>
      </c>
      <c r="D2082">
        <v>0</v>
      </c>
      <c r="E2082">
        <v>0</v>
      </c>
      <c r="F2082">
        <v>0</v>
      </c>
      <c r="G2082" t="s">
        <v>6043</v>
      </c>
      <c r="K2082">
        <v>1.2055077419823099E+18</v>
      </c>
      <c r="L2082" t="s">
        <v>6044</v>
      </c>
    </row>
    <row r="2083" spans="1:12" x14ac:dyDescent="0.2">
      <c r="A2083" s="1">
        <v>43812.631249999999</v>
      </c>
      <c r="B2083" t="s">
        <v>6045</v>
      </c>
      <c r="D2083">
        <v>3</v>
      </c>
      <c r="E2083">
        <v>1</v>
      </c>
      <c r="F2083">
        <v>4</v>
      </c>
      <c r="G2083" t="s">
        <v>6046</v>
      </c>
      <c r="K2083">
        <v>1.20550490168351E+18</v>
      </c>
      <c r="L2083" t="s">
        <v>6047</v>
      </c>
    </row>
    <row r="2084" spans="1:12" x14ac:dyDescent="0.2">
      <c r="A2084" s="1">
        <v>43812.62877314815</v>
      </c>
      <c r="B2084" t="s">
        <v>6048</v>
      </c>
      <c r="C2084" t="s">
        <v>6049</v>
      </c>
      <c r="D2084">
        <v>0</v>
      </c>
      <c r="E2084">
        <v>0</v>
      </c>
      <c r="F2084">
        <v>0</v>
      </c>
      <c r="G2084" t="s">
        <v>6050</v>
      </c>
      <c r="K2084">
        <v>1.2055040042241001E+18</v>
      </c>
      <c r="L2084" t="s">
        <v>6051</v>
      </c>
    </row>
    <row r="2085" spans="1:12" x14ac:dyDescent="0.2">
      <c r="A2085" s="1">
        <v>43812.626782407409</v>
      </c>
      <c r="B2085" t="s">
        <v>6052</v>
      </c>
      <c r="D2085">
        <v>0</v>
      </c>
      <c r="E2085">
        <v>0</v>
      </c>
      <c r="F2085">
        <v>0</v>
      </c>
      <c r="G2085" t="s">
        <v>6053</v>
      </c>
      <c r="K2085">
        <v>1.2055032818727199E+18</v>
      </c>
      <c r="L2085" t="s">
        <v>6054</v>
      </c>
    </row>
    <row r="2086" spans="1:12" x14ac:dyDescent="0.2">
      <c r="A2086" s="1">
        <v>43812.576817129629</v>
      </c>
      <c r="B2086" t="s">
        <v>6055</v>
      </c>
      <c r="D2086">
        <v>0</v>
      </c>
      <c r="E2086">
        <v>0</v>
      </c>
      <c r="F2086">
        <v>1</v>
      </c>
      <c r="G2086" t="s">
        <v>6056</v>
      </c>
      <c r="K2086">
        <v>1.2054851782290701E+18</v>
      </c>
      <c r="L2086" t="s">
        <v>6057</v>
      </c>
    </row>
    <row r="2087" spans="1:12" x14ac:dyDescent="0.2">
      <c r="A2087" s="1">
        <v>43812.574143518519</v>
      </c>
      <c r="B2087" t="s">
        <v>6058</v>
      </c>
      <c r="D2087">
        <v>1</v>
      </c>
      <c r="E2087">
        <v>8</v>
      </c>
      <c r="F2087">
        <v>3</v>
      </c>
      <c r="G2087" t="s">
        <v>6059</v>
      </c>
      <c r="K2087">
        <v>1.2054842058131699E+18</v>
      </c>
      <c r="L2087" t="s">
        <v>6060</v>
      </c>
    </row>
    <row r="2088" spans="1:12" x14ac:dyDescent="0.2">
      <c r="A2088" s="1">
        <v>43812.562465277777</v>
      </c>
      <c r="B2088" t="s">
        <v>6061</v>
      </c>
      <c r="D2088">
        <v>0</v>
      </c>
      <c r="E2088">
        <v>0</v>
      </c>
      <c r="F2088">
        <v>0</v>
      </c>
      <c r="G2088" t="s">
        <v>6062</v>
      </c>
      <c r="K2088">
        <v>1.2054799766461299E+18</v>
      </c>
      <c r="L2088" t="s">
        <v>6063</v>
      </c>
    </row>
    <row r="2089" spans="1:12" x14ac:dyDescent="0.2">
      <c r="A2089" s="1">
        <v>43812.555300925924</v>
      </c>
      <c r="B2089" t="s">
        <v>6064</v>
      </c>
      <c r="C2089" t="s">
        <v>6065</v>
      </c>
      <c r="D2089">
        <v>0</v>
      </c>
      <c r="E2089">
        <v>0</v>
      </c>
      <c r="F2089">
        <v>0</v>
      </c>
      <c r="G2089" t="s">
        <v>6066</v>
      </c>
      <c r="K2089">
        <v>1.20547737711297E+18</v>
      </c>
      <c r="L2089" t="s">
        <v>6067</v>
      </c>
    </row>
    <row r="2090" spans="1:12" x14ac:dyDescent="0.2">
      <c r="A2090" s="1">
        <v>43812.552928240744</v>
      </c>
      <c r="B2090" t="s">
        <v>6068</v>
      </c>
      <c r="C2090" t="s">
        <v>348</v>
      </c>
      <c r="D2090">
        <v>0</v>
      </c>
      <c r="E2090">
        <v>0</v>
      </c>
      <c r="F2090">
        <v>0</v>
      </c>
      <c r="G2090" t="s">
        <v>6069</v>
      </c>
      <c r="K2090">
        <v>1.2054765173058601E+18</v>
      </c>
      <c r="L2090" t="s">
        <v>6070</v>
      </c>
    </row>
    <row r="2091" spans="1:12" x14ac:dyDescent="0.2">
      <c r="A2091" s="1">
        <v>43812.542662037034</v>
      </c>
      <c r="B2091" t="s">
        <v>6071</v>
      </c>
      <c r="D2091">
        <v>3</v>
      </c>
      <c r="E2091">
        <v>0</v>
      </c>
      <c r="F2091">
        <v>4</v>
      </c>
      <c r="G2091" t="s">
        <v>6072</v>
      </c>
      <c r="K2091">
        <v>1.20547279845139E+18</v>
      </c>
      <c r="L2091" t="s">
        <v>6073</v>
      </c>
    </row>
    <row r="2092" spans="1:12" x14ac:dyDescent="0.2">
      <c r="A2092" s="1">
        <v>43812.541122685187</v>
      </c>
      <c r="B2092" t="s">
        <v>6074</v>
      </c>
      <c r="C2092" t="s">
        <v>334</v>
      </c>
      <c r="D2092">
        <v>1</v>
      </c>
      <c r="E2092">
        <v>0</v>
      </c>
      <c r="F2092">
        <v>0</v>
      </c>
      <c r="G2092" t="s">
        <v>6075</v>
      </c>
      <c r="K2092">
        <v>1.2054722397868201E+18</v>
      </c>
      <c r="L2092" t="s">
        <v>6076</v>
      </c>
    </row>
    <row r="2093" spans="1:12" x14ac:dyDescent="0.2">
      <c r="A2093" s="1">
        <v>43812.531064814815</v>
      </c>
      <c r="B2093" t="s">
        <v>6077</v>
      </c>
      <c r="C2093" t="s">
        <v>6078</v>
      </c>
      <c r="D2093">
        <v>0</v>
      </c>
      <c r="E2093">
        <v>0</v>
      </c>
      <c r="F2093">
        <v>0</v>
      </c>
      <c r="G2093" t="s">
        <v>6079</v>
      </c>
      <c r="K2093">
        <v>1.20546859601043E+18</v>
      </c>
      <c r="L2093" t="s">
        <v>6080</v>
      </c>
    </row>
    <row r="2094" spans="1:12" x14ac:dyDescent="0.2">
      <c r="A2094" s="1">
        <v>43812.530798611115</v>
      </c>
      <c r="B2094" t="s">
        <v>6081</v>
      </c>
      <c r="C2094" t="s">
        <v>1193</v>
      </c>
      <c r="D2094">
        <v>1</v>
      </c>
      <c r="E2094">
        <v>0</v>
      </c>
      <c r="F2094">
        <v>0</v>
      </c>
      <c r="G2094" t="s">
        <v>6082</v>
      </c>
      <c r="K2094">
        <v>1.20546849808179E+18</v>
      </c>
      <c r="L2094" t="s">
        <v>6083</v>
      </c>
    </row>
    <row r="2095" spans="1:12" x14ac:dyDescent="0.2">
      <c r="A2095" s="1">
        <v>43812.526053240741</v>
      </c>
      <c r="B2095" t="s">
        <v>6084</v>
      </c>
      <c r="C2095" t="s">
        <v>6085</v>
      </c>
      <c r="D2095">
        <v>0</v>
      </c>
      <c r="E2095">
        <v>2</v>
      </c>
      <c r="F2095">
        <v>2</v>
      </c>
      <c r="G2095" t="s">
        <v>6086</v>
      </c>
      <c r="K2095">
        <v>1.2054667783123E+18</v>
      </c>
      <c r="L2095" t="s">
        <v>6087</v>
      </c>
    </row>
    <row r="2096" spans="1:12" x14ac:dyDescent="0.2">
      <c r="A2096" s="1">
        <v>43812.518634259257</v>
      </c>
      <c r="B2096" t="s">
        <v>4970</v>
      </c>
      <c r="D2096">
        <v>0</v>
      </c>
      <c r="E2096">
        <v>0</v>
      </c>
      <c r="F2096">
        <v>0</v>
      </c>
      <c r="G2096" t="s">
        <v>6088</v>
      </c>
      <c r="K2096">
        <v>1.2054640903170601E+18</v>
      </c>
      <c r="L2096" t="s">
        <v>6089</v>
      </c>
    </row>
    <row r="2097" spans="1:12" x14ac:dyDescent="0.2">
      <c r="A2097" s="1">
        <v>43812.518148148149</v>
      </c>
      <c r="B2097" t="s">
        <v>4932</v>
      </c>
      <c r="D2097">
        <v>0</v>
      </c>
      <c r="E2097">
        <v>0</v>
      </c>
      <c r="F2097">
        <v>0</v>
      </c>
      <c r="G2097" t="s">
        <v>6090</v>
      </c>
      <c r="K2097">
        <v>1.2054639165848E+18</v>
      </c>
      <c r="L2097" t="s">
        <v>6091</v>
      </c>
    </row>
    <row r="2098" spans="1:12" x14ac:dyDescent="0.2">
      <c r="A2098" s="1">
        <v>43812.510115740741</v>
      </c>
      <c r="B2098" t="s">
        <v>6092</v>
      </c>
      <c r="D2098">
        <v>22</v>
      </c>
      <c r="E2098">
        <v>8</v>
      </c>
      <c r="F2098">
        <v>6</v>
      </c>
      <c r="G2098" t="s">
        <v>6093</v>
      </c>
      <c r="K2098">
        <v>1.2054610054442199E+18</v>
      </c>
      <c r="L2098" t="s">
        <v>6094</v>
      </c>
    </row>
    <row r="2099" spans="1:12" x14ac:dyDescent="0.2">
      <c r="A2099" s="1">
        <v>43812.482071759259</v>
      </c>
      <c r="B2099" t="s">
        <v>6095</v>
      </c>
      <c r="D2099">
        <v>0</v>
      </c>
      <c r="E2099">
        <v>0</v>
      </c>
      <c r="F2099">
        <v>0</v>
      </c>
      <c r="G2099" t="s">
        <v>6096</v>
      </c>
      <c r="K2099">
        <v>1.2054508428554099E+18</v>
      </c>
      <c r="L2099" t="s">
        <v>6097</v>
      </c>
    </row>
    <row r="2100" spans="1:12" x14ac:dyDescent="0.2">
      <c r="A2100" s="1">
        <v>43812.479930555557</v>
      </c>
      <c r="B2100" t="s">
        <v>6081</v>
      </c>
      <c r="C2100" t="s">
        <v>1193</v>
      </c>
      <c r="D2100">
        <v>1</v>
      </c>
      <c r="E2100">
        <v>0</v>
      </c>
      <c r="F2100">
        <v>0</v>
      </c>
      <c r="G2100" t="s">
        <v>6098</v>
      </c>
      <c r="K2100">
        <v>1.2054500674879601E+18</v>
      </c>
      <c r="L2100" t="s">
        <v>6099</v>
      </c>
    </row>
    <row r="2101" spans="1:12" x14ac:dyDescent="0.2">
      <c r="A2101" s="1">
        <v>43812.477638888886</v>
      </c>
      <c r="B2101" t="s">
        <v>6100</v>
      </c>
      <c r="D2101">
        <v>0</v>
      </c>
      <c r="E2101">
        <v>0</v>
      </c>
      <c r="F2101">
        <v>0</v>
      </c>
      <c r="G2101" t="s">
        <v>6101</v>
      </c>
      <c r="K2101">
        <v>1.2054492352332201E+18</v>
      </c>
      <c r="L2101" t="s">
        <v>6102</v>
      </c>
    </row>
    <row r="2102" spans="1:12" x14ac:dyDescent="0.2">
      <c r="A2102" s="1">
        <v>43812.477141203701</v>
      </c>
      <c r="B2102" t="s">
        <v>6103</v>
      </c>
      <c r="D2102">
        <v>0</v>
      </c>
      <c r="E2102">
        <v>9</v>
      </c>
      <c r="F2102">
        <v>3</v>
      </c>
      <c r="G2102" t="s">
        <v>6104</v>
      </c>
      <c r="K2102">
        <v>1.2054490536869E+18</v>
      </c>
      <c r="L2102" t="s">
        <v>6105</v>
      </c>
    </row>
    <row r="2103" spans="1:12" x14ac:dyDescent="0.2">
      <c r="A2103" s="1">
        <v>43812.474108796298</v>
      </c>
      <c r="B2103" t="s">
        <v>6106</v>
      </c>
      <c r="D2103">
        <v>1</v>
      </c>
      <c r="E2103">
        <v>0</v>
      </c>
      <c r="F2103">
        <v>0</v>
      </c>
      <c r="G2103" t="s">
        <v>6107</v>
      </c>
      <c r="K2103">
        <v>1.2054479552071401E+18</v>
      </c>
      <c r="L2103" t="s">
        <v>6108</v>
      </c>
    </row>
    <row r="2104" spans="1:12" x14ac:dyDescent="0.2">
      <c r="A2104" s="1">
        <v>43812.473460648151</v>
      </c>
      <c r="B2104" t="s">
        <v>6109</v>
      </c>
      <c r="C2104" t="s">
        <v>6110</v>
      </c>
      <c r="D2104">
        <v>1</v>
      </c>
      <c r="E2104">
        <v>2</v>
      </c>
      <c r="F2104">
        <v>0</v>
      </c>
      <c r="G2104" t="s">
        <v>6111</v>
      </c>
      <c r="K2104">
        <v>1.20544772132014E+18</v>
      </c>
      <c r="L2104" t="s">
        <v>6112</v>
      </c>
    </row>
    <row r="2105" spans="1:12" x14ac:dyDescent="0.2">
      <c r="A2105" s="1">
        <v>43812.466435185182</v>
      </c>
      <c r="B2105" t="s">
        <v>4706</v>
      </c>
      <c r="D2105">
        <v>10</v>
      </c>
      <c r="E2105">
        <v>33</v>
      </c>
      <c r="F2105">
        <v>273</v>
      </c>
      <c r="G2105" t="s">
        <v>6113</v>
      </c>
      <c r="K2105">
        <v>1.20544517419901E+18</v>
      </c>
      <c r="L2105" t="s">
        <v>6114</v>
      </c>
    </row>
    <row r="2106" spans="1:12" x14ac:dyDescent="0.2">
      <c r="A2106" s="1">
        <v>43812.465856481482</v>
      </c>
      <c r="B2106" t="s">
        <v>3094</v>
      </c>
      <c r="D2106">
        <v>3</v>
      </c>
      <c r="E2106">
        <v>2</v>
      </c>
      <c r="F2106">
        <v>4</v>
      </c>
      <c r="G2106" t="s">
        <v>6115</v>
      </c>
      <c r="I2106" t="e">
        <f>Saudi_Aramco</f>
        <v>#NAME?</v>
      </c>
      <c r="K2106">
        <v>1.2054449646347699E+18</v>
      </c>
      <c r="L2106" t="s">
        <v>6116</v>
      </c>
    </row>
    <row r="2107" spans="1:12" x14ac:dyDescent="0.2">
      <c r="A2107" s="1">
        <v>43812.465243055558</v>
      </c>
      <c r="B2107" t="s">
        <v>6117</v>
      </c>
      <c r="D2107">
        <v>0</v>
      </c>
      <c r="E2107">
        <v>0</v>
      </c>
      <c r="F2107">
        <v>0</v>
      </c>
      <c r="G2107" t="s">
        <v>6118</v>
      </c>
      <c r="K2107">
        <v>1.20544474519296E+18</v>
      </c>
      <c r="L2107" t="s">
        <v>6119</v>
      </c>
    </row>
    <row r="2108" spans="1:12" x14ac:dyDescent="0.2">
      <c r="A2108" s="1">
        <v>43812.46429398148</v>
      </c>
      <c r="B2108" t="s">
        <v>6120</v>
      </c>
      <c r="D2108">
        <v>0</v>
      </c>
      <c r="E2108">
        <v>1</v>
      </c>
      <c r="F2108">
        <v>0</v>
      </c>
      <c r="G2108" t="s">
        <v>6121</v>
      </c>
      <c r="K2108">
        <v>1.20544439732159E+18</v>
      </c>
      <c r="L2108" t="s">
        <v>6122</v>
      </c>
    </row>
    <row r="2109" spans="1:12" x14ac:dyDescent="0.2">
      <c r="A2109" s="1">
        <v>43812.459328703706</v>
      </c>
      <c r="B2109" t="s">
        <v>6123</v>
      </c>
      <c r="D2109">
        <v>2</v>
      </c>
      <c r="E2109">
        <v>2</v>
      </c>
      <c r="F2109">
        <v>1</v>
      </c>
      <c r="G2109" t="s">
        <v>6124</v>
      </c>
      <c r="K2109">
        <v>1.2054426001965399E+18</v>
      </c>
      <c r="L2109" t="s">
        <v>6125</v>
      </c>
    </row>
    <row r="2110" spans="1:12" x14ac:dyDescent="0.2">
      <c r="A2110" s="1">
        <v>43812.458796296298</v>
      </c>
      <c r="B2110" t="s">
        <v>4995</v>
      </c>
      <c r="D2110">
        <v>0</v>
      </c>
      <c r="E2110">
        <v>0</v>
      </c>
      <c r="F2110">
        <v>0</v>
      </c>
      <c r="G2110" t="s">
        <v>6126</v>
      </c>
      <c r="K2110">
        <v>1.2054424069104399E+18</v>
      </c>
      <c r="L2110" t="s">
        <v>6127</v>
      </c>
    </row>
    <row r="2111" spans="1:12" x14ac:dyDescent="0.2">
      <c r="A2111" s="1">
        <v>43812.458761574075</v>
      </c>
      <c r="B2111" t="s">
        <v>4995</v>
      </c>
      <c r="D2111">
        <v>0</v>
      </c>
      <c r="E2111">
        <v>0</v>
      </c>
      <c r="F2111">
        <v>0</v>
      </c>
      <c r="G2111" t="s">
        <v>6128</v>
      </c>
      <c r="K2111">
        <v>1.2054423953300301E+18</v>
      </c>
      <c r="L2111" t="s">
        <v>6129</v>
      </c>
    </row>
    <row r="2112" spans="1:12" x14ac:dyDescent="0.2">
      <c r="A2112" s="1">
        <v>43812.458252314813</v>
      </c>
      <c r="B2112" t="s">
        <v>4998</v>
      </c>
      <c r="D2112">
        <v>0</v>
      </c>
      <c r="E2112">
        <v>0</v>
      </c>
      <c r="F2112">
        <v>0</v>
      </c>
      <c r="G2112" t="s">
        <v>6130</v>
      </c>
      <c r="K2112">
        <v>1.2054422095517E+18</v>
      </c>
      <c r="L2112" t="s">
        <v>6131</v>
      </c>
    </row>
    <row r="2113" spans="1:12" x14ac:dyDescent="0.2">
      <c r="A2113" s="1">
        <v>43812.458171296297</v>
      </c>
      <c r="B2113" t="s">
        <v>4998</v>
      </c>
      <c r="D2113">
        <v>0</v>
      </c>
      <c r="E2113">
        <v>0</v>
      </c>
      <c r="F2113">
        <v>0</v>
      </c>
      <c r="G2113" t="s">
        <v>6132</v>
      </c>
      <c r="K2113">
        <v>1.2054421784509299E+18</v>
      </c>
      <c r="L2113" t="s">
        <v>6133</v>
      </c>
    </row>
    <row r="2114" spans="1:12" x14ac:dyDescent="0.2">
      <c r="A2114" s="1">
        <v>43812.457685185182</v>
      </c>
      <c r="B2114" t="s">
        <v>6134</v>
      </c>
      <c r="D2114">
        <v>0</v>
      </c>
      <c r="E2114">
        <v>8</v>
      </c>
      <c r="F2114">
        <v>15</v>
      </c>
      <c r="G2114" t="s">
        <v>6135</v>
      </c>
      <c r="K2114">
        <v>1.2054420035233201E+18</v>
      </c>
      <c r="L2114" t="s">
        <v>6136</v>
      </c>
    </row>
    <row r="2115" spans="1:12" x14ac:dyDescent="0.2">
      <c r="A2115" s="1">
        <v>43812.456689814811</v>
      </c>
      <c r="B2115" t="s">
        <v>6137</v>
      </c>
      <c r="D2115">
        <v>0</v>
      </c>
      <c r="E2115">
        <v>0</v>
      </c>
      <c r="F2115">
        <v>0</v>
      </c>
      <c r="G2115" t="s">
        <v>6138</v>
      </c>
      <c r="K2115">
        <v>1.2054416444488901E+18</v>
      </c>
      <c r="L2115" t="s">
        <v>6139</v>
      </c>
    </row>
    <row r="2116" spans="1:12" x14ac:dyDescent="0.2">
      <c r="A2116" s="1">
        <v>43812.456354166665</v>
      </c>
      <c r="B2116" t="s">
        <v>6140</v>
      </c>
      <c r="C2116" t="s">
        <v>6141</v>
      </c>
      <c r="D2116">
        <v>0</v>
      </c>
      <c r="E2116">
        <v>0</v>
      </c>
      <c r="F2116">
        <v>0</v>
      </c>
      <c r="G2116" t="s">
        <v>6142</v>
      </c>
      <c r="K2116">
        <v>1.2054415203352801E+18</v>
      </c>
      <c r="L2116" t="s">
        <v>6143</v>
      </c>
    </row>
    <row r="2117" spans="1:12" x14ac:dyDescent="0.2">
      <c r="A2117" s="1">
        <v>43812.454884259256</v>
      </c>
      <c r="B2117" t="s">
        <v>6144</v>
      </c>
      <c r="D2117">
        <v>1</v>
      </c>
      <c r="E2117">
        <v>1</v>
      </c>
      <c r="F2117">
        <v>2</v>
      </c>
      <c r="G2117" t="s">
        <v>6145</v>
      </c>
      <c r="K2117">
        <v>1.2054409901710899E+18</v>
      </c>
      <c r="L2117" t="s">
        <v>6146</v>
      </c>
    </row>
    <row r="2118" spans="1:12" x14ac:dyDescent="0.2">
      <c r="A2118" s="1">
        <v>43812.452824074076</v>
      </c>
      <c r="B2118" t="s">
        <v>4995</v>
      </c>
      <c r="D2118">
        <v>0</v>
      </c>
      <c r="E2118">
        <v>0</v>
      </c>
      <c r="F2118">
        <v>0</v>
      </c>
      <c r="G2118" t="s">
        <v>6147</v>
      </c>
      <c r="K2118">
        <v>1.2054402407370399E+18</v>
      </c>
      <c r="L2118" t="s">
        <v>6148</v>
      </c>
    </row>
    <row r="2119" spans="1:12" x14ac:dyDescent="0.2">
      <c r="A2119" s="1">
        <v>43812.452777777777</v>
      </c>
      <c r="B2119" t="s">
        <v>4995</v>
      </c>
      <c r="D2119">
        <v>0</v>
      </c>
      <c r="E2119">
        <v>0</v>
      </c>
      <c r="F2119">
        <v>0</v>
      </c>
      <c r="G2119" t="s">
        <v>6149</v>
      </c>
      <c r="K2119">
        <v>1.2054402272817001E+18</v>
      </c>
      <c r="L2119" t="s">
        <v>6150</v>
      </c>
    </row>
    <row r="2120" spans="1:12" x14ac:dyDescent="0.2">
      <c r="A2120" s="1">
        <v>43812.437094907407</v>
      </c>
      <c r="B2120" t="s">
        <v>6151</v>
      </c>
      <c r="C2120" t="s">
        <v>6152</v>
      </c>
      <c r="D2120">
        <v>1</v>
      </c>
      <c r="E2120">
        <v>1</v>
      </c>
      <c r="F2120">
        <v>0</v>
      </c>
      <c r="G2120" t="s">
        <v>6153</v>
      </c>
      <c r="K2120">
        <v>1.20543454076595E+18</v>
      </c>
      <c r="L2120" t="s">
        <v>6154</v>
      </c>
    </row>
    <row r="2121" spans="1:12" x14ac:dyDescent="0.2">
      <c r="A2121" s="1">
        <v>43812.436759259261</v>
      </c>
      <c r="B2121" t="s">
        <v>6155</v>
      </c>
      <c r="D2121">
        <v>7</v>
      </c>
      <c r="E2121">
        <v>115</v>
      </c>
      <c r="F2121">
        <v>139</v>
      </c>
      <c r="G2121" t="s">
        <v>6156</v>
      </c>
      <c r="K2121">
        <v>1.20543442211325E+18</v>
      </c>
      <c r="L2121" t="s">
        <v>6157</v>
      </c>
    </row>
    <row r="2122" spans="1:12" x14ac:dyDescent="0.2">
      <c r="A2122" s="1">
        <v>43812.432951388888</v>
      </c>
      <c r="B2122" t="s">
        <v>6158</v>
      </c>
      <c r="D2122">
        <v>0</v>
      </c>
      <c r="E2122">
        <v>1</v>
      </c>
      <c r="F2122">
        <v>3</v>
      </c>
      <c r="G2122" t="s">
        <v>6159</v>
      </c>
      <c r="K2122">
        <v>1.20543304001457E+18</v>
      </c>
      <c r="L2122" t="s">
        <v>6160</v>
      </c>
    </row>
    <row r="2123" spans="1:12" x14ac:dyDescent="0.2">
      <c r="A2123" s="1">
        <v>43812.416724537034</v>
      </c>
      <c r="B2123" t="s">
        <v>6161</v>
      </c>
      <c r="D2123">
        <v>7</v>
      </c>
      <c r="E2123">
        <v>4</v>
      </c>
      <c r="F2123">
        <v>1</v>
      </c>
      <c r="G2123" t="s">
        <v>6162</v>
      </c>
      <c r="K2123">
        <v>1.20542715866928E+18</v>
      </c>
      <c r="L2123" t="s">
        <v>6163</v>
      </c>
    </row>
    <row r="2124" spans="1:12" x14ac:dyDescent="0.2">
      <c r="A2124" s="1">
        <v>43812.410405092596</v>
      </c>
      <c r="B2124" t="s">
        <v>6164</v>
      </c>
      <c r="D2124">
        <v>3</v>
      </c>
      <c r="E2124">
        <v>1</v>
      </c>
      <c r="F2124">
        <v>2</v>
      </c>
      <c r="G2124" t="s">
        <v>6165</v>
      </c>
      <c r="K2124">
        <v>1.20542486856656E+18</v>
      </c>
      <c r="L2124" t="s">
        <v>6166</v>
      </c>
    </row>
    <row r="2125" spans="1:12" x14ac:dyDescent="0.2">
      <c r="A2125" s="1">
        <v>43812.410393518519</v>
      </c>
      <c r="B2125" t="s">
        <v>6167</v>
      </c>
      <c r="C2125" t="s">
        <v>6168</v>
      </c>
      <c r="D2125">
        <v>0</v>
      </c>
      <c r="E2125">
        <v>0</v>
      </c>
      <c r="F2125">
        <v>0</v>
      </c>
      <c r="G2125" t="s">
        <v>6169</v>
      </c>
      <c r="K2125">
        <v>1.2054248650309399E+18</v>
      </c>
      <c r="L2125" t="s">
        <v>6170</v>
      </c>
    </row>
    <row r="2126" spans="1:12" x14ac:dyDescent="0.2">
      <c r="A2126" s="1">
        <v>43812.41033564815</v>
      </c>
      <c r="B2126" t="s">
        <v>4998</v>
      </c>
      <c r="D2126">
        <v>0</v>
      </c>
      <c r="E2126">
        <v>0</v>
      </c>
      <c r="F2126">
        <v>0</v>
      </c>
      <c r="G2126" t="s">
        <v>6171</v>
      </c>
      <c r="K2126">
        <v>1.2054248471128599E+18</v>
      </c>
      <c r="L2126" t="s">
        <v>6172</v>
      </c>
    </row>
    <row r="2127" spans="1:12" x14ac:dyDescent="0.2">
      <c r="A2127" s="1">
        <v>43812.410277777781</v>
      </c>
      <c r="B2127" t="s">
        <v>4998</v>
      </c>
      <c r="D2127">
        <v>0</v>
      </c>
      <c r="E2127">
        <v>0</v>
      </c>
      <c r="F2127">
        <v>0</v>
      </c>
      <c r="G2127" t="s">
        <v>6173</v>
      </c>
      <c r="K2127">
        <v>1.2054248244006899E+18</v>
      </c>
      <c r="L2127" t="s">
        <v>6174</v>
      </c>
    </row>
    <row r="2128" spans="1:12" x14ac:dyDescent="0.2">
      <c r="A2128" s="1">
        <v>43812.398784722223</v>
      </c>
      <c r="B2128" t="s">
        <v>6175</v>
      </c>
      <c r="C2128" t="s">
        <v>753</v>
      </c>
      <c r="D2128">
        <v>0</v>
      </c>
      <c r="E2128">
        <v>0</v>
      </c>
      <c r="F2128">
        <v>0</v>
      </c>
      <c r="G2128" t="s">
        <v>6176</v>
      </c>
      <c r="K2128">
        <v>1.2054206606479601E+18</v>
      </c>
      <c r="L2128" t="s">
        <v>6177</v>
      </c>
    </row>
    <row r="2129" spans="1:12" x14ac:dyDescent="0.2">
      <c r="A2129" s="1">
        <v>43812.38548611111</v>
      </c>
      <c r="B2129" t="s">
        <v>6178</v>
      </c>
      <c r="C2129" t="s">
        <v>6179</v>
      </c>
      <c r="D2129">
        <v>0</v>
      </c>
      <c r="E2129">
        <v>0</v>
      </c>
      <c r="F2129">
        <v>0</v>
      </c>
      <c r="G2129" t="s">
        <v>6180</v>
      </c>
      <c r="K2129">
        <v>1.2054158418035799E+18</v>
      </c>
      <c r="L2129" t="s">
        <v>6181</v>
      </c>
    </row>
    <row r="2130" spans="1:12" x14ac:dyDescent="0.2">
      <c r="A2130" s="1">
        <v>43812.375</v>
      </c>
      <c r="B2130" t="s">
        <v>6182</v>
      </c>
      <c r="C2130" t="s">
        <v>4340</v>
      </c>
      <c r="D2130">
        <v>1</v>
      </c>
      <c r="E2130">
        <v>0</v>
      </c>
      <c r="F2130">
        <v>0</v>
      </c>
      <c r="G2130" t="s">
        <v>6183</v>
      </c>
      <c r="K2130">
        <v>1.20541203845502E+18</v>
      </c>
      <c r="L2130" t="s">
        <v>6184</v>
      </c>
    </row>
    <row r="2131" spans="1:12" x14ac:dyDescent="0.2">
      <c r="A2131" s="1">
        <v>43812.37232638889</v>
      </c>
      <c r="B2131" t="s">
        <v>6185</v>
      </c>
      <c r="D2131">
        <v>0</v>
      </c>
      <c r="E2131">
        <v>0</v>
      </c>
      <c r="F2131">
        <v>0</v>
      </c>
      <c r="G2131" t="s">
        <v>6186</v>
      </c>
      <c r="K2131">
        <v>1.20541107246062E+18</v>
      </c>
      <c r="L2131" t="s">
        <v>6187</v>
      </c>
    </row>
    <row r="2132" spans="1:12" x14ac:dyDescent="0.2">
      <c r="A2132" s="1">
        <v>43812.357407407406</v>
      </c>
      <c r="B2132" t="s">
        <v>6188</v>
      </c>
      <c r="D2132">
        <v>0</v>
      </c>
      <c r="E2132">
        <v>0</v>
      </c>
      <c r="F2132">
        <v>0</v>
      </c>
      <c r="G2132" t="s">
        <v>6189</v>
      </c>
      <c r="K2132">
        <v>1.2054056637168699E+18</v>
      </c>
      <c r="L2132" t="s">
        <v>6190</v>
      </c>
    </row>
    <row r="2133" spans="1:12" x14ac:dyDescent="0.2">
      <c r="A2133" s="1">
        <v>43812.348252314812</v>
      </c>
      <c r="B2133" t="s">
        <v>4970</v>
      </c>
      <c r="D2133">
        <v>0</v>
      </c>
      <c r="E2133">
        <v>0</v>
      </c>
      <c r="F2133">
        <v>0</v>
      </c>
      <c r="G2133" t="s">
        <v>6191</v>
      </c>
      <c r="K2133">
        <v>1.2054023468697101E+18</v>
      </c>
      <c r="L2133" t="s">
        <v>6192</v>
      </c>
    </row>
    <row r="2134" spans="1:12" x14ac:dyDescent="0.2">
      <c r="A2134" s="1">
        <v>43812.347800925927</v>
      </c>
      <c r="B2134" t="s">
        <v>4932</v>
      </c>
      <c r="D2134">
        <v>0</v>
      </c>
      <c r="E2134">
        <v>0</v>
      </c>
      <c r="F2134">
        <v>0</v>
      </c>
      <c r="G2134" t="s">
        <v>6193</v>
      </c>
      <c r="K2134">
        <v>1.20540218549807E+18</v>
      </c>
      <c r="L2134" t="s">
        <v>6194</v>
      </c>
    </row>
    <row r="2135" spans="1:12" x14ac:dyDescent="0.2">
      <c r="A2135" s="1">
        <v>43812.34480324074</v>
      </c>
      <c r="B2135" t="s">
        <v>6195</v>
      </c>
      <c r="C2135" t="s">
        <v>6195</v>
      </c>
      <c r="D2135">
        <v>0</v>
      </c>
      <c r="E2135">
        <v>1</v>
      </c>
      <c r="F2135">
        <v>2</v>
      </c>
      <c r="G2135" t="s">
        <v>6196</v>
      </c>
      <c r="K2135">
        <v>1.2054010965644101E+18</v>
      </c>
      <c r="L2135" t="s">
        <v>6197</v>
      </c>
    </row>
    <row r="2136" spans="1:12" x14ac:dyDescent="0.2">
      <c r="A2136" s="1">
        <v>43812.337743055556</v>
      </c>
      <c r="B2136" t="s">
        <v>1413</v>
      </c>
      <c r="C2136" t="s">
        <v>319</v>
      </c>
      <c r="D2136">
        <v>0</v>
      </c>
      <c r="E2136">
        <v>0</v>
      </c>
      <c r="F2136">
        <v>0</v>
      </c>
      <c r="G2136" t="s">
        <v>6198</v>
      </c>
      <c r="K2136">
        <v>1.20539853660033E+18</v>
      </c>
      <c r="L2136" t="s">
        <v>6199</v>
      </c>
    </row>
    <row r="2137" spans="1:12" x14ac:dyDescent="0.2">
      <c r="A2137" s="1">
        <v>43812.337048611109</v>
      </c>
      <c r="B2137" t="s">
        <v>6200</v>
      </c>
      <c r="C2137" t="s">
        <v>6201</v>
      </c>
      <c r="D2137">
        <v>0</v>
      </c>
      <c r="E2137">
        <v>0</v>
      </c>
      <c r="F2137">
        <v>1</v>
      </c>
      <c r="G2137" t="s">
        <v>6202</v>
      </c>
      <c r="K2137">
        <v>1.2053982854496E+18</v>
      </c>
      <c r="L2137" t="s">
        <v>6203</v>
      </c>
    </row>
    <row r="2138" spans="1:12" x14ac:dyDescent="0.2">
      <c r="A2138" s="1">
        <v>43812.330034722225</v>
      </c>
      <c r="B2138" t="s">
        <v>6204</v>
      </c>
      <c r="C2138" t="s">
        <v>6205</v>
      </c>
      <c r="D2138">
        <v>0</v>
      </c>
      <c r="E2138">
        <v>0</v>
      </c>
      <c r="F2138">
        <v>0</v>
      </c>
      <c r="G2138" t="s">
        <v>6206</v>
      </c>
      <c r="K2138">
        <v>1.2053957449302999E+18</v>
      </c>
      <c r="L2138" t="s">
        <v>6207</v>
      </c>
    </row>
    <row r="2139" spans="1:12" x14ac:dyDescent="0.2">
      <c r="A2139" s="1">
        <v>43812.329687500001</v>
      </c>
      <c r="B2139" t="s">
        <v>6208</v>
      </c>
      <c r="C2139" t="s">
        <v>3432</v>
      </c>
      <c r="D2139">
        <v>0</v>
      </c>
      <c r="E2139">
        <v>1</v>
      </c>
      <c r="F2139">
        <v>3</v>
      </c>
      <c r="G2139" t="s">
        <v>6209</v>
      </c>
      <c r="K2139">
        <v>1.2053956211815501E+18</v>
      </c>
      <c r="L2139" t="s">
        <v>6210</v>
      </c>
    </row>
    <row r="2140" spans="1:12" x14ac:dyDescent="0.2">
      <c r="A2140" s="1">
        <v>43812.325798611113</v>
      </c>
      <c r="B2140" t="s">
        <v>6211</v>
      </c>
      <c r="D2140">
        <v>1</v>
      </c>
      <c r="E2140">
        <v>3</v>
      </c>
      <c r="F2140">
        <v>2</v>
      </c>
      <c r="G2140" t="s">
        <v>6212</v>
      </c>
      <c r="K2140">
        <v>1.2053942085274501E+18</v>
      </c>
      <c r="L2140" t="s">
        <v>6213</v>
      </c>
    </row>
    <row r="2141" spans="1:12" x14ac:dyDescent="0.2">
      <c r="A2141" s="1">
        <v>43812.30091435185</v>
      </c>
      <c r="B2141" t="s">
        <v>6214</v>
      </c>
      <c r="D2141">
        <v>1</v>
      </c>
      <c r="E2141">
        <v>0</v>
      </c>
      <c r="F2141">
        <v>3</v>
      </c>
      <c r="G2141" t="s">
        <v>6215</v>
      </c>
      <c r="K2141">
        <v>1.2053851936552901E+18</v>
      </c>
      <c r="L2141" t="s">
        <v>6216</v>
      </c>
    </row>
    <row r="2142" spans="1:12" x14ac:dyDescent="0.2">
      <c r="A2142" s="1">
        <v>43812.292175925926</v>
      </c>
      <c r="B2142" t="s">
        <v>3158</v>
      </c>
      <c r="D2142">
        <v>0</v>
      </c>
      <c r="E2142">
        <v>0</v>
      </c>
      <c r="F2142">
        <v>0</v>
      </c>
      <c r="G2142" t="s">
        <v>6217</v>
      </c>
      <c r="J2142" t="s">
        <v>6218</v>
      </c>
      <c r="K2142">
        <v>1.2053820239149499E+18</v>
      </c>
      <c r="L2142" t="s">
        <v>6219</v>
      </c>
    </row>
    <row r="2143" spans="1:12" x14ac:dyDescent="0.2">
      <c r="A2143" s="1">
        <v>43812.288680555554</v>
      </c>
      <c r="B2143" t="s">
        <v>1542</v>
      </c>
      <c r="C2143" t="s">
        <v>6220</v>
      </c>
      <c r="D2143">
        <v>13</v>
      </c>
      <c r="E2143">
        <v>66</v>
      </c>
      <c r="F2143">
        <v>74</v>
      </c>
      <c r="G2143" t="s">
        <v>5631</v>
      </c>
      <c r="K2143">
        <v>1.2053807588709E+18</v>
      </c>
      <c r="L2143" t="s">
        <v>6221</v>
      </c>
    </row>
    <row r="2144" spans="1:12" x14ac:dyDescent="0.2">
      <c r="A2144" s="1">
        <v>43812.280081018522</v>
      </c>
      <c r="B2144" t="s">
        <v>6222</v>
      </c>
      <c r="D2144">
        <v>0</v>
      </c>
      <c r="E2144">
        <v>0</v>
      </c>
      <c r="F2144">
        <v>1</v>
      </c>
      <c r="G2144" t="s">
        <v>298</v>
      </c>
      <c r="K2144">
        <v>1.2053776412992599E+18</v>
      </c>
      <c r="L2144" t="s">
        <v>6223</v>
      </c>
    </row>
    <row r="2145" spans="1:12" x14ac:dyDescent="0.2">
      <c r="A2145" s="1">
        <v>43812.278946759259</v>
      </c>
      <c r="B2145" t="s">
        <v>6222</v>
      </c>
      <c r="D2145">
        <v>0</v>
      </c>
      <c r="E2145">
        <v>0</v>
      </c>
      <c r="F2145">
        <v>0</v>
      </c>
      <c r="G2145" t="s">
        <v>298</v>
      </c>
      <c r="K2145">
        <v>1.2053772319687099E+18</v>
      </c>
      <c r="L2145" t="s">
        <v>6224</v>
      </c>
    </row>
    <row r="2146" spans="1:12" x14ac:dyDescent="0.2">
      <c r="A2146" s="1">
        <v>43812.272858796299</v>
      </c>
      <c r="B2146" t="s">
        <v>6225</v>
      </c>
      <c r="C2146" t="s">
        <v>393</v>
      </c>
      <c r="D2146">
        <v>0</v>
      </c>
      <c r="E2146">
        <v>0</v>
      </c>
      <c r="F2146">
        <v>0</v>
      </c>
      <c r="G2146" t="s">
        <v>6226</v>
      </c>
      <c r="K2146">
        <v>1.2053750263771699E+18</v>
      </c>
      <c r="L2146" t="s">
        <v>6227</v>
      </c>
    </row>
    <row r="2147" spans="1:12" x14ac:dyDescent="0.2">
      <c r="A2147" s="1">
        <v>43812.268657407411</v>
      </c>
      <c r="B2147" t="s">
        <v>6228</v>
      </c>
      <c r="C2147" t="s">
        <v>6229</v>
      </c>
      <c r="D2147">
        <v>1</v>
      </c>
      <c r="E2147">
        <v>0</v>
      </c>
      <c r="F2147">
        <v>0</v>
      </c>
      <c r="G2147" t="s">
        <v>6230</v>
      </c>
      <c r="K2147">
        <v>1.2053735042642501E+18</v>
      </c>
      <c r="L2147" t="s">
        <v>6231</v>
      </c>
    </row>
    <row r="2148" spans="1:12" x14ac:dyDescent="0.2">
      <c r="A2148" s="1">
        <v>43812.257905092592</v>
      </c>
      <c r="B2148" t="s">
        <v>6232</v>
      </c>
      <c r="C2148" t="s">
        <v>6233</v>
      </c>
      <c r="D2148">
        <v>0</v>
      </c>
      <c r="E2148">
        <v>0</v>
      </c>
      <c r="F2148">
        <v>0</v>
      </c>
      <c r="G2148" t="s">
        <v>6234</v>
      </c>
      <c r="K2148">
        <v>1.20536960518898E+18</v>
      </c>
      <c r="L2148" t="s">
        <v>6235</v>
      </c>
    </row>
    <row r="2149" spans="1:12" x14ac:dyDescent="0.2">
      <c r="A2149" s="1">
        <v>43812.256840277776</v>
      </c>
      <c r="B2149" t="s">
        <v>6236</v>
      </c>
      <c r="C2149" t="s">
        <v>3030</v>
      </c>
      <c r="D2149">
        <v>0</v>
      </c>
      <c r="E2149">
        <v>1</v>
      </c>
      <c r="F2149">
        <v>2</v>
      </c>
      <c r="G2149" t="s">
        <v>6237</v>
      </c>
      <c r="K2149">
        <v>1.20536922208527E+18</v>
      </c>
      <c r="L2149" t="s">
        <v>6238</v>
      </c>
    </row>
    <row r="2150" spans="1:12" x14ac:dyDescent="0.2">
      <c r="A2150" s="1">
        <v>43812.254907407405</v>
      </c>
      <c r="B2150" t="s">
        <v>6239</v>
      </c>
      <c r="C2150" t="s">
        <v>6240</v>
      </c>
      <c r="D2150">
        <v>0</v>
      </c>
      <c r="E2150">
        <v>0</v>
      </c>
      <c r="F2150">
        <v>2</v>
      </c>
      <c r="G2150" t="s">
        <v>6241</v>
      </c>
      <c r="K2150">
        <v>1.2053685217456699E+18</v>
      </c>
      <c r="L2150" t="s">
        <v>6242</v>
      </c>
    </row>
    <row r="2151" spans="1:12" x14ac:dyDescent="0.2">
      <c r="A2151" s="1">
        <v>43812.252812500003</v>
      </c>
      <c r="B2151" t="s">
        <v>6243</v>
      </c>
      <c r="D2151">
        <v>0</v>
      </c>
      <c r="E2151">
        <v>0</v>
      </c>
      <c r="F2151">
        <v>0</v>
      </c>
      <c r="G2151" t="s">
        <v>6244</v>
      </c>
      <c r="K2151">
        <v>1.2053677628241101E+18</v>
      </c>
      <c r="L2151" t="s">
        <v>6245</v>
      </c>
    </row>
    <row r="2152" spans="1:12" x14ac:dyDescent="0.2">
      <c r="A2152" s="1">
        <v>43812.250520833331</v>
      </c>
      <c r="B2152" t="s">
        <v>6246</v>
      </c>
      <c r="C2152" t="s">
        <v>1253</v>
      </c>
      <c r="D2152">
        <v>0</v>
      </c>
      <c r="E2152">
        <v>3</v>
      </c>
      <c r="F2152">
        <v>3</v>
      </c>
      <c r="G2152" t="s">
        <v>6247</v>
      </c>
      <c r="K2152">
        <v>1.20536692907202E+18</v>
      </c>
      <c r="L2152" t="s">
        <v>6248</v>
      </c>
    </row>
    <row r="2153" spans="1:12" x14ac:dyDescent="0.2">
      <c r="A2153" s="1">
        <v>43812.246631944443</v>
      </c>
      <c r="B2153" t="s">
        <v>6249</v>
      </c>
      <c r="C2153" t="s">
        <v>6249</v>
      </c>
      <c r="D2153">
        <v>0</v>
      </c>
      <c r="E2153">
        <v>0</v>
      </c>
      <c r="F2153">
        <v>0</v>
      </c>
      <c r="G2153" t="s">
        <v>6250</v>
      </c>
      <c r="K2153">
        <v>1.2053655210399401E+18</v>
      </c>
      <c r="L2153" t="s">
        <v>6251</v>
      </c>
    </row>
    <row r="2154" spans="1:12" x14ac:dyDescent="0.2">
      <c r="A2154" s="1">
        <v>43812.233217592591</v>
      </c>
      <c r="B2154" t="s">
        <v>3227</v>
      </c>
      <c r="D2154">
        <v>0</v>
      </c>
      <c r="E2154">
        <v>0</v>
      </c>
      <c r="F2154">
        <v>0</v>
      </c>
      <c r="G2154" t="s">
        <v>6252</v>
      </c>
      <c r="K2154">
        <v>1.2053606594850801E+18</v>
      </c>
      <c r="L2154" t="s">
        <v>6253</v>
      </c>
    </row>
    <row r="2155" spans="1:12" x14ac:dyDescent="0.2">
      <c r="A2155" s="1">
        <v>43812.231956018521</v>
      </c>
      <c r="B2155" t="s">
        <v>3022</v>
      </c>
      <c r="D2155">
        <v>0</v>
      </c>
      <c r="E2155">
        <v>0</v>
      </c>
      <c r="F2155">
        <v>0</v>
      </c>
      <c r="G2155" t="s">
        <v>6254</v>
      </c>
      <c r="K2155">
        <v>1.20536020297709E+18</v>
      </c>
      <c r="L2155" t="s">
        <v>6255</v>
      </c>
    </row>
    <row r="2156" spans="1:12" x14ac:dyDescent="0.2">
      <c r="A2156" s="1">
        <v>43812.218773148146</v>
      </c>
      <c r="B2156" t="s">
        <v>6161</v>
      </c>
      <c r="D2156">
        <v>5</v>
      </c>
      <c r="E2156">
        <v>5</v>
      </c>
      <c r="F2156">
        <v>6</v>
      </c>
      <c r="G2156" t="s">
        <v>6162</v>
      </c>
      <c r="K2156">
        <v>1.20535542517823E+18</v>
      </c>
      <c r="L2156" t="s">
        <v>6256</v>
      </c>
    </row>
    <row r="2157" spans="1:12" x14ac:dyDescent="0.2">
      <c r="A2157" s="1">
        <v>43812.211145833331</v>
      </c>
      <c r="B2157" t="s">
        <v>3151</v>
      </c>
      <c r="C2157" t="s">
        <v>6257</v>
      </c>
      <c r="D2157">
        <v>0</v>
      </c>
      <c r="E2157">
        <v>0</v>
      </c>
      <c r="F2157">
        <v>0</v>
      </c>
      <c r="G2157" t="s">
        <v>6258</v>
      </c>
      <c r="K2157">
        <v>1.2053526604272499E+18</v>
      </c>
      <c r="L2157" t="s">
        <v>6259</v>
      </c>
    </row>
    <row r="2158" spans="1:12" x14ac:dyDescent="0.2">
      <c r="A2158" s="1">
        <v>43812.206516203703</v>
      </c>
      <c r="B2158" t="s">
        <v>6260</v>
      </c>
      <c r="D2158">
        <v>0</v>
      </c>
      <c r="E2158">
        <v>0</v>
      </c>
      <c r="F2158">
        <v>0</v>
      </c>
      <c r="G2158" t="s">
        <v>6261</v>
      </c>
      <c r="K2158">
        <v>1.2053509834816399E+18</v>
      </c>
      <c r="L2158" t="s">
        <v>6262</v>
      </c>
    </row>
    <row r="2159" spans="1:12" x14ac:dyDescent="0.2">
      <c r="A2159" s="1">
        <v>43812.205671296295</v>
      </c>
      <c r="B2159" t="s">
        <v>6263</v>
      </c>
      <c r="D2159">
        <v>0</v>
      </c>
      <c r="E2159">
        <v>1</v>
      </c>
      <c r="F2159">
        <v>3</v>
      </c>
      <c r="G2159" t="s">
        <v>6264</v>
      </c>
      <c r="K2159">
        <v>1.2053506768277E+18</v>
      </c>
      <c r="L2159" t="s">
        <v>6265</v>
      </c>
    </row>
    <row r="2160" spans="1:12" x14ac:dyDescent="0.2">
      <c r="A2160" s="1">
        <v>43812.204930555556</v>
      </c>
      <c r="B2160" t="s">
        <v>6266</v>
      </c>
      <c r="D2160">
        <v>0</v>
      </c>
      <c r="E2160">
        <v>0</v>
      </c>
      <c r="F2160">
        <v>0</v>
      </c>
      <c r="G2160" t="s">
        <v>6267</v>
      </c>
      <c r="K2160">
        <v>1.20535040946594E+18</v>
      </c>
      <c r="L2160" t="s">
        <v>6268</v>
      </c>
    </row>
    <row r="2161" spans="1:12" x14ac:dyDescent="0.2">
      <c r="A2161" s="1">
        <v>43812.202824074076</v>
      </c>
      <c r="B2161" t="s">
        <v>6269</v>
      </c>
      <c r="D2161">
        <v>0</v>
      </c>
      <c r="E2161">
        <v>0</v>
      </c>
      <c r="F2161">
        <v>0</v>
      </c>
      <c r="G2161" t="s">
        <v>6270</v>
      </c>
      <c r="K2161">
        <v>1.2053496447101E+18</v>
      </c>
      <c r="L2161" t="s">
        <v>6271</v>
      </c>
    </row>
    <row r="2162" spans="1:12" x14ac:dyDescent="0.2">
      <c r="A2162" s="1">
        <v>43812.20275462963</v>
      </c>
      <c r="B2162" t="s">
        <v>6272</v>
      </c>
      <c r="C2162" t="s">
        <v>173</v>
      </c>
      <c r="D2162">
        <v>0</v>
      </c>
      <c r="E2162">
        <v>0</v>
      </c>
      <c r="F2162">
        <v>0</v>
      </c>
      <c r="G2162" t="s">
        <v>6273</v>
      </c>
      <c r="K2162">
        <v>1.20534962066834E+18</v>
      </c>
      <c r="L2162" t="s">
        <v>6274</v>
      </c>
    </row>
    <row r="2163" spans="1:12" x14ac:dyDescent="0.2">
      <c r="A2163" s="1">
        <v>43812.202314814815</v>
      </c>
      <c r="B2163" t="s">
        <v>6275</v>
      </c>
      <c r="D2163">
        <v>0</v>
      </c>
      <c r="E2163">
        <v>0</v>
      </c>
      <c r="F2163">
        <v>0</v>
      </c>
      <c r="G2163" t="s">
        <v>6276</v>
      </c>
      <c r="K2163">
        <v>1.2053494622872699E+18</v>
      </c>
      <c r="L2163" t="s">
        <v>6277</v>
      </c>
    </row>
    <row r="2164" spans="1:12" x14ac:dyDescent="0.2">
      <c r="A2164" s="1">
        <v>43812.201412037037</v>
      </c>
      <c r="B2164" t="s">
        <v>6278</v>
      </c>
      <c r="D2164">
        <v>0</v>
      </c>
      <c r="E2164">
        <v>0</v>
      </c>
      <c r="F2164">
        <v>0</v>
      </c>
      <c r="G2164" t="s">
        <v>6279</v>
      </c>
      <c r="K2164">
        <v>1.20534913339089E+18</v>
      </c>
      <c r="L2164" t="s">
        <v>6280</v>
      </c>
    </row>
    <row r="2165" spans="1:12" x14ac:dyDescent="0.2">
      <c r="A2165" s="1">
        <v>43812.200960648152</v>
      </c>
      <c r="B2165" t="s">
        <v>6281</v>
      </c>
      <c r="D2165">
        <v>0</v>
      </c>
      <c r="E2165">
        <v>0</v>
      </c>
      <c r="F2165">
        <v>0</v>
      </c>
      <c r="G2165" t="s">
        <v>6282</v>
      </c>
      <c r="K2165">
        <v>1.2053489689868101E+18</v>
      </c>
      <c r="L2165" t="s">
        <v>6283</v>
      </c>
    </row>
    <row r="2166" spans="1:12" x14ac:dyDescent="0.2">
      <c r="A2166" s="1">
        <v>43812.200057870374</v>
      </c>
      <c r="B2166" t="s">
        <v>6284</v>
      </c>
      <c r="D2166">
        <v>0</v>
      </c>
      <c r="E2166">
        <v>0</v>
      </c>
      <c r="F2166">
        <v>0</v>
      </c>
      <c r="G2166" t="s">
        <v>6285</v>
      </c>
      <c r="K2166">
        <v>1.2053486425315599E+18</v>
      </c>
      <c r="L2166" t="s">
        <v>6286</v>
      </c>
    </row>
    <row r="2167" spans="1:12" x14ac:dyDescent="0.2">
      <c r="A2167" s="1">
        <v>43812.198865740742</v>
      </c>
      <c r="B2167" t="s">
        <v>6287</v>
      </c>
      <c r="D2167">
        <v>0</v>
      </c>
      <c r="E2167">
        <v>0</v>
      </c>
      <c r="F2167">
        <v>0</v>
      </c>
      <c r="G2167" t="s">
        <v>6288</v>
      </c>
      <c r="K2167">
        <v>1.20534821225042E+18</v>
      </c>
      <c r="L2167" t="s">
        <v>6289</v>
      </c>
    </row>
    <row r="2168" spans="1:12" x14ac:dyDescent="0.2">
      <c r="A2168" s="1">
        <v>43812.198113425926</v>
      </c>
      <c r="B2168" t="s">
        <v>6290</v>
      </c>
      <c r="D2168">
        <v>0</v>
      </c>
      <c r="E2168">
        <v>1</v>
      </c>
      <c r="F2168">
        <v>0</v>
      </c>
      <c r="G2168" t="s">
        <v>6291</v>
      </c>
      <c r="K2168">
        <v>1.20534793823234E+18</v>
      </c>
      <c r="L2168" t="s">
        <v>6292</v>
      </c>
    </row>
    <row r="2169" spans="1:12" x14ac:dyDescent="0.2">
      <c r="A2169" s="1">
        <v>43812.189976851849</v>
      </c>
      <c r="B2169" t="s">
        <v>6293</v>
      </c>
      <c r="C2169" t="s">
        <v>6294</v>
      </c>
      <c r="D2169">
        <v>0</v>
      </c>
      <c r="E2169">
        <v>0</v>
      </c>
      <c r="F2169">
        <v>0</v>
      </c>
      <c r="G2169" t="s">
        <v>6295</v>
      </c>
      <c r="K2169">
        <v>1.2053449910082299E+18</v>
      </c>
      <c r="L2169" t="s">
        <v>6296</v>
      </c>
    </row>
    <row r="2170" spans="1:12" x14ac:dyDescent="0.2">
      <c r="A2170" s="1">
        <v>43812.188946759263</v>
      </c>
      <c r="B2170" t="s">
        <v>5114</v>
      </c>
      <c r="D2170">
        <v>0</v>
      </c>
      <c r="E2170">
        <v>0</v>
      </c>
      <c r="F2170">
        <v>0</v>
      </c>
      <c r="G2170" t="s">
        <v>6297</v>
      </c>
      <c r="K2170">
        <v>1.2053446161045E+18</v>
      </c>
      <c r="L2170" t="s">
        <v>6298</v>
      </c>
    </row>
    <row r="2171" spans="1:12" x14ac:dyDescent="0.2">
      <c r="A2171" s="1">
        <v>43812.184351851851</v>
      </c>
      <c r="B2171" t="s">
        <v>3151</v>
      </c>
      <c r="C2171" t="s">
        <v>6299</v>
      </c>
      <c r="D2171">
        <v>0</v>
      </c>
      <c r="E2171">
        <v>0</v>
      </c>
      <c r="F2171">
        <v>0</v>
      </c>
      <c r="G2171" t="s">
        <v>6300</v>
      </c>
      <c r="K2171">
        <v>1.2053429528784699E+18</v>
      </c>
      <c r="L2171" t="s">
        <v>6301</v>
      </c>
    </row>
    <row r="2172" spans="1:12" x14ac:dyDescent="0.2">
      <c r="A2172" s="1">
        <v>43812.184212962966</v>
      </c>
      <c r="B2172" t="s">
        <v>6302</v>
      </c>
      <c r="D2172">
        <v>1</v>
      </c>
      <c r="E2172">
        <v>3</v>
      </c>
      <c r="F2172">
        <v>4</v>
      </c>
      <c r="G2172" t="s">
        <v>6303</v>
      </c>
      <c r="I2172" t="e">
        <f>_xlfn.SINGLE(Ahmedalbadrih _xlfn.SINGLE(AhmedalbadriD))</f>
        <v>#NAME?</v>
      </c>
      <c r="K2172">
        <v>1.20534290173315E+18</v>
      </c>
      <c r="L2172" t="s">
        <v>6304</v>
      </c>
    </row>
    <row r="2173" spans="1:12" x14ac:dyDescent="0.2">
      <c r="A2173" s="1">
        <v>43812.178842592592</v>
      </c>
      <c r="B2173" t="s">
        <v>6305</v>
      </c>
      <c r="C2173" t="s">
        <v>6306</v>
      </c>
      <c r="D2173">
        <v>1</v>
      </c>
      <c r="E2173">
        <v>0</v>
      </c>
      <c r="F2173">
        <v>0</v>
      </c>
      <c r="G2173" t="s">
        <v>6307</v>
      </c>
      <c r="K2173">
        <v>1.2053409559493701E+18</v>
      </c>
      <c r="L2173" t="s">
        <v>6308</v>
      </c>
    </row>
    <row r="2174" spans="1:12" x14ac:dyDescent="0.2">
      <c r="A2174" s="1">
        <v>43812.164606481485</v>
      </c>
      <c r="B2174" t="s">
        <v>6309</v>
      </c>
      <c r="D2174">
        <v>0</v>
      </c>
      <c r="E2174">
        <v>0</v>
      </c>
      <c r="F2174">
        <v>0</v>
      </c>
      <c r="G2174" t="s">
        <v>6310</v>
      </c>
      <c r="K2174">
        <v>1.2053357958690601E+18</v>
      </c>
      <c r="L2174" t="s">
        <v>6311</v>
      </c>
    </row>
    <row r="2175" spans="1:12" x14ac:dyDescent="0.2">
      <c r="A2175" s="1">
        <v>43812.164560185185</v>
      </c>
      <c r="B2175" t="s">
        <v>6312</v>
      </c>
      <c r="D2175">
        <v>0</v>
      </c>
      <c r="E2175">
        <v>0</v>
      </c>
      <c r="F2175">
        <v>0</v>
      </c>
      <c r="G2175" t="s">
        <v>6313</v>
      </c>
      <c r="K2175">
        <v>1.2053357801781601E+18</v>
      </c>
      <c r="L2175" t="s">
        <v>6314</v>
      </c>
    </row>
    <row r="2176" spans="1:12" x14ac:dyDescent="0.2">
      <c r="A2176" s="1">
        <v>43812.164537037039</v>
      </c>
      <c r="B2176" t="s">
        <v>6315</v>
      </c>
      <c r="D2176">
        <v>0</v>
      </c>
      <c r="E2176">
        <v>0</v>
      </c>
      <c r="F2176">
        <v>1</v>
      </c>
      <c r="G2176" t="s">
        <v>6316</v>
      </c>
      <c r="K2176">
        <v>1.20533576932336E+18</v>
      </c>
      <c r="L2176" t="s">
        <v>6317</v>
      </c>
    </row>
    <row r="2177" spans="1:12" x14ac:dyDescent="0.2">
      <c r="A2177" s="1">
        <v>43812.164456018516</v>
      </c>
      <c r="B2177" t="s">
        <v>6318</v>
      </c>
      <c r="D2177">
        <v>0</v>
      </c>
      <c r="E2177">
        <v>0</v>
      </c>
      <c r="F2177">
        <v>0</v>
      </c>
      <c r="G2177" t="s">
        <v>6319</v>
      </c>
      <c r="K2177">
        <v>1.2053357428782799E+18</v>
      </c>
      <c r="L2177" t="s">
        <v>6320</v>
      </c>
    </row>
    <row r="2178" spans="1:12" x14ac:dyDescent="0.2">
      <c r="A2178" s="1">
        <v>43812.164409722223</v>
      </c>
      <c r="B2178" t="s">
        <v>6321</v>
      </c>
      <c r="D2178">
        <v>0</v>
      </c>
      <c r="E2178">
        <v>0</v>
      </c>
      <c r="F2178">
        <v>0</v>
      </c>
      <c r="G2178" t="s">
        <v>6322</v>
      </c>
      <c r="K2178">
        <v>1.20533572630658E+18</v>
      </c>
      <c r="L2178" t="s">
        <v>6323</v>
      </c>
    </row>
    <row r="2179" spans="1:12" x14ac:dyDescent="0.2">
      <c r="A2179" s="1">
        <v>43812.164398148147</v>
      </c>
      <c r="B2179" t="s">
        <v>6324</v>
      </c>
      <c r="D2179">
        <v>0</v>
      </c>
      <c r="E2179">
        <v>0</v>
      </c>
      <c r="F2179">
        <v>0</v>
      </c>
      <c r="G2179" t="s">
        <v>6325</v>
      </c>
      <c r="K2179">
        <v>1.2053357188197E+18</v>
      </c>
      <c r="L2179" t="s">
        <v>6326</v>
      </c>
    </row>
    <row r="2180" spans="1:12" x14ac:dyDescent="0.2">
      <c r="A2180" s="1">
        <v>43812.164375</v>
      </c>
      <c r="B2180" t="s">
        <v>6327</v>
      </c>
      <c r="D2180">
        <v>0</v>
      </c>
      <c r="E2180">
        <v>0</v>
      </c>
      <c r="F2180">
        <v>0</v>
      </c>
      <c r="G2180" t="s">
        <v>6328</v>
      </c>
      <c r="K2180">
        <v>1.2053357116851799E+18</v>
      </c>
      <c r="L2180" t="s">
        <v>6329</v>
      </c>
    </row>
    <row r="2181" spans="1:12" x14ac:dyDescent="0.2">
      <c r="A2181" s="1">
        <v>43812.164351851854</v>
      </c>
      <c r="B2181" t="s">
        <v>6330</v>
      </c>
      <c r="D2181">
        <v>0</v>
      </c>
      <c r="E2181">
        <v>0</v>
      </c>
      <c r="F2181">
        <v>0</v>
      </c>
      <c r="G2181" t="s">
        <v>6331</v>
      </c>
      <c r="K2181">
        <v>1.2053357048191099E+18</v>
      </c>
      <c r="L2181" t="s">
        <v>6332</v>
      </c>
    </row>
    <row r="2182" spans="1:12" x14ac:dyDescent="0.2">
      <c r="A2182" s="1">
        <v>43812.164317129631</v>
      </c>
      <c r="B2182" t="s">
        <v>6333</v>
      </c>
      <c r="D2182">
        <v>0</v>
      </c>
      <c r="E2182">
        <v>0</v>
      </c>
      <c r="F2182">
        <v>1</v>
      </c>
      <c r="G2182" t="s">
        <v>6334</v>
      </c>
      <c r="K2182">
        <v>1.2053356914519199E+18</v>
      </c>
      <c r="L2182" t="s">
        <v>6335</v>
      </c>
    </row>
    <row r="2183" spans="1:12" x14ac:dyDescent="0.2">
      <c r="A2183" s="1">
        <v>43812.164270833331</v>
      </c>
      <c r="B2183" t="s">
        <v>6336</v>
      </c>
      <c r="D2183">
        <v>0</v>
      </c>
      <c r="E2183">
        <v>0</v>
      </c>
      <c r="F2183">
        <v>0</v>
      </c>
      <c r="G2183" t="s">
        <v>6337</v>
      </c>
      <c r="K2183">
        <v>1.20533567340385E+18</v>
      </c>
      <c r="L2183" t="s">
        <v>6338</v>
      </c>
    </row>
    <row r="2184" spans="1:12" x14ac:dyDescent="0.2">
      <c r="A2184" s="1">
        <v>43812.164212962962</v>
      </c>
      <c r="B2184" t="s">
        <v>6339</v>
      </c>
      <c r="D2184">
        <v>0</v>
      </c>
      <c r="E2184">
        <v>0</v>
      </c>
      <c r="F2184">
        <v>0</v>
      </c>
      <c r="G2184" t="s">
        <v>6340</v>
      </c>
      <c r="K2184">
        <v>1.2053356539589801E+18</v>
      </c>
      <c r="L2184" t="s">
        <v>6341</v>
      </c>
    </row>
    <row r="2185" spans="1:12" x14ac:dyDescent="0.2">
      <c r="A2185" s="1">
        <v>43812.164212962962</v>
      </c>
      <c r="B2185" t="s">
        <v>6342</v>
      </c>
      <c r="D2185">
        <v>0</v>
      </c>
      <c r="E2185">
        <v>0</v>
      </c>
      <c r="F2185">
        <v>0</v>
      </c>
      <c r="G2185" t="s">
        <v>6343</v>
      </c>
      <c r="K2185">
        <v>1.2053356536611799E+18</v>
      </c>
      <c r="L2185" t="s">
        <v>6344</v>
      </c>
    </row>
    <row r="2186" spans="1:12" x14ac:dyDescent="0.2">
      <c r="A2186" s="1">
        <v>43812.158263888887</v>
      </c>
      <c r="B2186" t="s">
        <v>6345</v>
      </c>
      <c r="D2186">
        <v>0</v>
      </c>
      <c r="E2186">
        <v>11</v>
      </c>
      <c r="F2186">
        <v>21</v>
      </c>
      <c r="G2186" t="s">
        <v>6346</v>
      </c>
      <c r="K2186">
        <v>1.2053334987410401E+18</v>
      </c>
      <c r="L2186" t="s">
        <v>6347</v>
      </c>
    </row>
    <row r="2187" spans="1:12" x14ac:dyDescent="0.2">
      <c r="A2187" s="1">
        <v>43812.156342592592</v>
      </c>
      <c r="B2187" t="s">
        <v>6348</v>
      </c>
      <c r="D2187">
        <v>7</v>
      </c>
      <c r="E2187">
        <v>25</v>
      </c>
      <c r="F2187">
        <v>22</v>
      </c>
      <c r="G2187" t="s">
        <v>6349</v>
      </c>
      <c r="K2187">
        <v>1.20533280267951E+18</v>
      </c>
      <c r="L2187" t="s">
        <v>6350</v>
      </c>
    </row>
    <row r="2188" spans="1:12" x14ac:dyDescent="0.2">
      <c r="A2188" s="1">
        <v>43812.123715277776</v>
      </c>
      <c r="B2188" t="s">
        <v>6351</v>
      </c>
      <c r="D2188">
        <v>1</v>
      </c>
      <c r="E2188">
        <v>0</v>
      </c>
      <c r="F2188">
        <v>0</v>
      </c>
      <c r="G2188" t="s">
        <v>6352</v>
      </c>
      <c r="K2188">
        <v>1.2053209795069701E+18</v>
      </c>
      <c r="L2188" t="s">
        <v>6353</v>
      </c>
    </row>
    <row r="2189" spans="1:12" x14ac:dyDescent="0.2">
      <c r="A2189" s="1">
        <v>43812.118194444447</v>
      </c>
      <c r="B2189" t="s">
        <v>6354</v>
      </c>
      <c r="C2189" t="s">
        <v>2653</v>
      </c>
      <c r="D2189">
        <v>0</v>
      </c>
      <c r="E2189">
        <v>0</v>
      </c>
      <c r="F2189">
        <v>1</v>
      </c>
      <c r="G2189" t="s">
        <v>6355</v>
      </c>
      <c r="K2189">
        <v>1.2053189754224499E+18</v>
      </c>
      <c r="L2189" t="s">
        <v>6356</v>
      </c>
    </row>
    <row r="2190" spans="1:12" x14ac:dyDescent="0.2">
      <c r="A2190" s="1">
        <v>43812.088078703702</v>
      </c>
      <c r="B2190" t="s">
        <v>6357</v>
      </c>
      <c r="C2190" t="s">
        <v>793</v>
      </c>
      <c r="D2190">
        <v>0</v>
      </c>
      <c r="E2190">
        <v>0</v>
      </c>
      <c r="F2190">
        <v>0</v>
      </c>
      <c r="G2190" t="s">
        <v>6358</v>
      </c>
      <c r="K2190">
        <v>1.20530806230478E+18</v>
      </c>
      <c r="L2190" t="s">
        <v>6359</v>
      </c>
    </row>
    <row r="2191" spans="1:12" x14ac:dyDescent="0.2">
      <c r="A2191" s="1">
        <v>43812.085810185185</v>
      </c>
      <c r="B2191" t="s">
        <v>6360</v>
      </c>
      <c r="C2191" t="s">
        <v>6361</v>
      </c>
      <c r="D2191">
        <v>0</v>
      </c>
      <c r="E2191">
        <v>0</v>
      </c>
      <c r="F2191">
        <v>0</v>
      </c>
      <c r="G2191" t="s">
        <v>6362</v>
      </c>
      <c r="K2191">
        <v>1.2053072410433001E+18</v>
      </c>
      <c r="L2191" t="s">
        <v>6363</v>
      </c>
    </row>
    <row r="2192" spans="1:12" x14ac:dyDescent="0.2">
      <c r="A2192" s="1">
        <v>43812.080891203703</v>
      </c>
      <c r="B2192" t="s">
        <v>1983</v>
      </c>
      <c r="D2192">
        <v>7</v>
      </c>
      <c r="E2192">
        <v>15</v>
      </c>
      <c r="F2192">
        <v>28</v>
      </c>
      <c r="G2192" t="s">
        <v>6364</v>
      </c>
      <c r="K2192">
        <v>1.2053054574532101E+18</v>
      </c>
      <c r="L2192" t="s">
        <v>6365</v>
      </c>
    </row>
    <row r="2193" spans="1:12" x14ac:dyDescent="0.2">
      <c r="A2193" s="1">
        <v>43812.080393518518</v>
      </c>
      <c r="B2193" t="s">
        <v>1983</v>
      </c>
      <c r="D2193">
        <v>7</v>
      </c>
      <c r="E2193">
        <v>13</v>
      </c>
      <c r="F2193">
        <v>23</v>
      </c>
      <c r="G2193" t="s">
        <v>6366</v>
      </c>
      <c r="K2193">
        <v>1.2053052783899899E+18</v>
      </c>
      <c r="L2193" t="s">
        <v>6367</v>
      </c>
    </row>
    <row r="2194" spans="1:12" x14ac:dyDescent="0.2">
      <c r="A2194" s="1">
        <v>43812.07576388889</v>
      </c>
      <c r="B2194" t="s">
        <v>6368</v>
      </c>
      <c r="D2194">
        <v>0</v>
      </c>
      <c r="E2194">
        <v>0</v>
      </c>
      <c r="F2194">
        <v>0</v>
      </c>
      <c r="G2194" t="s">
        <v>6369</v>
      </c>
      <c r="K2194">
        <v>1.20530360088653E+18</v>
      </c>
      <c r="L2194" t="s">
        <v>6370</v>
      </c>
    </row>
    <row r="2195" spans="1:12" x14ac:dyDescent="0.2">
      <c r="A2195" s="1">
        <v>43812.073472222219</v>
      </c>
      <c r="B2195" t="s">
        <v>5569</v>
      </c>
      <c r="D2195">
        <v>0</v>
      </c>
      <c r="E2195">
        <v>0</v>
      </c>
      <c r="F2195">
        <v>1</v>
      </c>
      <c r="G2195" t="s">
        <v>6035</v>
      </c>
      <c r="I2195" t="e">
        <f>HaniAlAmri12</f>
        <v>#NAME?</v>
      </c>
      <c r="K2195">
        <v>1.2053027681074199E+18</v>
      </c>
      <c r="L2195" t="s">
        <v>6371</v>
      </c>
    </row>
    <row r="2196" spans="1:12" x14ac:dyDescent="0.2">
      <c r="A2196" s="1">
        <v>43812.067928240744</v>
      </c>
      <c r="B2196" t="s">
        <v>6372</v>
      </c>
      <c r="D2196">
        <v>0</v>
      </c>
      <c r="E2196">
        <v>0</v>
      </c>
      <c r="F2196">
        <v>0</v>
      </c>
      <c r="G2196" t="s">
        <v>6373</v>
      </c>
      <c r="J2196" t="s">
        <v>6374</v>
      </c>
      <c r="K2196">
        <v>1.2053007605163899E+18</v>
      </c>
      <c r="L2196" t="s">
        <v>6375</v>
      </c>
    </row>
    <row r="2197" spans="1:12" x14ac:dyDescent="0.2">
      <c r="A2197" s="1">
        <v>43812.065497685187</v>
      </c>
      <c r="B2197" t="s">
        <v>6376</v>
      </c>
      <c r="C2197" t="s">
        <v>6377</v>
      </c>
      <c r="D2197">
        <v>1</v>
      </c>
      <c r="E2197">
        <v>0</v>
      </c>
      <c r="F2197">
        <v>0</v>
      </c>
      <c r="G2197" t="s">
        <v>6378</v>
      </c>
      <c r="K2197">
        <v>1.2052998805808499E+18</v>
      </c>
      <c r="L2197" t="s">
        <v>6379</v>
      </c>
    </row>
    <row r="2198" spans="1:12" x14ac:dyDescent="0.2">
      <c r="A2198" s="1">
        <v>43812.06490740741</v>
      </c>
      <c r="B2198" t="s">
        <v>6380</v>
      </c>
      <c r="D2198">
        <v>0</v>
      </c>
      <c r="E2198">
        <v>0</v>
      </c>
      <c r="F2198">
        <v>0</v>
      </c>
      <c r="G2198" t="s">
        <v>6381</v>
      </c>
      <c r="K2198">
        <v>1.2052996664322501E+18</v>
      </c>
      <c r="L2198" t="s">
        <v>6382</v>
      </c>
    </row>
    <row r="2199" spans="1:12" x14ac:dyDescent="0.2">
      <c r="A2199" s="1">
        <v>43812.052986111114</v>
      </c>
      <c r="B2199" t="s">
        <v>6383</v>
      </c>
      <c r="D2199">
        <v>0</v>
      </c>
      <c r="E2199">
        <v>0</v>
      </c>
      <c r="F2199">
        <v>0</v>
      </c>
      <c r="G2199" t="s">
        <v>6384</v>
      </c>
      <c r="K2199">
        <v>1.2052953475490601E+18</v>
      </c>
      <c r="L2199" t="s">
        <v>6385</v>
      </c>
    </row>
    <row r="2200" spans="1:12" x14ac:dyDescent="0.2">
      <c r="A2200" s="1">
        <v>43812.031076388892</v>
      </c>
      <c r="B2200" t="s">
        <v>6386</v>
      </c>
      <c r="D2200">
        <v>0</v>
      </c>
      <c r="E2200">
        <v>0</v>
      </c>
      <c r="F2200">
        <v>1</v>
      </c>
      <c r="G2200" t="s">
        <v>6387</v>
      </c>
      <c r="K2200">
        <v>1.2052874046277299E+18</v>
      </c>
      <c r="L2200" t="s">
        <v>6388</v>
      </c>
    </row>
    <row r="2201" spans="1:12" x14ac:dyDescent="0.2">
      <c r="A2201" s="1">
        <v>43812.022372685184</v>
      </c>
      <c r="B2201" t="s">
        <v>6389</v>
      </c>
      <c r="C2201" t="s">
        <v>6390</v>
      </c>
      <c r="D2201">
        <v>1</v>
      </c>
      <c r="E2201">
        <v>0</v>
      </c>
      <c r="F2201">
        <v>0</v>
      </c>
      <c r="G2201" t="s">
        <v>6391</v>
      </c>
      <c r="K2201">
        <v>1.2052842525202401E+18</v>
      </c>
      <c r="L2201" t="s">
        <v>6392</v>
      </c>
    </row>
    <row r="2202" spans="1:12" x14ac:dyDescent="0.2">
      <c r="A2202" s="1">
        <v>43812.010104166664</v>
      </c>
      <c r="B2202" t="s">
        <v>6393</v>
      </c>
      <c r="C2202" t="s">
        <v>6390</v>
      </c>
      <c r="D2202">
        <v>0</v>
      </c>
      <c r="E2202">
        <v>1</v>
      </c>
      <c r="F2202">
        <v>1</v>
      </c>
      <c r="G2202" t="s">
        <v>6394</v>
      </c>
      <c r="K2202">
        <v>1.20527980768207E+18</v>
      </c>
      <c r="L2202" t="s">
        <v>6395</v>
      </c>
    </row>
    <row r="2203" spans="1:12" x14ac:dyDescent="0.2">
      <c r="A2203" s="1">
        <v>43812.007928240739</v>
      </c>
      <c r="B2203" t="s">
        <v>6396</v>
      </c>
      <c r="D2203">
        <v>0</v>
      </c>
      <c r="E2203">
        <v>0</v>
      </c>
      <c r="F2203">
        <v>0</v>
      </c>
      <c r="G2203" t="s">
        <v>6397</v>
      </c>
      <c r="K2203">
        <v>1.20527901669922E+18</v>
      </c>
      <c r="L2203" t="s">
        <v>6398</v>
      </c>
    </row>
    <row r="2204" spans="1:12" x14ac:dyDescent="0.2">
      <c r="A2204" s="1">
        <v>43812.006284722222</v>
      </c>
      <c r="B2204" t="s">
        <v>6393</v>
      </c>
      <c r="C2204" t="s">
        <v>6399</v>
      </c>
      <c r="D2204">
        <v>0</v>
      </c>
      <c r="E2204">
        <v>0</v>
      </c>
      <c r="F2204">
        <v>0</v>
      </c>
      <c r="G2204" t="s">
        <v>6400</v>
      </c>
      <c r="K2204">
        <v>1.2052784219720801E+18</v>
      </c>
      <c r="L2204" t="s">
        <v>6401</v>
      </c>
    </row>
    <row r="2205" spans="1:12" x14ac:dyDescent="0.2">
      <c r="A2205" s="1">
        <v>43811.991724537038</v>
      </c>
      <c r="B2205" t="s">
        <v>6402</v>
      </c>
      <c r="D2205">
        <v>0</v>
      </c>
      <c r="E2205">
        <v>0</v>
      </c>
      <c r="F2205">
        <v>0</v>
      </c>
      <c r="G2205" t="s">
        <v>6403</v>
      </c>
      <c r="K2205">
        <v>1.2052731443464499E+18</v>
      </c>
      <c r="L2205" t="s">
        <v>6404</v>
      </c>
    </row>
    <row r="2206" spans="1:12" x14ac:dyDescent="0.2">
      <c r="A2206" s="1">
        <v>43811.980879629627</v>
      </c>
      <c r="B2206" t="s">
        <v>6405</v>
      </c>
      <c r="D2206">
        <v>0</v>
      </c>
      <c r="E2206">
        <v>0</v>
      </c>
      <c r="F2206">
        <v>0</v>
      </c>
      <c r="G2206" t="s">
        <v>6406</v>
      </c>
      <c r="K2206">
        <v>1.2052692152063501E+18</v>
      </c>
      <c r="L2206" t="s">
        <v>6407</v>
      </c>
    </row>
    <row r="2207" spans="1:12" x14ac:dyDescent="0.2">
      <c r="A2207" s="1">
        <v>43811.979317129626</v>
      </c>
      <c r="B2207" t="s">
        <v>6408</v>
      </c>
      <c r="C2207" t="s">
        <v>6409</v>
      </c>
      <c r="D2207">
        <v>2</v>
      </c>
      <c r="E2207">
        <v>0</v>
      </c>
      <c r="F2207">
        <v>0</v>
      </c>
      <c r="G2207" t="s">
        <v>6410</v>
      </c>
      <c r="K2207">
        <v>1.2052686493066701E+18</v>
      </c>
      <c r="L2207" t="s">
        <v>6411</v>
      </c>
    </row>
    <row r="2208" spans="1:12" x14ac:dyDescent="0.2">
      <c r="A2208" s="1">
        <v>43811.970937500002</v>
      </c>
      <c r="B2208" t="s">
        <v>6412</v>
      </c>
      <c r="C2208" t="s">
        <v>6413</v>
      </c>
      <c r="D2208">
        <v>0</v>
      </c>
      <c r="E2208">
        <v>0</v>
      </c>
      <c r="F2208">
        <v>1</v>
      </c>
      <c r="G2208" t="s">
        <v>6414</v>
      </c>
      <c r="K2208">
        <v>1.2052656122825101E+18</v>
      </c>
      <c r="L2208" t="s">
        <v>6415</v>
      </c>
    </row>
    <row r="2209" spans="1:12" x14ac:dyDescent="0.2">
      <c r="A2209" s="1">
        <v>43811.969918981478</v>
      </c>
      <c r="B2209" t="s">
        <v>6412</v>
      </c>
      <c r="C2209" t="s">
        <v>6413</v>
      </c>
      <c r="D2209">
        <v>0</v>
      </c>
      <c r="E2209">
        <v>0</v>
      </c>
      <c r="F2209">
        <v>0</v>
      </c>
      <c r="G2209" t="s">
        <v>6414</v>
      </c>
      <c r="K2209">
        <v>1.2052652441232E+18</v>
      </c>
      <c r="L2209" t="s">
        <v>6416</v>
      </c>
    </row>
    <row r="2210" spans="1:12" x14ac:dyDescent="0.2">
      <c r="A2210" s="1">
        <v>43811.965115740742</v>
      </c>
      <c r="B2210" t="s">
        <v>5919</v>
      </c>
      <c r="D2210">
        <v>0</v>
      </c>
      <c r="E2210">
        <v>0</v>
      </c>
      <c r="F2210">
        <v>0</v>
      </c>
      <c r="G2210" t="s">
        <v>6417</v>
      </c>
      <c r="K2210">
        <v>1.20526350195613E+18</v>
      </c>
      <c r="L2210" t="s">
        <v>6418</v>
      </c>
    </row>
    <row r="2211" spans="1:12" x14ac:dyDescent="0.2">
      <c r="A2211" s="1">
        <v>43811.963043981479</v>
      </c>
      <c r="B2211" t="s">
        <v>6419</v>
      </c>
      <c r="C2211" t="s">
        <v>6420</v>
      </c>
      <c r="D2211">
        <v>1</v>
      </c>
      <c r="E2211">
        <v>1</v>
      </c>
      <c r="F2211">
        <v>0</v>
      </c>
      <c r="G2211" t="s">
        <v>6421</v>
      </c>
      <c r="K2211">
        <v>1.20526275265215E+18</v>
      </c>
      <c r="L2211" t="s">
        <v>6422</v>
      </c>
    </row>
    <row r="2212" spans="1:12" x14ac:dyDescent="0.2">
      <c r="A2212" s="1">
        <v>43811.960543981484</v>
      </c>
      <c r="B2212" t="s">
        <v>6423</v>
      </c>
      <c r="C2212" t="s">
        <v>6424</v>
      </c>
      <c r="D2212">
        <v>0</v>
      </c>
      <c r="E2212">
        <v>0</v>
      </c>
      <c r="F2212">
        <v>0</v>
      </c>
      <c r="G2212" t="s">
        <v>6425</v>
      </c>
      <c r="K2212">
        <v>1.2052618449460401E+18</v>
      </c>
      <c r="L2212" t="s">
        <v>6426</v>
      </c>
    </row>
    <row r="2213" spans="1:12" x14ac:dyDescent="0.2">
      <c r="A2213" s="1">
        <v>43811.959872685184</v>
      </c>
      <c r="B2213" t="s">
        <v>6427</v>
      </c>
      <c r="C2213" t="s">
        <v>6428</v>
      </c>
      <c r="D2213">
        <v>1</v>
      </c>
      <c r="E2213">
        <v>0</v>
      </c>
      <c r="F2213">
        <v>0</v>
      </c>
      <c r="G2213" t="s">
        <v>6429</v>
      </c>
      <c r="K2213">
        <v>1.2052616027711501E+18</v>
      </c>
      <c r="L2213" t="s">
        <v>6430</v>
      </c>
    </row>
    <row r="2214" spans="1:12" x14ac:dyDescent="0.2">
      <c r="A2214" s="1">
        <v>43811.951655092591</v>
      </c>
      <c r="B2214" t="s">
        <v>6431</v>
      </c>
      <c r="C2214" t="s">
        <v>6432</v>
      </c>
      <c r="D2214">
        <v>0</v>
      </c>
      <c r="E2214">
        <v>0</v>
      </c>
      <c r="F2214">
        <v>0</v>
      </c>
      <c r="G2214" t="s">
        <v>6433</v>
      </c>
      <c r="K2214">
        <v>1.2052586260274701E+18</v>
      </c>
      <c r="L2214" t="s">
        <v>6434</v>
      </c>
    </row>
    <row r="2215" spans="1:12" x14ac:dyDescent="0.2">
      <c r="A2215" s="1">
        <v>43811.948541666665</v>
      </c>
      <c r="B2215" t="s">
        <v>6435</v>
      </c>
      <c r="C2215" t="s">
        <v>6233</v>
      </c>
      <c r="D2215">
        <v>0</v>
      </c>
      <c r="E2215">
        <v>1</v>
      </c>
      <c r="F2215">
        <v>2</v>
      </c>
      <c r="G2215" t="s">
        <v>6436</v>
      </c>
      <c r="K2215">
        <v>1.2052574969207601E+18</v>
      </c>
      <c r="L2215" t="s">
        <v>6437</v>
      </c>
    </row>
    <row r="2216" spans="1:12" x14ac:dyDescent="0.2">
      <c r="A2216" s="1">
        <v>43811.9455787037</v>
      </c>
      <c r="B2216" t="s">
        <v>6438</v>
      </c>
      <c r="D2216">
        <v>1</v>
      </c>
      <c r="E2216">
        <v>0</v>
      </c>
      <c r="F2216">
        <v>1</v>
      </c>
      <c r="G2216" t="s">
        <v>6439</v>
      </c>
      <c r="K2216">
        <v>1.2052564246930701E+18</v>
      </c>
      <c r="L2216" t="s">
        <v>6440</v>
      </c>
    </row>
    <row r="2217" spans="1:12" x14ac:dyDescent="0.2">
      <c r="A2217" s="1">
        <v>43811.945416666669</v>
      </c>
      <c r="B2217" t="s">
        <v>6441</v>
      </c>
      <c r="D2217">
        <v>0</v>
      </c>
      <c r="E2217">
        <v>1</v>
      </c>
      <c r="F2217">
        <v>2</v>
      </c>
      <c r="G2217" t="s">
        <v>6442</v>
      </c>
      <c r="K2217">
        <v>1.20525636364079E+18</v>
      </c>
      <c r="L2217" t="s">
        <v>6443</v>
      </c>
    </row>
    <row r="2218" spans="1:12" x14ac:dyDescent="0.2">
      <c r="A2218" s="1">
        <v>43811.943622685183</v>
      </c>
      <c r="B2218" t="s">
        <v>6444</v>
      </c>
      <c r="D2218">
        <v>0</v>
      </c>
      <c r="E2218">
        <v>0</v>
      </c>
      <c r="F2218">
        <v>1</v>
      </c>
      <c r="G2218" t="s">
        <v>6445</v>
      </c>
      <c r="K2218">
        <v>1.2052557133391601E+18</v>
      </c>
      <c r="L2218" t="s">
        <v>6446</v>
      </c>
    </row>
    <row r="2219" spans="1:12" x14ac:dyDescent="0.2">
      <c r="A2219" s="1">
        <v>43811.930787037039</v>
      </c>
      <c r="B2219" t="s">
        <v>5231</v>
      </c>
      <c r="C2219" t="s">
        <v>6447</v>
      </c>
      <c r="D2219">
        <v>0</v>
      </c>
      <c r="E2219">
        <v>2</v>
      </c>
      <c r="F2219">
        <v>1</v>
      </c>
      <c r="G2219" t="s">
        <v>6448</v>
      </c>
      <c r="K2219">
        <v>1.2052510618225001E+18</v>
      </c>
      <c r="L2219" t="s">
        <v>6449</v>
      </c>
    </row>
    <row r="2220" spans="1:12" x14ac:dyDescent="0.2">
      <c r="A2220" s="1">
        <v>43811.923217592594</v>
      </c>
      <c r="B2220" t="s">
        <v>6450</v>
      </c>
      <c r="D2220">
        <v>0</v>
      </c>
      <c r="E2220">
        <v>0</v>
      </c>
      <c r="F2220">
        <v>1</v>
      </c>
      <c r="G2220" t="s">
        <v>6451</v>
      </c>
      <c r="K2220">
        <v>1.2052483215787699E+18</v>
      </c>
      <c r="L2220" t="s">
        <v>6452</v>
      </c>
    </row>
    <row r="2221" spans="1:12" x14ac:dyDescent="0.2">
      <c r="A2221" s="1">
        <v>43811.922592592593</v>
      </c>
      <c r="B2221" t="s">
        <v>6453</v>
      </c>
      <c r="D2221">
        <v>6</v>
      </c>
      <c r="E2221">
        <v>48</v>
      </c>
      <c r="F2221">
        <v>49</v>
      </c>
      <c r="G2221" t="e">
        <f>monther72 عزيزي المتأثر بالهاشتاقات المشبوهة... ما امداك تنسى توك بس من يومين اكتشفت انهم ضحكوا عليك في التحذير من اكتتاب آرامكو الى ازعجوك بالصياح على مدى شهور.. امداهم جحفلوك بسرعة في تاق مشبوه</f>
        <v>#NAME?</v>
      </c>
      <c r="I2221" t="e">
        <f>monther72</f>
        <v>#NAME?</v>
      </c>
      <c r="K2221">
        <v>1.20524809233489E+18</v>
      </c>
      <c r="L2221" t="s">
        <v>6454</v>
      </c>
    </row>
    <row r="2222" spans="1:12" x14ac:dyDescent="0.2">
      <c r="A2222" s="1">
        <v>43811.920960648145</v>
      </c>
      <c r="B2222" t="s">
        <v>6455</v>
      </c>
      <c r="D2222">
        <v>0</v>
      </c>
      <c r="E2222">
        <v>0</v>
      </c>
      <c r="F2222">
        <v>1</v>
      </c>
      <c r="G2222" t="s">
        <v>6366</v>
      </c>
      <c r="K2222">
        <v>1.2052475036476201E+18</v>
      </c>
      <c r="L2222" t="s">
        <v>6456</v>
      </c>
    </row>
    <row r="2223" spans="1:12" x14ac:dyDescent="0.2">
      <c r="A2223" s="1">
        <v>43811.920474537037</v>
      </c>
      <c r="B2223" t="s">
        <v>6453</v>
      </c>
      <c r="C2223" t="s">
        <v>6457</v>
      </c>
      <c r="D2223">
        <v>0</v>
      </c>
      <c r="E2223">
        <v>1</v>
      </c>
      <c r="F2223">
        <v>0</v>
      </c>
      <c r="G2223" t="s">
        <v>6458</v>
      </c>
      <c r="K2223">
        <v>1.2052473273064801E+18</v>
      </c>
      <c r="L2223" t="s">
        <v>6459</v>
      </c>
    </row>
    <row r="2224" spans="1:12" x14ac:dyDescent="0.2">
      <c r="A2224" s="1">
        <v>43811.916261574072</v>
      </c>
      <c r="B2224" t="s">
        <v>6460</v>
      </c>
      <c r="D2224">
        <v>0</v>
      </c>
      <c r="E2224">
        <v>3</v>
      </c>
      <c r="F2224">
        <v>1</v>
      </c>
      <c r="G2224" t="s">
        <v>6461</v>
      </c>
      <c r="K2224">
        <v>1.20524579896077E+18</v>
      </c>
      <c r="L2224" t="s">
        <v>6462</v>
      </c>
    </row>
    <row r="2225" spans="1:12" x14ac:dyDescent="0.2">
      <c r="A2225" s="1">
        <v>43811.913946759261</v>
      </c>
      <c r="B2225" t="s">
        <v>3537</v>
      </c>
      <c r="C2225" t="s">
        <v>1476</v>
      </c>
      <c r="D2225">
        <v>2</v>
      </c>
      <c r="E2225">
        <v>0</v>
      </c>
      <c r="F2225">
        <v>1</v>
      </c>
      <c r="G2225" t="s">
        <v>6463</v>
      </c>
      <c r="K2225">
        <v>1.2052449608507899E+18</v>
      </c>
      <c r="L2225" t="s">
        <v>6464</v>
      </c>
    </row>
    <row r="2226" spans="1:12" x14ac:dyDescent="0.2">
      <c r="A2226" s="1">
        <v>43811.912534722222</v>
      </c>
      <c r="B2226" t="s">
        <v>6465</v>
      </c>
      <c r="D2226">
        <v>1</v>
      </c>
      <c r="E2226">
        <v>1</v>
      </c>
      <c r="F2226">
        <v>4</v>
      </c>
      <c r="G2226" t="s">
        <v>6466</v>
      </c>
      <c r="K2226">
        <v>1.2052444500013399E+18</v>
      </c>
      <c r="L2226" t="s">
        <v>6467</v>
      </c>
    </row>
    <row r="2227" spans="1:12" x14ac:dyDescent="0.2">
      <c r="A2227" s="1">
        <v>43811.911377314813</v>
      </c>
      <c r="B2227" t="s">
        <v>6468</v>
      </c>
      <c r="D2227">
        <v>1</v>
      </c>
      <c r="E2227">
        <v>0</v>
      </c>
      <c r="F2227">
        <v>0</v>
      </c>
      <c r="G2227" t="s">
        <v>6469</v>
      </c>
      <c r="K2227">
        <v>1.2052440294007301E+18</v>
      </c>
      <c r="L2227" t="s">
        <v>6470</v>
      </c>
    </row>
    <row r="2228" spans="1:12" x14ac:dyDescent="0.2">
      <c r="A2228" s="1">
        <v>43811.90996527778</v>
      </c>
      <c r="B2228" t="s">
        <v>2260</v>
      </c>
      <c r="D2228">
        <v>2</v>
      </c>
      <c r="E2228">
        <v>2</v>
      </c>
      <c r="F2228">
        <v>1</v>
      </c>
      <c r="G2228" t="s">
        <v>6471</v>
      </c>
      <c r="K2228">
        <v>1.2052435162653399E+18</v>
      </c>
      <c r="L2228" t="s">
        <v>6472</v>
      </c>
    </row>
    <row r="2229" spans="1:12" x14ac:dyDescent="0.2">
      <c r="A2229" s="1">
        <v>43811.907233796293</v>
      </c>
      <c r="B2229" t="s">
        <v>6473</v>
      </c>
      <c r="D2229">
        <v>1</v>
      </c>
      <c r="E2229">
        <v>0</v>
      </c>
      <c r="F2229">
        <v>0</v>
      </c>
      <c r="G2229" t="e">
        <f>_xlfn.SINGLE(AlinmaInvest جتني الرساله التاليه شريكنا العزيز تم إيداع أسهم اكتتاب شركة آرامكو في محفظتك الاستثمارية) , هل يمكنني متابعة التداول من التطبيق عشان خطوات فتح حساب استثماري كثيره ومعقدة.</f>
        <v>#NAME?</v>
      </c>
      <c r="I2229" t="e">
        <f>AlinmaInvest</f>
        <v>#NAME?</v>
      </c>
      <c r="K2229">
        <v>1.20524252791955E+18</v>
      </c>
      <c r="L2229" t="s">
        <v>6474</v>
      </c>
    </row>
    <row r="2230" spans="1:12" x14ac:dyDescent="0.2">
      <c r="A2230" s="1">
        <v>43811.907129629632</v>
      </c>
      <c r="B2230" t="s">
        <v>6475</v>
      </c>
      <c r="D2230">
        <v>0</v>
      </c>
      <c r="E2230">
        <v>0</v>
      </c>
      <c r="F2230">
        <v>0</v>
      </c>
      <c r="G2230" t="s">
        <v>6476</v>
      </c>
      <c r="K2230">
        <v>1.20524248869441E+18</v>
      </c>
      <c r="L2230" t="s">
        <v>6477</v>
      </c>
    </row>
    <row r="2231" spans="1:12" x14ac:dyDescent="0.2">
      <c r="A2231" s="1">
        <v>43811.892951388887</v>
      </c>
      <c r="B2231" t="s">
        <v>6478</v>
      </c>
      <c r="C2231" t="s">
        <v>6479</v>
      </c>
      <c r="D2231">
        <v>0</v>
      </c>
      <c r="E2231">
        <v>0</v>
      </c>
      <c r="F2231">
        <v>1</v>
      </c>
      <c r="G2231" t="s">
        <v>6480</v>
      </c>
      <c r="K2231">
        <v>1.2052373503868001E+18</v>
      </c>
      <c r="L2231" t="s">
        <v>6481</v>
      </c>
    </row>
    <row r="2232" spans="1:12" x14ac:dyDescent="0.2">
      <c r="A2232" s="1">
        <v>43811.892893518518</v>
      </c>
      <c r="B2232" t="s">
        <v>6482</v>
      </c>
      <c r="D2232">
        <v>0</v>
      </c>
      <c r="E2232">
        <v>0</v>
      </c>
      <c r="F2232">
        <v>0</v>
      </c>
      <c r="G2232" t="s">
        <v>6483</v>
      </c>
      <c r="K2232">
        <v>1.2052373300360399E+18</v>
      </c>
      <c r="L2232" t="s">
        <v>6484</v>
      </c>
    </row>
    <row r="2233" spans="1:12" x14ac:dyDescent="0.2">
      <c r="A2233" s="1">
        <v>43811.88858796296</v>
      </c>
      <c r="B2233" t="s">
        <v>6485</v>
      </c>
      <c r="C2233" t="s">
        <v>1197</v>
      </c>
      <c r="D2233">
        <v>0</v>
      </c>
      <c r="E2233">
        <v>0</v>
      </c>
      <c r="F2233">
        <v>0</v>
      </c>
      <c r="G2233" t="s">
        <v>6486</v>
      </c>
      <c r="K2233">
        <v>1.2052357686979899E+18</v>
      </c>
      <c r="L2233" t="s">
        <v>6487</v>
      </c>
    </row>
    <row r="2234" spans="1:12" x14ac:dyDescent="0.2">
      <c r="A2234" s="1">
        <v>43811.884444444448</v>
      </c>
      <c r="B2234" t="s">
        <v>6488</v>
      </c>
      <c r="C2234" t="s">
        <v>6489</v>
      </c>
      <c r="D2234">
        <v>2</v>
      </c>
      <c r="E2234">
        <v>0</v>
      </c>
      <c r="F2234">
        <v>0</v>
      </c>
      <c r="G2234" t="s">
        <v>6490</v>
      </c>
      <c r="K2234">
        <v>1.20523427057229E+18</v>
      </c>
      <c r="L2234" t="s">
        <v>6491</v>
      </c>
    </row>
    <row r="2235" spans="1:12" x14ac:dyDescent="0.2">
      <c r="A2235" s="1">
        <v>43811.883900462963</v>
      </c>
      <c r="B2235" t="s">
        <v>6492</v>
      </c>
      <c r="C2235" t="s">
        <v>6493</v>
      </c>
      <c r="D2235">
        <v>2</v>
      </c>
      <c r="E2235">
        <v>0</v>
      </c>
      <c r="F2235">
        <v>0</v>
      </c>
      <c r="G2235" t="s">
        <v>6494</v>
      </c>
      <c r="K2235">
        <v>1.20523407203491E+18</v>
      </c>
      <c r="L2235" t="s">
        <v>6495</v>
      </c>
    </row>
    <row r="2236" spans="1:12" x14ac:dyDescent="0.2">
      <c r="A2236" s="1">
        <v>43811.883726851855</v>
      </c>
      <c r="B2236" t="s">
        <v>6496</v>
      </c>
      <c r="D2236">
        <v>2</v>
      </c>
      <c r="E2236">
        <v>15</v>
      </c>
      <c r="F2236">
        <v>9</v>
      </c>
      <c r="G2236" t="s">
        <v>6497</v>
      </c>
      <c r="K2236">
        <v>1.2052340101731599E+18</v>
      </c>
      <c r="L2236" t="s">
        <v>6498</v>
      </c>
    </row>
    <row r="2237" spans="1:12" x14ac:dyDescent="0.2">
      <c r="A2237" s="1">
        <v>43811.876608796294</v>
      </c>
      <c r="B2237" t="s">
        <v>6499</v>
      </c>
      <c r="D2237">
        <v>0</v>
      </c>
      <c r="E2237">
        <v>0</v>
      </c>
      <c r="F2237">
        <v>0</v>
      </c>
      <c r="G2237" t="s">
        <v>6500</v>
      </c>
      <c r="K2237">
        <v>1.2052314273962099E+18</v>
      </c>
      <c r="L2237" t="s">
        <v>6501</v>
      </c>
    </row>
    <row r="2238" spans="1:12" x14ac:dyDescent="0.2">
      <c r="A2238" s="1">
        <v>43811.87295138889</v>
      </c>
      <c r="B2238" t="s">
        <v>6502</v>
      </c>
      <c r="C2238" t="s">
        <v>90</v>
      </c>
      <c r="D2238">
        <v>0</v>
      </c>
      <c r="E2238">
        <v>0</v>
      </c>
      <c r="F2238">
        <v>0</v>
      </c>
      <c r="G2238" t="s">
        <v>6503</v>
      </c>
      <c r="K2238">
        <v>1.20523010265886E+18</v>
      </c>
      <c r="L2238" t="s">
        <v>6504</v>
      </c>
    </row>
    <row r="2239" spans="1:12" x14ac:dyDescent="0.2">
      <c r="A2239" s="1">
        <v>43811.872083333335</v>
      </c>
      <c r="B2239" t="s">
        <v>6505</v>
      </c>
      <c r="C2239" t="s">
        <v>6506</v>
      </c>
      <c r="D2239">
        <v>1</v>
      </c>
      <c r="E2239">
        <v>0</v>
      </c>
      <c r="F2239">
        <v>1</v>
      </c>
      <c r="G2239" t="s">
        <v>6507</v>
      </c>
      <c r="K2239">
        <v>1.2052297907242701E+18</v>
      </c>
      <c r="L2239" t="s">
        <v>6508</v>
      </c>
    </row>
    <row r="2240" spans="1:12" x14ac:dyDescent="0.2">
      <c r="A2240" s="1">
        <v>43811.870115740741</v>
      </c>
      <c r="B2240" t="s">
        <v>6509</v>
      </c>
      <c r="D2240">
        <v>1</v>
      </c>
      <c r="E2240">
        <v>0</v>
      </c>
      <c r="F2240">
        <v>0</v>
      </c>
      <c r="G2240" t="s">
        <v>6510</v>
      </c>
      <c r="K2240">
        <v>1.2052290780449101E+18</v>
      </c>
      <c r="L2240" t="s">
        <v>6511</v>
      </c>
    </row>
    <row r="2241" spans="1:12" x14ac:dyDescent="0.2">
      <c r="A2241" s="1">
        <v>43811.861331018517</v>
      </c>
      <c r="B2241" t="s">
        <v>6512</v>
      </c>
      <c r="D2241">
        <v>0</v>
      </c>
      <c r="E2241">
        <v>0</v>
      </c>
      <c r="F2241">
        <v>0</v>
      </c>
      <c r="G2241" t="s">
        <v>6513</v>
      </c>
      <c r="K2241">
        <v>1.2052258945597801E+18</v>
      </c>
      <c r="L2241" t="s">
        <v>6514</v>
      </c>
    </row>
    <row r="2242" spans="1:12" x14ac:dyDescent="0.2">
      <c r="A2242" s="1">
        <v>43811.857824074075</v>
      </c>
      <c r="B2242" t="s">
        <v>6515</v>
      </c>
      <c r="D2242">
        <v>3</v>
      </c>
      <c r="E2242">
        <v>20</v>
      </c>
      <c r="F2242">
        <v>28</v>
      </c>
      <c r="G2242" t="s">
        <v>6516</v>
      </c>
      <c r="K2242">
        <v>1.2052246229811E+18</v>
      </c>
      <c r="L2242" t="s">
        <v>6517</v>
      </c>
    </row>
    <row r="2243" spans="1:12" x14ac:dyDescent="0.2">
      <c r="A2243" s="1">
        <v>43811.857569444444</v>
      </c>
      <c r="B2243" t="s">
        <v>6518</v>
      </c>
      <c r="C2243" t="s">
        <v>6519</v>
      </c>
      <c r="D2243">
        <v>0</v>
      </c>
      <c r="E2243">
        <v>0</v>
      </c>
      <c r="F2243">
        <v>0</v>
      </c>
      <c r="G2243" t="s">
        <v>6520</v>
      </c>
      <c r="K2243">
        <v>1.2052245316207601E+18</v>
      </c>
      <c r="L2243" t="s">
        <v>6521</v>
      </c>
    </row>
    <row r="2244" spans="1:12" x14ac:dyDescent="0.2">
      <c r="A2244" s="1">
        <v>43811.848680555559</v>
      </c>
      <c r="B2244" t="s">
        <v>6522</v>
      </c>
      <c r="D2244">
        <v>1</v>
      </c>
      <c r="E2244">
        <v>0</v>
      </c>
      <c r="F2244">
        <v>0</v>
      </c>
      <c r="G2244" t="s">
        <v>6523</v>
      </c>
      <c r="I2244" t="e">
        <f>AlRajhiBankCare</f>
        <v>#NAME?</v>
      </c>
      <c r="K2244">
        <v>1.2052213092124301E+18</v>
      </c>
      <c r="L2244" t="s">
        <v>6524</v>
      </c>
    </row>
    <row r="2245" spans="1:12" x14ac:dyDescent="0.2">
      <c r="A2245" s="1">
        <v>43811.848553240743</v>
      </c>
      <c r="B2245" t="s">
        <v>6525</v>
      </c>
      <c r="C2245" t="s">
        <v>6526</v>
      </c>
      <c r="D2245">
        <v>0</v>
      </c>
      <c r="E2245">
        <v>0</v>
      </c>
      <c r="F2245">
        <v>1</v>
      </c>
      <c r="G2245" t="s">
        <v>6527</v>
      </c>
      <c r="K2245">
        <v>1.20522126161553E+18</v>
      </c>
      <c r="L2245" t="s">
        <v>6528</v>
      </c>
    </row>
    <row r="2246" spans="1:12" x14ac:dyDescent="0.2">
      <c r="A2246" s="1">
        <v>43811.847546296296</v>
      </c>
      <c r="B2246" t="s">
        <v>4970</v>
      </c>
      <c r="D2246">
        <v>0</v>
      </c>
      <c r="E2246">
        <v>0</v>
      </c>
      <c r="F2246">
        <v>0</v>
      </c>
      <c r="G2246" t="s">
        <v>6529</v>
      </c>
      <c r="K2246">
        <v>1.2052208993618199E+18</v>
      </c>
      <c r="L2246" t="s">
        <v>6530</v>
      </c>
    </row>
    <row r="2247" spans="1:12" x14ac:dyDescent="0.2">
      <c r="A2247" s="1">
        <v>43811.847280092596</v>
      </c>
      <c r="B2247" t="s">
        <v>4932</v>
      </c>
      <c r="D2247">
        <v>0</v>
      </c>
      <c r="E2247">
        <v>0</v>
      </c>
      <c r="F2247">
        <v>0</v>
      </c>
      <c r="G2247" t="s">
        <v>6531</v>
      </c>
      <c r="K2247">
        <v>1.2052208028970299E+18</v>
      </c>
      <c r="L2247" t="s">
        <v>6532</v>
      </c>
    </row>
    <row r="2248" spans="1:12" x14ac:dyDescent="0.2">
      <c r="A2248" s="1">
        <v>43811.838750000003</v>
      </c>
      <c r="B2248" t="s">
        <v>6533</v>
      </c>
      <c r="C2248" t="s">
        <v>6534</v>
      </c>
      <c r="D2248">
        <v>0</v>
      </c>
      <c r="E2248">
        <v>0</v>
      </c>
      <c r="F2248">
        <v>0</v>
      </c>
      <c r="G2248" t="s">
        <v>6535</v>
      </c>
      <c r="K2248">
        <v>1.2052177115943099E+18</v>
      </c>
      <c r="L2248" t="s">
        <v>6536</v>
      </c>
    </row>
    <row r="2249" spans="1:12" x14ac:dyDescent="0.2">
      <c r="A2249" s="1">
        <v>43811.837384259263</v>
      </c>
      <c r="B2249" t="s">
        <v>3455</v>
      </c>
      <c r="C2249" t="s">
        <v>6537</v>
      </c>
      <c r="D2249">
        <v>0</v>
      </c>
      <c r="E2249">
        <v>0</v>
      </c>
      <c r="F2249">
        <v>0</v>
      </c>
      <c r="G2249" t="s">
        <v>6538</v>
      </c>
      <c r="I2249" t="e">
        <f>AlbiladCapital</f>
        <v>#NAME?</v>
      </c>
      <c r="K2249">
        <v>1.2052172152698099E+18</v>
      </c>
      <c r="L2249" t="s">
        <v>6539</v>
      </c>
    </row>
    <row r="2250" spans="1:12" x14ac:dyDescent="0.2">
      <c r="A2250" s="1">
        <v>43811.837233796294</v>
      </c>
      <c r="B2250" t="s">
        <v>6540</v>
      </c>
      <c r="C2250" t="s">
        <v>1476</v>
      </c>
      <c r="D2250">
        <v>1</v>
      </c>
      <c r="E2250">
        <v>0</v>
      </c>
      <c r="F2250">
        <v>1</v>
      </c>
      <c r="G2250" t="s">
        <v>6541</v>
      </c>
      <c r="K2250">
        <v>1.2052171606976399E+18</v>
      </c>
      <c r="L2250" t="s">
        <v>6542</v>
      </c>
    </row>
    <row r="2251" spans="1:12" x14ac:dyDescent="0.2">
      <c r="A2251" s="1">
        <v>43811.825254629628</v>
      </c>
      <c r="B2251" t="s">
        <v>6543</v>
      </c>
      <c r="D2251">
        <v>0</v>
      </c>
      <c r="E2251">
        <v>0</v>
      </c>
      <c r="F2251">
        <v>0</v>
      </c>
      <c r="G2251" t="s">
        <v>6544</v>
      </c>
      <c r="K2251">
        <v>1.2052128171267599E+18</v>
      </c>
      <c r="L2251" t="s">
        <v>6545</v>
      </c>
    </row>
    <row r="2252" spans="1:12" x14ac:dyDescent="0.2">
      <c r="A2252" s="1">
        <v>43811.824999999997</v>
      </c>
      <c r="B2252" t="s">
        <v>6546</v>
      </c>
      <c r="D2252">
        <v>0</v>
      </c>
      <c r="E2252">
        <v>0</v>
      </c>
      <c r="F2252">
        <v>0</v>
      </c>
      <c r="G2252" t="s">
        <v>6547</v>
      </c>
      <c r="K2252">
        <v>1.20521272474302E+18</v>
      </c>
      <c r="L2252" t="s">
        <v>6548</v>
      </c>
    </row>
    <row r="2253" spans="1:12" x14ac:dyDescent="0.2">
      <c r="A2253" s="1">
        <v>43811.81658564815</v>
      </c>
      <c r="B2253" t="s">
        <v>6549</v>
      </c>
      <c r="C2253" t="s">
        <v>471</v>
      </c>
      <c r="D2253">
        <v>0</v>
      </c>
      <c r="E2253">
        <v>0</v>
      </c>
      <c r="F2253">
        <v>1</v>
      </c>
      <c r="G2253" t="s">
        <v>6550</v>
      </c>
      <c r="K2253">
        <v>1.20520967745119E+18</v>
      </c>
      <c r="L2253" t="s">
        <v>6551</v>
      </c>
    </row>
    <row r="2254" spans="1:12" x14ac:dyDescent="0.2">
      <c r="A2254" s="1">
        <v>43811.816134259258</v>
      </c>
      <c r="B2254" t="s">
        <v>6552</v>
      </c>
      <c r="C2254" t="s">
        <v>6553</v>
      </c>
      <c r="D2254">
        <v>0</v>
      </c>
      <c r="E2254">
        <v>0</v>
      </c>
      <c r="F2254">
        <v>0</v>
      </c>
      <c r="G2254" t="s">
        <v>6554</v>
      </c>
      <c r="K2254">
        <v>1.2052095140033001E+18</v>
      </c>
      <c r="L2254" t="s">
        <v>6555</v>
      </c>
    </row>
    <row r="2255" spans="1:12" x14ac:dyDescent="0.2">
      <c r="A2255" s="1">
        <v>43811.805960648147</v>
      </c>
      <c r="B2255" t="s">
        <v>93</v>
      </c>
      <c r="D2255">
        <v>0</v>
      </c>
      <c r="E2255">
        <v>0</v>
      </c>
      <c r="F2255">
        <v>1</v>
      </c>
      <c r="G2255" t="s">
        <v>6556</v>
      </c>
      <c r="I2255" t="e">
        <f>markets</f>
        <v>#NAME?</v>
      </c>
      <c r="K2255">
        <v>1.2052058259183201E+18</v>
      </c>
      <c r="L2255" t="s">
        <v>6557</v>
      </c>
    </row>
    <row r="2256" spans="1:12" x14ac:dyDescent="0.2">
      <c r="A2256" s="1">
        <v>43811.80259259259</v>
      </c>
      <c r="B2256" t="s">
        <v>6558</v>
      </c>
      <c r="C2256" t="s">
        <v>2940</v>
      </c>
      <c r="D2256">
        <v>0</v>
      </c>
      <c r="E2256">
        <v>1</v>
      </c>
      <c r="F2256">
        <v>3</v>
      </c>
      <c r="G2256" t="s">
        <v>6559</v>
      </c>
      <c r="K2256">
        <v>1.20520460733039E+18</v>
      </c>
      <c r="L2256" t="s">
        <v>6560</v>
      </c>
    </row>
    <row r="2257" spans="1:12" x14ac:dyDescent="0.2">
      <c r="A2257" s="1">
        <v>43811.795115740744</v>
      </c>
      <c r="B2257" t="s">
        <v>6561</v>
      </c>
      <c r="D2257">
        <v>0</v>
      </c>
      <c r="E2257">
        <v>0</v>
      </c>
      <c r="F2257">
        <v>0</v>
      </c>
      <c r="G2257" t="s">
        <v>6562</v>
      </c>
      <c r="K2257">
        <v>1.2052018954402099E+18</v>
      </c>
      <c r="L2257" t="s">
        <v>6563</v>
      </c>
    </row>
    <row r="2258" spans="1:12" x14ac:dyDescent="0.2">
      <c r="A2258" s="1">
        <v>43811.790949074071</v>
      </c>
      <c r="B2258" t="s">
        <v>6564</v>
      </c>
      <c r="C2258" t="s">
        <v>1429</v>
      </c>
      <c r="D2258">
        <v>0</v>
      </c>
      <c r="E2258">
        <v>0</v>
      </c>
      <c r="F2258">
        <v>2</v>
      </c>
      <c r="G2258" t="s">
        <v>6565</v>
      </c>
      <c r="K2258">
        <v>1.2052003854194601E+18</v>
      </c>
      <c r="L2258" t="s">
        <v>6566</v>
      </c>
    </row>
    <row r="2259" spans="1:12" x14ac:dyDescent="0.2">
      <c r="A2259" s="1">
        <v>43811.790381944447</v>
      </c>
      <c r="B2259" t="s">
        <v>6567</v>
      </c>
      <c r="D2259">
        <v>0</v>
      </c>
      <c r="E2259">
        <v>5</v>
      </c>
      <c r="F2259">
        <v>0</v>
      </c>
      <c r="G2259" t="s">
        <v>6568</v>
      </c>
      <c r="K2259">
        <v>1.20520018181951E+18</v>
      </c>
      <c r="L2259" t="s">
        <v>6569</v>
      </c>
    </row>
    <row r="2260" spans="1:12" x14ac:dyDescent="0.2">
      <c r="A2260" s="1">
        <v>43811.78800925926</v>
      </c>
      <c r="B2260" t="s">
        <v>6570</v>
      </c>
      <c r="D2260">
        <v>0</v>
      </c>
      <c r="E2260">
        <v>0</v>
      </c>
      <c r="F2260">
        <v>0</v>
      </c>
      <c r="G2260" t="s">
        <v>6571</v>
      </c>
      <c r="K2260">
        <v>1.2051993210351301E+18</v>
      </c>
      <c r="L2260" t="s">
        <v>6572</v>
      </c>
    </row>
    <row r="2261" spans="1:12" x14ac:dyDescent="0.2">
      <c r="A2261" s="1">
        <v>43811.785254629627</v>
      </c>
      <c r="B2261" t="s">
        <v>6573</v>
      </c>
      <c r="D2261">
        <v>0</v>
      </c>
      <c r="E2261">
        <v>0</v>
      </c>
      <c r="F2261">
        <v>0</v>
      </c>
      <c r="G2261" t="s">
        <v>6574</v>
      </c>
      <c r="K2261">
        <v>1.2051983235624801E+18</v>
      </c>
      <c r="L2261" t="s">
        <v>6575</v>
      </c>
    </row>
    <row r="2262" spans="1:12" x14ac:dyDescent="0.2">
      <c r="A2262" s="1">
        <v>43811.783935185187</v>
      </c>
      <c r="B2262" t="s">
        <v>1476</v>
      </c>
      <c r="D2262">
        <v>157</v>
      </c>
      <c r="E2262">
        <v>1382</v>
      </c>
      <c r="F2262">
        <v>2511</v>
      </c>
      <c r="G2262" t="s">
        <v>6576</v>
      </c>
      <c r="K2262">
        <v>1.2051978468211799E+18</v>
      </c>
      <c r="L2262" t="s">
        <v>6577</v>
      </c>
    </row>
    <row r="2263" spans="1:12" x14ac:dyDescent="0.2">
      <c r="A2263" s="1">
        <v>43811.778564814813</v>
      </c>
      <c r="B2263" t="s">
        <v>6578</v>
      </c>
      <c r="D2263">
        <v>0</v>
      </c>
      <c r="E2263">
        <v>0</v>
      </c>
      <c r="F2263">
        <v>1</v>
      </c>
      <c r="G2263" t="s">
        <v>6579</v>
      </c>
      <c r="K2263">
        <v>1.2051958982356201E+18</v>
      </c>
      <c r="L2263" t="s">
        <v>6580</v>
      </c>
    </row>
    <row r="2264" spans="1:12" x14ac:dyDescent="0.2">
      <c r="A2264" s="1">
        <v>43811.777222222219</v>
      </c>
      <c r="B2264" t="s">
        <v>6570</v>
      </c>
      <c r="C2264" t="s">
        <v>964</v>
      </c>
      <c r="D2264">
        <v>0</v>
      </c>
      <c r="E2264">
        <v>0</v>
      </c>
      <c r="F2264">
        <v>1</v>
      </c>
      <c r="G2264" t="s">
        <v>6581</v>
      </c>
      <c r="K2264">
        <v>1.20519541248482E+18</v>
      </c>
      <c r="L2264" t="s">
        <v>6582</v>
      </c>
    </row>
    <row r="2265" spans="1:12" x14ac:dyDescent="0.2">
      <c r="A2265" s="1">
        <v>43811.775902777779</v>
      </c>
      <c r="B2265" t="s">
        <v>6583</v>
      </c>
      <c r="C2265" t="s">
        <v>6584</v>
      </c>
      <c r="D2265">
        <v>1</v>
      </c>
      <c r="E2265">
        <v>0</v>
      </c>
      <c r="F2265">
        <v>0</v>
      </c>
      <c r="G2265" t="s">
        <v>6585</v>
      </c>
      <c r="K2265">
        <v>1.2051949328242801E+18</v>
      </c>
      <c r="L2265" t="s">
        <v>6586</v>
      </c>
    </row>
    <row r="2266" spans="1:12" x14ac:dyDescent="0.2">
      <c r="A2266" s="1">
        <v>43811.774097222224</v>
      </c>
      <c r="B2266" t="s">
        <v>6587</v>
      </c>
      <c r="D2266">
        <v>0</v>
      </c>
      <c r="E2266">
        <v>0</v>
      </c>
      <c r="F2266">
        <v>0</v>
      </c>
      <c r="G2266" t="s">
        <v>6588</v>
      </c>
      <c r="K2266">
        <v>1.20519427935586E+18</v>
      </c>
      <c r="L2266" t="s">
        <v>6589</v>
      </c>
    </row>
    <row r="2267" spans="1:12" x14ac:dyDescent="0.2">
      <c r="A2267" s="1">
        <v>43811.773622685185</v>
      </c>
      <c r="B2267" t="s">
        <v>6590</v>
      </c>
      <c r="C2267" t="s">
        <v>6591</v>
      </c>
      <c r="D2267">
        <v>1</v>
      </c>
      <c r="E2267">
        <v>0</v>
      </c>
      <c r="F2267">
        <v>0</v>
      </c>
      <c r="G2267" t="s">
        <v>6592</v>
      </c>
      <c r="K2267">
        <v>1.2051941074145999E+18</v>
      </c>
      <c r="L2267" t="s">
        <v>6593</v>
      </c>
    </row>
    <row r="2268" spans="1:12" x14ac:dyDescent="0.2">
      <c r="A2268" s="1">
        <v>43811.771493055552</v>
      </c>
      <c r="B2268" t="s">
        <v>6594</v>
      </c>
      <c r="C2268" t="s">
        <v>894</v>
      </c>
      <c r="D2268">
        <v>0</v>
      </c>
      <c r="E2268">
        <v>0</v>
      </c>
      <c r="F2268">
        <v>0</v>
      </c>
      <c r="G2268" t="s">
        <v>6595</v>
      </c>
      <c r="K2268">
        <v>1.2051933349159401E+18</v>
      </c>
      <c r="L2268" t="s">
        <v>6596</v>
      </c>
    </row>
    <row r="2269" spans="1:12" x14ac:dyDescent="0.2">
      <c r="A2269" s="1">
        <v>43811.770729166667</v>
      </c>
      <c r="B2269" t="s">
        <v>6597</v>
      </c>
      <c r="D2269">
        <v>6</v>
      </c>
      <c r="E2269">
        <v>1</v>
      </c>
      <c r="F2269">
        <v>6</v>
      </c>
      <c r="G2269" t="s">
        <v>6598</v>
      </c>
      <c r="K2269">
        <v>1.2051930587211599E+18</v>
      </c>
      <c r="L2269" t="s">
        <v>6599</v>
      </c>
    </row>
    <row r="2270" spans="1:12" x14ac:dyDescent="0.2">
      <c r="A2270" s="1">
        <v>43811.770277777781</v>
      </c>
      <c r="B2270" t="s">
        <v>6564</v>
      </c>
      <c r="C2270" t="s">
        <v>477</v>
      </c>
      <c r="D2270">
        <v>0</v>
      </c>
      <c r="E2270">
        <v>0</v>
      </c>
      <c r="F2270">
        <v>0</v>
      </c>
      <c r="G2270" t="s">
        <v>6565</v>
      </c>
      <c r="K2270">
        <v>1.20519289439667E+18</v>
      </c>
      <c r="L2270" t="s">
        <v>6600</v>
      </c>
    </row>
    <row r="2271" spans="1:12" x14ac:dyDescent="0.2">
      <c r="A2271" s="1">
        <v>43811.768935185188</v>
      </c>
      <c r="B2271" t="s">
        <v>6601</v>
      </c>
      <c r="C2271" t="s">
        <v>721</v>
      </c>
      <c r="D2271">
        <v>0</v>
      </c>
      <c r="E2271">
        <v>0</v>
      </c>
      <c r="F2271">
        <v>0</v>
      </c>
      <c r="G2271" t="s">
        <v>1159</v>
      </c>
      <c r="K2271">
        <v>1.2051924113303601E+18</v>
      </c>
      <c r="L2271" t="s">
        <v>6602</v>
      </c>
    </row>
    <row r="2272" spans="1:12" x14ac:dyDescent="0.2">
      <c r="A2272" s="1">
        <v>43811.765509259261</v>
      </c>
      <c r="B2272" t="s">
        <v>6603</v>
      </c>
      <c r="C2272" t="s">
        <v>6604</v>
      </c>
      <c r="D2272">
        <v>0</v>
      </c>
      <c r="E2272">
        <v>0</v>
      </c>
      <c r="F2272">
        <v>0</v>
      </c>
      <c r="G2272" t="s">
        <v>6605</v>
      </c>
      <c r="K2272">
        <v>1.2051911672661601E+18</v>
      </c>
      <c r="L2272" t="s">
        <v>6606</v>
      </c>
    </row>
    <row r="2273" spans="1:12" x14ac:dyDescent="0.2">
      <c r="A2273" s="1">
        <v>43811.765185185184</v>
      </c>
      <c r="B2273" t="s">
        <v>2137</v>
      </c>
      <c r="D2273">
        <v>0</v>
      </c>
      <c r="E2273">
        <v>0</v>
      </c>
      <c r="F2273">
        <v>0</v>
      </c>
      <c r="G2273" t="s">
        <v>6607</v>
      </c>
      <c r="K2273">
        <v>1.20519104956143E+18</v>
      </c>
      <c r="L2273" t="s">
        <v>6608</v>
      </c>
    </row>
    <row r="2274" spans="1:12" x14ac:dyDescent="0.2">
      <c r="A2274" s="1">
        <v>43811.754999999997</v>
      </c>
      <c r="B2274" t="s">
        <v>6412</v>
      </c>
      <c r="C2274" t="s">
        <v>6413</v>
      </c>
      <c r="D2274">
        <v>0</v>
      </c>
      <c r="E2274">
        <v>0</v>
      </c>
      <c r="F2274">
        <v>0</v>
      </c>
      <c r="G2274" t="s">
        <v>6414</v>
      </c>
      <c r="K2274">
        <v>1.2051873599622799E+18</v>
      </c>
      <c r="L2274" t="s">
        <v>6609</v>
      </c>
    </row>
    <row r="2275" spans="1:12" x14ac:dyDescent="0.2">
      <c r="A2275" s="1">
        <v>43811.752592592595</v>
      </c>
      <c r="B2275" t="s">
        <v>6610</v>
      </c>
      <c r="D2275">
        <v>0</v>
      </c>
      <c r="E2275">
        <v>0</v>
      </c>
      <c r="F2275">
        <v>0</v>
      </c>
      <c r="G2275" t="s">
        <v>6611</v>
      </c>
      <c r="K2275">
        <v>1.2051864862174001E+18</v>
      </c>
      <c r="L2275" t="s">
        <v>6612</v>
      </c>
    </row>
    <row r="2276" spans="1:12" x14ac:dyDescent="0.2">
      <c r="A2276" s="1">
        <v>43811.752222222225</v>
      </c>
      <c r="B2276" t="s">
        <v>6613</v>
      </c>
      <c r="D2276">
        <v>0</v>
      </c>
      <c r="E2276">
        <v>11</v>
      </c>
      <c r="F2276">
        <v>7</v>
      </c>
      <c r="G2276" t="s">
        <v>6614</v>
      </c>
      <c r="K2276">
        <v>1.2051863538073999E+18</v>
      </c>
      <c r="L2276" t="s">
        <v>6615</v>
      </c>
    </row>
    <row r="2277" spans="1:12" x14ac:dyDescent="0.2">
      <c r="A2277" s="1">
        <v>43811.750787037039</v>
      </c>
      <c r="B2277" t="s">
        <v>6412</v>
      </c>
      <c r="C2277" t="s">
        <v>6413</v>
      </c>
      <c r="D2277">
        <v>0</v>
      </c>
      <c r="E2277">
        <v>0</v>
      </c>
      <c r="F2277">
        <v>0</v>
      </c>
      <c r="G2277" t="s">
        <v>6616</v>
      </c>
      <c r="K2277">
        <v>1.20518583115937E+18</v>
      </c>
      <c r="L2277" t="s">
        <v>6617</v>
      </c>
    </row>
    <row r="2278" spans="1:12" x14ac:dyDescent="0.2">
      <c r="A2278" s="1">
        <v>43811.747731481482</v>
      </c>
      <c r="B2278" t="s">
        <v>6618</v>
      </c>
      <c r="C2278" t="s">
        <v>753</v>
      </c>
      <c r="D2278">
        <v>0</v>
      </c>
      <c r="E2278">
        <v>0</v>
      </c>
      <c r="F2278">
        <v>0</v>
      </c>
      <c r="G2278" t="s">
        <v>6619</v>
      </c>
      <c r="K2278">
        <v>1.2051847243832599E+18</v>
      </c>
      <c r="L2278" t="s">
        <v>6620</v>
      </c>
    </row>
    <row r="2279" spans="1:12" x14ac:dyDescent="0.2">
      <c r="A2279" s="1">
        <v>43811.747476851851</v>
      </c>
      <c r="B2279" t="s">
        <v>6564</v>
      </c>
      <c r="C2279" t="s">
        <v>6621</v>
      </c>
      <c r="D2279">
        <v>1</v>
      </c>
      <c r="E2279">
        <v>0</v>
      </c>
      <c r="F2279">
        <v>0</v>
      </c>
      <c r="G2279" t="s">
        <v>6565</v>
      </c>
      <c r="K2279">
        <v>1.2051846319072499E+18</v>
      </c>
      <c r="L2279" t="s">
        <v>6622</v>
      </c>
    </row>
    <row r="2280" spans="1:12" x14ac:dyDescent="0.2">
      <c r="A2280" s="1">
        <v>43811.744513888887</v>
      </c>
      <c r="B2280" t="s">
        <v>6623</v>
      </c>
      <c r="D2280">
        <v>0</v>
      </c>
      <c r="E2280">
        <v>0</v>
      </c>
      <c r="F2280">
        <v>0</v>
      </c>
      <c r="G2280" t="s">
        <v>6624</v>
      </c>
      <c r="K2280">
        <v>1.20518356067361E+18</v>
      </c>
      <c r="L2280" t="s">
        <v>6625</v>
      </c>
    </row>
    <row r="2281" spans="1:12" x14ac:dyDescent="0.2">
      <c r="A2281" s="1">
        <v>43811.743564814817</v>
      </c>
      <c r="B2281" t="s">
        <v>6626</v>
      </c>
      <c r="D2281">
        <v>0</v>
      </c>
      <c r="E2281">
        <v>0</v>
      </c>
      <c r="F2281">
        <v>1</v>
      </c>
      <c r="G2281" t="s">
        <v>6627</v>
      </c>
      <c r="K2281">
        <v>1.2051832145008799E+18</v>
      </c>
      <c r="L2281" t="s">
        <v>6628</v>
      </c>
    </row>
    <row r="2282" spans="1:12" x14ac:dyDescent="0.2">
      <c r="A2282" s="1">
        <v>43811.740995370368</v>
      </c>
      <c r="B2282" t="s">
        <v>6629</v>
      </c>
      <c r="D2282">
        <v>0</v>
      </c>
      <c r="E2282">
        <v>0</v>
      </c>
      <c r="F2282">
        <v>0</v>
      </c>
      <c r="G2282" t="s">
        <v>6630</v>
      </c>
      <c r="K2282">
        <v>1.2051822858651899E+18</v>
      </c>
      <c r="L2282" t="s">
        <v>6631</v>
      </c>
    </row>
    <row r="2283" spans="1:12" x14ac:dyDescent="0.2">
      <c r="A2283" s="1">
        <v>43811.738020833334</v>
      </c>
      <c r="B2283" t="s">
        <v>6632</v>
      </c>
      <c r="D2283">
        <v>1</v>
      </c>
      <c r="E2283">
        <v>0</v>
      </c>
      <c r="F2283">
        <v>7</v>
      </c>
      <c r="G2283" t="s">
        <v>6633</v>
      </c>
      <c r="K2283">
        <v>1.2051812079752E+18</v>
      </c>
      <c r="L2283" t="s">
        <v>6634</v>
      </c>
    </row>
    <row r="2284" spans="1:12" x14ac:dyDescent="0.2">
      <c r="A2284" s="1">
        <v>43811.732129629629</v>
      </c>
      <c r="B2284" t="s">
        <v>3030</v>
      </c>
      <c r="D2284">
        <v>213</v>
      </c>
      <c r="E2284">
        <v>1264</v>
      </c>
      <c r="F2284">
        <v>1314</v>
      </c>
      <c r="G2284" t="s">
        <v>6414</v>
      </c>
      <c r="K2284">
        <v>1.2051790736071501E+18</v>
      </c>
      <c r="L2284" t="s">
        <v>6635</v>
      </c>
    </row>
    <row r="2285" spans="1:12" x14ac:dyDescent="0.2">
      <c r="A2285" s="1">
        <v>43811.730520833335</v>
      </c>
      <c r="B2285" t="s">
        <v>6636</v>
      </c>
      <c r="D2285">
        <v>1</v>
      </c>
      <c r="E2285">
        <v>1</v>
      </c>
      <c r="F2285">
        <v>2</v>
      </c>
      <c r="G2285" t="s">
        <v>6637</v>
      </c>
      <c r="K2285">
        <v>1.2051784899823401E+18</v>
      </c>
      <c r="L2285" t="s">
        <v>6638</v>
      </c>
    </row>
    <row r="2286" spans="1:12" x14ac:dyDescent="0.2">
      <c r="A2286" s="1">
        <v>43811.729907407411</v>
      </c>
      <c r="B2286" t="s">
        <v>6639</v>
      </c>
      <c r="D2286">
        <v>1</v>
      </c>
      <c r="E2286">
        <v>0</v>
      </c>
      <c r="F2286">
        <v>0</v>
      </c>
      <c r="G2286" t="e">
        <f>riyadbank السلام عليكم اريد بيع الاسهم لكن المشكلة في خدمة اون لاين لايوجد ايقونة للبيع مع بداية اكتتاب آرامكو كانت فيه ايقونة استثمار والان اختفت</f>
        <v>#NAME?</v>
      </c>
      <c r="I2286" t="e">
        <f>riyadbank</f>
        <v>#NAME?</v>
      </c>
      <c r="K2286">
        <v>1.2051782649243699E+18</v>
      </c>
      <c r="L2286" t="s">
        <v>6640</v>
      </c>
    </row>
    <row r="2287" spans="1:12" x14ac:dyDescent="0.2">
      <c r="A2287" s="1">
        <v>43811.727627314816</v>
      </c>
      <c r="B2287" t="s">
        <v>6641</v>
      </c>
      <c r="D2287">
        <v>0</v>
      </c>
      <c r="E2287">
        <v>1</v>
      </c>
      <c r="F2287">
        <v>0</v>
      </c>
      <c r="G2287" t="s">
        <v>6642</v>
      </c>
      <c r="K2287">
        <v>1.20517744219485E+18</v>
      </c>
      <c r="L2287" t="s">
        <v>6643</v>
      </c>
    </row>
    <row r="2288" spans="1:12" x14ac:dyDescent="0.2">
      <c r="A2288" s="1">
        <v>43811.724745370368</v>
      </c>
      <c r="B2288" t="s">
        <v>6644</v>
      </c>
      <c r="D2288">
        <v>0</v>
      </c>
      <c r="E2288">
        <v>0</v>
      </c>
      <c r="F2288">
        <v>0</v>
      </c>
      <c r="G2288" t="s">
        <v>6645</v>
      </c>
      <c r="K2288">
        <v>1.2051763975196301E+18</v>
      </c>
      <c r="L2288" t="s">
        <v>6646</v>
      </c>
    </row>
    <row r="2289" spans="1:12" x14ac:dyDescent="0.2">
      <c r="A2289" s="1">
        <v>43811.721608796295</v>
      </c>
      <c r="B2289" t="s">
        <v>6647</v>
      </c>
      <c r="D2289">
        <v>0</v>
      </c>
      <c r="E2289">
        <v>1</v>
      </c>
      <c r="F2289">
        <v>1</v>
      </c>
      <c r="G2289" t="s">
        <v>6611</v>
      </c>
      <c r="K2289">
        <v>1.2051752600578601E+18</v>
      </c>
      <c r="L2289" t="s">
        <v>6648</v>
      </c>
    </row>
    <row r="2290" spans="1:12" x14ac:dyDescent="0.2">
      <c r="A2290" s="1">
        <v>43811.721608796295</v>
      </c>
      <c r="B2290" t="s">
        <v>6649</v>
      </c>
      <c r="D2290">
        <v>0</v>
      </c>
      <c r="E2290">
        <v>0</v>
      </c>
      <c r="F2290">
        <v>0</v>
      </c>
      <c r="G2290" t="s">
        <v>6650</v>
      </c>
      <c r="K2290">
        <v>1.2051752586947799E+18</v>
      </c>
      <c r="L2290" t="s">
        <v>6651</v>
      </c>
    </row>
    <row r="2291" spans="1:12" x14ac:dyDescent="0.2">
      <c r="A2291" s="1">
        <v>43811.72079861111</v>
      </c>
      <c r="B2291" t="s">
        <v>6652</v>
      </c>
      <c r="D2291">
        <v>0</v>
      </c>
      <c r="E2291">
        <v>0</v>
      </c>
      <c r="F2291">
        <v>0</v>
      </c>
      <c r="G2291" t="s">
        <v>6653</v>
      </c>
      <c r="K2291">
        <v>1.2051749643720901E+18</v>
      </c>
      <c r="L2291" t="s">
        <v>6654</v>
      </c>
    </row>
    <row r="2292" spans="1:12" x14ac:dyDescent="0.2">
      <c r="A2292" s="1">
        <v>43811.719965277778</v>
      </c>
      <c r="B2292" t="s">
        <v>6655</v>
      </c>
      <c r="C2292" t="s">
        <v>6294</v>
      </c>
      <c r="D2292">
        <v>0</v>
      </c>
      <c r="E2292">
        <v>0</v>
      </c>
      <c r="F2292">
        <v>0</v>
      </c>
      <c r="G2292" t="s">
        <v>6656</v>
      </c>
      <c r="K2292">
        <v>1.20517466335106E+18</v>
      </c>
      <c r="L2292" t="s">
        <v>6657</v>
      </c>
    </row>
    <row r="2293" spans="1:12" x14ac:dyDescent="0.2">
      <c r="A2293" s="1">
        <v>43811.717013888891</v>
      </c>
      <c r="B2293" t="s">
        <v>6658</v>
      </c>
      <c r="C2293" t="s">
        <v>6659</v>
      </c>
      <c r="D2293">
        <v>0</v>
      </c>
      <c r="E2293">
        <v>0</v>
      </c>
      <c r="F2293">
        <v>0</v>
      </c>
      <c r="G2293" t="s">
        <v>6660</v>
      </c>
      <c r="K2293">
        <v>1.20517359291839E+18</v>
      </c>
      <c r="L2293" t="s">
        <v>6661</v>
      </c>
    </row>
    <row r="2294" spans="1:12" x14ac:dyDescent="0.2">
      <c r="A2294" s="1">
        <v>43811.716516203705</v>
      </c>
      <c r="B2294" t="s">
        <v>6662</v>
      </c>
      <c r="D2294">
        <v>0</v>
      </c>
      <c r="E2294">
        <v>1</v>
      </c>
      <c r="F2294">
        <v>1</v>
      </c>
      <c r="G2294" t="s">
        <v>6663</v>
      </c>
      <c r="K2294">
        <v>1.20517341218594E+18</v>
      </c>
      <c r="L2294" t="s">
        <v>6664</v>
      </c>
    </row>
    <row r="2295" spans="1:12" x14ac:dyDescent="0.2">
      <c r="A2295" s="1">
        <v>43811.716192129628</v>
      </c>
      <c r="B2295" t="s">
        <v>3182</v>
      </c>
      <c r="D2295">
        <v>22</v>
      </c>
      <c r="E2295">
        <v>152</v>
      </c>
      <c r="F2295">
        <v>202</v>
      </c>
      <c r="G2295" t="s">
        <v>6611</v>
      </c>
      <c r="K2295">
        <v>1.2051732974717299E+18</v>
      </c>
      <c r="L2295" t="s">
        <v>6665</v>
      </c>
    </row>
    <row r="2296" spans="1:12" x14ac:dyDescent="0.2">
      <c r="A2296" s="1">
        <v>43811.715428240743</v>
      </c>
      <c r="B2296" t="s">
        <v>6666</v>
      </c>
      <c r="D2296">
        <v>0</v>
      </c>
      <c r="E2296">
        <v>1</v>
      </c>
      <c r="F2296">
        <v>0</v>
      </c>
      <c r="G2296" t="s">
        <v>6667</v>
      </c>
      <c r="K2296">
        <v>1.2051730189616E+18</v>
      </c>
      <c r="L2296" t="s">
        <v>6668</v>
      </c>
    </row>
    <row r="2297" spans="1:12" x14ac:dyDescent="0.2">
      <c r="A2297" s="1">
        <v>43811.708055555559</v>
      </c>
      <c r="B2297" t="s">
        <v>6669</v>
      </c>
      <c r="C2297" t="s">
        <v>591</v>
      </c>
      <c r="D2297">
        <v>0</v>
      </c>
      <c r="E2297">
        <v>2</v>
      </c>
      <c r="F2297">
        <v>1</v>
      </c>
      <c r="G2297" t="s">
        <v>6670</v>
      </c>
      <c r="K2297">
        <v>1.20517034965617E+18</v>
      </c>
      <c r="L2297" t="s">
        <v>6671</v>
      </c>
    </row>
    <row r="2298" spans="1:12" x14ac:dyDescent="0.2">
      <c r="A2298" s="1">
        <v>43811.706793981481</v>
      </c>
      <c r="B2298" t="s">
        <v>6672</v>
      </c>
      <c r="D2298">
        <v>1</v>
      </c>
      <c r="E2298">
        <v>0</v>
      </c>
      <c r="F2298">
        <v>0</v>
      </c>
      <c r="G2298" t="s">
        <v>6673</v>
      </c>
      <c r="K2298">
        <v>1.20516989084963E+18</v>
      </c>
      <c r="L2298" t="s">
        <v>6674</v>
      </c>
    </row>
    <row r="2299" spans="1:12" x14ac:dyDescent="0.2">
      <c r="A2299" s="1">
        <v>43811.706643518519</v>
      </c>
      <c r="B2299" t="s">
        <v>6675</v>
      </c>
      <c r="C2299" t="s">
        <v>6201</v>
      </c>
      <c r="D2299">
        <v>0</v>
      </c>
      <c r="E2299">
        <v>0</v>
      </c>
      <c r="F2299">
        <v>0</v>
      </c>
      <c r="G2299" t="s">
        <v>6676</v>
      </c>
      <c r="K2299">
        <v>1.20516983427266E+18</v>
      </c>
      <c r="L2299" t="s">
        <v>6677</v>
      </c>
    </row>
    <row r="2300" spans="1:12" x14ac:dyDescent="0.2">
      <c r="A2300" s="1">
        <v>43811.705462962964</v>
      </c>
      <c r="B2300" t="s">
        <v>6678</v>
      </c>
      <c r="D2300">
        <v>1</v>
      </c>
      <c r="E2300">
        <v>0</v>
      </c>
      <c r="F2300">
        <v>0</v>
      </c>
      <c r="G2300" t="s">
        <v>6679</v>
      </c>
      <c r="K2300">
        <v>1.20516940625232E+18</v>
      </c>
      <c r="L2300" t="s">
        <v>6680</v>
      </c>
    </row>
    <row r="2301" spans="1:12" x14ac:dyDescent="0.2">
      <c r="A2301" s="1">
        <v>43811.699363425927</v>
      </c>
      <c r="B2301" t="s">
        <v>6681</v>
      </c>
      <c r="D2301">
        <v>0</v>
      </c>
      <c r="E2301">
        <v>1</v>
      </c>
      <c r="F2301">
        <v>3</v>
      </c>
      <c r="G2301" t="s">
        <v>6682</v>
      </c>
      <c r="K2301">
        <v>1.2051671970159501E+18</v>
      </c>
      <c r="L2301" t="s">
        <v>6683</v>
      </c>
    </row>
    <row r="2302" spans="1:12" x14ac:dyDescent="0.2">
      <c r="A2302" s="1">
        <v>43811.697766203702</v>
      </c>
      <c r="B2302" t="s">
        <v>6684</v>
      </c>
      <c r="D2302">
        <v>0</v>
      </c>
      <c r="E2302">
        <v>2</v>
      </c>
      <c r="F2302">
        <v>0</v>
      </c>
      <c r="G2302" t="s">
        <v>6685</v>
      </c>
      <c r="K2302">
        <v>1.2051666173002099E+18</v>
      </c>
      <c r="L2302" t="s">
        <v>6686</v>
      </c>
    </row>
    <row r="2303" spans="1:12" x14ac:dyDescent="0.2">
      <c r="A2303" s="1">
        <v>43811.695335648146</v>
      </c>
      <c r="B2303" t="s">
        <v>6684</v>
      </c>
      <c r="D2303">
        <v>0</v>
      </c>
      <c r="E2303">
        <v>0</v>
      </c>
      <c r="F2303">
        <v>0</v>
      </c>
      <c r="G2303" t="s">
        <v>6687</v>
      </c>
      <c r="K2303">
        <v>1.2051657393904799E+18</v>
      </c>
      <c r="L2303" t="s">
        <v>6688</v>
      </c>
    </row>
    <row r="2304" spans="1:12" x14ac:dyDescent="0.2">
      <c r="A2304" s="1">
        <v>43811.694537037038</v>
      </c>
      <c r="B2304" t="s">
        <v>6689</v>
      </c>
      <c r="D2304">
        <v>0</v>
      </c>
      <c r="E2304">
        <v>0</v>
      </c>
      <c r="F2304">
        <v>2</v>
      </c>
      <c r="G2304" t="s">
        <v>6690</v>
      </c>
      <c r="K2304">
        <v>1.2051654490607601E+18</v>
      </c>
      <c r="L2304" t="s">
        <v>6691</v>
      </c>
    </row>
    <row r="2305" spans="1:12" x14ac:dyDescent="0.2">
      <c r="A2305" s="1">
        <v>43811.693796296298</v>
      </c>
      <c r="B2305" t="s">
        <v>6692</v>
      </c>
      <c r="D2305">
        <v>0</v>
      </c>
      <c r="E2305">
        <v>0</v>
      </c>
      <c r="F2305">
        <v>1</v>
      </c>
      <c r="G2305" t="s">
        <v>6693</v>
      </c>
      <c r="K2305">
        <v>1.2051651793879501E+18</v>
      </c>
      <c r="L2305" t="s">
        <v>6694</v>
      </c>
    </row>
    <row r="2306" spans="1:12" x14ac:dyDescent="0.2">
      <c r="A2306" s="1">
        <v>43811.691886574074</v>
      </c>
      <c r="B2306" t="s">
        <v>6695</v>
      </c>
      <c r="D2306">
        <v>10</v>
      </c>
      <c r="E2306">
        <v>2</v>
      </c>
      <c r="F2306">
        <v>5</v>
      </c>
      <c r="G2306" t="s">
        <v>6696</v>
      </c>
      <c r="K2306">
        <v>1.2051644872817001E+18</v>
      </c>
      <c r="L2306" t="s">
        <v>6697</v>
      </c>
    </row>
    <row r="2307" spans="1:12" x14ac:dyDescent="0.2">
      <c r="A2307" s="1">
        <v>43811.689305555556</v>
      </c>
      <c r="B2307" t="s">
        <v>6698</v>
      </c>
      <c r="D2307">
        <v>0</v>
      </c>
      <c r="E2307">
        <v>0</v>
      </c>
      <c r="F2307">
        <v>0</v>
      </c>
      <c r="G2307" t="s">
        <v>6699</v>
      </c>
      <c r="K2307">
        <v>1.2051635518176799E+18</v>
      </c>
      <c r="L2307" t="s">
        <v>6700</v>
      </c>
    </row>
    <row r="2308" spans="1:12" x14ac:dyDescent="0.2">
      <c r="A2308" s="1">
        <v>43811.689097222225</v>
      </c>
      <c r="B2308" t="s">
        <v>6701</v>
      </c>
      <c r="D2308">
        <v>0</v>
      </c>
      <c r="E2308">
        <v>0</v>
      </c>
      <c r="F2308">
        <v>1</v>
      </c>
      <c r="G2308" t="s">
        <v>6702</v>
      </c>
      <c r="K2308">
        <v>1.20516347564914E+18</v>
      </c>
      <c r="L2308" t="s">
        <v>6703</v>
      </c>
    </row>
    <row r="2309" spans="1:12" x14ac:dyDescent="0.2">
      <c r="A2309" s="1">
        <v>43811.687222222223</v>
      </c>
      <c r="B2309" t="s">
        <v>6704</v>
      </c>
      <c r="C2309" t="s">
        <v>5978</v>
      </c>
      <c r="D2309">
        <v>1</v>
      </c>
      <c r="E2309">
        <v>0</v>
      </c>
      <c r="F2309">
        <v>3</v>
      </c>
      <c r="G2309" t="s">
        <v>6705</v>
      </c>
      <c r="K2309">
        <v>1.2051627990784699E+18</v>
      </c>
      <c r="L2309" t="s">
        <v>6706</v>
      </c>
    </row>
    <row r="2310" spans="1:12" x14ac:dyDescent="0.2">
      <c r="A2310" s="1">
        <v>43811.685659722221</v>
      </c>
      <c r="B2310" t="s">
        <v>6707</v>
      </c>
      <c r="C2310" t="s">
        <v>964</v>
      </c>
      <c r="D2310">
        <v>0</v>
      </c>
      <c r="E2310">
        <v>0</v>
      </c>
      <c r="F2310">
        <v>1</v>
      </c>
      <c r="G2310" t="s">
        <v>6708</v>
      </c>
      <c r="K2310">
        <v>1.2051622310397599E+18</v>
      </c>
      <c r="L2310" t="s">
        <v>6709</v>
      </c>
    </row>
    <row r="2311" spans="1:12" x14ac:dyDescent="0.2">
      <c r="A2311" s="1">
        <v>43811.684398148151</v>
      </c>
      <c r="B2311" t="s">
        <v>6710</v>
      </c>
      <c r="D2311">
        <v>0</v>
      </c>
      <c r="E2311">
        <v>0</v>
      </c>
      <c r="F2311">
        <v>0</v>
      </c>
      <c r="G2311" t="s">
        <v>6711</v>
      </c>
      <c r="K2311">
        <v>1.20516177541664E+18</v>
      </c>
      <c r="L2311" t="s">
        <v>6712</v>
      </c>
    </row>
    <row r="2312" spans="1:12" x14ac:dyDescent="0.2">
      <c r="A2312" s="1">
        <v>43811.684247685182</v>
      </c>
      <c r="B2312" t="s">
        <v>6698</v>
      </c>
      <c r="C2312" t="s">
        <v>1476</v>
      </c>
      <c r="D2312">
        <v>0</v>
      </c>
      <c r="E2312">
        <v>1</v>
      </c>
      <c r="F2312">
        <v>3</v>
      </c>
      <c r="G2312" t="s">
        <v>6713</v>
      </c>
      <c r="K2312">
        <v>1.2051617199176599E+18</v>
      </c>
      <c r="L2312" t="s">
        <v>6714</v>
      </c>
    </row>
    <row r="2313" spans="1:12" x14ac:dyDescent="0.2">
      <c r="A2313" s="1">
        <v>43811.683958333335</v>
      </c>
      <c r="B2313" t="s">
        <v>6715</v>
      </c>
      <c r="C2313" t="s">
        <v>964</v>
      </c>
      <c r="D2313">
        <v>0</v>
      </c>
      <c r="E2313">
        <v>0</v>
      </c>
      <c r="F2313">
        <v>0</v>
      </c>
      <c r="G2313" t="s">
        <v>6716</v>
      </c>
      <c r="K2313">
        <v>1.2051616151061901E+18</v>
      </c>
      <c r="L2313" t="s">
        <v>6717</v>
      </c>
    </row>
    <row r="2314" spans="1:12" x14ac:dyDescent="0.2">
      <c r="A2314" s="1">
        <v>43811.682326388887</v>
      </c>
      <c r="B2314" t="s">
        <v>6718</v>
      </c>
      <c r="D2314">
        <v>0</v>
      </c>
      <c r="E2314">
        <v>1</v>
      </c>
      <c r="F2314">
        <v>0</v>
      </c>
      <c r="G2314" t="s">
        <v>6719</v>
      </c>
      <c r="K2314">
        <v>1.2051610232228201E+18</v>
      </c>
      <c r="L2314" t="s">
        <v>6720</v>
      </c>
    </row>
    <row r="2315" spans="1:12" x14ac:dyDescent="0.2">
      <c r="A2315" s="1">
        <v>43811.681655092594</v>
      </c>
      <c r="B2315" t="s">
        <v>6721</v>
      </c>
      <c r="D2315">
        <v>0</v>
      </c>
      <c r="E2315">
        <v>0</v>
      </c>
      <c r="F2315">
        <v>0</v>
      </c>
      <c r="G2315" t="s">
        <v>6722</v>
      </c>
      <c r="K2315">
        <v>1.2051607811526899E+18</v>
      </c>
      <c r="L2315" t="s">
        <v>6723</v>
      </c>
    </row>
    <row r="2316" spans="1:12" x14ac:dyDescent="0.2">
      <c r="A2316" s="1">
        <v>43811.679282407407</v>
      </c>
      <c r="B2316" t="s">
        <v>6724</v>
      </c>
      <c r="C2316" t="s">
        <v>6725</v>
      </c>
      <c r="D2316">
        <v>0</v>
      </c>
      <c r="E2316">
        <v>0</v>
      </c>
      <c r="F2316">
        <v>0</v>
      </c>
      <c r="G2316" t="s">
        <v>6726</v>
      </c>
      <c r="K2316">
        <v>1.20515991927776E+18</v>
      </c>
      <c r="L2316" t="s">
        <v>6727</v>
      </c>
    </row>
    <row r="2317" spans="1:12" x14ac:dyDescent="0.2">
      <c r="A2317" s="1">
        <v>43811.676828703705</v>
      </c>
      <c r="B2317" t="s">
        <v>1429</v>
      </c>
      <c r="D2317">
        <v>75</v>
      </c>
      <c r="E2317">
        <v>1435</v>
      </c>
      <c r="F2317">
        <v>1923</v>
      </c>
      <c r="G2317" t="s">
        <v>6728</v>
      </c>
      <c r="K2317">
        <v>1.2051590316539699E+18</v>
      </c>
      <c r="L2317" t="s">
        <v>6729</v>
      </c>
    </row>
    <row r="2318" spans="1:12" x14ac:dyDescent="0.2">
      <c r="A2318" s="1">
        <v>43811.67255787037</v>
      </c>
      <c r="B2318" t="s">
        <v>6730</v>
      </c>
      <c r="D2318">
        <v>0</v>
      </c>
      <c r="E2318">
        <v>0</v>
      </c>
      <c r="F2318">
        <v>0</v>
      </c>
      <c r="G2318" t="s">
        <v>6731</v>
      </c>
      <c r="K2318">
        <v>1.2051574849037801E+18</v>
      </c>
      <c r="L2318" t="s">
        <v>6732</v>
      </c>
    </row>
    <row r="2319" spans="1:12" x14ac:dyDescent="0.2">
      <c r="A2319" s="1">
        <v>43811.671249999999</v>
      </c>
      <c r="B2319" t="s">
        <v>6733</v>
      </c>
      <c r="C2319" t="s">
        <v>793</v>
      </c>
      <c r="D2319">
        <v>0</v>
      </c>
      <c r="E2319">
        <v>0</v>
      </c>
      <c r="F2319">
        <v>1</v>
      </c>
      <c r="G2319" t="s">
        <v>6734</v>
      </c>
      <c r="K2319">
        <v>1.20515701125361E+18</v>
      </c>
      <c r="L2319" t="s">
        <v>6735</v>
      </c>
    </row>
    <row r="2320" spans="1:12" x14ac:dyDescent="0.2">
      <c r="A2320" s="1">
        <v>43811.669594907406</v>
      </c>
      <c r="B2320" t="s">
        <v>6736</v>
      </c>
      <c r="C2320" t="s">
        <v>6737</v>
      </c>
      <c r="D2320">
        <v>0</v>
      </c>
      <c r="E2320">
        <v>0</v>
      </c>
      <c r="F2320">
        <v>1</v>
      </c>
      <c r="G2320" t="s">
        <v>2285</v>
      </c>
      <c r="K2320">
        <v>1.2051564097233001E+18</v>
      </c>
      <c r="L2320" t="s">
        <v>6738</v>
      </c>
    </row>
    <row r="2321" spans="1:12" x14ac:dyDescent="0.2">
      <c r="A2321" s="1">
        <v>43811.66914351852</v>
      </c>
      <c r="B2321" t="s">
        <v>6739</v>
      </c>
      <c r="D2321">
        <v>3</v>
      </c>
      <c r="E2321">
        <v>0</v>
      </c>
      <c r="F2321">
        <v>0</v>
      </c>
      <c r="G2321" t="s">
        <v>6740</v>
      </c>
      <c r="K2321">
        <v>1.20515624768894E+18</v>
      </c>
      <c r="L2321" t="s">
        <v>6741</v>
      </c>
    </row>
    <row r="2322" spans="1:12" x14ac:dyDescent="0.2">
      <c r="A2322" s="1">
        <v>43811.667638888888</v>
      </c>
      <c r="B2322" t="s">
        <v>6742</v>
      </c>
      <c r="D2322">
        <v>0</v>
      </c>
      <c r="E2322">
        <v>0</v>
      </c>
      <c r="F2322">
        <v>2</v>
      </c>
      <c r="G2322" t="s">
        <v>6743</v>
      </c>
      <c r="K2322">
        <v>1.2051557009781901E+18</v>
      </c>
      <c r="L2322" t="s">
        <v>6744</v>
      </c>
    </row>
    <row r="2323" spans="1:12" x14ac:dyDescent="0.2">
      <c r="A2323" s="1">
        <v>43811.667141203703</v>
      </c>
      <c r="B2323" t="s">
        <v>6745</v>
      </c>
      <c r="C2323" t="s">
        <v>6746</v>
      </c>
      <c r="D2323">
        <v>1</v>
      </c>
      <c r="E2323">
        <v>0</v>
      </c>
      <c r="F2323">
        <v>0</v>
      </c>
      <c r="G2323" t="s">
        <v>6747</v>
      </c>
      <c r="K2323">
        <v>1.2051555225440599E+18</v>
      </c>
      <c r="L2323" t="s">
        <v>6748</v>
      </c>
    </row>
    <row r="2324" spans="1:12" x14ac:dyDescent="0.2">
      <c r="A2324" s="1">
        <v>43811.666192129633</v>
      </c>
      <c r="B2324" t="s">
        <v>6749</v>
      </c>
      <c r="C2324" t="s">
        <v>6750</v>
      </c>
      <c r="D2324">
        <v>1</v>
      </c>
      <c r="E2324">
        <v>0</v>
      </c>
      <c r="F2324">
        <v>0</v>
      </c>
      <c r="G2324" t="s">
        <v>6751</v>
      </c>
      <c r="K2324">
        <v>1.2051551770214799E+18</v>
      </c>
      <c r="L2324" t="s">
        <v>6752</v>
      </c>
    </row>
    <row r="2325" spans="1:12" x14ac:dyDescent="0.2">
      <c r="A2325" s="1">
        <v>43811.666018518517</v>
      </c>
      <c r="B2325" t="s">
        <v>6753</v>
      </c>
      <c r="D2325">
        <v>0</v>
      </c>
      <c r="E2325">
        <v>1</v>
      </c>
      <c r="F2325">
        <v>2</v>
      </c>
      <c r="G2325" t="s">
        <v>6754</v>
      </c>
      <c r="K2325">
        <v>1.2051551127395799E+18</v>
      </c>
      <c r="L2325" t="s">
        <v>6755</v>
      </c>
    </row>
    <row r="2326" spans="1:12" x14ac:dyDescent="0.2">
      <c r="A2326" s="1">
        <v>43811.665972222225</v>
      </c>
      <c r="B2326" t="s">
        <v>6756</v>
      </c>
      <c r="D2326">
        <v>0</v>
      </c>
      <c r="E2326">
        <v>0</v>
      </c>
      <c r="F2326">
        <v>3</v>
      </c>
      <c r="G2326" t="s">
        <v>6757</v>
      </c>
      <c r="K2326">
        <v>1.2051550976485399E+18</v>
      </c>
      <c r="L2326" t="s">
        <v>6758</v>
      </c>
    </row>
    <row r="2327" spans="1:12" x14ac:dyDescent="0.2">
      <c r="A2327" s="1">
        <v>43811.66369212963</v>
      </c>
      <c r="B2327" t="s">
        <v>6759</v>
      </c>
      <c r="D2327">
        <v>0</v>
      </c>
      <c r="E2327">
        <v>0</v>
      </c>
      <c r="F2327">
        <v>0</v>
      </c>
      <c r="G2327" t="s">
        <v>6760</v>
      </c>
      <c r="K2327">
        <v>1.2051542724108301E+18</v>
      </c>
      <c r="L2327" t="s">
        <v>6761</v>
      </c>
    </row>
    <row r="2328" spans="1:12" x14ac:dyDescent="0.2">
      <c r="A2328" s="1">
        <v>43811.65892361111</v>
      </c>
      <c r="B2328" t="s">
        <v>6762</v>
      </c>
      <c r="D2328">
        <v>0</v>
      </c>
      <c r="E2328">
        <v>0</v>
      </c>
      <c r="F2328">
        <v>0</v>
      </c>
      <c r="G2328" t="s">
        <v>6763</v>
      </c>
      <c r="K2328">
        <v>1.20515254375358E+18</v>
      </c>
      <c r="L2328" t="s">
        <v>6764</v>
      </c>
    </row>
    <row r="2329" spans="1:12" x14ac:dyDescent="0.2">
      <c r="A2329" s="1">
        <v>43811.656678240739</v>
      </c>
      <c r="B2329" t="s">
        <v>6765</v>
      </c>
      <c r="C2329" t="s">
        <v>6294</v>
      </c>
      <c r="D2329">
        <v>0</v>
      </c>
      <c r="E2329">
        <v>1</v>
      </c>
      <c r="F2329">
        <v>17</v>
      </c>
      <c r="G2329" t="s">
        <v>6766</v>
      </c>
      <c r="K2329">
        <v>1.20515173111138E+18</v>
      </c>
      <c r="L2329" t="s">
        <v>6767</v>
      </c>
    </row>
    <row r="2330" spans="1:12" x14ac:dyDescent="0.2">
      <c r="A2330" s="1">
        <v>43811.656157407408</v>
      </c>
      <c r="B2330" t="s">
        <v>6768</v>
      </c>
      <c r="D2330">
        <v>0</v>
      </c>
      <c r="E2330">
        <v>0</v>
      </c>
      <c r="F2330">
        <v>0</v>
      </c>
      <c r="G2330" t="s">
        <v>6769</v>
      </c>
      <c r="K2330">
        <v>1.2051515395953001E+18</v>
      </c>
      <c r="L2330" t="s">
        <v>6770</v>
      </c>
    </row>
    <row r="2331" spans="1:12" x14ac:dyDescent="0.2">
      <c r="A2331" s="1">
        <v>43811.655914351853</v>
      </c>
      <c r="B2331" t="s">
        <v>6771</v>
      </c>
      <c r="D2331">
        <v>0</v>
      </c>
      <c r="E2331">
        <v>1</v>
      </c>
      <c r="F2331">
        <v>0</v>
      </c>
      <c r="G2331" t="s">
        <v>6772</v>
      </c>
      <c r="K2331">
        <v>1.20515145147713E+18</v>
      </c>
      <c r="L2331" t="s">
        <v>6773</v>
      </c>
    </row>
    <row r="2332" spans="1:12" x14ac:dyDescent="0.2">
      <c r="A2332" s="1">
        <v>43811.651631944442</v>
      </c>
      <c r="B2332" t="s">
        <v>6774</v>
      </c>
      <c r="D2332">
        <v>0</v>
      </c>
      <c r="E2332">
        <v>0</v>
      </c>
      <c r="F2332">
        <v>0</v>
      </c>
      <c r="G2332" t="s">
        <v>6775</v>
      </c>
      <c r="K2332">
        <v>1.2051498985025201E+18</v>
      </c>
      <c r="L2332" t="s">
        <v>6776</v>
      </c>
    </row>
    <row r="2333" spans="1:12" x14ac:dyDescent="0.2">
      <c r="A2333" s="1">
        <v>43811.648125</v>
      </c>
      <c r="B2333" t="s">
        <v>6777</v>
      </c>
      <c r="D2333">
        <v>0</v>
      </c>
      <c r="E2333">
        <v>0</v>
      </c>
      <c r="F2333">
        <v>1</v>
      </c>
      <c r="G2333" t="s">
        <v>6778</v>
      </c>
      <c r="K2333">
        <v>1.20514863129425E+18</v>
      </c>
      <c r="L2333" t="s">
        <v>6779</v>
      </c>
    </row>
    <row r="2334" spans="1:12" x14ac:dyDescent="0.2">
      <c r="A2334" s="1">
        <v>43811.644282407404</v>
      </c>
      <c r="B2334" t="s">
        <v>6780</v>
      </c>
      <c r="D2334">
        <v>0</v>
      </c>
      <c r="E2334">
        <v>0</v>
      </c>
      <c r="F2334">
        <v>0</v>
      </c>
      <c r="G2334" t="s">
        <v>6781</v>
      </c>
      <c r="K2334">
        <v>1.2051472349013299E+18</v>
      </c>
      <c r="L2334" t="s">
        <v>6782</v>
      </c>
    </row>
    <row r="2335" spans="1:12" x14ac:dyDescent="0.2">
      <c r="A2335" s="1">
        <v>43811.643171296295</v>
      </c>
      <c r="B2335" t="s">
        <v>6783</v>
      </c>
      <c r="C2335" t="s">
        <v>793</v>
      </c>
      <c r="D2335">
        <v>0</v>
      </c>
      <c r="E2335">
        <v>0</v>
      </c>
      <c r="F2335">
        <v>0</v>
      </c>
      <c r="G2335" t="s">
        <v>6784</v>
      </c>
      <c r="K2335">
        <v>1.2051468324243899E+18</v>
      </c>
      <c r="L2335" t="s">
        <v>6785</v>
      </c>
    </row>
    <row r="2336" spans="1:12" x14ac:dyDescent="0.2">
      <c r="A2336" s="1">
        <v>43811.640335648146</v>
      </c>
      <c r="B2336" t="s">
        <v>6786</v>
      </c>
      <c r="D2336">
        <v>2</v>
      </c>
      <c r="E2336">
        <v>46</v>
      </c>
      <c r="F2336">
        <v>34</v>
      </c>
      <c r="G2336" t="s">
        <v>6787</v>
      </c>
      <c r="K2336">
        <v>1.2051458057635999E+18</v>
      </c>
      <c r="L2336" t="s">
        <v>6788</v>
      </c>
    </row>
    <row r="2337" spans="1:12" x14ac:dyDescent="0.2">
      <c r="A2337" s="1">
        <v>43811.638483796298</v>
      </c>
      <c r="B2337" t="s">
        <v>6789</v>
      </c>
      <c r="D2337">
        <v>2</v>
      </c>
      <c r="E2337">
        <v>0</v>
      </c>
      <c r="F2337">
        <v>1</v>
      </c>
      <c r="G2337" t="s">
        <v>6790</v>
      </c>
      <c r="K2337">
        <v>1.20514513697758E+18</v>
      </c>
      <c r="L2337" t="s">
        <v>6791</v>
      </c>
    </row>
    <row r="2338" spans="1:12" x14ac:dyDescent="0.2">
      <c r="A2338" s="1">
        <v>43811.635312500002</v>
      </c>
      <c r="B2338" t="s">
        <v>6792</v>
      </c>
      <c r="D2338">
        <v>0</v>
      </c>
      <c r="E2338">
        <v>0</v>
      </c>
      <c r="F2338">
        <v>0</v>
      </c>
      <c r="G2338" t="s">
        <v>6793</v>
      </c>
      <c r="K2338">
        <v>1.2051439851169201E+18</v>
      </c>
      <c r="L2338" t="s">
        <v>6794</v>
      </c>
    </row>
    <row r="2339" spans="1:12" x14ac:dyDescent="0.2">
      <c r="A2339" s="1">
        <v>43811.632245370369</v>
      </c>
      <c r="B2339" t="s">
        <v>6795</v>
      </c>
      <c r="C2339" t="s">
        <v>673</v>
      </c>
      <c r="D2339">
        <v>0</v>
      </c>
      <c r="E2339">
        <v>0</v>
      </c>
      <c r="F2339">
        <v>0</v>
      </c>
      <c r="G2339" t="s">
        <v>298</v>
      </c>
      <c r="K2339">
        <v>1.20514287650784E+18</v>
      </c>
      <c r="L2339" t="s">
        <v>6796</v>
      </c>
    </row>
    <row r="2340" spans="1:12" x14ac:dyDescent="0.2">
      <c r="A2340" s="1">
        <v>43811.631550925929</v>
      </c>
      <c r="B2340" t="s">
        <v>6797</v>
      </c>
      <c r="C2340" t="s">
        <v>6798</v>
      </c>
      <c r="D2340">
        <v>0</v>
      </c>
      <c r="E2340">
        <v>0</v>
      </c>
      <c r="F2340">
        <v>0</v>
      </c>
      <c r="G2340" t="s">
        <v>6799</v>
      </c>
      <c r="K2340">
        <v>1.20514262237075E+18</v>
      </c>
      <c r="L2340" t="s">
        <v>6800</v>
      </c>
    </row>
    <row r="2341" spans="1:12" x14ac:dyDescent="0.2">
      <c r="A2341" s="1">
        <v>43811.62972222222</v>
      </c>
      <c r="B2341" t="s">
        <v>6801</v>
      </c>
      <c r="D2341">
        <v>0</v>
      </c>
      <c r="E2341">
        <v>0</v>
      </c>
      <c r="F2341">
        <v>0</v>
      </c>
      <c r="G2341" t="s">
        <v>6802</v>
      </c>
      <c r="K2341">
        <v>1.20514195877728E+18</v>
      </c>
      <c r="L2341" t="s">
        <v>6803</v>
      </c>
    </row>
    <row r="2342" spans="1:12" x14ac:dyDescent="0.2">
      <c r="A2342" s="1">
        <v>43811.627164351848</v>
      </c>
      <c r="B2342" t="s">
        <v>1118</v>
      </c>
      <c r="C2342" t="s">
        <v>6804</v>
      </c>
      <c r="D2342">
        <v>1</v>
      </c>
      <c r="E2342">
        <v>0</v>
      </c>
      <c r="F2342">
        <v>0</v>
      </c>
      <c r="G2342" t="s">
        <v>6805</v>
      </c>
      <c r="K2342">
        <v>1.2051410336522399E+18</v>
      </c>
      <c r="L2342" t="s">
        <v>6806</v>
      </c>
    </row>
    <row r="2343" spans="1:12" x14ac:dyDescent="0.2">
      <c r="A2343" s="1">
        <v>43811.626192129632</v>
      </c>
      <c r="B2343" t="s">
        <v>6807</v>
      </c>
      <c r="D2343">
        <v>1</v>
      </c>
      <c r="E2343">
        <v>0</v>
      </c>
      <c r="F2343">
        <v>1</v>
      </c>
      <c r="G2343" t="s">
        <v>6808</v>
      </c>
      <c r="K2343">
        <v>1.2051406812216801E+18</v>
      </c>
      <c r="L2343" t="s">
        <v>6809</v>
      </c>
    </row>
    <row r="2344" spans="1:12" x14ac:dyDescent="0.2">
      <c r="A2344" s="1">
        <v>43811.625694444447</v>
      </c>
      <c r="B2344" t="s">
        <v>3158</v>
      </c>
      <c r="D2344">
        <v>0</v>
      </c>
      <c r="E2344">
        <v>0</v>
      </c>
      <c r="F2344">
        <v>1</v>
      </c>
      <c r="G2344" t="s">
        <v>6810</v>
      </c>
      <c r="J2344" t="s">
        <v>6811</v>
      </c>
      <c r="K2344">
        <v>1.20514050149152E+18</v>
      </c>
      <c r="L2344" t="s">
        <v>6812</v>
      </c>
    </row>
    <row r="2345" spans="1:12" x14ac:dyDescent="0.2">
      <c r="A2345" s="1">
        <v>43811.623287037037</v>
      </c>
      <c r="B2345" t="s">
        <v>6813</v>
      </c>
      <c r="D2345">
        <v>0</v>
      </c>
      <c r="E2345">
        <v>0</v>
      </c>
      <c r="F2345">
        <v>1</v>
      </c>
      <c r="G2345" t="s">
        <v>6814</v>
      </c>
      <c r="K2345">
        <v>1.20513962822912E+18</v>
      </c>
      <c r="L2345" t="s">
        <v>6815</v>
      </c>
    </row>
    <row r="2346" spans="1:12" x14ac:dyDescent="0.2">
      <c r="A2346" s="1">
        <v>43811.619525462964</v>
      </c>
      <c r="B2346" t="s">
        <v>6816</v>
      </c>
      <c r="C2346" t="s">
        <v>6798</v>
      </c>
      <c r="D2346">
        <v>0</v>
      </c>
      <c r="E2346">
        <v>1</v>
      </c>
      <c r="F2346">
        <v>1</v>
      </c>
      <c r="G2346" t="s">
        <v>6817</v>
      </c>
      <c r="K2346">
        <v>1.2051382645056901E+18</v>
      </c>
      <c r="L2346" t="s">
        <v>6818</v>
      </c>
    </row>
    <row r="2347" spans="1:12" x14ac:dyDescent="0.2">
      <c r="A2347" s="1">
        <v>43811.618634259263</v>
      </c>
      <c r="B2347" t="s">
        <v>6819</v>
      </c>
      <c r="D2347">
        <v>2</v>
      </c>
      <c r="E2347">
        <v>0</v>
      </c>
      <c r="F2347">
        <v>0</v>
      </c>
      <c r="G2347" t="s">
        <v>6820</v>
      </c>
      <c r="K2347">
        <v>1.2051379444215199E+18</v>
      </c>
      <c r="L2347" t="s">
        <v>6821</v>
      </c>
    </row>
    <row r="2348" spans="1:12" x14ac:dyDescent="0.2">
      <c r="A2348" s="1">
        <v>43811.61515046296</v>
      </c>
      <c r="B2348" t="s">
        <v>6822</v>
      </c>
      <c r="D2348">
        <v>0</v>
      </c>
      <c r="E2348">
        <v>0</v>
      </c>
      <c r="F2348">
        <v>0</v>
      </c>
      <c r="G2348" t="s">
        <v>6823</v>
      </c>
      <c r="K2348">
        <v>1.2051366800905001E+18</v>
      </c>
      <c r="L2348" t="s">
        <v>6824</v>
      </c>
    </row>
    <row r="2349" spans="1:12" x14ac:dyDescent="0.2">
      <c r="A2349" s="1">
        <v>43811.614317129628</v>
      </c>
      <c r="B2349" t="s">
        <v>6825</v>
      </c>
      <c r="C2349" t="s">
        <v>1954</v>
      </c>
      <c r="D2349">
        <v>0</v>
      </c>
      <c r="E2349">
        <v>2</v>
      </c>
      <c r="F2349">
        <v>3</v>
      </c>
      <c r="G2349" t="s">
        <v>6826</v>
      </c>
      <c r="K2349">
        <v>1.2051363787088E+18</v>
      </c>
      <c r="L2349" t="s">
        <v>6827</v>
      </c>
    </row>
    <row r="2350" spans="1:12" x14ac:dyDescent="0.2">
      <c r="A2350" s="1">
        <v>43811.612557870372</v>
      </c>
      <c r="B2350" t="s">
        <v>6828</v>
      </c>
      <c r="D2350">
        <v>1</v>
      </c>
      <c r="E2350">
        <v>0</v>
      </c>
      <c r="F2350">
        <v>0</v>
      </c>
      <c r="G2350" t="s">
        <v>6829</v>
      </c>
      <c r="K2350">
        <v>1.20513574018897E+18</v>
      </c>
      <c r="L2350" t="s">
        <v>6830</v>
      </c>
    </row>
    <row r="2351" spans="1:12" x14ac:dyDescent="0.2">
      <c r="A2351" s="1">
        <v>43811.61210648148</v>
      </c>
      <c r="B2351" t="s">
        <v>6828</v>
      </c>
      <c r="D2351">
        <v>1</v>
      </c>
      <c r="E2351">
        <v>0</v>
      </c>
      <c r="F2351">
        <v>0</v>
      </c>
      <c r="G2351" t="s">
        <v>6831</v>
      </c>
      <c r="K2351">
        <v>1.20513557611619E+18</v>
      </c>
      <c r="L2351" t="s">
        <v>6832</v>
      </c>
    </row>
    <row r="2352" spans="1:12" x14ac:dyDescent="0.2">
      <c r="A2352" s="1">
        <v>43811.610983796294</v>
      </c>
      <c r="B2352" t="s">
        <v>6833</v>
      </c>
      <c r="C2352" t="s">
        <v>6834</v>
      </c>
      <c r="D2352">
        <v>1</v>
      </c>
      <c r="E2352">
        <v>6</v>
      </c>
      <c r="F2352">
        <v>2</v>
      </c>
      <c r="G2352" t="s">
        <v>6835</v>
      </c>
      <c r="K2352">
        <v>1.2051351704976399E+18</v>
      </c>
      <c r="L2352" t="s">
        <v>6836</v>
      </c>
    </row>
    <row r="2353" spans="1:12" x14ac:dyDescent="0.2">
      <c r="A2353" s="1">
        <v>43811.607997685183</v>
      </c>
      <c r="B2353" t="s">
        <v>6837</v>
      </c>
      <c r="D2353">
        <v>0</v>
      </c>
      <c r="E2353">
        <v>0</v>
      </c>
      <c r="F2353">
        <v>0</v>
      </c>
      <c r="G2353" t="s">
        <v>6838</v>
      </c>
      <c r="I2353" t="e">
        <f>minister_moe_sa</f>
        <v>#NAME?</v>
      </c>
      <c r="K2353">
        <v>1.20513408608125E+18</v>
      </c>
      <c r="L2353" t="s">
        <v>6839</v>
      </c>
    </row>
    <row r="2354" spans="1:12" x14ac:dyDescent="0.2">
      <c r="A2354" s="1">
        <v>43811.607465277775</v>
      </c>
      <c r="B2354" t="s">
        <v>6840</v>
      </c>
      <c r="C2354" t="s">
        <v>6841</v>
      </c>
      <c r="D2354">
        <v>1</v>
      </c>
      <c r="E2354">
        <v>0</v>
      </c>
      <c r="F2354">
        <v>0</v>
      </c>
      <c r="G2354" t="s">
        <v>6842</v>
      </c>
      <c r="K2354">
        <v>1.20513389526144E+18</v>
      </c>
      <c r="L2354" t="s">
        <v>6843</v>
      </c>
    </row>
    <row r="2355" spans="1:12" x14ac:dyDescent="0.2">
      <c r="A2355" s="1">
        <v>43811.606458333335</v>
      </c>
      <c r="B2355" t="s">
        <v>6844</v>
      </c>
      <c r="D2355">
        <v>0</v>
      </c>
      <c r="E2355">
        <v>0</v>
      </c>
      <c r="F2355">
        <v>0</v>
      </c>
      <c r="G2355" t="s">
        <v>6451</v>
      </c>
      <c r="K2355">
        <v>1.2051335280752901E+18</v>
      </c>
      <c r="L2355" t="s">
        <v>6845</v>
      </c>
    </row>
    <row r="2356" spans="1:12" x14ac:dyDescent="0.2">
      <c r="A2356" s="1">
        <v>43811.606435185182</v>
      </c>
      <c r="B2356" t="s">
        <v>6846</v>
      </c>
      <c r="C2356" t="s">
        <v>6847</v>
      </c>
      <c r="D2356">
        <v>0</v>
      </c>
      <c r="E2356">
        <v>0</v>
      </c>
      <c r="F2356">
        <v>11</v>
      </c>
      <c r="G2356" t="s">
        <v>6848</v>
      </c>
      <c r="K2356">
        <v>1.20513352000125E+18</v>
      </c>
      <c r="L2356" t="s">
        <v>6849</v>
      </c>
    </row>
    <row r="2357" spans="1:12" x14ac:dyDescent="0.2">
      <c r="A2357" s="1">
        <v>43811.605925925927</v>
      </c>
      <c r="B2357" t="s">
        <v>6844</v>
      </c>
      <c r="D2357">
        <v>0</v>
      </c>
      <c r="E2357">
        <v>0</v>
      </c>
      <c r="F2357">
        <v>0</v>
      </c>
      <c r="G2357" t="s">
        <v>6451</v>
      </c>
      <c r="K2357">
        <v>1.20513333620686E+18</v>
      </c>
      <c r="L2357" t="s">
        <v>6850</v>
      </c>
    </row>
    <row r="2358" spans="1:12" x14ac:dyDescent="0.2">
      <c r="A2358" s="1">
        <v>43811.604872685188</v>
      </c>
      <c r="B2358" t="s">
        <v>2363</v>
      </c>
      <c r="C2358" t="s">
        <v>393</v>
      </c>
      <c r="D2358">
        <v>0</v>
      </c>
      <c r="E2358">
        <v>0</v>
      </c>
      <c r="F2358">
        <v>3</v>
      </c>
      <c r="G2358" t="s">
        <v>6851</v>
      </c>
      <c r="K2358">
        <v>1.2051329569913999E+18</v>
      </c>
      <c r="L2358" t="s">
        <v>6852</v>
      </c>
    </row>
    <row r="2359" spans="1:12" x14ac:dyDescent="0.2">
      <c r="A2359" s="1">
        <v>43811.604861111111</v>
      </c>
      <c r="B2359" t="s">
        <v>5207</v>
      </c>
      <c r="D2359">
        <v>0</v>
      </c>
      <c r="E2359">
        <v>11</v>
      </c>
      <c r="F2359">
        <v>11</v>
      </c>
      <c r="G2359" t="s">
        <v>6853</v>
      </c>
      <c r="K2359">
        <v>1.2051329502260401E+18</v>
      </c>
      <c r="L2359" t="s">
        <v>6854</v>
      </c>
    </row>
    <row r="2360" spans="1:12" x14ac:dyDescent="0.2">
      <c r="A2360" s="1">
        <v>43811.604305555556</v>
      </c>
      <c r="B2360" t="s">
        <v>6201</v>
      </c>
      <c r="D2360">
        <v>16</v>
      </c>
      <c r="E2360">
        <v>73</v>
      </c>
      <c r="F2360">
        <v>122</v>
      </c>
      <c r="G2360" t="s">
        <v>6855</v>
      </c>
      <c r="K2360">
        <v>1.2051327507575099E+18</v>
      </c>
      <c r="L2360" t="s">
        <v>6856</v>
      </c>
    </row>
    <row r="2361" spans="1:12" x14ac:dyDescent="0.2">
      <c r="A2361" s="1">
        <v>43811.603067129632</v>
      </c>
      <c r="B2361" t="s">
        <v>6857</v>
      </c>
      <c r="D2361">
        <v>0</v>
      </c>
      <c r="E2361">
        <v>0</v>
      </c>
      <c r="F2361">
        <v>1</v>
      </c>
      <c r="G2361" t="s">
        <v>6858</v>
      </c>
      <c r="K2361">
        <v>1.2051323011993999E+18</v>
      </c>
      <c r="L2361" t="s">
        <v>6859</v>
      </c>
    </row>
    <row r="2362" spans="1:12" x14ac:dyDescent="0.2">
      <c r="A2362" s="1">
        <v>43811.602858796294</v>
      </c>
      <c r="B2362" t="s">
        <v>6860</v>
      </c>
      <c r="D2362">
        <v>1</v>
      </c>
      <c r="E2362">
        <v>0</v>
      </c>
      <c r="F2362">
        <v>0</v>
      </c>
      <c r="G2362" t="s">
        <v>6861</v>
      </c>
      <c r="K2362">
        <v>1.2051322257019599E+18</v>
      </c>
      <c r="L2362" t="s">
        <v>6862</v>
      </c>
    </row>
    <row r="2363" spans="1:12" x14ac:dyDescent="0.2">
      <c r="A2363" s="1">
        <v>43811.599340277775</v>
      </c>
      <c r="B2363" t="s">
        <v>6863</v>
      </c>
      <c r="D2363">
        <v>0</v>
      </c>
      <c r="E2363">
        <v>0</v>
      </c>
      <c r="F2363">
        <v>2</v>
      </c>
      <c r="G2363" t="s">
        <v>6864</v>
      </c>
      <c r="K2363">
        <v>1.2051309484693E+18</v>
      </c>
      <c r="L2363" t="s">
        <v>6865</v>
      </c>
    </row>
    <row r="2364" spans="1:12" x14ac:dyDescent="0.2">
      <c r="A2364" s="1">
        <v>43811.59815972222</v>
      </c>
      <c r="B2364" t="s">
        <v>6866</v>
      </c>
      <c r="D2364">
        <v>0</v>
      </c>
      <c r="E2364">
        <v>6</v>
      </c>
      <c r="F2364">
        <v>7</v>
      </c>
      <c r="G2364" t="s">
        <v>6867</v>
      </c>
      <c r="K2364">
        <v>1.20513052105712E+18</v>
      </c>
      <c r="L2364" t="s">
        <v>6868</v>
      </c>
    </row>
    <row r="2365" spans="1:12" x14ac:dyDescent="0.2">
      <c r="A2365" s="1">
        <v>43811.596782407411</v>
      </c>
      <c r="B2365" t="s">
        <v>6869</v>
      </c>
      <c r="D2365">
        <v>0</v>
      </c>
      <c r="E2365">
        <v>0</v>
      </c>
      <c r="F2365">
        <v>1</v>
      </c>
      <c r="G2365" t="s">
        <v>6870</v>
      </c>
      <c r="K2365">
        <v>1.2051300244809101E+18</v>
      </c>
      <c r="L2365" t="s">
        <v>6871</v>
      </c>
    </row>
    <row r="2366" spans="1:12" x14ac:dyDescent="0.2">
      <c r="A2366" s="1">
        <v>43811.596759259257</v>
      </c>
      <c r="B2366" t="s">
        <v>6872</v>
      </c>
      <c r="D2366">
        <v>0</v>
      </c>
      <c r="E2366">
        <v>0</v>
      </c>
      <c r="F2366">
        <v>0</v>
      </c>
      <c r="G2366" t="s">
        <v>6873</v>
      </c>
      <c r="K2366">
        <v>1.20513001620129E+18</v>
      </c>
      <c r="L2366" t="s">
        <v>6874</v>
      </c>
    </row>
    <row r="2367" spans="1:12" x14ac:dyDescent="0.2">
      <c r="A2367" s="1">
        <v>43811.596296296295</v>
      </c>
      <c r="B2367" t="s">
        <v>6875</v>
      </c>
      <c r="D2367">
        <v>0</v>
      </c>
      <c r="E2367">
        <v>0</v>
      </c>
      <c r="F2367">
        <v>0</v>
      </c>
      <c r="G2367" t="s">
        <v>6876</v>
      </c>
      <c r="K2367">
        <v>1.2051298454596301E+18</v>
      </c>
      <c r="L2367" t="s">
        <v>6877</v>
      </c>
    </row>
    <row r="2368" spans="1:12" x14ac:dyDescent="0.2">
      <c r="A2368" s="1">
        <v>43811.59574074074</v>
      </c>
      <c r="B2368" t="s">
        <v>6878</v>
      </c>
      <c r="C2368" t="s">
        <v>6879</v>
      </c>
      <c r="D2368">
        <v>2</v>
      </c>
      <c r="E2368">
        <v>0</v>
      </c>
      <c r="F2368">
        <v>0</v>
      </c>
      <c r="G2368" t="s">
        <v>6880</v>
      </c>
      <c r="K2368">
        <v>1.20512964432178E+18</v>
      </c>
      <c r="L2368" t="s">
        <v>6881</v>
      </c>
    </row>
    <row r="2369" spans="1:12" x14ac:dyDescent="0.2">
      <c r="A2369" s="1">
        <v>43811.593344907407</v>
      </c>
      <c r="B2369" t="s">
        <v>6882</v>
      </c>
      <c r="D2369">
        <v>1</v>
      </c>
      <c r="E2369">
        <v>0</v>
      </c>
      <c r="F2369">
        <v>0</v>
      </c>
      <c r="G2369" t="s">
        <v>6883</v>
      </c>
      <c r="I2369" t="e">
        <f>boursakw</f>
        <v>#NAME?</v>
      </c>
      <c r="K2369">
        <v>1.20512877762335E+18</v>
      </c>
      <c r="L2369" t="s">
        <v>6884</v>
      </c>
    </row>
    <row r="2370" spans="1:12" x14ac:dyDescent="0.2">
      <c r="A2370" s="1">
        <v>43811.593287037038</v>
      </c>
      <c r="B2370" t="s">
        <v>6885</v>
      </c>
      <c r="D2370">
        <v>3</v>
      </c>
      <c r="E2370">
        <v>37</v>
      </c>
      <c r="F2370">
        <v>35</v>
      </c>
      <c r="G2370" t="s">
        <v>6886</v>
      </c>
      <c r="K2370">
        <v>1.2051287553138601E+18</v>
      </c>
      <c r="L2370" t="s">
        <v>6887</v>
      </c>
    </row>
    <row r="2371" spans="1:12" x14ac:dyDescent="0.2">
      <c r="A2371" s="1">
        <v>43811.591863425929</v>
      </c>
      <c r="B2371" t="s">
        <v>6888</v>
      </c>
      <c r="D2371">
        <v>0</v>
      </c>
      <c r="E2371">
        <v>0</v>
      </c>
      <c r="F2371">
        <v>0</v>
      </c>
      <c r="G2371" t="s">
        <v>6889</v>
      </c>
      <c r="K2371">
        <v>1.2051282409998799E+18</v>
      </c>
      <c r="L2371" t="s">
        <v>6890</v>
      </c>
    </row>
    <row r="2372" spans="1:12" x14ac:dyDescent="0.2">
      <c r="A2372" s="1">
        <v>43811.585173611114</v>
      </c>
      <c r="B2372" t="s">
        <v>6891</v>
      </c>
      <c r="D2372">
        <v>0</v>
      </c>
      <c r="E2372">
        <v>0</v>
      </c>
      <c r="F2372">
        <v>0</v>
      </c>
      <c r="G2372" t="s">
        <v>6892</v>
      </c>
      <c r="K2372">
        <v>1.20512581810989E+18</v>
      </c>
      <c r="L2372" t="s">
        <v>6893</v>
      </c>
    </row>
    <row r="2373" spans="1:12" x14ac:dyDescent="0.2">
      <c r="A2373" s="1">
        <v>43811.584097222221</v>
      </c>
      <c r="B2373" t="s">
        <v>6372</v>
      </c>
      <c r="D2373">
        <v>0</v>
      </c>
      <c r="E2373">
        <v>0</v>
      </c>
      <c r="F2373">
        <v>0</v>
      </c>
      <c r="G2373" t="s">
        <v>6894</v>
      </c>
      <c r="J2373" t="s">
        <v>6374</v>
      </c>
      <c r="K2373">
        <v>1.20512542595923E+18</v>
      </c>
      <c r="L2373" t="s">
        <v>6895</v>
      </c>
    </row>
    <row r="2374" spans="1:12" x14ac:dyDescent="0.2">
      <c r="A2374" s="1">
        <v>43811.583877314813</v>
      </c>
      <c r="B2374" t="s">
        <v>6896</v>
      </c>
      <c r="C2374" t="s">
        <v>393</v>
      </c>
      <c r="D2374">
        <v>1</v>
      </c>
      <c r="E2374">
        <v>0</v>
      </c>
      <c r="F2374">
        <v>0</v>
      </c>
      <c r="G2374" t="s">
        <v>6897</v>
      </c>
      <c r="K2374">
        <v>1.2051253483226099E+18</v>
      </c>
      <c r="L2374" t="s">
        <v>6898</v>
      </c>
    </row>
    <row r="2375" spans="1:12" x14ac:dyDescent="0.2">
      <c r="A2375" s="1">
        <v>43811.581458333334</v>
      </c>
      <c r="B2375" t="s">
        <v>6372</v>
      </c>
      <c r="D2375">
        <v>0</v>
      </c>
      <c r="E2375">
        <v>0</v>
      </c>
      <c r="F2375">
        <v>1</v>
      </c>
      <c r="G2375" t="s">
        <v>6899</v>
      </c>
      <c r="K2375">
        <v>1.2051244700312E+18</v>
      </c>
      <c r="L2375" t="s">
        <v>6900</v>
      </c>
    </row>
    <row r="2376" spans="1:12" x14ac:dyDescent="0.2">
      <c r="A2376" s="1">
        <v>43811.580416666664</v>
      </c>
      <c r="B2376" t="s">
        <v>6901</v>
      </c>
      <c r="D2376">
        <v>0</v>
      </c>
      <c r="E2376">
        <v>0</v>
      </c>
      <c r="F2376">
        <v>1</v>
      </c>
      <c r="G2376" t="s">
        <v>6902</v>
      </c>
      <c r="K2376">
        <v>1.2051240928248801E+18</v>
      </c>
      <c r="L2376" t="s">
        <v>6903</v>
      </c>
    </row>
    <row r="2377" spans="1:12" x14ac:dyDescent="0.2">
      <c r="A2377" s="1">
        <v>43811.578888888886</v>
      </c>
      <c r="B2377" t="s">
        <v>6904</v>
      </c>
      <c r="D2377">
        <v>9</v>
      </c>
      <c r="E2377">
        <v>15</v>
      </c>
      <c r="F2377">
        <v>15</v>
      </c>
      <c r="G2377" t="s">
        <v>6905</v>
      </c>
      <c r="K2377">
        <v>1.2051235404602199E+18</v>
      </c>
      <c r="L2377" t="s">
        <v>6906</v>
      </c>
    </row>
    <row r="2378" spans="1:12" x14ac:dyDescent="0.2">
      <c r="A2378" s="1">
        <v>43811.578472222223</v>
      </c>
      <c r="B2378" t="s">
        <v>6907</v>
      </c>
      <c r="D2378">
        <v>26</v>
      </c>
      <c r="E2378">
        <v>80</v>
      </c>
      <c r="F2378">
        <v>169</v>
      </c>
      <c r="G2378" t="s">
        <v>6908</v>
      </c>
      <c r="K2378">
        <v>1.20512338821521E+18</v>
      </c>
      <c r="L2378" t="s">
        <v>6909</v>
      </c>
    </row>
    <row r="2379" spans="1:12" x14ac:dyDescent="0.2">
      <c r="A2379" s="1">
        <v>43811.5783912037</v>
      </c>
      <c r="B2379" t="s">
        <v>6910</v>
      </c>
      <c r="D2379">
        <v>0</v>
      </c>
      <c r="E2379">
        <v>0</v>
      </c>
      <c r="F2379">
        <v>0</v>
      </c>
      <c r="G2379" t="s">
        <v>6911</v>
      </c>
      <c r="K2379">
        <v>1.2051233588300201E+18</v>
      </c>
      <c r="L2379" t="s">
        <v>6912</v>
      </c>
    </row>
    <row r="2380" spans="1:12" x14ac:dyDescent="0.2">
      <c r="A2380" s="1">
        <v>43811.577337962961</v>
      </c>
      <c r="B2380" t="s">
        <v>6882</v>
      </c>
      <c r="D2380">
        <v>0</v>
      </c>
      <c r="E2380">
        <v>1</v>
      </c>
      <c r="F2380">
        <v>0</v>
      </c>
      <c r="G2380" t="s">
        <v>6913</v>
      </c>
      <c r="K2380">
        <v>1.2051229751936901E+18</v>
      </c>
      <c r="L2380" t="s">
        <v>6914</v>
      </c>
    </row>
    <row r="2381" spans="1:12" x14ac:dyDescent="0.2">
      <c r="A2381" s="1">
        <v>43811.576388888891</v>
      </c>
      <c r="B2381" t="s">
        <v>1950</v>
      </c>
      <c r="D2381">
        <v>1</v>
      </c>
      <c r="E2381">
        <v>8</v>
      </c>
      <c r="F2381">
        <v>3</v>
      </c>
      <c r="G2381" t="s">
        <v>6915</v>
      </c>
      <c r="I2381" t="e">
        <f>_xlfn.SINGLE(Saudi_Aramco _xlfn.SINGLE(Aramco))</f>
        <v>#NAME?</v>
      </c>
      <c r="K2381">
        <v>1.2051226321123599E+18</v>
      </c>
      <c r="L2381" t="s">
        <v>6916</v>
      </c>
    </row>
    <row r="2382" spans="1:12" x14ac:dyDescent="0.2">
      <c r="A2382" s="1">
        <v>43811.57607638889</v>
      </c>
      <c r="B2382" t="s">
        <v>6917</v>
      </c>
      <c r="C2382" t="s">
        <v>6918</v>
      </c>
      <c r="D2382">
        <v>0</v>
      </c>
      <c r="E2382">
        <v>0</v>
      </c>
      <c r="F2382">
        <v>0</v>
      </c>
      <c r="G2382" t="s">
        <v>6919</v>
      </c>
      <c r="K2382">
        <v>1.20512252027539E+18</v>
      </c>
      <c r="L2382" t="s">
        <v>6920</v>
      </c>
    </row>
    <row r="2383" spans="1:12" x14ac:dyDescent="0.2">
      <c r="A2383" s="1">
        <v>43811.575474537036</v>
      </c>
      <c r="B2383" t="s">
        <v>6921</v>
      </c>
      <c r="D2383">
        <v>1</v>
      </c>
      <c r="E2383">
        <v>1</v>
      </c>
      <c r="F2383">
        <v>1</v>
      </c>
      <c r="G2383" t="s">
        <v>6922</v>
      </c>
      <c r="K2383">
        <v>1.20512230387454E+18</v>
      </c>
      <c r="L2383" t="s">
        <v>6923</v>
      </c>
    </row>
    <row r="2384" spans="1:12" x14ac:dyDescent="0.2">
      <c r="A2384" s="1">
        <v>43811.575277777774</v>
      </c>
      <c r="B2384" t="s">
        <v>6924</v>
      </c>
      <c r="C2384" t="s">
        <v>2520</v>
      </c>
      <c r="D2384">
        <v>0</v>
      </c>
      <c r="E2384">
        <v>0</v>
      </c>
      <c r="F2384">
        <v>0</v>
      </c>
      <c r="G2384" t="s">
        <v>6925</v>
      </c>
      <c r="K2384">
        <v>1.2051222295388201E+18</v>
      </c>
      <c r="L2384" t="s">
        <v>6926</v>
      </c>
    </row>
    <row r="2385" spans="1:12" x14ac:dyDescent="0.2">
      <c r="A2385" s="1">
        <v>43811.573900462965</v>
      </c>
      <c r="B2385" t="s">
        <v>6927</v>
      </c>
      <c r="D2385">
        <v>0</v>
      </c>
      <c r="E2385">
        <v>5</v>
      </c>
      <c r="F2385">
        <v>13</v>
      </c>
      <c r="G2385" t="s">
        <v>6928</v>
      </c>
      <c r="K2385">
        <v>1.2051217321615401E+18</v>
      </c>
      <c r="L2385" t="s">
        <v>6929</v>
      </c>
    </row>
    <row r="2386" spans="1:12" x14ac:dyDescent="0.2">
      <c r="A2386" s="1">
        <v>43811.572939814818</v>
      </c>
      <c r="B2386" t="s">
        <v>6930</v>
      </c>
      <c r="C2386" t="s">
        <v>6447</v>
      </c>
      <c r="D2386">
        <v>0</v>
      </c>
      <c r="E2386">
        <v>0</v>
      </c>
      <c r="F2386">
        <v>0</v>
      </c>
      <c r="G2386" t="s">
        <v>6931</v>
      </c>
      <c r="K2386">
        <v>1.2051213851709801E+18</v>
      </c>
      <c r="L2386" t="s">
        <v>6932</v>
      </c>
    </row>
    <row r="2387" spans="1:12" x14ac:dyDescent="0.2">
      <c r="A2387" s="1">
        <v>43811.570462962962</v>
      </c>
      <c r="B2387" t="s">
        <v>6933</v>
      </c>
      <c r="C2387" t="s">
        <v>6934</v>
      </c>
      <c r="D2387">
        <v>0</v>
      </c>
      <c r="E2387">
        <v>0</v>
      </c>
      <c r="F2387">
        <v>2</v>
      </c>
      <c r="G2387" t="s">
        <v>6935</v>
      </c>
      <c r="K2387">
        <v>1.20512048672589E+18</v>
      </c>
      <c r="L2387" t="s">
        <v>6936</v>
      </c>
    </row>
    <row r="2388" spans="1:12" x14ac:dyDescent="0.2">
      <c r="A2388" s="1">
        <v>43811.569490740738</v>
      </c>
      <c r="B2388" t="s">
        <v>6937</v>
      </c>
      <c r="D2388">
        <v>0</v>
      </c>
      <c r="E2388">
        <v>0</v>
      </c>
      <c r="F2388">
        <v>1</v>
      </c>
      <c r="G2388" t="s">
        <v>6938</v>
      </c>
      <c r="K2388">
        <v>1.20512013133411E+18</v>
      </c>
      <c r="L2388" t="s">
        <v>6939</v>
      </c>
    </row>
    <row r="2389" spans="1:12" x14ac:dyDescent="0.2">
      <c r="A2389" s="1">
        <v>43811.568437499998</v>
      </c>
      <c r="B2389" t="s">
        <v>6822</v>
      </c>
      <c r="D2389">
        <v>0</v>
      </c>
      <c r="E2389">
        <v>0</v>
      </c>
      <c r="F2389">
        <v>0</v>
      </c>
      <c r="G2389" t="s">
        <v>6940</v>
      </c>
      <c r="K2389">
        <v>1.20511975336861E+18</v>
      </c>
      <c r="L2389" t="s">
        <v>6941</v>
      </c>
    </row>
    <row r="2390" spans="1:12" x14ac:dyDescent="0.2">
      <c r="A2390" s="1">
        <v>43811.568391203706</v>
      </c>
      <c r="B2390" t="s">
        <v>6942</v>
      </c>
      <c r="D2390">
        <v>1</v>
      </c>
      <c r="E2390">
        <v>1</v>
      </c>
      <c r="F2390">
        <v>3</v>
      </c>
      <c r="G2390" t="s">
        <v>6943</v>
      </c>
      <c r="K2390">
        <v>1.20511973512753E+18</v>
      </c>
      <c r="L2390" t="s">
        <v>6944</v>
      </c>
    </row>
    <row r="2391" spans="1:12" x14ac:dyDescent="0.2">
      <c r="A2391" s="1">
        <v>43811.565891203703</v>
      </c>
      <c r="B2391" t="s">
        <v>6721</v>
      </c>
      <c r="D2391">
        <v>0</v>
      </c>
      <c r="E2391">
        <v>0</v>
      </c>
      <c r="F2391">
        <v>0</v>
      </c>
      <c r="G2391" t="s">
        <v>6945</v>
      </c>
      <c r="K2391">
        <v>1.2051188291913999E+18</v>
      </c>
      <c r="L2391" t="s">
        <v>6946</v>
      </c>
    </row>
    <row r="2392" spans="1:12" x14ac:dyDescent="0.2">
      <c r="A2392" s="1">
        <v>43811.563460648147</v>
      </c>
      <c r="B2392" t="s">
        <v>6947</v>
      </c>
      <c r="D2392">
        <v>1</v>
      </c>
      <c r="E2392">
        <v>0</v>
      </c>
      <c r="F2392">
        <v>1</v>
      </c>
      <c r="G2392" t="s">
        <v>6948</v>
      </c>
      <c r="K2392">
        <v>1.20511794789265E+18</v>
      </c>
      <c r="L2392" t="s">
        <v>6949</v>
      </c>
    </row>
    <row r="2393" spans="1:12" x14ac:dyDescent="0.2">
      <c r="A2393" s="1">
        <v>43811.560023148151</v>
      </c>
      <c r="B2393" t="s">
        <v>6950</v>
      </c>
      <c r="D2393">
        <v>0</v>
      </c>
      <c r="E2393">
        <v>0</v>
      </c>
      <c r="F2393">
        <v>0</v>
      </c>
      <c r="G2393" t="s">
        <v>6951</v>
      </c>
      <c r="K2393">
        <v>1.2051167022514601E+18</v>
      </c>
      <c r="L2393" t="s">
        <v>6952</v>
      </c>
    </row>
    <row r="2394" spans="1:12" x14ac:dyDescent="0.2">
      <c r="A2394" s="1">
        <v>43811.558622685188</v>
      </c>
      <c r="B2394" t="s">
        <v>6953</v>
      </c>
      <c r="C2394" t="s">
        <v>504</v>
      </c>
      <c r="D2394">
        <v>0</v>
      </c>
      <c r="E2394">
        <v>0</v>
      </c>
      <c r="F2394">
        <v>0</v>
      </c>
      <c r="G2394" t="s">
        <v>6954</v>
      </c>
      <c r="K2394">
        <v>1.2051161945267599E+18</v>
      </c>
      <c r="L2394" t="s">
        <v>6955</v>
      </c>
    </row>
    <row r="2395" spans="1:12" x14ac:dyDescent="0.2">
      <c r="A2395" s="1">
        <v>43811.558217592596</v>
      </c>
      <c r="B2395" t="s">
        <v>1930</v>
      </c>
      <c r="D2395">
        <v>0</v>
      </c>
      <c r="E2395">
        <v>1</v>
      </c>
      <c r="F2395">
        <v>1</v>
      </c>
      <c r="G2395" t="s">
        <v>6956</v>
      </c>
      <c r="K2395">
        <v>1.20511604689133E+18</v>
      </c>
      <c r="L2395" t="s">
        <v>6957</v>
      </c>
    </row>
    <row r="2396" spans="1:12" x14ac:dyDescent="0.2">
      <c r="A2396" s="1">
        <v>43811.555532407408</v>
      </c>
      <c r="B2396" t="s">
        <v>6958</v>
      </c>
      <c r="D2396">
        <v>12</v>
      </c>
      <c r="E2396">
        <v>64</v>
      </c>
      <c r="F2396">
        <v>99</v>
      </c>
      <c r="G2396" t="s">
        <v>6959</v>
      </c>
      <c r="K2396">
        <v>1.2051150766231301E+18</v>
      </c>
      <c r="L2396" t="s">
        <v>6960</v>
      </c>
    </row>
    <row r="2397" spans="1:12" x14ac:dyDescent="0.2">
      <c r="A2397" s="1">
        <v>43811.554884259262</v>
      </c>
      <c r="B2397" t="s">
        <v>6961</v>
      </c>
      <c r="D2397">
        <v>1</v>
      </c>
      <c r="E2397">
        <v>0</v>
      </c>
      <c r="F2397">
        <v>0</v>
      </c>
      <c r="G2397" t="s">
        <v>6962</v>
      </c>
      <c r="K2397">
        <v>1.20511484165407E+18</v>
      </c>
      <c r="L2397" t="s">
        <v>6963</v>
      </c>
    </row>
    <row r="2398" spans="1:12" x14ac:dyDescent="0.2">
      <c r="A2398" s="1">
        <v>43811.553298611114</v>
      </c>
      <c r="B2398" t="s">
        <v>6964</v>
      </c>
      <c r="D2398">
        <v>0</v>
      </c>
      <c r="E2398">
        <v>2</v>
      </c>
      <c r="F2398">
        <v>4</v>
      </c>
      <c r="G2398" t="s">
        <v>6965</v>
      </c>
      <c r="K2398">
        <v>1.20511426707634E+18</v>
      </c>
      <c r="L2398" t="s">
        <v>6966</v>
      </c>
    </row>
    <row r="2399" spans="1:12" x14ac:dyDescent="0.2">
      <c r="A2399" s="1">
        <v>43811.55159722222</v>
      </c>
      <c r="B2399" t="s">
        <v>6961</v>
      </c>
      <c r="D2399">
        <v>1</v>
      </c>
      <c r="E2399">
        <v>0</v>
      </c>
      <c r="F2399">
        <v>0</v>
      </c>
      <c r="G2399" t="s">
        <v>6967</v>
      </c>
      <c r="K2399">
        <v>1.2051136477328399E+18</v>
      </c>
      <c r="L2399" t="s">
        <v>6968</v>
      </c>
    </row>
    <row r="2400" spans="1:12" x14ac:dyDescent="0.2">
      <c r="A2400" s="1">
        <v>43811.551412037035</v>
      </c>
      <c r="B2400" t="s">
        <v>6969</v>
      </c>
      <c r="D2400">
        <v>0</v>
      </c>
      <c r="E2400">
        <v>0</v>
      </c>
      <c r="F2400">
        <v>0</v>
      </c>
      <c r="G2400" t="s">
        <v>6970</v>
      </c>
      <c r="K2400">
        <v>1.2051135802757901E+18</v>
      </c>
      <c r="L2400" t="s">
        <v>6971</v>
      </c>
    </row>
    <row r="2401" spans="1:12" x14ac:dyDescent="0.2">
      <c r="A2401" s="1">
        <v>43811.547939814816</v>
      </c>
      <c r="B2401" t="s">
        <v>6972</v>
      </c>
      <c r="D2401">
        <v>0</v>
      </c>
      <c r="E2401">
        <v>1</v>
      </c>
      <c r="F2401">
        <v>1</v>
      </c>
      <c r="G2401" t="s">
        <v>6973</v>
      </c>
      <c r="K2401">
        <v>1.2051123231884401E+18</v>
      </c>
      <c r="L2401" t="s">
        <v>6974</v>
      </c>
    </row>
    <row r="2402" spans="1:12" x14ac:dyDescent="0.2">
      <c r="A2402" s="1">
        <v>43811.547002314815</v>
      </c>
      <c r="B2402" t="s">
        <v>6975</v>
      </c>
      <c r="D2402">
        <v>4</v>
      </c>
      <c r="E2402">
        <v>58</v>
      </c>
      <c r="F2402">
        <v>27</v>
      </c>
      <c r="G2402" t="s">
        <v>6976</v>
      </c>
      <c r="K2402">
        <v>1.20511198247248E+18</v>
      </c>
      <c r="L2402" t="s">
        <v>6977</v>
      </c>
    </row>
    <row r="2403" spans="1:12" x14ac:dyDescent="0.2">
      <c r="A2403" s="1">
        <v>43811.544340277775</v>
      </c>
      <c r="B2403" t="s">
        <v>6084</v>
      </c>
      <c r="D2403">
        <v>1</v>
      </c>
      <c r="E2403">
        <v>2</v>
      </c>
      <c r="F2403">
        <v>3</v>
      </c>
      <c r="G2403" t="s">
        <v>6978</v>
      </c>
      <c r="K2403">
        <v>1.2051110194267599E+18</v>
      </c>
      <c r="L2403" t="s">
        <v>6979</v>
      </c>
    </row>
    <row r="2404" spans="1:12" x14ac:dyDescent="0.2">
      <c r="A2404" s="1">
        <v>43811.543819444443</v>
      </c>
      <c r="B2404" t="s">
        <v>6084</v>
      </c>
      <c r="C2404" t="s">
        <v>3182</v>
      </c>
      <c r="D2404">
        <v>1</v>
      </c>
      <c r="E2404">
        <v>12</v>
      </c>
      <c r="F2404">
        <v>10</v>
      </c>
      <c r="G2404" t="s">
        <v>6980</v>
      </c>
      <c r="K2404">
        <v>1.20511083002034E+18</v>
      </c>
      <c r="L2404" t="s">
        <v>6981</v>
      </c>
    </row>
    <row r="2405" spans="1:12" x14ac:dyDescent="0.2">
      <c r="A2405" s="1">
        <v>43811.54314814815</v>
      </c>
      <c r="B2405" t="s">
        <v>6982</v>
      </c>
      <c r="D2405">
        <v>0</v>
      </c>
      <c r="E2405">
        <v>0</v>
      </c>
      <c r="F2405">
        <v>0</v>
      </c>
      <c r="G2405" t="s">
        <v>6983</v>
      </c>
      <c r="K2405">
        <v>1.2051105854421399E+18</v>
      </c>
      <c r="L2405" t="s">
        <v>6984</v>
      </c>
    </row>
    <row r="2406" spans="1:12" x14ac:dyDescent="0.2">
      <c r="A2406" s="1">
        <v>43811.541678240741</v>
      </c>
      <c r="B2406" t="s">
        <v>1950</v>
      </c>
      <c r="D2406">
        <v>1</v>
      </c>
      <c r="E2406">
        <v>5</v>
      </c>
      <c r="F2406">
        <v>2</v>
      </c>
      <c r="G2406" t="s">
        <v>6985</v>
      </c>
      <c r="I2406" t="e">
        <f>_xlfn.SINGLE(Saudi_Aramco _xlfn.SINGLE(Aramco))</f>
        <v>#NAME?</v>
      </c>
      <c r="K2406">
        <v>1.2051100529960499E+18</v>
      </c>
      <c r="L2406" t="s">
        <v>6986</v>
      </c>
    </row>
    <row r="2407" spans="1:12" x14ac:dyDescent="0.2">
      <c r="A2407" s="1">
        <v>43811.540995370371</v>
      </c>
      <c r="B2407" t="s">
        <v>6987</v>
      </c>
      <c r="D2407">
        <v>0</v>
      </c>
      <c r="E2407">
        <v>0</v>
      </c>
      <c r="F2407">
        <v>0</v>
      </c>
      <c r="G2407" t="s">
        <v>6988</v>
      </c>
      <c r="K2407">
        <v>1.2051098061404401E+18</v>
      </c>
      <c r="L2407" t="s">
        <v>6989</v>
      </c>
    </row>
    <row r="2408" spans="1:12" x14ac:dyDescent="0.2">
      <c r="A2408" s="1">
        <v>43811.539907407408</v>
      </c>
      <c r="B2408" t="s">
        <v>6990</v>
      </c>
      <c r="C2408" t="s">
        <v>750</v>
      </c>
      <c r="D2408">
        <v>0</v>
      </c>
      <c r="E2408">
        <v>0</v>
      </c>
      <c r="F2408">
        <v>1</v>
      </c>
      <c r="G2408" t="s">
        <v>6991</v>
      </c>
      <c r="K2408">
        <v>1.20510941267694E+18</v>
      </c>
      <c r="L2408" t="s">
        <v>6992</v>
      </c>
    </row>
    <row r="2409" spans="1:12" x14ac:dyDescent="0.2">
      <c r="A2409" s="1">
        <v>43811.539629629631</v>
      </c>
      <c r="B2409" t="s">
        <v>6993</v>
      </c>
      <c r="D2409">
        <v>0</v>
      </c>
      <c r="E2409">
        <v>0</v>
      </c>
      <c r="F2409">
        <v>0</v>
      </c>
      <c r="G2409" t="s">
        <v>6994</v>
      </c>
      <c r="K2409">
        <v>1.2051093126595599E+18</v>
      </c>
      <c r="L2409" t="s">
        <v>6995</v>
      </c>
    </row>
    <row r="2410" spans="1:12" x14ac:dyDescent="0.2">
      <c r="A2410" s="1">
        <v>43811.539189814815</v>
      </c>
      <c r="B2410" t="s">
        <v>6246</v>
      </c>
      <c r="C2410" t="s">
        <v>6798</v>
      </c>
      <c r="D2410">
        <v>0</v>
      </c>
      <c r="E2410">
        <v>0</v>
      </c>
      <c r="F2410">
        <v>0</v>
      </c>
      <c r="G2410" t="s">
        <v>6996</v>
      </c>
      <c r="K2410">
        <v>1.2051091540436201E+18</v>
      </c>
      <c r="L2410" t="s">
        <v>6997</v>
      </c>
    </row>
    <row r="2411" spans="1:12" x14ac:dyDescent="0.2">
      <c r="A2411" s="1">
        <v>43811.537557870368</v>
      </c>
      <c r="B2411" t="s">
        <v>1175</v>
      </c>
      <c r="D2411">
        <v>1</v>
      </c>
      <c r="E2411">
        <v>1</v>
      </c>
      <c r="F2411">
        <v>7</v>
      </c>
      <c r="G2411" t="s">
        <v>6998</v>
      </c>
      <c r="K2411">
        <v>1.2051085597820001E+18</v>
      </c>
      <c r="L2411" t="s">
        <v>6999</v>
      </c>
    </row>
    <row r="2412" spans="1:12" x14ac:dyDescent="0.2">
      <c r="A2412" s="1">
        <v>43811.53733796296</v>
      </c>
      <c r="B2412" t="s">
        <v>7000</v>
      </c>
      <c r="D2412">
        <v>0</v>
      </c>
      <c r="E2412">
        <v>0</v>
      </c>
      <c r="F2412">
        <v>1</v>
      </c>
      <c r="G2412" t="s">
        <v>7001</v>
      </c>
      <c r="K2412">
        <v>1.2051084832107799E+18</v>
      </c>
      <c r="L2412" t="s">
        <v>7002</v>
      </c>
    </row>
    <row r="2413" spans="1:12" x14ac:dyDescent="0.2">
      <c r="A2413" s="1">
        <v>43811.535416666666</v>
      </c>
      <c r="B2413" t="s">
        <v>7003</v>
      </c>
      <c r="C2413" t="s">
        <v>7004</v>
      </c>
      <c r="D2413">
        <v>0</v>
      </c>
      <c r="E2413">
        <v>0</v>
      </c>
      <c r="F2413">
        <v>0</v>
      </c>
      <c r="G2413" t="s">
        <v>7005</v>
      </c>
      <c r="K2413">
        <v>1.20510778738419E+18</v>
      </c>
      <c r="L2413" t="s">
        <v>7006</v>
      </c>
    </row>
    <row r="2414" spans="1:12" x14ac:dyDescent="0.2">
      <c r="A2414" s="1">
        <v>43811.533391203702</v>
      </c>
      <c r="B2414" t="s">
        <v>7007</v>
      </c>
      <c r="D2414">
        <v>0</v>
      </c>
      <c r="E2414">
        <v>0</v>
      </c>
      <c r="F2414">
        <v>0</v>
      </c>
      <c r="G2414" t="s">
        <v>7008</v>
      </c>
      <c r="K2414">
        <v>1.2051070507469499E+18</v>
      </c>
      <c r="L2414" t="s">
        <v>7009</v>
      </c>
    </row>
    <row r="2415" spans="1:12" x14ac:dyDescent="0.2">
      <c r="A2415" s="1">
        <v>43811.532604166663</v>
      </c>
      <c r="B2415" t="s">
        <v>7010</v>
      </c>
      <c r="C2415" t="s">
        <v>7010</v>
      </c>
      <c r="D2415">
        <v>1</v>
      </c>
      <c r="E2415">
        <v>1</v>
      </c>
      <c r="F2415">
        <v>0</v>
      </c>
      <c r="G2415" t="s">
        <v>7011</v>
      </c>
      <c r="K2415">
        <v>1.2051067652406799E+18</v>
      </c>
      <c r="L2415" t="s">
        <v>7012</v>
      </c>
    </row>
    <row r="2416" spans="1:12" x14ac:dyDescent="0.2">
      <c r="A2416" s="1">
        <v>43811.531087962961</v>
      </c>
      <c r="B2416" t="s">
        <v>7013</v>
      </c>
      <c r="D2416">
        <v>1</v>
      </c>
      <c r="E2416">
        <v>0</v>
      </c>
      <c r="F2416">
        <v>0</v>
      </c>
      <c r="G2416" t="s">
        <v>7014</v>
      </c>
      <c r="K2416">
        <v>1.2051062187438001E+18</v>
      </c>
      <c r="L2416" t="s">
        <v>7015</v>
      </c>
    </row>
    <row r="2417" spans="1:12" x14ac:dyDescent="0.2">
      <c r="A2417" s="1">
        <v>43811.530011574076</v>
      </c>
      <c r="B2417" t="s">
        <v>7016</v>
      </c>
      <c r="D2417">
        <v>0</v>
      </c>
      <c r="E2417">
        <v>0</v>
      </c>
      <c r="F2417">
        <v>0</v>
      </c>
      <c r="G2417" t="s">
        <v>7017</v>
      </c>
      <c r="K2417">
        <v>1.20510582637091E+18</v>
      </c>
      <c r="L2417" t="s">
        <v>7018</v>
      </c>
    </row>
    <row r="2418" spans="1:12" x14ac:dyDescent="0.2">
      <c r="A2418" s="1">
        <v>43811.527905092589</v>
      </c>
      <c r="B2418" t="s">
        <v>7019</v>
      </c>
      <c r="C2418" t="s">
        <v>7020</v>
      </c>
      <c r="D2418">
        <v>1</v>
      </c>
      <c r="E2418">
        <v>1</v>
      </c>
      <c r="F2418">
        <v>2</v>
      </c>
      <c r="G2418" t="s">
        <v>7021</v>
      </c>
      <c r="K2418">
        <v>1.20510506197154E+18</v>
      </c>
      <c r="L2418" t="s">
        <v>7022</v>
      </c>
    </row>
    <row r="2419" spans="1:12" x14ac:dyDescent="0.2">
      <c r="A2419" s="1">
        <v>43811.527511574073</v>
      </c>
      <c r="B2419" t="s">
        <v>7023</v>
      </c>
      <c r="D2419">
        <v>1</v>
      </c>
      <c r="E2419">
        <v>0</v>
      </c>
      <c r="F2419">
        <v>0</v>
      </c>
      <c r="G2419" t="s">
        <v>7024</v>
      </c>
      <c r="K2419">
        <v>1.20510492042224E+18</v>
      </c>
      <c r="L2419" t="s">
        <v>7025</v>
      </c>
    </row>
    <row r="2420" spans="1:12" x14ac:dyDescent="0.2">
      <c r="A2420" s="1">
        <v>43811.525462962964</v>
      </c>
      <c r="B2420" t="s">
        <v>3602</v>
      </c>
      <c r="C2420" t="s">
        <v>7026</v>
      </c>
      <c r="D2420">
        <v>2</v>
      </c>
      <c r="E2420">
        <v>0</v>
      </c>
      <c r="F2420">
        <v>0</v>
      </c>
      <c r="G2420" t="s">
        <v>7027</v>
      </c>
      <c r="K2420">
        <v>1.20510418018627E+18</v>
      </c>
      <c r="L2420" t="s">
        <v>7028</v>
      </c>
    </row>
    <row r="2421" spans="1:12" x14ac:dyDescent="0.2">
      <c r="A2421" s="1">
        <v>43811.525011574071</v>
      </c>
      <c r="B2421" t="s">
        <v>548</v>
      </c>
      <c r="D2421">
        <v>4</v>
      </c>
      <c r="E2421">
        <v>2</v>
      </c>
      <c r="F2421">
        <v>12</v>
      </c>
      <c r="G2421" t="s">
        <v>7029</v>
      </c>
      <c r="K2421">
        <v>1.20510401458253E+18</v>
      </c>
      <c r="L2421" t="s">
        <v>7030</v>
      </c>
    </row>
    <row r="2422" spans="1:12" x14ac:dyDescent="0.2">
      <c r="A2422" s="1">
        <v>43811.524236111109</v>
      </c>
      <c r="B2422" t="s">
        <v>7031</v>
      </c>
      <c r="D2422">
        <v>0</v>
      </c>
      <c r="E2422">
        <v>0</v>
      </c>
      <c r="F2422">
        <v>0</v>
      </c>
      <c r="G2422" t="s">
        <v>7032</v>
      </c>
      <c r="K2422">
        <v>1.20510373361874E+18</v>
      </c>
      <c r="L2422" t="s">
        <v>7033</v>
      </c>
    </row>
    <row r="2423" spans="1:12" x14ac:dyDescent="0.2">
      <c r="A2423" s="1">
        <v>43811.517152777778</v>
      </c>
      <c r="B2423" t="s">
        <v>7034</v>
      </c>
      <c r="C2423" t="s">
        <v>894</v>
      </c>
      <c r="D2423">
        <v>0</v>
      </c>
      <c r="E2423">
        <v>0</v>
      </c>
      <c r="F2423">
        <v>1</v>
      </c>
      <c r="G2423" t="s">
        <v>7035</v>
      </c>
      <c r="K2423">
        <v>1.20510116827329E+18</v>
      </c>
      <c r="L2423" t="s">
        <v>7036</v>
      </c>
    </row>
    <row r="2424" spans="1:12" x14ac:dyDescent="0.2">
      <c r="A2424" s="1">
        <v>43811.516562500001</v>
      </c>
      <c r="B2424" t="s">
        <v>5114</v>
      </c>
      <c r="D2424">
        <v>0</v>
      </c>
      <c r="E2424">
        <v>0</v>
      </c>
      <c r="F2424">
        <v>0</v>
      </c>
      <c r="G2424" t="s">
        <v>7037</v>
      </c>
      <c r="K2424">
        <v>1.2051009507189901E+18</v>
      </c>
      <c r="L2424" t="s">
        <v>7038</v>
      </c>
    </row>
    <row r="2425" spans="1:12" x14ac:dyDescent="0.2">
      <c r="A2425" s="1">
        <v>43811.51421296296</v>
      </c>
      <c r="B2425" t="s">
        <v>7039</v>
      </c>
      <c r="D2425">
        <v>0</v>
      </c>
      <c r="E2425">
        <v>0</v>
      </c>
      <c r="F2425">
        <v>0</v>
      </c>
      <c r="G2425" t="s">
        <v>7040</v>
      </c>
      <c r="K2425">
        <v>1.20510010283619E+18</v>
      </c>
      <c r="L2425" t="s">
        <v>7041</v>
      </c>
    </row>
    <row r="2426" spans="1:12" x14ac:dyDescent="0.2">
      <c r="A2426" s="1">
        <v>43811.512060185189</v>
      </c>
      <c r="B2426" t="s">
        <v>7042</v>
      </c>
      <c r="D2426">
        <v>0</v>
      </c>
      <c r="E2426">
        <v>0</v>
      </c>
      <c r="F2426">
        <v>0</v>
      </c>
      <c r="G2426" t="s">
        <v>7043</v>
      </c>
      <c r="K2426">
        <v>1.20509932117731E+18</v>
      </c>
      <c r="L2426" t="s">
        <v>7044</v>
      </c>
    </row>
    <row r="2427" spans="1:12" x14ac:dyDescent="0.2">
      <c r="A2427" s="1">
        <v>43811.511782407404</v>
      </c>
      <c r="B2427" t="s">
        <v>6570</v>
      </c>
      <c r="C2427" t="s">
        <v>3452</v>
      </c>
      <c r="D2427">
        <v>1</v>
      </c>
      <c r="E2427">
        <v>0</v>
      </c>
      <c r="F2427">
        <v>0</v>
      </c>
      <c r="G2427" t="s">
        <v>7045</v>
      </c>
      <c r="K2427">
        <v>1.2050992210677399E+18</v>
      </c>
      <c r="L2427" t="s">
        <v>7046</v>
      </c>
    </row>
    <row r="2428" spans="1:12" x14ac:dyDescent="0.2">
      <c r="A2428" s="1">
        <v>43811.509884259256</v>
      </c>
      <c r="B2428" t="s">
        <v>7047</v>
      </c>
      <c r="D2428">
        <v>0</v>
      </c>
      <c r="E2428">
        <v>2</v>
      </c>
      <c r="F2428">
        <v>0</v>
      </c>
      <c r="G2428" t="s">
        <v>7048</v>
      </c>
      <c r="K2428">
        <v>1.2050985327447099E+18</v>
      </c>
      <c r="L2428" t="s">
        <v>7049</v>
      </c>
    </row>
    <row r="2429" spans="1:12" x14ac:dyDescent="0.2">
      <c r="A2429" s="1">
        <v>43811.509594907409</v>
      </c>
      <c r="B2429" t="s">
        <v>7050</v>
      </c>
      <c r="C2429" t="s">
        <v>7051</v>
      </c>
      <c r="D2429">
        <v>0</v>
      </c>
      <c r="E2429">
        <v>0</v>
      </c>
      <c r="F2429">
        <v>0</v>
      </c>
      <c r="G2429" t="s">
        <v>7052</v>
      </c>
      <c r="K2429">
        <v>1.2050984285833001E+18</v>
      </c>
      <c r="L2429" t="s">
        <v>7053</v>
      </c>
    </row>
    <row r="2430" spans="1:12" x14ac:dyDescent="0.2">
      <c r="A2430" s="1">
        <v>43811.508819444447</v>
      </c>
      <c r="B2430" t="s">
        <v>7054</v>
      </c>
      <c r="D2430">
        <v>0</v>
      </c>
      <c r="E2430">
        <v>0</v>
      </c>
      <c r="F2430">
        <v>1</v>
      </c>
      <c r="G2430" t="s">
        <v>7055</v>
      </c>
      <c r="J2430" t="s">
        <v>7056</v>
      </c>
      <c r="K2430">
        <v>1.2050981486764001E+18</v>
      </c>
      <c r="L2430" t="s">
        <v>7057</v>
      </c>
    </row>
    <row r="2431" spans="1:12" x14ac:dyDescent="0.2">
      <c r="A2431" s="1">
        <v>43811.508449074077</v>
      </c>
      <c r="B2431" t="s">
        <v>7058</v>
      </c>
      <c r="D2431">
        <v>4</v>
      </c>
      <c r="E2431">
        <v>72</v>
      </c>
      <c r="F2431">
        <v>11</v>
      </c>
      <c r="G2431" t="s">
        <v>7059</v>
      </c>
      <c r="K2431">
        <v>1.2050980143874401E+18</v>
      </c>
      <c r="L2431" t="s">
        <v>7060</v>
      </c>
    </row>
    <row r="2432" spans="1:12" x14ac:dyDescent="0.2">
      <c r="A2432" s="1">
        <v>43811.504953703705</v>
      </c>
      <c r="B2432" t="s">
        <v>7061</v>
      </c>
      <c r="C2432" t="s">
        <v>1954</v>
      </c>
      <c r="D2432">
        <v>1</v>
      </c>
      <c r="E2432">
        <v>1</v>
      </c>
      <c r="F2432">
        <v>0</v>
      </c>
      <c r="G2432" t="s">
        <v>7062</v>
      </c>
      <c r="K2432">
        <v>1.2050967439998001E+18</v>
      </c>
      <c r="L2432" t="s">
        <v>7063</v>
      </c>
    </row>
    <row r="2433" spans="1:12" x14ac:dyDescent="0.2">
      <c r="A2433" s="1">
        <v>43811.50209490741</v>
      </c>
      <c r="B2433" t="s">
        <v>3061</v>
      </c>
      <c r="D2433">
        <v>0</v>
      </c>
      <c r="E2433">
        <v>0</v>
      </c>
      <c r="F2433">
        <v>0</v>
      </c>
      <c r="G2433" t="s">
        <v>7064</v>
      </c>
      <c r="K2433">
        <v>1.20509570897987E+18</v>
      </c>
      <c r="L2433" t="s">
        <v>7065</v>
      </c>
    </row>
    <row r="2434" spans="1:12" x14ac:dyDescent="0.2">
      <c r="A2434" s="1">
        <v>43811.500405092593</v>
      </c>
      <c r="B2434" t="s">
        <v>7066</v>
      </c>
      <c r="D2434">
        <v>1</v>
      </c>
      <c r="E2434">
        <v>0</v>
      </c>
      <c r="F2434">
        <v>13</v>
      </c>
      <c r="G2434" t="s">
        <v>7067</v>
      </c>
      <c r="K2434">
        <v>1.2050950994258601E+18</v>
      </c>
      <c r="L2434" t="s">
        <v>7068</v>
      </c>
    </row>
    <row r="2435" spans="1:12" x14ac:dyDescent="0.2">
      <c r="A2435" s="1">
        <v>43811.496469907404</v>
      </c>
      <c r="B2435" t="s">
        <v>7069</v>
      </c>
      <c r="D2435">
        <v>1</v>
      </c>
      <c r="E2435">
        <v>0</v>
      </c>
      <c r="F2435">
        <v>0</v>
      </c>
      <c r="G2435" t="s">
        <v>7070</v>
      </c>
      <c r="K2435">
        <v>1.20509367155057E+18</v>
      </c>
      <c r="L2435" t="s">
        <v>7071</v>
      </c>
    </row>
    <row r="2436" spans="1:12" x14ac:dyDescent="0.2">
      <c r="A2436" s="1">
        <v>43811.494525462964</v>
      </c>
      <c r="B2436" t="s">
        <v>7072</v>
      </c>
      <c r="D2436">
        <v>3</v>
      </c>
      <c r="E2436">
        <v>156</v>
      </c>
      <c r="F2436">
        <v>22</v>
      </c>
      <c r="G2436" t="s">
        <v>7073</v>
      </c>
      <c r="K2436">
        <v>1.2050929660266801E+18</v>
      </c>
      <c r="L2436" t="s">
        <v>7074</v>
      </c>
    </row>
    <row r="2437" spans="1:12" x14ac:dyDescent="0.2">
      <c r="A2437" s="1">
        <v>43811.490671296298</v>
      </c>
      <c r="B2437" t="s">
        <v>7075</v>
      </c>
      <c r="C2437" t="s">
        <v>170</v>
      </c>
      <c r="D2437">
        <v>1</v>
      </c>
      <c r="E2437">
        <v>0</v>
      </c>
      <c r="F2437">
        <v>1</v>
      </c>
      <c r="G2437" t="s">
        <v>7076</v>
      </c>
      <c r="K2437">
        <v>1.2050915696757E+18</v>
      </c>
      <c r="L2437" t="s">
        <v>7077</v>
      </c>
    </row>
    <row r="2438" spans="1:12" x14ac:dyDescent="0.2">
      <c r="A2438" s="1">
        <v>43811.488113425927</v>
      </c>
      <c r="B2438" t="s">
        <v>7078</v>
      </c>
      <c r="C2438" t="s">
        <v>7079</v>
      </c>
      <c r="D2438">
        <v>0</v>
      </c>
      <c r="E2438">
        <v>0</v>
      </c>
      <c r="F2438">
        <v>0</v>
      </c>
      <c r="G2438" t="s">
        <v>7080</v>
      </c>
      <c r="K2438">
        <v>1.20509064493234E+18</v>
      </c>
      <c r="L2438" t="s">
        <v>7081</v>
      </c>
    </row>
    <row r="2439" spans="1:12" x14ac:dyDescent="0.2">
      <c r="A2439" s="1">
        <v>43811.486666666664</v>
      </c>
      <c r="B2439" t="s">
        <v>7082</v>
      </c>
      <c r="D2439">
        <v>1</v>
      </c>
      <c r="E2439">
        <v>1</v>
      </c>
      <c r="F2439">
        <v>0</v>
      </c>
      <c r="G2439" t="s">
        <v>7083</v>
      </c>
      <c r="K2439">
        <v>1.2050901182410701E+18</v>
      </c>
      <c r="L2439" t="s">
        <v>7084</v>
      </c>
    </row>
    <row r="2440" spans="1:12" x14ac:dyDescent="0.2">
      <c r="A2440" s="1">
        <v>43811.486620370371</v>
      </c>
      <c r="B2440" t="s">
        <v>7085</v>
      </c>
      <c r="C2440" t="s">
        <v>7086</v>
      </c>
      <c r="D2440">
        <v>0</v>
      </c>
      <c r="E2440">
        <v>0</v>
      </c>
      <c r="F2440">
        <v>0</v>
      </c>
      <c r="G2440" t="s">
        <v>7087</v>
      </c>
      <c r="K2440">
        <v>1.2050901004949499E+18</v>
      </c>
      <c r="L2440" t="s">
        <v>7088</v>
      </c>
    </row>
    <row r="2441" spans="1:12" x14ac:dyDescent="0.2">
      <c r="A2441" s="1">
        <v>43811.486111111109</v>
      </c>
      <c r="B2441" t="s">
        <v>7089</v>
      </c>
      <c r="D2441">
        <v>0</v>
      </c>
      <c r="E2441">
        <v>2</v>
      </c>
      <c r="F2441">
        <v>2</v>
      </c>
      <c r="G2441" t="s">
        <v>7090</v>
      </c>
      <c r="I2441" t="e">
        <f>_xlfn.SINGLE(alyaum _xlfn.SINGLE(ibahathek11))</f>
        <v>#NAME?</v>
      </c>
      <c r="K2441">
        <v>1.20508991642355E+18</v>
      </c>
      <c r="L2441" t="s">
        <v>7091</v>
      </c>
    </row>
    <row r="2442" spans="1:12" x14ac:dyDescent="0.2">
      <c r="A2442" s="1">
        <v>43811.486076388886</v>
      </c>
      <c r="B2442" t="s">
        <v>7092</v>
      </c>
      <c r="D2442">
        <v>1</v>
      </c>
      <c r="E2442">
        <v>0</v>
      </c>
      <c r="F2442">
        <v>1</v>
      </c>
      <c r="G2442" t="s">
        <v>7093</v>
      </c>
      <c r="I2442" t="e">
        <f>Drahmedbesoo</f>
        <v>#NAME?</v>
      </c>
      <c r="K2442">
        <v>1.2050899068019999E+18</v>
      </c>
      <c r="L2442" t="s">
        <v>7094</v>
      </c>
    </row>
    <row r="2443" spans="1:12" x14ac:dyDescent="0.2">
      <c r="A2443" s="1">
        <v>43811.483541666668</v>
      </c>
      <c r="B2443" t="s">
        <v>7095</v>
      </c>
      <c r="C2443" t="s">
        <v>7096</v>
      </c>
      <c r="D2443">
        <v>1</v>
      </c>
      <c r="E2443">
        <v>0</v>
      </c>
      <c r="F2443">
        <v>0</v>
      </c>
      <c r="G2443" t="s">
        <v>7097</v>
      </c>
      <c r="K2443">
        <v>1.20508898467583E+18</v>
      </c>
      <c r="L2443" t="s">
        <v>7098</v>
      </c>
    </row>
    <row r="2444" spans="1:12" x14ac:dyDescent="0.2">
      <c r="A2444" s="1">
        <v>43811.480891203704</v>
      </c>
      <c r="B2444" t="s">
        <v>7099</v>
      </c>
      <c r="D2444">
        <v>1</v>
      </c>
      <c r="E2444">
        <v>0</v>
      </c>
      <c r="F2444">
        <v>1</v>
      </c>
      <c r="G2444" t="s">
        <v>7100</v>
      </c>
      <c r="K2444">
        <v>1.20508802702815E+18</v>
      </c>
      <c r="L2444" t="s">
        <v>7101</v>
      </c>
    </row>
    <row r="2445" spans="1:12" x14ac:dyDescent="0.2">
      <c r="A2445" s="1">
        <v>43811.477662037039</v>
      </c>
      <c r="B2445" t="s">
        <v>7102</v>
      </c>
      <c r="C2445" t="s">
        <v>6798</v>
      </c>
      <c r="D2445">
        <v>0</v>
      </c>
      <c r="E2445">
        <v>0</v>
      </c>
      <c r="F2445">
        <v>1</v>
      </c>
      <c r="G2445" t="s">
        <v>7103</v>
      </c>
      <c r="K2445">
        <v>1.20508685750944E+18</v>
      </c>
      <c r="L2445" t="s">
        <v>7104</v>
      </c>
    </row>
    <row r="2446" spans="1:12" x14ac:dyDescent="0.2">
      <c r="A2446" s="1">
        <v>43811.477222222224</v>
      </c>
      <c r="B2446" t="s">
        <v>7105</v>
      </c>
      <c r="D2446">
        <v>0</v>
      </c>
      <c r="E2446">
        <v>0</v>
      </c>
      <c r="F2446">
        <v>3</v>
      </c>
      <c r="G2446" t="s">
        <v>7106</v>
      </c>
      <c r="K2446">
        <v>1.20508669699343E+18</v>
      </c>
      <c r="L2446" t="s">
        <v>7107</v>
      </c>
    </row>
    <row r="2447" spans="1:12" x14ac:dyDescent="0.2">
      <c r="A2447" s="1">
        <v>43811.476053240738</v>
      </c>
      <c r="B2447" t="s">
        <v>7108</v>
      </c>
      <c r="C2447" t="s">
        <v>87</v>
      </c>
      <c r="D2447">
        <v>1</v>
      </c>
      <c r="E2447">
        <v>0</v>
      </c>
      <c r="F2447">
        <v>0</v>
      </c>
      <c r="G2447" t="s">
        <v>7109</v>
      </c>
      <c r="K2447">
        <v>1.2050862717832599E+18</v>
      </c>
      <c r="L2447" t="s">
        <v>7110</v>
      </c>
    </row>
    <row r="2448" spans="1:12" x14ac:dyDescent="0.2">
      <c r="A2448" s="1">
        <v>43811.475740740738</v>
      </c>
      <c r="B2448" t="s">
        <v>7111</v>
      </c>
      <c r="D2448">
        <v>0</v>
      </c>
      <c r="E2448">
        <v>0</v>
      </c>
      <c r="F2448">
        <v>0</v>
      </c>
      <c r="G2448" t="s">
        <v>7112</v>
      </c>
      <c r="K2448">
        <v>1.2050861614939899E+18</v>
      </c>
      <c r="L2448" t="s">
        <v>7113</v>
      </c>
    </row>
    <row r="2449" spans="1:12" x14ac:dyDescent="0.2">
      <c r="A2449" s="1">
        <v>43811.47452546296</v>
      </c>
      <c r="B2449" t="s">
        <v>7114</v>
      </c>
      <c r="D2449">
        <v>0</v>
      </c>
      <c r="E2449">
        <v>0</v>
      </c>
      <c r="F2449">
        <v>0</v>
      </c>
      <c r="G2449" t="s">
        <v>7115</v>
      </c>
      <c r="K2449">
        <v>1.2050857170865101E+18</v>
      </c>
      <c r="L2449" t="s">
        <v>7116</v>
      </c>
    </row>
    <row r="2450" spans="1:12" x14ac:dyDescent="0.2">
      <c r="A2450" s="1">
        <v>43811.474374999998</v>
      </c>
      <c r="B2450" t="s">
        <v>7117</v>
      </c>
      <c r="D2450">
        <v>0</v>
      </c>
      <c r="E2450">
        <v>0</v>
      </c>
      <c r="F2450">
        <v>0</v>
      </c>
      <c r="G2450" t="s">
        <v>7118</v>
      </c>
      <c r="K2450">
        <v>1.20508566663747E+18</v>
      </c>
      <c r="L2450" t="s">
        <v>7119</v>
      </c>
    </row>
    <row r="2451" spans="1:12" x14ac:dyDescent="0.2">
      <c r="A2451" s="1">
        <v>43811.472743055558</v>
      </c>
      <c r="B2451" t="s">
        <v>7120</v>
      </c>
      <c r="D2451">
        <v>0</v>
      </c>
      <c r="E2451">
        <v>0</v>
      </c>
      <c r="F2451">
        <v>0</v>
      </c>
      <c r="G2451" t="s">
        <v>7121</v>
      </c>
      <c r="I2451" t="e">
        <f>skynewsarabia</f>
        <v>#NAME?</v>
      </c>
      <c r="K2451">
        <v>1.20508507478338E+18</v>
      </c>
      <c r="L2451" t="s">
        <v>7122</v>
      </c>
    </row>
    <row r="2452" spans="1:12" x14ac:dyDescent="0.2">
      <c r="A2452" s="1">
        <v>43811.472500000003</v>
      </c>
      <c r="B2452" t="s">
        <v>1296</v>
      </c>
      <c r="C2452" t="s">
        <v>7123</v>
      </c>
      <c r="D2452">
        <v>2</v>
      </c>
      <c r="E2452">
        <v>0</v>
      </c>
      <c r="F2452">
        <v>1</v>
      </c>
      <c r="G2452" t="s">
        <v>7124</v>
      </c>
      <c r="K2452">
        <v>1.2050849865771599E+18</v>
      </c>
      <c r="L2452" t="s">
        <v>7125</v>
      </c>
    </row>
    <row r="2453" spans="1:12" x14ac:dyDescent="0.2">
      <c r="A2453" s="1">
        <v>43811.472233796296</v>
      </c>
      <c r="B2453" t="s">
        <v>7126</v>
      </c>
      <c r="D2453">
        <v>0</v>
      </c>
      <c r="E2453">
        <v>0</v>
      </c>
      <c r="F2453">
        <v>0</v>
      </c>
      <c r="G2453" t="s">
        <v>7127</v>
      </c>
      <c r="K2453">
        <v>1.20508488851438E+18</v>
      </c>
      <c r="L2453" t="s">
        <v>7128</v>
      </c>
    </row>
    <row r="2454" spans="1:12" x14ac:dyDescent="0.2">
      <c r="A2454" s="1">
        <v>43811.470775462964</v>
      </c>
      <c r="B2454" t="s">
        <v>3602</v>
      </c>
      <c r="C2454" t="s">
        <v>7129</v>
      </c>
      <c r="D2454">
        <v>1</v>
      </c>
      <c r="E2454">
        <v>0</v>
      </c>
      <c r="F2454">
        <v>0</v>
      </c>
      <c r="G2454" t="s">
        <v>7130</v>
      </c>
      <c r="K2454">
        <v>1.20508436090445E+18</v>
      </c>
      <c r="L2454" t="s">
        <v>7131</v>
      </c>
    </row>
    <row r="2455" spans="1:12" x14ac:dyDescent="0.2">
      <c r="A2455" s="1">
        <v>43811.470775462964</v>
      </c>
      <c r="B2455" t="s">
        <v>7132</v>
      </c>
      <c r="D2455">
        <v>4</v>
      </c>
      <c r="E2455">
        <v>1</v>
      </c>
      <c r="F2455">
        <v>4</v>
      </c>
      <c r="G2455" t="s">
        <v>7133</v>
      </c>
      <c r="K2455">
        <v>1.20508435806498E+18</v>
      </c>
      <c r="L2455" t="s">
        <v>7134</v>
      </c>
    </row>
    <row r="2456" spans="1:12" x14ac:dyDescent="0.2">
      <c r="A2456" s="1">
        <v>43811.469004629631</v>
      </c>
      <c r="B2456" t="s">
        <v>7135</v>
      </c>
      <c r="D2456">
        <v>0</v>
      </c>
      <c r="E2456">
        <v>0</v>
      </c>
      <c r="F2456">
        <v>0</v>
      </c>
      <c r="G2456" t="s">
        <v>7136</v>
      </c>
      <c r="K2456">
        <v>1.2050837193562801E+18</v>
      </c>
      <c r="L2456" t="s">
        <v>7137</v>
      </c>
    </row>
    <row r="2457" spans="1:12" x14ac:dyDescent="0.2">
      <c r="A2457" s="1">
        <v>43811.465150462966</v>
      </c>
      <c r="B2457" t="s">
        <v>7138</v>
      </c>
      <c r="D2457">
        <v>0</v>
      </c>
      <c r="E2457">
        <v>0</v>
      </c>
      <c r="F2457">
        <v>3</v>
      </c>
      <c r="G2457" t="s">
        <v>7139</v>
      </c>
      <c r="K2457">
        <v>1.20508232326961E+18</v>
      </c>
      <c r="L2457" t="s">
        <v>7140</v>
      </c>
    </row>
    <row r="2458" spans="1:12" x14ac:dyDescent="0.2">
      <c r="A2458" s="1">
        <v>43811.464097222219</v>
      </c>
      <c r="B2458" t="s">
        <v>7141</v>
      </c>
      <c r="D2458">
        <v>0</v>
      </c>
      <c r="E2458">
        <v>0</v>
      </c>
      <c r="F2458">
        <v>0</v>
      </c>
      <c r="G2458" t="s">
        <v>7142</v>
      </c>
      <c r="K2458">
        <v>1.20508193904206E+18</v>
      </c>
      <c r="L2458" t="s">
        <v>7143</v>
      </c>
    </row>
    <row r="2459" spans="1:12" x14ac:dyDescent="0.2">
      <c r="A2459" s="1">
        <v>43811.463379629633</v>
      </c>
      <c r="B2459" t="s">
        <v>7144</v>
      </c>
      <c r="D2459">
        <v>0</v>
      </c>
      <c r="E2459">
        <v>0</v>
      </c>
      <c r="F2459">
        <v>1</v>
      </c>
      <c r="G2459" t="s">
        <v>7145</v>
      </c>
      <c r="K2459">
        <v>1.2050816791251899E+18</v>
      </c>
      <c r="L2459" t="s">
        <v>7146</v>
      </c>
    </row>
    <row r="2460" spans="1:12" x14ac:dyDescent="0.2">
      <c r="A2460" s="1">
        <v>43811.461805555555</v>
      </c>
      <c r="B2460" t="s">
        <v>7147</v>
      </c>
      <c r="D2460">
        <v>8</v>
      </c>
      <c r="E2460">
        <v>5</v>
      </c>
      <c r="F2460">
        <v>7</v>
      </c>
      <c r="G2460" t="s">
        <v>7148</v>
      </c>
      <c r="K2460">
        <v>1.2050811087374899E+18</v>
      </c>
      <c r="L2460" t="s">
        <v>7149</v>
      </c>
    </row>
    <row r="2461" spans="1:12" x14ac:dyDescent="0.2">
      <c r="A2461" s="1">
        <v>43811.459780092591</v>
      </c>
      <c r="B2461" t="s">
        <v>7150</v>
      </c>
      <c r="C2461" t="s">
        <v>7151</v>
      </c>
      <c r="D2461">
        <v>2</v>
      </c>
      <c r="E2461">
        <v>0</v>
      </c>
      <c r="F2461">
        <v>1</v>
      </c>
      <c r="G2461" t="s">
        <v>7152</v>
      </c>
      <c r="K2461">
        <v>1.20508037563618E+18</v>
      </c>
      <c r="L2461" t="s">
        <v>7153</v>
      </c>
    </row>
    <row r="2462" spans="1:12" x14ac:dyDescent="0.2">
      <c r="A2462" s="1">
        <v>43811.459606481483</v>
      </c>
      <c r="B2462" t="s">
        <v>7154</v>
      </c>
      <c r="D2462">
        <v>0</v>
      </c>
      <c r="E2462">
        <v>4</v>
      </c>
      <c r="F2462">
        <v>6</v>
      </c>
      <c r="G2462" t="s">
        <v>7155</v>
      </c>
      <c r="K2462">
        <v>1.20508031159758E+18</v>
      </c>
      <c r="L2462" t="s">
        <v>7156</v>
      </c>
    </row>
    <row r="2463" spans="1:12" x14ac:dyDescent="0.2">
      <c r="A2463" s="1">
        <v>43811.458541666667</v>
      </c>
      <c r="B2463" t="s">
        <v>7157</v>
      </c>
      <c r="D2463">
        <v>1</v>
      </c>
      <c r="E2463">
        <v>0</v>
      </c>
      <c r="F2463">
        <v>0</v>
      </c>
      <c r="G2463" t="s">
        <v>7158</v>
      </c>
      <c r="K2463">
        <v>1.2050799266778701E+18</v>
      </c>
      <c r="L2463" t="s">
        <v>7159</v>
      </c>
    </row>
    <row r="2464" spans="1:12" x14ac:dyDescent="0.2">
      <c r="A2464" s="1">
        <v>43811.458333333336</v>
      </c>
      <c r="B2464" t="s">
        <v>7160</v>
      </c>
      <c r="C2464" t="s">
        <v>319</v>
      </c>
      <c r="D2464">
        <v>0</v>
      </c>
      <c r="E2464">
        <v>0</v>
      </c>
      <c r="F2464">
        <v>0</v>
      </c>
      <c r="G2464" t="s">
        <v>7161</v>
      </c>
      <c r="K2464">
        <v>1.20507984982145E+18</v>
      </c>
      <c r="L2464" t="s">
        <v>7162</v>
      </c>
    </row>
    <row r="2465" spans="1:12" x14ac:dyDescent="0.2">
      <c r="A2465" s="1">
        <v>43811.456122685187</v>
      </c>
      <c r="B2465" t="s">
        <v>7163</v>
      </c>
      <c r="D2465">
        <v>0</v>
      </c>
      <c r="E2465">
        <v>0</v>
      </c>
      <c r="F2465">
        <v>1</v>
      </c>
      <c r="G2465" t="s">
        <v>7164</v>
      </c>
      <c r="K2465">
        <v>1.2050790506974799E+18</v>
      </c>
      <c r="L2465" t="s">
        <v>7165</v>
      </c>
    </row>
    <row r="2466" spans="1:12" x14ac:dyDescent="0.2">
      <c r="A2466" s="1">
        <v>43811.456087962964</v>
      </c>
      <c r="B2466" t="s">
        <v>7166</v>
      </c>
      <c r="D2466">
        <v>0</v>
      </c>
      <c r="E2466">
        <v>2</v>
      </c>
      <c r="F2466">
        <v>3</v>
      </c>
      <c r="G2466" t="s">
        <v>7167</v>
      </c>
      <c r="K2466">
        <v>1.20507903795939E+18</v>
      </c>
      <c r="L2466" t="s">
        <v>7168</v>
      </c>
    </row>
    <row r="2467" spans="1:12" x14ac:dyDescent="0.2">
      <c r="A2467" s="1">
        <v>43811.453912037039</v>
      </c>
      <c r="B2467" t="s">
        <v>7169</v>
      </c>
      <c r="C2467" t="s">
        <v>7170</v>
      </c>
      <c r="D2467">
        <v>0</v>
      </c>
      <c r="E2467">
        <v>0</v>
      </c>
      <c r="F2467">
        <v>1</v>
      </c>
      <c r="G2467" t="s">
        <v>7171</v>
      </c>
      <c r="K2467">
        <v>1.2050782510659999E+18</v>
      </c>
      <c r="L2467" t="s">
        <v>7172</v>
      </c>
    </row>
    <row r="2468" spans="1:12" x14ac:dyDescent="0.2">
      <c r="A2468" s="1">
        <v>43811.452685185184</v>
      </c>
      <c r="B2468" t="s">
        <v>7173</v>
      </c>
      <c r="D2468">
        <v>1</v>
      </c>
      <c r="E2468">
        <v>0</v>
      </c>
      <c r="F2468">
        <v>0</v>
      </c>
      <c r="G2468" t="e">
        <f>AlRajhiCapital السلام عليكم عندي أستفسار بخصوص بيع أسهم اكتتاب آرامكو من خلال المباشر الأفراد هل استطيع احدد عدد الاسهم اللي ارغب ببيعها ولا بيبيع كل الاسهم وشكرا</f>
        <v>#NAME?</v>
      </c>
      <c r="I2468" t="e">
        <f>AlRajhiCapital</f>
        <v>#NAME?</v>
      </c>
      <c r="K2468">
        <v>1.2050778060378399E+18</v>
      </c>
      <c r="L2468" t="s">
        <v>7174</v>
      </c>
    </row>
    <row r="2469" spans="1:12" x14ac:dyDescent="0.2">
      <c r="A2469" s="1">
        <v>43811.449328703704</v>
      </c>
      <c r="B2469" t="s">
        <v>7175</v>
      </c>
      <c r="D2469">
        <v>0</v>
      </c>
      <c r="E2469">
        <v>0</v>
      </c>
      <c r="F2469">
        <v>0</v>
      </c>
      <c r="G2469" t="s">
        <v>7176</v>
      </c>
      <c r="K2469">
        <v>1.2050765896225001E+18</v>
      </c>
      <c r="L2469" t="s">
        <v>7177</v>
      </c>
    </row>
    <row r="2470" spans="1:12" x14ac:dyDescent="0.2">
      <c r="A2470" s="1">
        <v>43811.449305555558</v>
      </c>
      <c r="B2470" t="s">
        <v>7147</v>
      </c>
      <c r="D2470">
        <v>13</v>
      </c>
      <c r="E2470">
        <v>2</v>
      </c>
      <c r="F2470">
        <v>5</v>
      </c>
      <c r="G2470" t="s">
        <v>7178</v>
      </c>
      <c r="K2470">
        <v>1.2050765785034701E+18</v>
      </c>
      <c r="L2470" t="s">
        <v>7179</v>
      </c>
    </row>
    <row r="2471" spans="1:12" x14ac:dyDescent="0.2">
      <c r="A2471" s="1">
        <v>43811.447337962964</v>
      </c>
      <c r="B2471" t="s">
        <v>5342</v>
      </c>
      <c r="D2471">
        <v>2</v>
      </c>
      <c r="E2471">
        <v>0</v>
      </c>
      <c r="F2471">
        <v>0</v>
      </c>
      <c r="G2471" t="s">
        <v>7180</v>
      </c>
      <c r="K2471">
        <v>1.2050758658911601E+18</v>
      </c>
      <c r="L2471" t="s">
        <v>7181</v>
      </c>
    </row>
    <row r="2472" spans="1:12" x14ac:dyDescent="0.2">
      <c r="A2472" s="1">
        <v>43811.445474537039</v>
      </c>
      <c r="B2472" t="s">
        <v>7182</v>
      </c>
      <c r="D2472">
        <v>1</v>
      </c>
      <c r="E2472">
        <v>0</v>
      </c>
      <c r="F2472">
        <v>0</v>
      </c>
      <c r="G2472" t="s">
        <v>7183</v>
      </c>
      <c r="K2472">
        <v>1.20507519155618E+18</v>
      </c>
      <c r="L2472" t="s">
        <v>7184</v>
      </c>
    </row>
    <row r="2473" spans="1:12" x14ac:dyDescent="0.2">
      <c r="A2473" s="1">
        <v>43811.444768518515</v>
      </c>
      <c r="B2473" t="s">
        <v>7185</v>
      </c>
      <c r="D2473">
        <v>2</v>
      </c>
      <c r="E2473">
        <v>0</v>
      </c>
      <c r="F2473">
        <v>0</v>
      </c>
      <c r="G2473" t="s">
        <v>7186</v>
      </c>
      <c r="K2473">
        <v>1.20507493587135E+18</v>
      </c>
      <c r="L2473" t="s">
        <v>7187</v>
      </c>
    </row>
    <row r="2474" spans="1:12" x14ac:dyDescent="0.2">
      <c r="A2474" s="1">
        <v>43811.44326388889</v>
      </c>
      <c r="B2474" t="s">
        <v>7188</v>
      </c>
      <c r="C2474" t="s">
        <v>7189</v>
      </c>
      <c r="D2474">
        <v>1</v>
      </c>
      <c r="E2474">
        <v>0</v>
      </c>
      <c r="F2474">
        <v>0</v>
      </c>
      <c r="G2474" t="s">
        <v>7190</v>
      </c>
      <c r="K2474">
        <v>1.2050743916269199E+18</v>
      </c>
      <c r="L2474" t="s">
        <v>7191</v>
      </c>
    </row>
    <row r="2475" spans="1:12" x14ac:dyDescent="0.2">
      <c r="A2475" s="1">
        <v>43811.440601851849</v>
      </c>
      <c r="B2475" t="s">
        <v>7192</v>
      </c>
      <c r="D2475">
        <v>2</v>
      </c>
      <c r="E2475">
        <v>0</v>
      </c>
      <c r="F2475">
        <v>0</v>
      </c>
      <c r="G2475" t="s">
        <v>7193</v>
      </c>
      <c r="K2475">
        <v>1.2050734261526001E+18</v>
      </c>
      <c r="L2475" t="s">
        <v>7194</v>
      </c>
    </row>
    <row r="2476" spans="1:12" x14ac:dyDescent="0.2">
      <c r="A2476" s="1">
        <v>43811.438877314817</v>
      </c>
      <c r="B2476" t="s">
        <v>7195</v>
      </c>
      <c r="D2476">
        <v>1</v>
      </c>
      <c r="E2476">
        <v>0</v>
      </c>
      <c r="F2476">
        <v>1</v>
      </c>
      <c r="G2476" t="s">
        <v>7196</v>
      </c>
      <c r="K2476">
        <v>1.20507280034147E+18</v>
      </c>
      <c r="L2476" t="s">
        <v>7197</v>
      </c>
    </row>
    <row r="2477" spans="1:12" x14ac:dyDescent="0.2">
      <c r="A2477" s="1">
        <v>43811.433541666665</v>
      </c>
      <c r="B2477" t="s">
        <v>7198</v>
      </c>
      <c r="D2477">
        <v>0</v>
      </c>
      <c r="E2477">
        <v>0</v>
      </c>
      <c r="F2477">
        <v>2</v>
      </c>
      <c r="G2477" t="s">
        <v>7199</v>
      </c>
      <c r="K2477">
        <v>1.20507086623053E+18</v>
      </c>
      <c r="L2477" t="s">
        <v>7200</v>
      </c>
    </row>
    <row r="2478" spans="1:12" x14ac:dyDescent="0.2">
      <c r="A2478" s="1">
        <v>43811.433518518519</v>
      </c>
      <c r="B2478" t="s">
        <v>7201</v>
      </c>
      <c r="D2478">
        <v>3</v>
      </c>
      <c r="E2478">
        <v>0</v>
      </c>
      <c r="F2478">
        <v>0</v>
      </c>
      <c r="G2478" t="s">
        <v>7202</v>
      </c>
      <c r="K2478">
        <v>1.20507086010258E+18</v>
      </c>
      <c r="L2478" t="s">
        <v>7203</v>
      </c>
    </row>
    <row r="2479" spans="1:12" x14ac:dyDescent="0.2">
      <c r="A2479" s="1">
        <v>43811.432800925926</v>
      </c>
      <c r="B2479" t="s">
        <v>7204</v>
      </c>
      <c r="C2479" t="s">
        <v>311</v>
      </c>
      <c r="D2479">
        <v>0</v>
      </c>
      <c r="E2479">
        <v>0</v>
      </c>
      <c r="F2479">
        <v>0</v>
      </c>
      <c r="G2479" t="s">
        <v>7205</v>
      </c>
      <c r="K2479">
        <v>1.20507059769857E+18</v>
      </c>
      <c r="L2479" t="s">
        <v>7206</v>
      </c>
    </row>
    <row r="2480" spans="1:12" x14ac:dyDescent="0.2">
      <c r="A2480" s="1">
        <v>43811.432488425926</v>
      </c>
      <c r="B2480" t="s">
        <v>7207</v>
      </c>
      <c r="C2480" t="s">
        <v>471</v>
      </c>
      <c r="D2480">
        <v>0</v>
      </c>
      <c r="E2480">
        <v>1</v>
      </c>
      <c r="F2480">
        <v>0</v>
      </c>
      <c r="G2480" t="s">
        <v>7208</v>
      </c>
      <c r="K2480">
        <v>1.2050704852072801E+18</v>
      </c>
      <c r="L2480" t="s">
        <v>7209</v>
      </c>
    </row>
    <row r="2481" spans="1:12" x14ac:dyDescent="0.2">
      <c r="A2481" s="1">
        <v>43811.430752314816</v>
      </c>
      <c r="B2481" t="s">
        <v>2621</v>
      </c>
      <c r="D2481">
        <v>2</v>
      </c>
      <c r="E2481">
        <v>1</v>
      </c>
      <c r="F2481">
        <v>7</v>
      </c>
      <c r="G2481" t="s">
        <v>7210</v>
      </c>
      <c r="K2481">
        <v>1.20506985616243E+18</v>
      </c>
      <c r="L2481" t="s">
        <v>7211</v>
      </c>
    </row>
    <row r="2482" spans="1:12" x14ac:dyDescent="0.2">
      <c r="A2482" s="1">
        <v>43811.429328703707</v>
      </c>
      <c r="B2482" t="s">
        <v>7212</v>
      </c>
      <c r="D2482">
        <v>1</v>
      </c>
      <c r="E2482">
        <v>0</v>
      </c>
      <c r="F2482">
        <v>0</v>
      </c>
      <c r="G2482" t="s">
        <v>7213</v>
      </c>
      <c r="K2482">
        <v>1.2050693410557499E+18</v>
      </c>
      <c r="L2482" t="s">
        <v>7214</v>
      </c>
    </row>
    <row r="2483" spans="1:12" x14ac:dyDescent="0.2">
      <c r="A2483" s="1">
        <v>43811.427349537036</v>
      </c>
      <c r="B2483" t="s">
        <v>7215</v>
      </c>
      <c r="C2483" t="s">
        <v>1030</v>
      </c>
      <c r="D2483">
        <v>1</v>
      </c>
      <c r="E2483">
        <v>0</v>
      </c>
      <c r="F2483">
        <v>0</v>
      </c>
      <c r="G2483" t="s">
        <v>7216</v>
      </c>
      <c r="K2483">
        <v>1.20506862397232E+18</v>
      </c>
      <c r="L2483" t="s">
        <v>7217</v>
      </c>
    </row>
    <row r="2484" spans="1:12" x14ac:dyDescent="0.2">
      <c r="A2484" s="1">
        <v>43811.426782407405</v>
      </c>
      <c r="B2484" t="s">
        <v>1175</v>
      </c>
      <c r="D2484">
        <v>2</v>
      </c>
      <c r="E2484">
        <v>3</v>
      </c>
      <c r="F2484">
        <v>6</v>
      </c>
      <c r="G2484" t="s">
        <v>7218</v>
      </c>
      <c r="K2484">
        <v>1.20506841715537E+18</v>
      </c>
      <c r="L2484" t="s">
        <v>7219</v>
      </c>
    </row>
    <row r="2485" spans="1:12" x14ac:dyDescent="0.2">
      <c r="A2485" s="1">
        <v>43811.426712962966</v>
      </c>
      <c r="B2485" t="s">
        <v>7220</v>
      </c>
      <c r="D2485">
        <v>0</v>
      </c>
      <c r="E2485">
        <v>0</v>
      </c>
      <c r="F2485">
        <v>3</v>
      </c>
      <c r="G2485" t="s">
        <v>6215</v>
      </c>
      <c r="K2485">
        <v>1.20506839164142E+18</v>
      </c>
      <c r="L2485" t="s">
        <v>7221</v>
      </c>
    </row>
    <row r="2486" spans="1:12" x14ac:dyDescent="0.2">
      <c r="A2486" s="1">
        <v>43811.426539351851</v>
      </c>
      <c r="B2486" t="s">
        <v>7222</v>
      </c>
      <c r="C2486" t="s">
        <v>7223</v>
      </c>
      <c r="D2486">
        <v>0</v>
      </c>
      <c r="E2486">
        <v>0</v>
      </c>
      <c r="F2486">
        <v>0</v>
      </c>
      <c r="G2486" t="s">
        <v>7224</v>
      </c>
      <c r="K2486">
        <v>1.20506833146994E+18</v>
      </c>
      <c r="L2486" t="s">
        <v>7225</v>
      </c>
    </row>
    <row r="2487" spans="1:12" x14ac:dyDescent="0.2">
      <c r="A2487" s="1">
        <v>43811.426215277781</v>
      </c>
      <c r="B2487" t="s">
        <v>750</v>
      </c>
      <c r="C2487" t="s">
        <v>750</v>
      </c>
      <c r="D2487">
        <v>13</v>
      </c>
      <c r="E2487">
        <v>71</v>
      </c>
      <c r="F2487">
        <v>89</v>
      </c>
      <c r="G2487" t="s">
        <v>7226</v>
      </c>
      <c r="K2487">
        <v>1.2050682113198999E+18</v>
      </c>
      <c r="L2487" t="s">
        <v>7227</v>
      </c>
    </row>
    <row r="2488" spans="1:12" x14ac:dyDescent="0.2">
      <c r="A2488" s="1">
        <v>43811.424618055556</v>
      </c>
      <c r="B2488" t="s">
        <v>7228</v>
      </c>
      <c r="D2488">
        <v>0</v>
      </c>
      <c r="E2488">
        <v>2</v>
      </c>
      <c r="F2488">
        <v>10</v>
      </c>
      <c r="G2488" t="s">
        <v>7229</v>
      </c>
      <c r="K2488">
        <v>1.20506763273246E+18</v>
      </c>
      <c r="L2488" t="s">
        <v>7230</v>
      </c>
    </row>
    <row r="2489" spans="1:12" x14ac:dyDescent="0.2">
      <c r="A2489" s="1">
        <v>43811.421967592592</v>
      </c>
      <c r="B2489" t="s">
        <v>7231</v>
      </c>
      <c r="D2489">
        <v>1</v>
      </c>
      <c r="E2489">
        <v>1</v>
      </c>
      <c r="F2489">
        <v>0</v>
      </c>
      <c r="G2489" t="s">
        <v>7232</v>
      </c>
      <c r="K2489">
        <v>1.2050666718636101E+18</v>
      </c>
      <c r="L2489" t="s">
        <v>7233</v>
      </c>
    </row>
    <row r="2490" spans="1:12" x14ac:dyDescent="0.2">
      <c r="A2490" s="1">
        <v>43811.420949074076</v>
      </c>
      <c r="B2490" t="s">
        <v>1747</v>
      </c>
      <c r="D2490">
        <v>3</v>
      </c>
      <c r="E2490">
        <v>4</v>
      </c>
      <c r="F2490">
        <v>8</v>
      </c>
      <c r="G2490" t="s">
        <v>7234</v>
      </c>
      <c r="K2490">
        <v>1.2050663046019E+18</v>
      </c>
      <c r="L2490" t="s">
        <v>7235</v>
      </c>
    </row>
    <row r="2491" spans="1:12" x14ac:dyDescent="0.2">
      <c r="A2491" s="1">
        <v>43811.418321759258</v>
      </c>
      <c r="B2491" t="s">
        <v>7236</v>
      </c>
      <c r="D2491">
        <v>0</v>
      </c>
      <c r="E2491">
        <v>4</v>
      </c>
      <c r="F2491">
        <v>0</v>
      </c>
      <c r="G2491" t="s">
        <v>298</v>
      </c>
      <c r="K2491">
        <v>1.20506534992803E+18</v>
      </c>
      <c r="L2491" t="s">
        <v>7237</v>
      </c>
    </row>
    <row r="2492" spans="1:12" x14ac:dyDescent="0.2">
      <c r="A2492" s="1">
        <v>43811.418298611112</v>
      </c>
      <c r="B2492" t="s">
        <v>7238</v>
      </c>
      <c r="D2492">
        <v>0</v>
      </c>
      <c r="E2492">
        <v>0</v>
      </c>
      <c r="F2492">
        <v>0</v>
      </c>
      <c r="G2492" t="s">
        <v>7239</v>
      </c>
      <c r="K2492">
        <v>1.20506534430765E+18</v>
      </c>
      <c r="L2492" t="s">
        <v>7240</v>
      </c>
    </row>
    <row r="2493" spans="1:12" x14ac:dyDescent="0.2">
      <c r="A2493" s="1">
        <v>43811.416597222225</v>
      </c>
      <c r="B2493" t="s">
        <v>7241</v>
      </c>
      <c r="D2493">
        <v>2</v>
      </c>
      <c r="E2493">
        <v>1</v>
      </c>
      <c r="F2493">
        <v>1</v>
      </c>
      <c r="G2493" t="s">
        <v>7242</v>
      </c>
      <c r="K2493">
        <v>1.2050647275646001E+18</v>
      </c>
      <c r="L2493" t="s">
        <v>7243</v>
      </c>
    </row>
    <row r="2494" spans="1:12" x14ac:dyDescent="0.2">
      <c r="A2494" s="1">
        <v>43811.416504629633</v>
      </c>
      <c r="B2494" t="s">
        <v>7244</v>
      </c>
      <c r="D2494">
        <v>0</v>
      </c>
      <c r="E2494">
        <v>3</v>
      </c>
      <c r="F2494">
        <v>1</v>
      </c>
      <c r="G2494" t="s">
        <v>7245</v>
      </c>
      <c r="K2494">
        <v>1.2050646913300201E+18</v>
      </c>
      <c r="L2494" t="s">
        <v>7246</v>
      </c>
    </row>
    <row r="2495" spans="1:12" x14ac:dyDescent="0.2">
      <c r="A2495" s="1">
        <v>43811.416365740741</v>
      </c>
      <c r="B2495" t="s">
        <v>6564</v>
      </c>
      <c r="C2495" t="s">
        <v>2333</v>
      </c>
      <c r="D2495">
        <v>0</v>
      </c>
      <c r="E2495">
        <v>0</v>
      </c>
      <c r="F2495">
        <v>0</v>
      </c>
      <c r="G2495" t="s">
        <v>7247</v>
      </c>
      <c r="K2495">
        <v>1.20506464295713E+18</v>
      </c>
      <c r="L2495" t="s">
        <v>7248</v>
      </c>
    </row>
    <row r="2496" spans="1:12" x14ac:dyDescent="0.2">
      <c r="A2496" s="1">
        <v>43811.415138888886</v>
      </c>
      <c r="B2496" t="s">
        <v>6179</v>
      </c>
      <c r="D2496">
        <v>6</v>
      </c>
      <c r="E2496">
        <v>155</v>
      </c>
      <c r="F2496">
        <v>140</v>
      </c>
      <c r="G2496" t="s">
        <v>7249</v>
      </c>
      <c r="K2496">
        <v>1.20506419881809E+18</v>
      </c>
      <c r="L2496" t="s">
        <v>7250</v>
      </c>
    </row>
    <row r="2497" spans="1:12" x14ac:dyDescent="0.2">
      <c r="A2497" s="1">
        <v>43811.413645833331</v>
      </c>
      <c r="B2497" t="s">
        <v>7251</v>
      </c>
      <c r="C2497" t="s">
        <v>6390</v>
      </c>
      <c r="D2497">
        <v>0</v>
      </c>
      <c r="E2497">
        <v>0</v>
      </c>
      <c r="F2497">
        <v>1</v>
      </c>
      <c r="G2497" t="s">
        <v>7252</v>
      </c>
      <c r="K2497">
        <v>1.20506365759343E+18</v>
      </c>
      <c r="L2497" t="s">
        <v>7253</v>
      </c>
    </row>
    <row r="2498" spans="1:12" x14ac:dyDescent="0.2">
      <c r="A2498" s="1">
        <v>43811.410555555558</v>
      </c>
      <c r="B2498" t="s">
        <v>7254</v>
      </c>
      <c r="C2498" t="s">
        <v>7255</v>
      </c>
      <c r="D2498">
        <v>1</v>
      </c>
      <c r="E2498">
        <v>0</v>
      </c>
      <c r="F2498">
        <v>0</v>
      </c>
      <c r="G2498" t="s">
        <v>7256</v>
      </c>
      <c r="K2498">
        <v>1.20506253524799E+18</v>
      </c>
      <c r="L2498" t="s">
        <v>7257</v>
      </c>
    </row>
    <row r="2499" spans="1:12" x14ac:dyDescent="0.2">
      <c r="A2499" s="1">
        <v>43811.407870370371</v>
      </c>
      <c r="B2499" t="s">
        <v>7258</v>
      </c>
      <c r="D2499">
        <v>0</v>
      </c>
      <c r="E2499">
        <v>0</v>
      </c>
      <c r="F2499">
        <v>0</v>
      </c>
      <c r="G2499" t="s">
        <v>7259</v>
      </c>
      <c r="K2499">
        <v>1.2050615622156001E+18</v>
      </c>
      <c r="L2499" t="s">
        <v>7260</v>
      </c>
    </row>
    <row r="2500" spans="1:12" x14ac:dyDescent="0.2">
      <c r="A2500" s="1">
        <v>43811.406331018516</v>
      </c>
      <c r="B2500" t="s">
        <v>6402</v>
      </c>
      <c r="D2500">
        <v>0</v>
      </c>
      <c r="E2500">
        <v>0</v>
      </c>
      <c r="F2500">
        <v>0</v>
      </c>
      <c r="G2500" t="s">
        <v>7261</v>
      </c>
      <c r="K2500">
        <v>1.20506100418862E+18</v>
      </c>
      <c r="L2500" t="s">
        <v>7262</v>
      </c>
    </row>
    <row r="2501" spans="1:12" x14ac:dyDescent="0.2">
      <c r="A2501" s="1">
        <v>43811.4059837963</v>
      </c>
      <c r="B2501" t="s">
        <v>7263</v>
      </c>
      <c r="D2501">
        <v>0</v>
      </c>
      <c r="E2501">
        <v>2</v>
      </c>
      <c r="F2501">
        <v>2</v>
      </c>
      <c r="G2501" t="s">
        <v>7264</v>
      </c>
      <c r="K2501">
        <v>1.20506088190368E+18</v>
      </c>
      <c r="L2501" t="s">
        <v>7265</v>
      </c>
    </row>
    <row r="2502" spans="1:12" x14ac:dyDescent="0.2">
      <c r="A2502" s="1">
        <v>43811.40415509259</v>
      </c>
      <c r="B2502" t="s">
        <v>2293</v>
      </c>
      <c r="D2502">
        <v>44</v>
      </c>
      <c r="E2502">
        <v>232</v>
      </c>
      <c r="F2502">
        <v>989</v>
      </c>
      <c r="G2502" t="s">
        <v>7266</v>
      </c>
      <c r="K2502">
        <v>1.20506021585664E+18</v>
      </c>
      <c r="L2502" t="s">
        <v>7267</v>
      </c>
    </row>
    <row r="2503" spans="1:12" x14ac:dyDescent="0.2">
      <c r="A2503" s="1">
        <v>43811.403564814813</v>
      </c>
      <c r="B2503" t="s">
        <v>7268</v>
      </c>
      <c r="C2503" t="s">
        <v>7269</v>
      </c>
      <c r="D2503">
        <v>0</v>
      </c>
      <c r="E2503">
        <v>0</v>
      </c>
      <c r="F2503">
        <v>0</v>
      </c>
      <c r="G2503" t="s">
        <v>7270</v>
      </c>
      <c r="K2503">
        <v>1.20506000479085E+18</v>
      </c>
      <c r="L2503" t="s">
        <v>7271</v>
      </c>
    </row>
    <row r="2504" spans="1:12" x14ac:dyDescent="0.2">
      <c r="A2504" s="1">
        <v>43811.402824074074</v>
      </c>
      <c r="B2504" t="s">
        <v>7272</v>
      </c>
      <c r="D2504">
        <v>0</v>
      </c>
      <c r="E2504">
        <v>1</v>
      </c>
      <c r="F2504">
        <v>0</v>
      </c>
      <c r="G2504" t="s">
        <v>7273</v>
      </c>
      <c r="K2504">
        <v>1.2050597336416799E+18</v>
      </c>
      <c r="L2504" t="s">
        <v>7274</v>
      </c>
    </row>
    <row r="2505" spans="1:12" x14ac:dyDescent="0.2">
      <c r="A2505" s="1">
        <v>43811.401296296295</v>
      </c>
      <c r="B2505" t="s">
        <v>7275</v>
      </c>
      <c r="D2505">
        <v>0</v>
      </c>
      <c r="E2505">
        <v>1</v>
      </c>
      <c r="F2505">
        <v>2</v>
      </c>
      <c r="G2505" t="s">
        <v>7276</v>
      </c>
      <c r="K2505">
        <v>1.2050591828498601E+18</v>
      </c>
      <c r="L2505" t="s">
        <v>7277</v>
      </c>
    </row>
    <row r="2506" spans="1:12" x14ac:dyDescent="0.2">
      <c r="A2506" s="1">
        <v>43811.400277777779</v>
      </c>
      <c r="B2506" t="s">
        <v>7278</v>
      </c>
      <c r="D2506">
        <v>2</v>
      </c>
      <c r="E2506">
        <v>1</v>
      </c>
      <c r="F2506">
        <v>0</v>
      </c>
      <c r="G2506" t="s">
        <v>7279</v>
      </c>
      <c r="K2506">
        <v>1.2050588124928901E+18</v>
      </c>
      <c r="L2506" t="s">
        <v>7280</v>
      </c>
    </row>
    <row r="2507" spans="1:12" x14ac:dyDescent="0.2">
      <c r="A2507" s="1">
        <v>43811.40011574074</v>
      </c>
      <c r="B2507" t="s">
        <v>7281</v>
      </c>
      <c r="D2507">
        <v>0</v>
      </c>
      <c r="E2507">
        <v>0</v>
      </c>
      <c r="F2507">
        <v>0</v>
      </c>
      <c r="G2507" t="s">
        <v>7282</v>
      </c>
      <c r="K2507">
        <v>1.2050587523927099E+18</v>
      </c>
      <c r="L2507" t="s">
        <v>7283</v>
      </c>
    </row>
    <row r="2508" spans="1:12" x14ac:dyDescent="0.2">
      <c r="A2508" s="1">
        <v>43811.397523148145</v>
      </c>
      <c r="B2508" t="s">
        <v>7284</v>
      </c>
      <c r="D2508">
        <v>0</v>
      </c>
      <c r="E2508">
        <v>0</v>
      </c>
      <c r="F2508">
        <v>0</v>
      </c>
      <c r="G2508" t="s">
        <v>7285</v>
      </c>
      <c r="K2508">
        <v>1.2050578162701801E+18</v>
      </c>
      <c r="L2508" t="s">
        <v>7286</v>
      </c>
    </row>
    <row r="2509" spans="1:12" x14ac:dyDescent="0.2">
      <c r="A2509" s="1">
        <v>43811.396643518521</v>
      </c>
      <c r="B2509" t="s">
        <v>7287</v>
      </c>
      <c r="D2509">
        <v>1</v>
      </c>
      <c r="E2509">
        <v>16</v>
      </c>
      <c r="F2509">
        <v>12</v>
      </c>
      <c r="G2509" t="s">
        <v>7288</v>
      </c>
      <c r="K2509">
        <v>1.20505749621118E+18</v>
      </c>
      <c r="L2509" t="s">
        <v>7289</v>
      </c>
    </row>
    <row r="2510" spans="1:12" x14ac:dyDescent="0.2">
      <c r="A2510" s="1">
        <v>43811.396296296298</v>
      </c>
      <c r="B2510" t="s">
        <v>7290</v>
      </c>
      <c r="D2510">
        <v>0</v>
      </c>
      <c r="E2510">
        <v>0</v>
      </c>
      <c r="F2510">
        <v>0</v>
      </c>
      <c r="G2510" t="s">
        <v>7291</v>
      </c>
      <c r="K2510">
        <v>1.2050573709273001E+18</v>
      </c>
      <c r="L2510" t="s">
        <v>7292</v>
      </c>
    </row>
    <row r="2511" spans="1:12" x14ac:dyDescent="0.2">
      <c r="A2511" s="1">
        <v>43811.39402777778</v>
      </c>
      <c r="B2511" t="s">
        <v>7293</v>
      </c>
      <c r="D2511">
        <v>0</v>
      </c>
      <c r="E2511">
        <v>0</v>
      </c>
      <c r="F2511">
        <v>0</v>
      </c>
      <c r="G2511" t="s">
        <v>7294</v>
      </c>
      <c r="K2511">
        <v>1.2050565479755E+18</v>
      </c>
      <c r="L2511" t="s">
        <v>7295</v>
      </c>
    </row>
    <row r="2512" spans="1:12" x14ac:dyDescent="0.2">
      <c r="A2512" s="1">
        <v>43811.3909375</v>
      </c>
      <c r="B2512" t="s">
        <v>7296</v>
      </c>
      <c r="D2512">
        <v>0</v>
      </c>
      <c r="E2512">
        <v>0</v>
      </c>
      <c r="F2512">
        <v>0</v>
      </c>
      <c r="G2512" t="s">
        <v>7297</v>
      </c>
      <c r="K2512">
        <v>1.2050554267289999E+18</v>
      </c>
      <c r="L2512" t="s">
        <v>7298</v>
      </c>
    </row>
    <row r="2513" spans="1:12" x14ac:dyDescent="0.2">
      <c r="A2513" s="1">
        <v>43811.390682870369</v>
      </c>
      <c r="B2513" t="s">
        <v>7299</v>
      </c>
      <c r="C2513" t="s">
        <v>7300</v>
      </c>
      <c r="D2513">
        <v>0</v>
      </c>
      <c r="E2513">
        <v>0</v>
      </c>
      <c r="F2513">
        <v>0</v>
      </c>
      <c r="G2513" t="s">
        <v>7301</v>
      </c>
      <c r="K2513">
        <v>1.2050553356706401E+18</v>
      </c>
      <c r="L2513" t="s">
        <v>7302</v>
      </c>
    </row>
    <row r="2514" spans="1:12" x14ac:dyDescent="0.2">
      <c r="A2514" s="1">
        <v>43811.389189814814</v>
      </c>
      <c r="B2514" t="s">
        <v>7303</v>
      </c>
      <c r="D2514">
        <v>2</v>
      </c>
      <c r="E2514">
        <v>0</v>
      </c>
      <c r="F2514">
        <v>0</v>
      </c>
      <c r="G2514" t="s">
        <v>7304</v>
      </c>
      <c r="K2514">
        <v>1.2050547961405599E+18</v>
      </c>
      <c r="L2514" t="s">
        <v>7305</v>
      </c>
    </row>
    <row r="2515" spans="1:12" x14ac:dyDescent="0.2">
      <c r="A2515" s="1">
        <v>43811.388321759259</v>
      </c>
      <c r="B2515" t="s">
        <v>7287</v>
      </c>
      <c r="D2515">
        <v>2</v>
      </c>
      <c r="E2515">
        <v>10</v>
      </c>
      <c r="F2515">
        <v>3</v>
      </c>
      <c r="G2515" t="s">
        <v>7306</v>
      </c>
      <c r="K2515">
        <v>1.2050544798355E+18</v>
      </c>
      <c r="L2515" t="s">
        <v>7307</v>
      </c>
    </row>
    <row r="2516" spans="1:12" x14ac:dyDescent="0.2">
      <c r="A2516" s="1">
        <v>43811.383425925924</v>
      </c>
      <c r="B2516" t="s">
        <v>7308</v>
      </c>
      <c r="D2516">
        <v>1</v>
      </c>
      <c r="E2516">
        <v>0</v>
      </c>
      <c r="F2516">
        <v>0</v>
      </c>
      <c r="G2516" t="s">
        <v>7309</v>
      </c>
      <c r="I2516" t="e">
        <f>AlinmaInvest</f>
        <v>#NAME?</v>
      </c>
      <c r="K2516">
        <v>1.2050527074736901E+18</v>
      </c>
      <c r="L2516" t="s">
        <v>7310</v>
      </c>
    </row>
    <row r="2517" spans="1:12" x14ac:dyDescent="0.2">
      <c r="A2517" s="1">
        <v>43811.383125</v>
      </c>
      <c r="B2517" t="s">
        <v>7311</v>
      </c>
      <c r="C2517" t="s">
        <v>7312</v>
      </c>
      <c r="D2517">
        <v>1</v>
      </c>
      <c r="E2517">
        <v>0</v>
      </c>
      <c r="F2517">
        <v>0</v>
      </c>
      <c r="G2517" t="s">
        <v>7313</v>
      </c>
      <c r="K2517">
        <v>1.20505259830847E+18</v>
      </c>
      <c r="L2517" t="s">
        <v>7314</v>
      </c>
    </row>
    <row r="2518" spans="1:12" x14ac:dyDescent="0.2">
      <c r="A2518" s="1">
        <v>43811.382685185185</v>
      </c>
      <c r="B2518" t="s">
        <v>7315</v>
      </c>
      <c r="C2518" t="s">
        <v>7316</v>
      </c>
      <c r="D2518">
        <v>1</v>
      </c>
      <c r="E2518">
        <v>0</v>
      </c>
      <c r="F2518">
        <v>1</v>
      </c>
      <c r="G2518" t="s">
        <v>7317</v>
      </c>
      <c r="K2518">
        <v>1.2050524364586801E+18</v>
      </c>
      <c r="L2518" t="s">
        <v>7318</v>
      </c>
    </row>
    <row r="2519" spans="1:12" x14ac:dyDescent="0.2">
      <c r="A2519" s="1">
        <v>43811.381296296298</v>
      </c>
      <c r="B2519" t="s">
        <v>7319</v>
      </c>
      <c r="D2519">
        <v>0</v>
      </c>
      <c r="E2519">
        <v>0</v>
      </c>
      <c r="F2519">
        <v>0</v>
      </c>
      <c r="G2519" t="s">
        <v>7320</v>
      </c>
      <c r="K2519">
        <v>1.2050519345934899E+18</v>
      </c>
      <c r="L2519" t="s">
        <v>7321</v>
      </c>
    </row>
    <row r="2520" spans="1:12" x14ac:dyDescent="0.2">
      <c r="A2520" s="1">
        <v>43811.380844907406</v>
      </c>
      <c r="B2520" t="s">
        <v>7322</v>
      </c>
      <c r="D2520">
        <v>0</v>
      </c>
      <c r="E2520">
        <v>0</v>
      </c>
      <c r="F2520">
        <v>0</v>
      </c>
      <c r="G2520" t="s">
        <v>6451</v>
      </c>
      <c r="K2520">
        <v>1.20505177143507E+18</v>
      </c>
      <c r="L2520" t="s">
        <v>7323</v>
      </c>
    </row>
    <row r="2521" spans="1:12" x14ac:dyDescent="0.2">
      <c r="A2521" s="1">
        <v>43811.38077546296</v>
      </c>
      <c r="B2521" t="s">
        <v>7324</v>
      </c>
      <c r="C2521" t="s">
        <v>7324</v>
      </c>
      <c r="D2521">
        <v>0</v>
      </c>
      <c r="E2521">
        <v>0</v>
      </c>
      <c r="F2521">
        <v>0</v>
      </c>
      <c r="G2521" t="s">
        <v>7325</v>
      </c>
      <c r="K2521">
        <v>1.20505174438592E+18</v>
      </c>
      <c r="L2521" t="s">
        <v>7326</v>
      </c>
    </row>
    <row r="2522" spans="1:12" x14ac:dyDescent="0.2">
      <c r="A2522" s="1">
        <v>43811.379166666666</v>
      </c>
      <c r="B2522" t="s">
        <v>7147</v>
      </c>
      <c r="D2522">
        <v>7</v>
      </c>
      <c r="E2522">
        <v>4</v>
      </c>
      <c r="F2522">
        <v>6</v>
      </c>
      <c r="G2522" t="s">
        <v>7327</v>
      </c>
      <c r="K2522">
        <v>1.2050511610755999E+18</v>
      </c>
      <c r="L2522" t="s">
        <v>7328</v>
      </c>
    </row>
    <row r="2523" spans="1:12" x14ac:dyDescent="0.2">
      <c r="A2523" s="1">
        <v>43811.37840277778</v>
      </c>
      <c r="B2523" t="s">
        <v>7329</v>
      </c>
      <c r="D2523">
        <v>1</v>
      </c>
      <c r="E2523">
        <v>0</v>
      </c>
      <c r="F2523">
        <v>0</v>
      </c>
      <c r="G2523" t="s">
        <v>7330</v>
      </c>
      <c r="K2523">
        <v>1.2050508860048499E+18</v>
      </c>
      <c r="L2523" t="s">
        <v>7331</v>
      </c>
    </row>
    <row r="2524" spans="1:12" x14ac:dyDescent="0.2">
      <c r="A2524" s="1">
        <v>43811.377604166664</v>
      </c>
      <c r="B2524" t="s">
        <v>7332</v>
      </c>
      <c r="C2524" t="s">
        <v>7333</v>
      </c>
      <c r="D2524">
        <v>4</v>
      </c>
      <c r="E2524">
        <v>193</v>
      </c>
      <c r="F2524">
        <v>240</v>
      </c>
      <c r="G2524" t="s">
        <v>7334</v>
      </c>
      <c r="K2524">
        <v>1.2050505943120399E+18</v>
      </c>
      <c r="L2524" t="s">
        <v>7335</v>
      </c>
    </row>
    <row r="2525" spans="1:12" x14ac:dyDescent="0.2">
      <c r="A2525" s="1">
        <v>43811.374652777777</v>
      </c>
      <c r="B2525" t="s">
        <v>793</v>
      </c>
      <c r="D2525">
        <v>73</v>
      </c>
      <c r="E2525">
        <v>111</v>
      </c>
      <c r="F2525">
        <v>263</v>
      </c>
      <c r="G2525" t="s">
        <v>7336</v>
      </c>
      <c r="K2525">
        <v>1.2050495245380201E+18</v>
      </c>
      <c r="L2525" t="s">
        <v>7337</v>
      </c>
    </row>
    <row r="2526" spans="1:12" x14ac:dyDescent="0.2">
      <c r="A2526" s="1">
        <v>43811.37295138889</v>
      </c>
      <c r="B2526" t="s">
        <v>7338</v>
      </c>
      <c r="C2526" t="s">
        <v>2810</v>
      </c>
      <c r="D2526">
        <v>0</v>
      </c>
      <c r="E2526">
        <v>2</v>
      </c>
      <c r="F2526">
        <v>1</v>
      </c>
      <c r="G2526" t="s">
        <v>7339</v>
      </c>
      <c r="K2526">
        <v>1.2050489119305101E+18</v>
      </c>
      <c r="L2526" t="s">
        <v>7340</v>
      </c>
    </row>
    <row r="2527" spans="1:12" x14ac:dyDescent="0.2">
      <c r="A2527" s="1">
        <v>43811.372847222221</v>
      </c>
      <c r="B2527" t="s">
        <v>7341</v>
      </c>
      <c r="C2527" t="s">
        <v>7342</v>
      </c>
      <c r="D2527">
        <v>0</v>
      </c>
      <c r="E2527">
        <v>0</v>
      </c>
      <c r="F2527">
        <v>0</v>
      </c>
      <c r="G2527" t="s">
        <v>7343</v>
      </c>
      <c r="K2527">
        <v>1.2050488722440499E+18</v>
      </c>
      <c r="L2527" t="s">
        <v>7344</v>
      </c>
    </row>
    <row r="2528" spans="1:12" x14ac:dyDescent="0.2">
      <c r="A2528" s="1">
        <v>43811.372719907406</v>
      </c>
      <c r="B2528" t="s">
        <v>7345</v>
      </c>
      <c r="D2528">
        <v>0</v>
      </c>
      <c r="E2528">
        <v>0</v>
      </c>
      <c r="F2528">
        <v>0</v>
      </c>
      <c r="G2528" t="s">
        <v>7346</v>
      </c>
      <c r="K2528">
        <v>1.20504882634573E+18</v>
      </c>
      <c r="L2528" t="s">
        <v>7347</v>
      </c>
    </row>
    <row r="2529" spans="1:12" x14ac:dyDescent="0.2">
      <c r="A2529" s="1">
        <v>43811.371932870374</v>
      </c>
      <c r="B2529" t="s">
        <v>7348</v>
      </c>
      <c r="D2529">
        <v>1</v>
      </c>
      <c r="E2529">
        <v>2</v>
      </c>
      <c r="F2529">
        <v>1</v>
      </c>
      <c r="G2529" t="s">
        <v>7349</v>
      </c>
      <c r="K2529">
        <v>1.20504854053326E+18</v>
      </c>
      <c r="L2529" t="s">
        <v>7350</v>
      </c>
    </row>
    <row r="2530" spans="1:12" x14ac:dyDescent="0.2">
      <c r="A2530" s="1">
        <v>43811.37122685185</v>
      </c>
      <c r="B2530" t="s">
        <v>7351</v>
      </c>
      <c r="D2530">
        <v>2</v>
      </c>
      <c r="E2530">
        <v>1</v>
      </c>
      <c r="F2530">
        <v>0</v>
      </c>
      <c r="G2530" t="s">
        <v>7352</v>
      </c>
      <c r="K2530">
        <v>1.20504828368673E+18</v>
      </c>
      <c r="L2530" t="s">
        <v>7353</v>
      </c>
    </row>
    <row r="2531" spans="1:12" x14ac:dyDescent="0.2">
      <c r="A2531" s="1">
        <v>43811.367164351854</v>
      </c>
      <c r="B2531" t="s">
        <v>7354</v>
      </c>
      <c r="C2531" t="s">
        <v>7355</v>
      </c>
      <c r="D2531">
        <v>0</v>
      </c>
      <c r="E2531">
        <v>0</v>
      </c>
      <c r="F2531">
        <v>0</v>
      </c>
      <c r="G2531" t="s">
        <v>1159</v>
      </c>
      <c r="K2531">
        <v>1.20504681329379E+18</v>
      </c>
      <c r="L2531" t="s">
        <v>7356</v>
      </c>
    </row>
    <row r="2532" spans="1:12" x14ac:dyDescent="0.2">
      <c r="A2532" s="1">
        <v>43811.366562499999</v>
      </c>
      <c r="B2532" t="s">
        <v>7357</v>
      </c>
      <c r="D2532">
        <v>3</v>
      </c>
      <c r="E2532">
        <v>0</v>
      </c>
      <c r="F2532">
        <v>0</v>
      </c>
      <c r="G2532" t="s">
        <v>7358</v>
      </c>
      <c r="K2532">
        <v>1.20504659291663E+18</v>
      </c>
      <c r="L2532" t="s">
        <v>7359</v>
      </c>
    </row>
    <row r="2533" spans="1:12" x14ac:dyDescent="0.2">
      <c r="A2533" s="1">
        <v>43811.364675925928</v>
      </c>
      <c r="B2533" t="s">
        <v>7360</v>
      </c>
      <c r="D2533">
        <v>0</v>
      </c>
      <c r="E2533">
        <v>0</v>
      </c>
      <c r="F2533">
        <v>0</v>
      </c>
      <c r="G2533" t="s">
        <v>7361</v>
      </c>
      <c r="K2533">
        <v>1.2050459105453199E+18</v>
      </c>
      <c r="L2533" t="s">
        <v>7362</v>
      </c>
    </row>
    <row r="2534" spans="1:12" x14ac:dyDescent="0.2">
      <c r="A2534" s="1">
        <v>43811.364363425928</v>
      </c>
      <c r="B2534" t="s">
        <v>7363</v>
      </c>
      <c r="D2534">
        <v>0</v>
      </c>
      <c r="E2534">
        <v>0</v>
      </c>
      <c r="F2534">
        <v>0</v>
      </c>
      <c r="G2534" t="s">
        <v>7364</v>
      </c>
      <c r="I2534" t="e">
        <f>Saudi_Aramco</f>
        <v>#NAME?</v>
      </c>
      <c r="K2534">
        <v>1.2050457976640499E+18</v>
      </c>
      <c r="L2534" t="s">
        <v>7365</v>
      </c>
    </row>
    <row r="2535" spans="1:12" x14ac:dyDescent="0.2">
      <c r="A2535" s="1">
        <v>43811.364340277774</v>
      </c>
      <c r="B2535" t="s">
        <v>7366</v>
      </c>
      <c r="D2535">
        <v>0</v>
      </c>
      <c r="E2535">
        <v>0</v>
      </c>
      <c r="F2535">
        <v>2</v>
      </c>
      <c r="G2535" t="s">
        <v>7367</v>
      </c>
      <c r="K2535">
        <v>1.20504578741309E+18</v>
      </c>
      <c r="L2535" t="s">
        <v>7368</v>
      </c>
    </row>
    <row r="2536" spans="1:12" x14ac:dyDescent="0.2">
      <c r="A2536" s="1">
        <v>43811.364062499997</v>
      </c>
      <c r="B2536" t="s">
        <v>7369</v>
      </c>
      <c r="D2536">
        <v>0</v>
      </c>
      <c r="E2536">
        <v>0</v>
      </c>
      <c r="F2536">
        <v>0</v>
      </c>
      <c r="G2536" t="s">
        <v>7370</v>
      </c>
      <c r="K2536">
        <v>1.20504568942995E+18</v>
      </c>
      <c r="L2536" t="s">
        <v>7371</v>
      </c>
    </row>
    <row r="2537" spans="1:12" x14ac:dyDescent="0.2">
      <c r="A2537" s="1">
        <v>43811.36377314815</v>
      </c>
      <c r="B2537" t="s">
        <v>7372</v>
      </c>
      <c r="D2537">
        <v>1</v>
      </c>
      <c r="E2537">
        <v>1</v>
      </c>
      <c r="F2537">
        <v>2</v>
      </c>
      <c r="G2537" t="s">
        <v>7373</v>
      </c>
      <c r="K2537">
        <v>1.2050455834944699E+18</v>
      </c>
      <c r="L2537" t="s">
        <v>7374</v>
      </c>
    </row>
    <row r="2538" spans="1:12" x14ac:dyDescent="0.2">
      <c r="A2538" s="1">
        <v>43811.363275462965</v>
      </c>
      <c r="B2538" t="s">
        <v>7375</v>
      </c>
      <c r="D2538">
        <v>6</v>
      </c>
      <c r="E2538">
        <v>9</v>
      </c>
      <c r="F2538">
        <v>11</v>
      </c>
      <c r="G2538" t="s">
        <v>7376</v>
      </c>
      <c r="K2538">
        <v>1.2050454017048901E+18</v>
      </c>
      <c r="L2538" t="s">
        <v>7377</v>
      </c>
    </row>
    <row r="2539" spans="1:12" x14ac:dyDescent="0.2">
      <c r="A2539" s="1">
        <v>43811.36277777778</v>
      </c>
      <c r="B2539" t="s">
        <v>7378</v>
      </c>
      <c r="D2539">
        <v>1</v>
      </c>
      <c r="E2539">
        <v>1</v>
      </c>
      <c r="F2539">
        <v>3</v>
      </c>
      <c r="G2539" t="s">
        <v>7379</v>
      </c>
      <c r="K2539">
        <v>1.2050452230904699E+18</v>
      </c>
      <c r="L2539" t="s">
        <v>7380</v>
      </c>
    </row>
    <row r="2540" spans="1:12" x14ac:dyDescent="0.2">
      <c r="A2540" s="1">
        <v>43811.362476851849</v>
      </c>
      <c r="B2540" t="s">
        <v>1211</v>
      </c>
      <c r="D2540">
        <v>1</v>
      </c>
      <c r="E2540">
        <v>3</v>
      </c>
      <c r="F2540">
        <v>19</v>
      </c>
      <c r="G2540" t="s">
        <v>7381</v>
      </c>
      <c r="K2540">
        <v>1.2050451130864901E+18</v>
      </c>
      <c r="L2540" t="s">
        <v>7382</v>
      </c>
    </row>
    <row r="2541" spans="1:12" x14ac:dyDescent="0.2">
      <c r="A2541" s="1">
        <v>43811.361597222225</v>
      </c>
      <c r="B2541" t="s">
        <v>7383</v>
      </c>
      <c r="D2541">
        <v>0</v>
      </c>
      <c r="E2541">
        <v>2</v>
      </c>
      <c r="F2541">
        <v>3</v>
      </c>
      <c r="G2541" t="s">
        <v>7384</v>
      </c>
      <c r="K2541">
        <v>1.2050447933840699E+18</v>
      </c>
      <c r="L2541" t="s">
        <v>7385</v>
      </c>
    </row>
    <row r="2542" spans="1:12" x14ac:dyDescent="0.2">
      <c r="A2542" s="1">
        <v>43811.357395833336</v>
      </c>
      <c r="B2542" t="s">
        <v>6666</v>
      </c>
      <c r="D2542">
        <v>0</v>
      </c>
      <c r="E2542">
        <v>2</v>
      </c>
      <c r="F2542">
        <v>0</v>
      </c>
      <c r="G2542" t="s">
        <v>7386</v>
      </c>
      <c r="K2542">
        <v>1.2050432706629601E+18</v>
      </c>
      <c r="L2542" t="s">
        <v>7387</v>
      </c>
    </row>
    <row r="2543" spans="1:12" x14ac:dyDescent="0.2">
      <c r="A2543" s="1">
        <v>43811.356030092589</v>
      </c>
      <c r="B2543" t="s">
        <v>7388</v>
      </c>
      <c r="D2543">
        <v>1</v>
      </c>
      <c r="E2543">
        <v>0</v>
      </c>
      <c r="F2543">
        <v>0</v>
      </c>
      <c r="G2543" t="s">
        <v>7389</v>
      </c>
      <c r="K2543">
        <v>1.2050427780167601E+18</v>
      </c>
      <c r="L2543" t="s">
        <v>7390</v>
      </c>
    </row>
    <row r="2544" spans="1:12" x14ac:dyDescent="0.2">
      <c r="A2544" s="1">
        <v>43811.355925925927</v>
      </c>
      <c r="B2544" t="s">
        <v>7391</v>
      </c>
      <c r="D2544">
        <v>0</v>
      </c>
      <c r="E2544">
        <v>3</v>
      </c>
      <c r="F2544">
        <v>1</v>
      </c>
      <c r="G2544" t="s">
        <v>7392</v>
      </c>
      <c r="K2544">
        <v>1.2050427391691599E+18</v>
      </c>
      <c r="L2544" t="s">
        <v>7393</v>
      </c>
    </row>
    <row r="2545" spans="1:12" x14ac:dyDescent="0.2">
      <c r="A2545" s="1">
        <v>43811.355925925927</v>
      </c>
      <c r="B2545" t="s">
        <v>7394</v>
      </c>
      <c r="D2545">
        <v>0</v>
      </c>
      <c r="E2545">
        <v>0</v>
      </c>
      <c r="F2545">
        <v>2</v>
      </c>
      <c r="G2545" t="s">
        <v>7395</v>
      </c>
      <c r="K2545">
        <v>1.2050427382338401E+18</v>
      </c>
      <c r="L2545" t="s">
        <v>7396</v>
      </c>
    </row>
    <row r="2546" spans="1:12" x14ac:dyDescent="0.2">
      <c r="A2546" s="1">
        <v>43811.355844907404</v>
      </c>
      <c r="B2546" t="s">
        <v>7397</v>
      </c>
      <c r="D2546">
        <v>0</v>
      </c>
      <c r="E2546">
        <v>0</v>
      </c>
      <c r="F2546">
        <v>4</v>
      </c>
      <c r="G2546" t="s">
        <v>7398</v>
      </c>
      <c r="K2546">
        <v>1.20504270956976E+18</v>
      </c>
      <c r="L2546" t="s">
        <v>7399</v>
      </c>
    </row>
    <row r="2547" spans="1:12" x14ac:dyDescent="0.2">
      <c r="A2547" s="1">
        <v>43811.354699074072</v>
      </c>
      <c r="B2547" t="s">
        <v>7400</v>
      </c>
      <c r="D2547">
        <v>0</v>
      </c>
      <c r="E2547">
        <v>1</v>
      </c>
      <c r="F2547">
        <v>1</v>
      </c>
      <c r="G2547" t="s">
        <v>7401</v>
      </c>
      <c r="I2547" t="e">
        <f>_xlfn.SINGLE(abdulrahman _xlfn.SINGLE(Turki_alalshikh _xlfn.SINGLE(naifco _xlfn.SINGLE(Adhwan _xlfn.SINGLE(allahim _xlfn.SINGLE(fdeet_alnssr))))))</f>
        <v>#NAME?</v>
      </c>
      <c r="K2547">
        <v>1.2050422938012001E+18</v>
      </c>
      <c r="L2547" t="s">
        <v>7402</v>
      </c>
    </row>
    <row r="2548" spans="1:12" x14ac:dyDescent="0.2">
      <c r="A2548" s="1">
        <v>43811.354027777779</v>
      </c>
      <c r="B2548" t="s">
        <v>3401</v>
      </c>
      <c r="D2548">
        <v>2</v>
      </c>
      <c r="E2548">
        <v>6</v>
      </c>
      <c r="F2548">
        <v>7</v>
      </c>
      <c r="G2548" t="s">
        <v>7403</v>
      </c>
      <c r="K2548">
        <v>1.20504205104739E+18</v>
      </c>
      <c r="L2548" t="s">
        <v>7404</v>
      </c>
    </row>
    <row r="2549" spans="1:12" x14ac:dyDescent="0.2">
      <c r="A2549" s="1">
        <v>43811.353252314817</v>
      </c>
      <c r="B2549" t="s">
        <v>7405</v>
      </c>
      <c r="C2549" t="s">
        <v>7406</v>
      </c>
      <c r="D2549">
        <v>1</v>
      </c>
      <c r="E2549">
        <v>0</v>
      </c>
      <c r="F2549">
        <v>0</v>
      </c>
      <c r="G2549" t="s">
        <v>7407</v>
      </c>
      <c r="K2549">
        <v>1.2050417728015099E+18</v>
      </c>
      <c r="L2549" t="s">
        <v>7408</v>
      </c>
    </row>
    <row r="2550" spans="1:12" x14ac:dyDescent="0.2">
      <c r="A2550" s="1">
        <v>43811.35224537037</v>
      </c>
      <c r="B2550" t="s">
        <v>7409</v>
      </c>
      <c r="D2550">
        <v>1</v>
      </c>
      <c r="E2550">
        <v>0</v>
      </c>
      <c r="F2550">
        <v>0</v>
      </c>
      <c r="G2550" t="s">
        <v>7410</v>
      </c>
      <c r="K2550">
        <v>1.20504140602637E+18</v>
      </c>
      <c r="L2550" t="s">
        <v>7411</v>
      </c>
    </row>
    <row r="2551" spans="1:12" x14ac:dyDescent="0.2">
      <c r="A2551" s="1">
        <v>43811.352175925924</v>
      </c>
      <c r="B2551" t="s">
        <v>7412</v>
      </c>
      <c r="D2551">
        <v>2</v>
      </c>
      <c r="E2551">
        <v>0</v>
      </c>
      <c r="F2551">
        <v>0</v>
      </c>
      <c r="G2551" t="s">
        <v>7413</v>
      </c>
      <c r="K2551">
        <v>1.2050413820685399E+18</v>
      </c>
      <c r="L2551" t="s">
        <v>7414</v>
      </c>
    </row>
    <row r="2552" spans="1:12" x14ac:dyDescent="0.2">
      <c r="A2552" s="1">
        <v>43811.351053240738</v>
      </c>
      <c r="B2552" t="s">
        <v>3401</v>
      </c>
      <c r="D2552">
        <v>0</v>
      </c>
      <c r="E2552">
        <v>2</v>
      </c>
      <c r="F2552">
        <v>1</v>
      </c>
      <c r="G2552" t="s">
        <v>7415</v>
      </c>
      <c r="K2552">
        <v>1.20504097490225E+18</v>
      </c>
      <c r="L2552" t="s">
        <v>7416</v>
      </c>
    </row>
    <row r="2553" spans="1:12" x14ac:dyDescent="0.2">
      <c r="A2553" s="1">
        <v>43811.350914351853</v>
      </c>
      <c r="B2553" t="s">
        <v>7417</v>
      </c>
      <c r="D2553">
        <v>0</v>
      </c>
      <c r="E2553">
        <v>0</v>
      </c>
      <c r="F2553">
        <v>0</v>
      </c>
      <c r="G2553" t="s">
        <v>7418</v>
      </c>
      <c r="K2553">
        <v>1.2050409232493901E+18</v>
      </c>
      <c r="L2553" t="s">
        <v>7419</v>
      </c>
    </row>
    <row r="2554" spans="1:12" x14ac:dyDescent="0.2">
      <c r="A2554" s="1">
        <v>43811.350219907406</v>
      </c>
      <c r="B2554" t="s">
        <v>7420</v>
      </c>
      <c r="D2554">
        <v>2</v>
      </c>
      <c r="E2554">
        <v>0</v>
      </c>
      <c r="F2554">
        <v>0</v>
      </c>
      <c r="G2554" t="s">
        <v>7421</v>
      </c>
      <c r="K2554">
        <v>1.2050406715618299E+18</v>
      </c>
      <c r="L2554" t="s">
        <v>7422</v>
      </c>
    </row>
    <row r="2555" spans="1:12" x14ac:dyDescent="0.2">
      <c r="A2555" s="1">
        <v>43811.349270833336</v>
      </c>
      <c r="B2555" t="s">
        <v>7423</v>
      </c>
      <c r="D2555">
        <v>1</v>
      </c>
      <c r="E2555">
        <v>113</v>
      </c>
      <c r="F2555">
        <v>38</v>
      </c>
      <c r="G2555" t="s">
        <v>7424</v>
      </c>
      <c r="K2555">
        <v>1.2050403272682099E+18</v>
      </c>
      <c r="L2555" t="s">
        <v>7425</v>
      </c>
    </row>
    <row r="2556" spans="1:12" x14ac:dyDescent="0.2">
      <c r="A2556" s="1">
        <v>43811.3437037037</v>
      </c>
      <c r="B2556" t="s">
        <v>7426</v>
      </c>
      <c r="D2556">
        <v>1</v>
      </c>
      <c r="E2556">
        <v>0</v>
      </c>
      <c r="F2556">
        <v>0</v>
      </c>
      <c r="G2556" t="s">
        <v>7427</v>
      </c>
      <c r="K2556">
        <v>1.2050383108397299E+18</v>
      </c>
      <c r="L2556" t="s">
        <v>7428</v>
      </c>
    </row>
    <row r="2557" spans="1:12" x14ac:dyDescent="0.2">
      <c r="A2557" s="1">
        <v>43811.342557870368</v>
      </c>
      <c r="B2557" t="s">
        <v>7429</v>
      </c>
      <c r="D2557">
        <v>15</v>
      </c>
      <c r="E2557">
        <v>2</v>
      </c>
      <c r="F2557">
        <v>5</v>
      </c>
      <c r="G2557" t="s">
        <v>7430</v>
      </c>
      <c r="K2557">
        <v>1.2050378967319601E+18</v>
      </c>
      <c r="L2557" t="s">
        <v>7431</v>
      </c>
    </row>
    <row r="2558" spans="1:12" x14ac:dyDescent="0.2">
      <c r="A2558" s="1">
        <v>43811.342222222222</v>
      </c>
      <c r="B2558" t="s">
        <v>7432</v>
      </c>
      <c r="C2558" t="s">
        <v>13</v>
      </c>
      <c r="D2558">
        <v>0</v>
      </c>
      <c r="E2558">
        <v>1</v>
      </c>
      <c r="F2558">
        <v>0</v>
      </c>
      <c r="G2558" t="s">
        <v>7433</v>
      </c>
      <c r="K2558">
        <v>1.2050377758142999E+18</v>
      </c>
      <c r="L2558" t="s">
        <v>7434</v>
      </c>
    </row>
    <row r="2559" spans="1:12" x14ac:dyDescent="0.2">
      <c r="A2559" s="1">
        <v>43811.342164351852</v>
      </c>
      <c r="B2559" t="s">
        <v>7397</v>
      </c>
      <c r="C2559" t="s">
        <v>2520</v>
      </c>
      <c r="D2559">
        <v>1</v>
      </c>
      <c r="E2559">
        <v>0</v>
      </c>
      <c r="F2559">
        <v>0</v>
      </c>
      <c r="G2559" t="s">
        <v>7435</v>
      </c>
      <c r="K2559">
        <v>1.2050377524770801E+18</v>
      </c>
      <c r="L2559" t="s">
        <v>7436</v>
      </c>
    </row>
    <row r="2560" spans="1:12" x14ac:dyDescent="0.2">
      <c r="A2560" s="1">
        <v>43811.340983796297</v>
      </c>
      <c r="B2560" t="s">
        <v>7437</v>
      </c>
      <c r="D2560">
        <v>0</v>
      </c>
      <c r="E2560">
        <v>0</v>
      </c>
      <c r="F2560">
        <v>0</v>
      </c>
      <c r="G2560" t="s">
        <v>7438</v>
      </c>
      <c r="K2560">
        <v>1.20503732688961E+18</v>
      </c>
      <c r="L2560" t="s">
        <v>7439</v>
      </c>
    </row>
    <row r="2561" spans="1:12" x14ac:dyDescent="0.2">
      <c r="A2561" s="1">
        <v>43811.339247685188</v>
      </c>
      <c r="B2561" t="s">
        <v>7440</v>
      </c>
      <c r="D2561">
        <v>0</v>
      </c>
      <c r="E2561">
        <v>2</v>
      </c>
      <c r="F2561">
        <v>1</v>
      </c>
      <c r="G2561" t="s">
        <v>7441</v>
      </c>
      <c r="K2561">
        <v>1.20503669697646E+18</v>
      </c>
      <c r="L2561" t="s">
        <v>7442</v>
      </c>
    </row>
    <row r="2562" spans="1:12" x14ac:dyDescent="0.2">
      <c r="A2562" s="1">
        <v>43811.339224537034</v>
      </c>
      <c r="B2562" t="s">
        <v>7443</v>
      </c>
      <c r="D2562">
        <v>0</v>
      </c>
      <c r="E2562">
        <v>0</v>
      </c>
      <c r="F2562">
        <v>0</v>
      </c>
      <c r="G2562" t="s">
        <v>6451</v>
      </c>
      <c r="K2562">
        <v>1.2050366867633101E+18</v>
      </c>
      <c r="L2562" t="s">
        <v>7444</v>
      </c>
    </row>
    <row r="2563" spans="1:12" x14ac:dyDescent="0.2">
      <c r="A2563" s="1">
        <v>43811.338842592595</v>
      </c>
      <c r="B2563" t="s">
        <v>7445</v>
      </c>
      <c r="D2563">
        <v>0</v>
      </c>
      <c r="E2563">
        <v>0</v>
      </c>
      <c r="F2563">
        <v>0</v>
      </c>
      <c r="G2563" t="s">
        <v>7446</v>
      </c>
      <c r="K2563">
        <v>1.20503655059104E+18</v>
      </c>
      <c r="L2563" t="s">
        <v>7447</v>
      </c>
    </row>
    <row r="2564" spans="1:12" x14ac:dyDescent="0.2">
      <c r="A2564" s="1">
        <v>43811.337442129632</v>
      </c>
      <c r="B2564" t="s">
        <v>7448</v>
      </c>
      <c r="D2564">
        <v>0</v>
      </c>
      <c r="E2564">
        <v>0</v>
      </c>
      <c r="F2564">
        <v>0</v>
      </c>
      <c r="G2564" t="s">
        <v>7449</v>
      </c>
      <c r="K2564">
        <v>1.20503604159967E+18</v>
      </c>
      <c r="L2564" t="s">
        <v>7450</v>
      </c>
    </row>
    <row r="2565" spans="1:12" x14ac:dyDescent="0.2">
      <c r="A2565" s="1">
        <v>43811.337291666663</v>
      </c>
      <c r="B2565" t="s">
        <v>7451</v>
      </c>
      <c r="D2565">
        <v>1</v>
      </c>
      <c r="E2565">
        <v>0</v>
      </c>
      <c r="F2565">
        <v>1</v>
      </c>
      <c r="G2565" t="e">
        <f>HussamAAlsaleh1 أستاذ حسام اكتتاب آرامكو راح علي كيف اقدر اشتري أسهم آرامكو الان</f>
        <v>#NAME?</v>
      </c>
      <c r="I2565" t="e">
        <f>HussamAAlsaleh1</f>
        <v>#NAME?</v>
      </c>
      <c r="K2565">
        <v>1.2050359875560801E+18</v>
      </c>
      <c r="L2565" t="s">
        <v>7452</v>
      </c>
    </row>
    <row r="2566" spans="1:12" x14ac:dyDescent="0.2">
      <c r="A2566" s="1">
        <v>43811.336805555555</v>
      </c>
      <c r="B2566" t="s">
        <v>1950</v>
      </c>
      <c r="D2566">
        <v>1</v>
      </c>
      <c r="E2566">
        <v>4</v>
      </c>
      <c r="F2566">
        <v>4</v>
      </c>
      <c r="G2566" t="s">
        <v>7453</v>
      </c>
      <c r="I2566" t="e">
        <f>_xlfn.SINGLE(Saudi_Aramco _xlfn.SINGLE(Aramco))</f>
        <v>#NAME?</v>
      </c>
      <c r="K2566">
        <v>1.2050358101242501E+18</v>
      </c>
      <c r="L2566" t="s">
        <v>7454</v>
      </c>
    </row>
    <row r="2567" spans="1:12" x14ac:dyDescent="0.2">
      <c r="A2567" s="1">
        <v>43811.334791666668</v>
      </c>
      <c r="B2567" t="s">
        <v>7455</v>
      </c>
      <c r="D2567">
        <v>0</v>
      </c>
      <c r="E2567">
        <v>0</v>
      </c>
      <c r="F2567">
        <v>0</v>
      </c>
      <c r="G2567" t="s">
        <v>7456</v>
      </c>
      <c r="K2567">
        <v>1.20503508013938E+18</v>
      </c>
      <c r="L2567" t="s">
        <v>7457</v>
      </c>
    </row>
    <row r="2568" spans="1:12" x14ac:dyDescent="0.2">
      <c r="A2568" s="1">
        <v>43811.33457175926</v>
      </c>
      <c r="B2568" t="s">
        <v>7458</v>
      </c>
      <c r="D2568">
        <v>1</v>
      </c>
      <c r="E2568">
        <v>5</v>
      </c>
      <c r="F2568">
        <v>4</v>
      </c>
      <c r="G2568" t="e" cm="1">
        <f t="array" ref="G2568">-العبث بالاكتتابات يقلّل جاذبيتها ويدعم مقترحات سيئة كإسقاط القروض أو التلاعب بأنظمة التأمينات -آرامكو أدرجت رغم ضخامتها أسهمها امس في السعودية مقابل تأخير غير مبرّر لشركتي البورصة والزّور -غرض وجود هيئة أسواق المال حماية مصالح المساهمين بعدالة وهو ما لم يحدث في اكتتاب البورصة</f>
        <v>#NAME?</v>
      </c>
      <c r="K2568">
        <v>1.2050350000868301E+18</v>
      </c>
      <c r="L2568" t="s">
        <v>7459</v>
      </c>
    </row>
    <row r="2569" spans="1:12" x14ac:dyDescent="0.2">
      <c r="A2569" s="1">
        <v>43811.334421296298</v>
      </c>
      <c r="B2569" t="s">
        <v>7460</v>
      </c>
      <c r="D2569">
        <v>0</v>
      </c>
      <c r="E2569">
        <v>0</v>
      </c>
      <c r="F2569">
        <v>0</v>
      </c>
      <c r="G2569" t="s">
        <v>7461</v>
      </c>
      <c r="K2569">
        <v>1.20503494632848E+18</v>
      </c>
      <c r="L2569" t="s">
        <v>7462</v>
      </c>
    </row>
    <row r="2570" spans="1:12" x14ac:dyDescent="0.2">
      <c r="A2570" s="1">
        <v>43811.334270833337</v>
      </c>
      <c r="B2570" t="s">
        <v>7463</v>
      </c>
      <c r="D2570">
        <v>0</v>
      </c>
      <c r="E2570">
        <v>3</v>
      </c>
      <c r="F2570">
        <v>3</v>
      </c>
      <c r="G2570" t="s">
        <v>7464</v>
      </c>
      <c r="K2570">
        <v>1.20503489332081E+18</v>
      </c>
      <c r="L2570" t="s">
        <v>7465</v>
      </c>
    </row>
    <row r="2571" spans="1:12" x14ac:dyDescent="0.2">
      <c r="A2571" s="1">
        <v>43811.334027777775</v>
      </c>
      <c r="B2571" t="s">
        <v>7348</v>
      </c>
      <c r="D2571">
        <v>0</v>
      </c>
      <c r="E2571">
        <v>0</v>
      </c>
      <c r="F2571">
        <v>1</v>
      </c>
      <c r="G2571" t="s">
        <v>7466</v>
      </c>
      <c r="K2571">
        <v>1.2050348054292301E+18</v>
      </c>
      <c r="L2571" t="s">
        <v>7467</v>
      </c>
    </row>
    <row r="2572" spans="1:12" x14ac:dyDescent="0.2">
      <c r="A2572" s="1">
        <v>43811.333078703705</v>
      </c>
      <c r="B2572" t="s">
        <v>7468</v>
      </c>
      <c r="C2572" t="s">
        <v>1476</v>
      </c>
      <c r="D2572">
        <v>2</v>
      </c>
      <c r="E2572">
        <v>0</v>
      </c>
      <c r="F2572">
        <v>1</v>
      </c>
      <c r="G2572" t="s">
        <v>7469</v>
      </c>
      <c r="K2572">
        <v>1.20503446134112E+18</v>
      </c>
      <c r="L2572" t="s">
        <v>7470</v>
      </c>
    </row>
    <row r="2573" spans="1:12" x14ac:dyDescent="0.2">
      <c r="A2573" s="1">
        <v>43811.331932870373</v>
      </c>
      <c r="B2573" t="s">
        <v>7471</v>
      </c>
      <c r="D2573">
        <v>15</v>
      </c>
      <c r="E2573">
        <v>421</v>
      </c>
      <c r="F2573">
        <v>527</v>
      </c>
      <c r="G2573" t="s">
        <v>7472</v>
      </c>
      <c r="K2573">
        <v>1.20503404329905E+18</v>
      </c>
      <c r="L2573" t="s">
        <v>7473</v>
      </c>
    </row>
    <row r="2574" spans="1:12" x14ac:dyDescent="0.2">
      <c r="A2574" s="1">
        <v>43811.331886574073</v>
      </c>
      <c r="B2574" t="s">
        <v>7474</v>
      </c>
      <c r="C2574" t="s">
        <v>7475</v>
      </c>
      <c r="D2574">
        <v>0</v>
      </c>
      <c r="E2574">
        <v>0</v>
      </c>
      <c r="F2574">
        <v>0</v>
      </c>
      <c r="G2574" t="s">
        <v>7476</v>
      </c>
      <c r="K2574">
        <v>1.2050340288748101E+18</v>
      </c>
      <c r="L2574" t="s">
        <v>7477</v>
      </c>
    </row>
    <row r="2575" spans="1:12" x14ac:dyDescent="0.2">
      <c r="A2575" s="1">
        <v>43811.331770833334</v>
      </c>
      <c r="B2575" t="s">
        <v>7478</v>
      </c>
      <c r="D2575">
        <v>0</v>
      </c>
      <c r="E2575">
        <v>2</v>
      </c>
      <c r="F2575">
        <v>5</v>
      </c>
      <c r="G2575" t="s">
        <v>7479</v>
      </c>
      <c r="K2575">
        <v>1.20503398491426E+18</v>
      </c>
      <c r="L2575" t="s">
        <v>7480</v>
      </c>
    </row>
    <row r="2576" spans="1:12" x14ac:dyDescent="0.2">
      <c r="A2576" s="1">
        <v>43811.330439814818</v>
      </c>
      <c r="B2576" t="s">
        <v>7481</v>
      </c>
      <c r="D2576">
        <v>1</v>
      </c>
      <c r="E2576">
        <v>0</v>
      </c>
      <c r="F2576">
        <v>0</v>
      </c>
      <c r="G2576" t="s">
        <v>7482</v>
      </c>
      <c r="K2576">
        <v>1.20503350570669E+18</v>
      </c>
      <c r="L2576" t="s">
        <v>7483</v>
      </c>
    </row>
    <row r="2577" spans="1:12" x14ac:dyDescent="0.2">
      <c r="A2577" s="1">
        <v>43811.329224537039</v>
      </c>
      <c r="B2577" t="s">
        <v>7484</v>
      </c>
      <c r="D2577">
        <v>0</v>
      </c>
      <c r="E2577">
        <v>0</v>
      </c>
      <c r="F2577">
        <v>0</v>
      </c>
      <c r="G2577" t="s">
        <v>7485</v>
      </c>
      <c r="K2577">
        <v>1.2050330649901701E+18</v>
      </c>
      <c r="L2577" t="s">
        <v>7486</v>
      </c>
    </row>
    <row r="2578" spans="1:12" x14ac:dyDescent="0.2">
      <c r="A2578" s="1">
        <v>43811.328761574077</v>
      </c>
      <c r="B2578" t="s">
        <v>7487</v>
      </c>
      <c r="D2578">
        <v>0</v>
      </c>
      <c r="E2578">
        <v>0</v>
      </c>
      <c r="F2578">
        <v>1</v>
      </c>
      <c r="G2578" t="s">
        <v>7488</v>
      </c>
      <c r="K2578">
        <v>1.2050328957038999E+18</v>
      </c>
      <c r="L2578" t="s">
        <v>7489</v>
      </c>
    </row>
    <row r="2579" spans="1:12" x14ac:dyDescent="0.2">
      <c r="A2579" s="1">
        <v>43811.326053240744</v>
      </c>
      <c r="B2579" t="s">
        <v>7490</v>
      </c>
      <c r="C2579" t="s">
        <v>7491</v>
      </c>
      <c r="D2579">
        <v>1</v>
      </c>
      <c r="E2579">
        <v>0</v>
      </c>
      <c r="F2579">
        <v>1</v>
      </c>
      <c r="G2579" t="s">
        <v>7492</v>
      </c>
      <c r="K2579">
        <v>1.2050319144884301E+18</v>
      </c>
      <c r="L2579" t="s">
        <v>7493</v>
      </c>
    </row>
    <row r="2580" spans="1:12" x14ac:dyDescent="0.2">
      <c r="A2580" s="1">
        <v>43811.325659722221</v>
      </c>
      <c r="B2580" t="s">
        <v>518</v>
      </c>
      <c r="D2580">
        <v>0</v>
      </c>
      <c r="E2580">
        <v>1</v>
      </c>
      <c r="F2580">
        <v>1</v>
      </c>
      <c r="G2580" t="s">
        <v>7494</v>
      </c>
      <c r="K2580">
        <v>1.2050317728551601E+18</v>
      </c>
      <c r="L2580" t="s">
        <v>7495</v>
      </c>
    </row>
    <row r="2581" spans="1:12" x14ac:dyDescent="0.2">
      <c r="A2581" s="1">
        <v>43811.325601851851</v>
      </c>
      <c r="B2581" t="s">
        <v>7496</v>
      </c>
      <c r="D2581">
        <v>0</v>
      </c>
      <c r="E2581">
        <v>0</v>
      </c>
      <c r="F2581">
        <v>1</v>
      </c>
      <c r="G2581" t="s">
        <v>6451</v>
      </c>
      <c r="K2581">
        <v>1.20503174987872E+18</v>
      </c>
      <c r="L2581" t="s">
        <v>7497</v>
      </c>
    </row>
    <row r="2582" spans="1:12" x14ac:dyDescent="0.2">
      <c r="A2582" s="1">
        <v>43811.325532407405</v>
      </c>
      <c r="B2582" t="s">
        <v>7498</v>
      </c>
      <c r="D2582">
        <v>0</v>
      </c>
      <c r="E2582">
        <v>0</v>
      </c>
      <c r="F2582">
        <v>0</v>
      </c>
      <c r="G2582" t="s">
        <v>7499</v>
      </c>
      <c r="K2582">
        <v>1.20503172624366E+18</v>
      </c>
      <c r="L2582" t="s">
        <v>7500</v>
      </c>
    </row>
    <row r="2583" spans="1:12" x14ac:dyDescent="0.2">
      <c r="A2583" s="1">
        <v>43811.325104166666</v>
      </c>
      <c r="B2583" t="s">
        <v>3665</v>
      </c>
      <c r="D2583">
        <v>0</v>
      </c>
      <c r="E2583">
        <v>2</v>
      </c>
      <c r="F2583">
        <v>0</v>
      </c>
      <c r="G2583" t="s">
        <v>7501</v>
      </c>
      <c r="K2583">
        <v>1.20503156899103E+18</v>
      </c>
      <c r="L2583" t="s">
        <v>7502</v>
      </c>
    </row>
    <row r="2584" spans="1:12" x14ac:dyDescent="0.2">
      <c r="A2584" s="1">
        <v>43811.323912037034</v>
      </c>
      <c r="B2584" t="s">
        <v>7503</v>
      </c>
      <c r="C2584" t="s">
        <v>3030</v>
      </c>
      <c r="D2584">
        <v>2</v>
      </c>
      <c r="E2584">
        <v>6</v>
      </c>
      <c r="F2584">
        <v>5</v>
      </c>
      <c r="G2584" t="s">
        <v>7504</v>
      </c>
      <c r="K2584">
        <v>1.20503113894467E+18</v>
      </c>
      <c r="L2584" t="s">
        <v>7505</v>
      </c>
    </row>
    <row r="2585" spans="1:12" x14ac:dyDescent="0.2">
      <c r="A2585" s="1">
        <v>43811.323495370372</v>
      </c>
      <c r="B2585" t="s">
        <v>7506</v>
      </c>
      <c r="D2585">
        <v>0</v>
      </c>
      <c r="E2585">
        <v>5</v>
      </c>
      <c r="F2585">
        <v>9</v>
      </c>
      <c r="G2585" t="s">
        <v>7507</v>
      </c>
      <c r="K2585">
        <v>1.2050309888306501E+18</v>
      </c>
      <c r="L2585" t="s">
        <v>7508</v>
      </c>
    </row>
    <row r="2586" spans="1:12" x14ac:dyDescent="0.2">
      <c r="A2586" s="1">
        <v>43811.322939814818</v>
      </c>
      <c r="B2586" t="s">
        <v>3665</v>
      </c>
      <c r="D2586">
        <v>1</v>
      </c>
      <c r="E2586">
        <v>2</v>
      </c>
      <c r="F2586">
        <v>1</v>
      </c>
      <c r="G2586" t="s">
        <v>7509</v>
      </c>
      <c r="K2586">
        <v>1.2050307844045E+18</v>
      </c>
      <c r="L2586" t="s">
        <v>7510</v>
      </c>
    </row>
    <row r="2587" spans="1:12" x14ac:dyDescent="0.2">
      <c r="A2587" s="1">
        <v>43811.320821759262</v>
      </c>
      <c r="B2587" t="s">
        <v>6666</v>
      </c>
      <c r="D2587">
        <v>0</v>
      </c>
      <c r="E2587">
        <v>0</v>
      </c>
      <c r="F2587">
        <v>1</v>
      </c>
      <c r="G2587" t="s">
        <v>7511</v>
      </c>
      <c r="K2587">
        <v>1.2050300190069601E+18</v>
      </c>
      <c r="L2587" t="s">
        <v>7512</v>
      </c>
    </row>
    <row r="2588" spans="1:12" x14ac:dyDescent="0.2">
      <c r="A2588" s="1">
        <v>43811.320706018516</v>
      </c>
      <c r="B2588" t="s">
        <v>7513</v>
      </c>
      <c r="D2588">
        <v>0</v>
      </c>
      <c r="E2588">
        <v>0</v>
      </c>
      <c r="F2588">
        <v>0</v>
      </c>
      <c r="G2588" t="s">
        <v>7514</v>
      </c>
      <c r="K2588">
        <v>1.2050299768667799E+18</v>
      </c>
      <c r="L2588" t="s">
        <v>7515</v>
      </c>
    </row>
    <row r="2589" spans="1:12" x14ac:dyDescent="0.2">
      <c r="A2589" s="1">
        <v>43811.317372685182</v>
      </c>
      <c r="B2589" t="s">
        <v>7516</v>
      </c>
      <c r="D2589">
        <v>1</v>
      </c>
      <c r="E2589">
        <v>5</v>
      </c>
      <c r="F2589">
        <v>5</v>
      </c>
      <c r="G2589" t="s">
        <v>7517</v>
      </c>
      <c r="K2589">
        <v>1.2050287695405701E+18</v>
      </c>
      <c r="L2589" t="s">
        <v>7518</v>
      </c>
    </row>
    <row r="2590" spans="1:12" x14ac:dyDescent="0.2">
      <c r="A2590" s="1">
        <v>43811.31659722222</v>
      </c>
      <c r="B2590" t="s">
        <v>7519</v>
      </c>
      <c r="D2590">
        <v>0</v>
      </c>
      <c r="E2590">
        <v>0</v>
      </c>
      <c r="F2590">
        <v>0</v>
      </c>
      <c r="G2590" t="s">
        <v>7520</v>
      </c>
      <c r="K2590">
        <v>1.20502848749873E+18</v>
      </c>
      <c r="L2590" t="s">
        <v>7521</v>
      </c>
    </row>
    <row r="2591" spans="1:12" x14ac:dyDescent="0.2">
      <c r="A2591" s="1">
        <v>43811.316481481481</v>
      </c>
      <c r="B2591" t="s">
        <v>7522</v>
      </c>
      <c r="C2591" t="s">
        <v>504</v>
      </c>
      <c r="D2591">
        <v>6</v>
      </c>
      <c r="E2591">
        <v>13</v>
      </c>
      <c r="F2591">
        <v>42</v>
      </c>
      <c r="G2591" t="s">
        <v>7523</v>
      </c>
      <c r="K2591">
        <v>1.2050284442093599E+18</v>
      </c>
      <c r="L2591" t="s">
        <v>7524</v>
      </c>
    </row>
    <row r="2592" spans="1:12" x14ac:dyDescent="0.2">
      <c r="A2592" s="1">
        <v>43811.31627314815</v>
      </c>
      <c r="B2592" t="s">
        <v>7525</v>
      </c>
      <c r="D2592">
        <v>1</v>
      </c>
      <c r="E2592">
        <v>1</v>
      </c>
      <c r="F2592">
        <v>3</v>
      </c>
      <c r="G2592" t="s">
        <v>7526</v>
      </c>
      <c r="K2592">
        <v>1.2050283712536699E+18</v>
      </c>
      <c r="L2592" t="s">
        <v>7527</v>
      </c>
    </row>
    <row r="2593" spans="1:12" x14ac:dyDescent="0.2">
      <c r="A2593" s="1">
        <v>43811.314189814817</v>
      </c>
      <c r="B2593" t="s">
        <v>7528</v>
      </c>
      <c r="D2593">
        <v>0</v>
      </c>
      <c r="E2593">
        <v>1</v>
      </c>
      <c r="F2593">
        <v>2</v>
      </c>
      <c r="G2593" t="s">
        <v>7529</v>
      </c>
      <c r="K2593">
        <v>1.2050276159810801E+18</v>
      </c>
      <c r="L2593" t="s">
        <v>7530</v>
      </c>
    </row>
    <row r="2594" spans="1:12" x14ac:dyDescent="0.2">
      <c r="A2594" s="1">
        <v>43811.311851851853</v>
      </c>
      <c r="B2594" t="s">
        <v>7531</v>
      </c>
      <c r="C2594" t="s">
        <v>7532</v>
      </c>
      <c r="D2594">
        <v>0</v>
      </c>
      <c r="E2594">
        <v>0</v>
      </c>
      <c r="F2594">
        <v>0</v>
      </c>
      <c r="G2594" t="s">
        <v>7533</v>
      </c>
      <c r="K2594">
        <v>1.20502676678979E+18</v>
      </c>
      <c r="L2594" t="s">
        <v>7534</v>
      </c>
    </row>
    <row r="2595" spans="1:12" x14ac:dyDescent="0.2">
      <c r="A2595" s="1">
        <v>43811.311666666668</v>
      </c>
      <c r="B2595" t="s">
        <v>7535</v>
      </c>
      <c r="C2595" t="s">
        <v>7536</v>
      </c>
      <c r="D2595">
        <v>0</v>
      </c>
      <c r="E2595">
        <v>0</v>
      </c>
      <c r="F2595">
        <v>1</v>
      </c>
      <c r="G2595" t="s">
        <v>7537</v>
      </c>
      <c r="K2595">
        <v>1.2050267002849001E+18</v>
      </c>
      <c r="L2595" t="s">
        <v>7538</v>
      </c>
    </row>
    <row r="2596" spans="1:12" x14ac:dyDescent="0.2">
      <c r="A2596" s="1">
        <v>43811.311388888891</v>
      </c>
      <c r="B2596" t="s">
        <v>504</v>
      </c>
      <c r="D2596">
        <v>309</v>
      </c>
      <c r="E2596">
        <v>606</v>
      </c>
      <c r="F2596">
        <v>928</v>
      </c>
      <c r="G2596" t="s">
        <v>7539</v>
      </c>
      <c r="K2596">
        <v>1.2050266016012401E+18</v>
      </c>
      <c r="L2596" t="s">
        <v>7540</v>
      </c>
    </row>
    <row r="2597" spans="1:12" x14ac:dyDescent="0.2">
      <c r="A2597" s="1">
        <v>43811.311238425929</v>
      </c>
      <c r="B2597" t="s">
        <v>7541</v>
      </c>
      <c r="D2597">
        <v>0</v>
      </c>
      <c r="E2597">
        <v>0</v>
      </c>
      <c r="F2597">
        <v>0</v>
      </c>
      <c r="G2597" t="s">
        <v>7542</v>
      </c>
      <c r="K2597">
        <v>1.2050265454647401E+18</v>
      </c>
      <c r="L2597" t="s">
        <v>7543</v>
      </c>
    </row>
    <row r="2598" spans="1:12" x14ac:dyDescent="0.2">
      <c r="A2598" s="1">
        <v>43811.310081018521</v>
      </c>
      <c r="B2598" t="s">
        <v>7544</v>
      </c>
      <c r="D2598">
        <v>1</v>
      </c>
      <c r="E2598">
        <v>0</v>
      </c>
      <c r="F2598">
        <v>0</v>
      </c>
      <c r="G2598" t="s">
        <v>7545</v>
      </c>
      <c r="K2598">
        <v>1.20502612663827E+18</v>
      </c>
      <c r="L2598" t="s">
        <v>7546</v>
      </c>
    </row>
    <row r="2599" spans="1:12" x14ac:dyDescent="0.2">
      <c r="A2599" s="1">
        <v>43811.306504629632</v>
      </c>
      <c r="B2599" t="s">
        <v>3401</v>
      </c>
      <c r="D2599">
        <v>5</v>
      </c>
      <c r="E2599">
        <v>2</v>
      </c>
      <c r="F2599">
        <v>4</v>
      </c>
      <c r="G2599" t="s">
        <v>7547</v>
      </c>
      <c r="I2599" t="e">
        <f>Saudi_Aramco</f>
        <v>#NAME?</v>
      </c>
      <c r="K2599">
        <v>1.2050248310722801E+18</v>
      </c>
      <c r="L2599" t="s">
        <v>7548</v>
      </c>
    </row>
    <row r="2600" spans="1:12" x14ac:dyDescent="0.2">
      <c r="A2600" s="1">
        <v>43811.305115740739</v>
      </c>
      <c r="B2600" t="s">
        <v>7549</v>
      </c>
      <c r="D2600">
        <v>1</v>
      </c>
      <c r="E2600">
        <v>0</v>
      </c>
      <c r="F2600">
        <v>0</v>
      </c>
      <c r="G2600" t="s">
        <v>7550</v>
      </c>
      <c r="K2600">
        <v>1.2050243273154401E+18</v>
      </c>
      <c r="L2600" t="s">
        <v>7551</v>
      </c>
    </row>
    <row r="2601" spans="1:12" x14ac:dyDescent="0.2">
      <c r="A2601" s="1">
        <v>43811.304340277777</v>
      </c>
      <c r="B2601" t="s">
        <v>7503</v>
      </c>
      <c r="C2601" t="s">
        <v>591</v>
      </c>
      <c r="D2601">
        <v>0</v>
      </c>
      <c r="E2601">
        <v>0</v>
      </c>
      <c r="F2601">
        <v>0</v>
      </c>
      <c r="G2601" t="s">
        <v>7504</v>
      </c>
      <c r="K2601">
        <v>1.20502404784464E+18</v>
      </c>
      <c r="L2601" t="s">
        <v>7552</v>
      </c>
    </row>
    <row r="2602" spans="1:12" x14ac:dyDescent="0.2">
      <c r="A2602" s="1">
        <v>43811.30431712963</v>
      </c>
      <c r="B2602" t="s">
        <v>7553</v>
      </c>
      <c r="D2602">
        <v>0</v>
      </c>
      <c r="E2602">
        <v>0</v>
      </c>
      <c r="F2602">
        <v>0</v>
      </c>
      <c r="G2602" t="s">
        <v>7554</v>
      </c>
      <c r="K2602">
        <v>1.20502403830688E+18</v>
      </c>
      <c r="L2602" t="s">
        <v>7555</v>
      </c>
    </row>
    <row r="2603" spans="1:12" x14ac:dyDescent="0.2">
      <c r="A2603" s="1">
        <v>43811.304027777776</v>
      </c>
      <c r="B2603" t="s">
        <v>7556</v>
      </c>
      <c r="D2603">
        <v>1</v>
      </c>
      <c r="E2603">
        <v>0</v>
      </c>
      <c r="F2603">
        <v>0</v>
      </c>
      <c r="G2603" t="s">
        <v>7557</v>
      </c>
      <c r="K2603">
        <v>1.20502393172961E+18</v>
      </c>
      <c r="L2603" t="s">
        <v>7558</v>
      </c>
    </row>
    <row r="2604" spans="1:12" x14ac:dyDescent="0.2">
      <c r="A2604" s="1">
        <v>43811.302893518521</v>
      </c>
      <c r="B2604" t="s">
        <v>7559</v>
      </c>
      <c r="D2604">
        <v>2</v>
      </c>
      <c r="E2604">
        <v>0</v>
      </c>
      <c r="F2604">
        <v>0</v>
      </c>
      <c r="G2604" t="s">
        <v>7560</v>
      </c>
      <c r="K2604">
        <v>1.2050235214218701E+18</v>
      </c>
      <c r="L2604" t="s">
        <v>7561</v>
      </c>
    </row>
    <row r="2605" spans="1:12" x14ac:dyDescent="0.2">
      <c r="A2605" s="1">
        <v>43811.302141203705</v>
      </c>
      <c r="B2605" t="s">
        <v>7562</v>
      </c>
      <c r="D2605">
        <v>0</v>
      </c>
      <c r="E2605">
        <v>0</v>
      </c>
      <c r="F2605">
        <v>3</v>
      </c>
      <c r="G2605" t="s">
        <v>7563</v>
      </c>
      <c r="K2605">
        <v>1.20502324755474E+18</v>
      </c>
      <c r="L2605" t="s">
        <v>7564</v>
      </c>
    </row>
    <row r="2606" spans="1:12" x14ac:dyDescent="0.2">
      <c r="A2606" s="1">
        <v>43811.30195601852</v>
      </c>
      <c r="B2606" t="s">
        <v>7565</v>
      </c>
      <c r="C2606" t="s">
        <v>2520</v>
      </c>
      <c r="D2606">
        <v>1</v>
      </c>
      <c r="E2606">
        <v>0</v>
      </c>
      <c r="F2606">
        <v>0</v>
      </c>
      <c r="G2606" t="s">
        <v>7566</v>
      </c>
      <c r="K2606">
        <v>1.20502318388945E+18</v>
      </c>
      <c r="L2606" t="s">
        <v>7567</v>
      </c>
    </row>
    <row r="2607" spans="1:12" x14ac:dyDescent="0.2">
      <c r="A2607" s="1">
        <v>43811.301770833335</v>
      </c>
      <c r="B2607" t="s">
        <v>5114</v>
      </c>
      <c r="D2607">
        <v>0</v>
      </c>
      <c r="E2607">
        <v>0</v>
      </c>
      <c r="F2607">
        <v>0</v>
      </c>
      <c r="G2607" t="s">
        <v>7568</v>
      </c>
      <c r="K2607">
        <v>1.20502311590819E+18</v>
      </c>
      <c r="L2607" t="s">
        <v>7569</v>
      </c>
    </row>
    <row r="2608" spans="1:12" x14ac:dyDescent="0.2">
      <c r="A2608" s="1">
        <v>43811.301678240743</v>
      </c>
      <c r="B2608" t="s">
        <v>7570</v>
      </c>
      <c r="D2608">
        <v>0</v>
      </c>
      <c r="E2608">
        <v>0</v>
      </c>
      <c r="F2608">
        <v>0</v>
      </c>
      <c r="G2608" t="s">
        <v>7571</v>
      </c>
      <c r="K2608">
        <v>1.20502308233696E+18</v>
      </c>
      <c r="L2608" t="s">
        <v>7572</v>
      </c>
    </row>
    <row r="2609" spans="1:12" x14ac:dyDescent="0.2">
      <c r="A2609" s="1">
        <v>43811.301539351851</v>
      </c>
      <c r="B2609" t="s">
        <v>7573</v>
      </c>
      <c r="D2609">
        <v>1</v>
      </c>
      <c r="E2609">
        <v>0</v>
      </c>
      <c r="F2609">
        <v>0</v>
      </c>
      <c r="G2609" t="s">
        <v>7574</v>
      </c>
      <c r="K2609">
        <v>1.2050230301976E+18</v>
      </c>
      <c r="L2609" t="s">
        <v>7575</v>
      </c>
    </row>
    <row r="2610" spans="1:12" x14ac:dyDescent="0.2">
      <c r="A2610" s="1">
        <v>43811.300868055558</v>
      </c>
      <c r="B2610" t="s">
        <v>6885</v>
      </c>
      <c r="D2610">
        <v>7</v>
      </c>
      <c r="E2610">
        <v>19</v>
      </c>
      <c r="F2610">
        <v>43</v>
      </c>
      <c r="G2610" t="s">
        <v>7576</v>
      </c>
      <c r="K2610">
        <v>1.2050227875947799E+18</v>
      </c>
      <c r="L2610" t="s">
        <v>7577</v>
      </c>
    </row>
    <row r="2611" spans="1:12" x14ac:dyDescent="0.2">
      <c r="A2611" s="1">
        <v>43811.300509259258</v>
      </c>
      <c r="B2611" t="s">
        <v>7578</v>
      </c>
      <c r="D2611">
        <v>1</v>
      </c>
      <c r="E2611">
        <v>1</v>
      </c>
      <c r="F2611">
        <v>1</v>
      </c>
      <c r="G2611" t="s">
        <v>7579</v>
      </c>
      <c r="K2611">
        <v>1.2050226577349399E+18</v>
      </c>
      <c r="L2611" t="s">
        <v>7580</v>
      </c>
    </row>
    <row r="2612" spans="1:12" x14ac:dyDescent="0.2">
      <c r="A2612" s="1">
        <v>43811.299050925925</v>
      </c>
      <c r="B2612" t="s">
        <v>7581</v>
      </c>
      <c r="D2612">
        <v>0</v>
      </c>
      <c r="E2612">
        <v>0</v>
      </c>
      <c r="F2612">
        <v>0</v>
      </c>
      <c r="G2612" t="s">
        <v>7582</v>
      </c>
      <c r="K2612">
        <v>1.20502212750366E+18</v>
      </c>
      <c r="L2612" t="s">
        <v>7583</v>
      </c>
    </row>
    <row r="2613" spans="1:12" x14ac:dyDescent="0.2">
      <c r="A2613" s="1">
        <v>43811.29892361111</v>
      </c>
      <c r="B2613" t="s">
        <v>7581</v>
      </c>
      <c r="D2613">
        <v>0</v>
      </c>
      <c r="E2613">
        <v>0</v>
      </c>
      <c r="F2613">
        <v>0</v>
      </c>
      <c r="G2613" t="s">
        <v>7584</v>
      </c>
      <c r="K2613">
        <v>1.20502208335856E+18</v>
      </c>
      <c r="L2613" t="s">
        <v>7585</v>
      </c>
    </row>
    <row r="2614" spans="1:12" x14ac:dyDescent="0.2">
      <c r="A2614" s="1">
        <v>43811.297951388886</v>
      </c>
      <c r="B2614" t="s">
        <v>7586</v>
      </c>
      <c r="D2614">
        <v>0</v>
      </c>
      <c r="E2614">
        <v>0</v>
      </c>
      <c r="F2614">
        <v>2</v>
      </c>
      <c r="G2614" t="s">
        <v>7587</v>
      </c>
      <c r="K2614">
        <v>1.2050217318759601E+18</v>
      </c>
      <c r="L2614" t="s">
        <v>7588</v>
      </c>
    </row>
    <row r="2615" spans="1:12" x14ac:dyDescent="0.2">
      <c r="A2615" s="1">
        <v>43811.296898148146</v>
      </c>
      <c r="B2615" t="s">
        <v>7589</v>
      </c>
      <c r="D2615">
        <v>0</v>
      </c>
      <c r="E2615">
        <v>0</v>
      </c>
      <c r="F2615">
        <v>0</v>
      </c>
      <c r="G2615" t="s">
        <v>7590</v>
      </c>
      <c r="K2615">
        <v>1.2050213478957399E+18</v>
      </c>
      <c r="L2615" t="s">
        <v>7591</v>
      </c>
    </row>
    <row r="2616" spans="1:12" x14ac:dyDescent="0.2">
      <c r="A2616" s="1">
        <v>43811.296793981484</v>
      </c>
      <c r="B2616" t="s">
        <v>7592</v>
      </c>
      <c r="D2616">
        <v>0</v>
      </c>
      <c r="E2616">
        <v>0</v>
      </c>
      <c r="F2616">
        <v>0</v>
      </c>
      <c r="G2616" t="s">
        <v>7593</v>
      </c>
      <c r="K2616">
        <v>1.2050213117282601E+18</v>
      </c>
      <c r="L2616" t="s">
        <v>7594</v>
      </c>
    </row>
    <row r="2617" spans="1:12" x14ac:dyDescent="0.2">
      <c r="A2617" s="1">
        <v>43811.296377314815</v>
      </c>
      <c r="B2617" t="s">
        <v>7595</v>
      </c>
      <c r="C2617" t="s">
        <v>6390</v>
      </c>
      <c r="D2617">
        <v>0</v>
      </c>
      <c r="E2617">
        <v>0</v>
      </c>
      <c r="F2617">
        <v>0</v>
      </c>
      <c r="G2617" t="s">
        <v>7596</v>
      </c>
      <c r="K2617">
        <v>1.20502115981901E+18</v>
      </c>
      <c r="L2617" t="s">
        <v>7597</v>
      </c>
    </row>
    <row r="2618" spans="1:12" x14ac:dyDescent="0.2">
      <c r="A2618" s="1">
        <v>43811.296122685184</v>
      </c>
      <c r="B2618" t="s">
        <v>7595</v>
      </c>
      <c r="C2618" t="s">
        <v>6390</v>
      </c>
      <c r="D2618">
        <v>0</v>
      </c>
      <c r="E2618">
        <v>0</v>
      </c>
      <c r="F2618">
        <v>2</v>
      </c>
      <c r="G2618" t="s">
        <v>7596</v>
      </c>
      <c r="K2618">
        <v>1.2050210691423501E+18</v>
      </c>
      <c r="L2618" t="s">
        <v>7598</v>
      </c>
    </row>
    <row r="2619" spans="1:12" x14ac:dyDescent="0.2">
      <c r="A2619" s="1">
        <v>43811.294351851851</v>
      </c>
      <c r="B2619" t="s">
        <v>1497</v>
      </c>
      <c r="D2619">
        <v>0</v>
      </c>
      <c r="E2619">
        <v>0</v>
      </c>
      <c r="F2619">
        <v>0</v>
      </c>
      <c r="G2619" t="s">
        <v>7599</v>
      </c>
      <c r="K2619">
        <v>1.20502042823587E+18</v>
      </c>
      <c r="L2619" t="s">
        <v>7600</v>
      </c>
    </row>
    <row r="2620" spans="1:12" x14ac:dyDescent="0.2">
      <c r="A2620" s="1">
        <v>43811.294293981482</v>
      </c>
      <c r="B2620" t="s">
        <v>7601</v>
      </c>
      <c r="D2620">
        <v>0</v>
      </c>
      <c r="E2620">
        <v>0</v>
      </c>
      <c r="F2620">
        <v>0</v>
      </c>
      <c r="G2620" t="s">
        <v>7602</v>
      </c>
      <c r="K2620">
        <v>1.20502040603123E+18</v>
      </c>
      <c r="L2620" t="s">
        <v>7603</v>
      </c>
    </row>
    <row r="2621" spans="1:12" x14ac:dyDescent="0.2">
      <c r="A2621" s="1">
        <v>43811.29351851852</v>
      </c>
      <c r="B2621" t="s">
        <v>7604</v>
      </c>
      <c r="D2621">
        <v>0</v>
      </c>
      <c r="E2621">
        <v>0</v>
      </c>
      <c r="F2621">
        <v>0</v>
      </c>
      <c r="G2621" t="s">
        <v>7605</v>
      </c>
      <c r="K2621">
        <v>1.2050201240020301E+18</v>
      </c>
      <c r="L2621" t="s">
        <v>7606</v>
      </c>
    </row>
    <row r="2622" spans="1:12" x14ac:dyDescent="0.2">
      <c r="A2622" s="1">
        <v>43811.293449074074</v>
      </c>
      <c r="B2622" t="s">
        <v>7607</v>
      </c>
      <c r="D2622">
        <v>0</v>
      </c>
      <c r="E2622">
        <v>0</v>
      </c>
      <c r="F2622">
        <v>0</v>
      </c>
      <c r="G2622" t="s">
        <v>7608</v>
      </c>
      <c r="K2622">
        <v>1.20502010074882E+18</v>
      </c>
      <c r="L2622" t="s">
        <v>7609</v>
      </c>
    </row>
    <row r="2623" spans="1:12" x14ac:dyDescent="0.2">
      <c r="A2623" s="1">
        <v>43811.293055555558</v>
      </c>
      <c r="B2623" t="s">
        <v>7610</v>
      </c>
      <c r="C2623" t="s">
        <v>569</v>
      </c>
      <c r="D2623">
        <v>0</v>
      </c>
      <c r="E2623">
        <v>1</v>
      </c>
      <c r="F2623">
        <v>1</v>
      </c>
      <c r="G2623" t="s">
        <v>7611</v>
      </c>
      <c r="K2623">
        <v>1.2050199570981299E+18</v>
      </c>
      <c r="L2623" t="s">
        <v>7612</v>
      </c>
    </row>
    <row r="2624" spans="1:12" x14ac:dyDescent="0.2">
      <c r="A2624" s="1">
        <v>43811.292951388888</v>
      </c>
      <c r="B2624" t="s">
        <v>7613</v>
      </c>
      <c r="D2624">
        <v>0</v>
      </c>
      <c r="E2624">
        <v>0</v>
      </c>
      <c r="F2624">
        <v>0</v>
      </c>
      <c r="G2624" t="s">
        <v>7614</v>
      </c>
      <c r="K2624">
        <v>1.2050199191396401E+18</v>
      </c>
      <c r="L2624" t="s">
        <v>7615</v>
      </c>
    </row>
    <row r="2625" spans="1:12" x14ac:dyDescent="0.2">
      <c r="A2625" s="1">
        <v>43811.292800925927</v>
      </c>
      <c r="B2625" t="s">
        <v>7595</v>
      </c>
      <c r="C2625" t="s">
        <v>6390</v>
      </c>
      <c r="D2625">
        <v>0</v>
      </c>
      <c r="E2625">
        <v>0</v>
      </c>
      <c r="F2625">
        <v>0</v>
      </c>
      <c r="G2625" t="s">
        <v>7596</v>
      </c>
      <c r="K2625">
        <v>1.20501986487374E+18</v>
      </c>
      <c r="L2625" t="s">
        <v>7616</v>
      </c>
    </row>
    <row r="2626" spans="1:12" x14ac:dyDescent="0.2">
      <c r="A2626" s="1">
        <v>43811.292245370372</v>
      </c>
      <c r="B2626" t="s">
        <v>7617</v>
      </c>
      <c r="D2626">
        <v>0</v>
      </c>
      <c r="E2626">
        <v>0</v>
      </c>
      <c r="F2626">
        <v>0</v>
      </c>
      <c r="G2626" t="s">
        <v>7618</v>
      </c>
      <c r="K2626">
        <v>1.2050196618274801E+18</v>
      </c>
      <c r="L2626" t="s">
        <v>7619</v>
      </c>
    </row>
    <row r="2627" spans="1:12" x14ac:dyDescent="0.2">
      <c r="A2627" s="1">
        <v>43811.29179398148</v>
      </c>
      <c r="B2627" t="s">
        <v>6201</v>
      </c>
      <c r="D2627">
        <v>3</v>
      </c>
      <c r="E2627">
        <v>11</v>
      </c>
      <c r="F2627">
        <v>37</v>
      </c>
      <c r="G2627" t="s">
        <v>7620</v>
      </c>
      <c r="K2627">
        <v>1.2050195006865101E+18</v>
      </c>
      <c r="L2627" t="s">
        <v>7621</v>
      </c>
    </row>
    <row r="2628" spans="1:12" x14ac:dyDescent="0.2">
      <c r="A2628" s="1">
        <v>43811.291597222225</v>
      </c>
      <c r="B2628" t="s">
        <v>7622</v>
      </c>
      <c r="D2628">
        <v>0</v>
      </c>
      <c r="E2628">
        <v>0</v>
      </c>
      <c r="F2628">
        <v>0</v>
      </c>
      <c r="G2628" t="s">
        <v>7623</v>
      </c>
      <c r="K2628">
        <v>1.2050194270806899E+18</v>
      </c>
      <c r="L2628" t="s">
        <v>7624</v>
      </c>
    </row>
    <row r="2629" spans="1:12" x14ac:dyDescent="0.2">
      <c r="A2629" s="1">
        <v>43811.291516203702</v>
      </c>
      <c r="B2629" t="s">
        <v>7625</v>
      </c>
      <c r="D2629">
        <v>0</v>
      </c>
      <c r="E2629">
        <v>0</v>
      </c>
      <c r="F2629">
        <v>0</v>
      </c>
      <c r="G2629" t="s">
        <v>7626</v>
      </c>
      <c r="K2629">
        <v>1.20501939886978E+18</v>
      </c>
      <c r="L2629" t="s">
        <v>7627</v>
      </c>
    </row>
    <row r="2630" spans="1:12" x14ac:dyDescent="0.2">
      <c r="A2630" s="1">
        <v>43811.29105324074</v>
      </c>
      <c r="B2630" t="s">
        <v>7628</v>
      </c>
      <c r="D2630">
        <v>1</v>
      </c>
      <c r="E2630">
        <v>7</v>
      </c>
      <c r="F2630">
        <v>6</v>
      </c>
      <c r="G2630" t="s">
        <v>7629</v>
      </c>
      <c r="K2630">
        <v>1.2050192296547799E+18</v>
      </c>
      <c r="L2630" t="s">
        <v>7630</v>
      </c>
    </row>
    <row r="2631" spans="1:12" x14ac:dyDescent="0.2">
      <c r="A2631" s="1">
        <v>43811.290960648148</v>
      </c>
      <c r="B2631" t="s">
        <v>7631</v>
      </c>
      <c r="D2631">
        <v>0</v>
      </c>
      <c r="E2631">
        <v>0</v>
      </c>
      <c r="F2631">
        <v>0</v>
      </c>
      <c r="G2631" t="s">
        <v>7632</v>
      </c>
      <c r="K2631">
        <v>1.2050191969098501E+18</v>
      </c>
      <c r="L2631" t="s">
        <v>7633</v>
      </c>
    </row>
    <row r="2632" spans="1:12" x14ac:dyDescent="0.2">
      <c r="A2632" s="1">
        <v>43811.290914351855</v>
      </c>
      <c r="B2632" t="s">
        <v>7634</v>
      </c>
      <c r="D2632">
        <v>0</v>
      </c>
      <c r="E2632">
        <v>0</v>
      </c>
      <c r="F2632">
        <v>2</v>
      </c>
      <c r="G2632" t="s">
        <v>7635</v>
      </c>
      <c r="K2632">
        <v>1.2050191803088399E+18</v>
      </c>
      <c r="L2632" t="s">
        <v>7636</v>
      </c>
    </row>
    <row r="2633" spans="1:12" x14ac:dyDescent="0.2">
      <c r="A2633" s="1">
        <v>43811.290208333332</v>
      </c>
      <c r="B2633" t="s">
        <v>7637</v>
      </c>
      <c r="D2633">
        <v>0</v>
      </c>
      <c r="E2633">
        <v>1</v>
      </c>
      <c r="F2633">
        <v>0</v>
      </c>
      <c r="G2633" t="s">
        <v>6215</v>
      </c>
      <c r="K2633">
        <v>1.20501892438914E+18</v>
      </c>
      <c r="L2633" t="s">
        <v>7638</v>
      </c>
    </row>
    <row r="2634" spans="1:12" x14ac:dyDescent="0.2">
      <c r="A2634" s="1">
        <v>43811.290069444447</v>
      </c>
      <c r="B2634" t="s">
        <v>7639</v>
      </c>
      <c r="D2634">
        <v>0</v>
      </c>
      <c r="E2634">
        <v>0</v>
      </c>
      <c r="F2634">
        <v>0</v>
      </c>
      <c r="G2634" t="s">
        <v>7640</v>
      </c>
      <c r="K2634">
        <v>1.2050188751941499E+18</v>
      </c>
      <c r="L2634" t="s">
        <v>7641</v>
      </c>
    </row>
    <row r="2635" spans="1:12" x14ac:dyDescent="0.2">
      <c r="A2635" s="1">
        <v>43811.289594907408</v>
      </c>
      <c r="B2635" t="s">
        <v>7642</v>
      </c>
      <c r="D2635">
        <v>1</v>
      </c>
      <c r="E2635">
        <v>6</v>
      </c>
      <c r="F2635">
        <v>6</v>
      </c>
      <c r="G2635" t="s">
        <v>7643</v>
      </c>
      <c r="K2635">
        <v>1.2050187029341E+18</v>
      </c>
      <c r="L2635" t="s">
        <v>7644</v>
      </c>
    </row>
    <row r="2636" spans="1:12" x14ac:dyDescent="0.2">
      <c r="A2636" s="1">
        <v>43811.288726851853</v>
      </c>
      <c r="B2636" t="s">
        <v>7645</v>
      </c>
      <c r="D2636">
        <v>0</v>
      </c>
      <c r="E2636">
        <v>0</v>
      </c>
      <c r="F2636">
        <v>0</v>
      </c>
      <c r="G2636" t="s">
        <v>7646</v>
      </c>
      <c r="K2636">
        <v>1.2050183883152E+18</v>
      </c>
      <c r="L2636" t="s">
        <v>7647</v>
      </c>
    </row>
    <row r="2637" spans="1:12" x14ac:dyDescent="0.2">
      <c r="A2637" s="1">
        <v>43811.287835648145</v>
      </c>
      <c r="B2637" t="s">
        <v>7648</v>
      </c>
      <c r="D2637">
        <v>0</v>
      </c>
      <c r="E2637">
        <v>1</v>
      </c>
      <c r="F2637">
        <v>0</v>
      </c>
      <c r="G2637" t="s">
        <v>7649</v>
      </c>
      <c r="K2637">
        <v>1.20501806316432E+18</v>
      </c>
      <c r="L2637" t="s">
        <v>7650</v>
      </c>
    </row>
    <row r="2638" spans="1:12" x14ac:dyDescent="0.2">
      <c r="A2638" s="1">
        <v>43811.287708333337</v>
      </c>
      <c r="B2638" t="s">
        <v>7651</v>
      </c>
      <c r="D2638">
        <v>0</v>
      </c>
      <c r="E2638">
        <v>0</v>
      </c>
      <c r="F2638">
        <v>0</v>
      </c>
      <c r="G2638" t="s">
        <v>7652</v>
      </c>
      <c r="K2638">
        <v>1.2050180167795E+18</v>
      </c>
      <c r="L2638" t="s">
        <v>7653</v>
      </c>
    </row>
    <row r="2639" spans="1:12" x14ac:dyDescent="0.2">
      <c r="A2639" s="1">
        <v>43811.287395833337</v>
      </c>
      <c r="B2639" t="s">
        <v>7654</v>
      </c>
      <c r="D2639">
        <v>0</v>
      </c>
      <c r="E2639">
        <v>0</v>
      </c>
      <c r="F2639">
        <v>0</v>
      </c>
      <c r="G2639" t="s">
        <v>7655</v>
      </c>
      <c r="K2639">
        <v>1.20501790743826E+18</v>
      </c>
      <c r="L2639" t="s">
        <v>7656</v>
      </c>
    </row>
    <row r="2640" spans="1:12" x14ac:dyDescent="0.2">
      <c r="A2640" s="1">
        <v>43811.286874999998</v>
      </c>
      <c r="B2640" t="s">
        <v>7657</v>
      </c>
      <c r="D2640">
        <v>2</v>
      </c>
      <c r="E2640">
        <v>1</v>
      </c>
      <c r="F2640">
        <v>3</v>
      </c>
      <c r="G2640" t="s">
        <v>6215</v>
      </c>
      <c r="K2640">
        <v>1.20501771564111E+18</v>
      </c>
      <c r="L2640" t="s">
        <v>7658</v>
      </c>
    </row>
    <row r="2641" spans="1:12" x14ac:dyDescent="0.2">
      <c r="A2641" s="1">
        <v>43811.286585648151</v>
      </c>
      <c r="B2641" t="s">
        <v>7659</v>
      </c>
      <c r="D2641">
        <v>0</v>
      </c>
      <c r="E2641">
        <v>0</v>
      </c>
      <c r="F2641">
        <v>0</v>
      </c>
      <c r="G2641" t="s">
        <v>7660</v>
      </c>
      <c r="K2641">
        <v>1.2050176140256699E+18</v>
      </c>
      <c r="L2641" t="s">
        <v>7661</v>
      </c>
    </row>
    <row r="2642" spans="1:12" x14ac:dyDescent="0.2">
      <c r="A2642" s="1">
        <v>43811.286134259259</v>
      </c>
      <c r="B2642" t="s">
        <v>7662</v>
      </c>
      <c r="D2642">
        <v>0</v>
      </c>
      <c r="E2642">
        <v>0</v>
      </c>
      <c r="F2642">
        <v>0</v>
      </c>
      <c r="G2642" t="s">
        <v>7663</v>
      </c>
      <c r="K2642">
        <v>1.20501744966354E+18</v>
      </c>
      <c r="L2642" t="s">
        <v>7664</v>
      </c>
    </row>
    <row r="2643" spans="1:12" x14ac:dyDescent="0.2">
      <c r="A2643" s="1">
        <v>43811.286076388889</v>
      </c>
      <c r="B2643" t="s">
        <v>7665</v>
      </c>
      <c r="D2643">
        <v>0</v>
      </c>
      <c r="E2643">
        <v>0</v>
      </c>
      <c r="F2643">
        <v>1</v>
      </c>
      <c r="G2643" t="s">
        <v>7666</v>
      </c>
      <c r="K2643">
        <v>1.2050174292330601E+18</v>
      </c>
      <c r="L2643" t="s">
        <v>7667</v>
      </c>
    </row>
    <row r="2644" spans="1:12" x14ac:dyDescent="0.2">
      <c r="A2644" s="1">
        <v>43811.285358796296</v>
      </c>
      <c r="B2644" t="s">
        <v>7668</v>
      </c>
      <c r="D2644">
        <v>0</v>
      </c>
      <c r="E2644">
        <v>0</v>
      </c>
      <c r="F2644">
        <v>0</v>
      </c>
      <c r="G2644" t="s">
        <v>7669</v>
      </c>
      <c r="K2644">
        <v>1.20501716533999E+18</v>
      </c>
      <c r="L2644" t="s">
        <v>7670</v>
      </c>
    </row>
    <row r="2645" spans="1:12" x14ac:dyDescent="0.2">
      <c r="A2645" s="1">
        <v>43811.285312499997</v>
      </c>
      <c r="B2645" t="s">
        <v>7671</v>
      </c>
      <c r="D2645">
        <v>0</v>
      </c>
      <c r="E2645">
        <v>0</v>
      </c>
      <c r="F2645">
        <v>0</v>
      </c>
      <c r="G2645" t="s">
        <v>7672</v>
      </c>
      <c r="K2645">
        <v>1.20501715228317E+18</v>
      </c>
      <c r="L2645" t="s">
        <v>7673</v>
      </c>
    </row>
    <row r="2646" spans="1:12" x14ac:dyDescent="0.2">
      <c r="A2646" s="1">
        <v>43811.284537037034</v>
      </c>
      <c r="B2646" t="s">
        <v>7674</v>
      </c>
      <c r="D2646">
        <v>0</v>
      </c>
      <c r="E2646">
        <v>0</v>
      </c>
      <c r="F2646">
        <v>0</v>
      </c>
      <c r="G2646" t="s">
        <v>7675</v>
      </c>
      <c r="K2646">
        <v>1.20501687104671E+18</v>
      </c>
      <c r="L2646" t="s">
        <v>7676</v>
      </c>
    </row>
    <row r="2647" spans="1:12" x14ac:dyDescent="0.2">
      <c r="A2647" s="1">
        <v>43811.283796296295</v>
      </c>
      <c r="B2647" t="s">
        <v>7007</v>
      </c>
      <c r="D2647">
        <v>0</v>
      </c>
      <c r="E2647">
        <v>0</v>
      </c>
      <c r="F2647">
        <v>0</v>
      </c>
      <c r="G2647" t="s">
        <v>7677</v>
      </c>
      <c r="K2647">
        <v>1.2050166011725901E+18</v>
      </c>
      <c r="L2647" t="s">
        <v>7678</v>
      </c>
    </row>
    <row r="2648" spans="1:12" x14ac:dyDescent="0.2">
      <c r="A2648" s="1">
        <v>43811.283715277779</v>
      </c>
      <c r="B2648" t="s">
        <v>7679</v>
      </c>
      <c r="D2648">
        <v>4</v>
      </c>
      <c r="E2648">
        <v>0</v>
      </c>
      <c r="F2648">
        <v>0</v>
      </c>
      <c r="G2648" t="s">
        <v>7680</v>
      </c>
      <c r="K2648">
        <v>1.2050165732469499E+18</v>
      </c>
      <c r="L2648" t="s">
        <v>7681</v>
      </c>
    </row>
    <row r="2649" spans="1:12" x14ac:dyDescent="0.2">
      <c r="A2649" s="1">
        <v>43811.283483796295</v>
      </c>
      <c r="B2649" t="s">
        <v>7682</v>
      </c>
      <c r="D2649">
        <v>0</v>
      </c>
      <c r="E2649">
        <v>0</v>
      </c>
      <c r="F2649">
        <v>0</v>
      </c>
      <c r="G2649" t="s">
        <v>7683</v>
      </c>
      <c r="K2649">
        <v>1.2050164892853E+18</v>
      </c>
      <c r="L2649" t="s">
        <v>7684</v>
      </c>
    </row>
    <row r="2650" spans="1:12" x14ac:dyDescent="0.2">
      <c r="A2650" s="1">
        <v>43811.282627314817</v>
      </c>
      <c r="B2650" t="s">
        <v>7685</v>
      </c>
      <c r="C2650" t="s">
        <v>7686</v>
      </c>
      <c r="D2650">
        <v>0</v>
      </c>
      <c r="E2650">
        <v>0</v>
      </c>
      <c r="F2650">
        <v>0</v>
      </c>
      <c r="G2650" t="s">
        <v>7687</v>
      </c>
      <c r="K2650">
        <v>1.20501617895298E+18</v>
      </c>
      <c r="L2650" t="s">
        <v>7688</v>
      </c>
    </row>
    <row r="2651" spans="1:12" x14ac:dyDescent="0.2">
      <c r="A2651" s="1">
        <v>43811.282465277778</v>
      </c>
      <c r="B2651" t="s">
        <v>7689</v>
      </c>
      <c r="D2651">
        <v>0</v>
      </c>
      <c r="E2651">
        <v>0</v>
      </c>
      <c r="F2651">
        <v>0</v>
      </c>
      <c r="G2651" t="s">
        <v>7690</v>
      </c>
      <c r="K2651">
        <v>1.2050161203921101E+18</v>
      </c>
      <c r="L2651" t="s">
        <v>7691</v>
      </c>
    </row>
    <row r="2652" spans="1:12" x14ac:dyDescent="0.2">
      <c r="A2652" s="1">
        <v>43811.281782407408</v>
      </c>
      <c r="B2652" t="s">
        <v>7692</v>
      </c>
      <c r="D2652">
        <v>0</v>
      </c>
      <c r="E2652">
        <v>0</v>
      </c>
      <c r="F2652">
        <v>0</v>
      </c>
      <c r="G2652" t="s">
        <v>7693</v>
      </c>
      <c r="K2652">
        <v>1.2050158702899599E+18</v>
      </c>
      <c r="L2652" t="s">
        <v>7694</v>
      </c>
    </row>
    <row r="2653" spans="1:12" x14ac:dyDescent="0.2">
      <c r="A2653" s="1">
        <v>43811.281759259262</v>
      </c>
      <c r="B2653" t="s">
        <v>7695</v>
      </c>
      <c r="D2653">
        <v>0</v>
      </c>
      <c r="E2653">
        <v>0</v>
      </c>
      <c r="F2653">
        <v>0</v>
      </c>
      <c r="G2653" t="s">
        <v>7696</v>
      </c>
      <c r="K2653">
        <v>1.20501586225789E+18</v>
      </c>
      <c r="L2653" t="s">
        <v>7697</v>
      </c>
    </row>
    <row r="2654" spans="1:12" x14ac:dyDescent="0.2">
      <c r="A2654" s="1">
        <v>43811.281712962962</v>
      </c>
      <c r="B2654" t="s">
        <v>7698</v>
      </c>
      <c r="D2654">
        <v>0</v>
      </c>
      <c r="E2654">
        <v>0</v>
      </c>
      <c r="F2654">
        <v>0</v>
      </c>
      <c r="G2654" t="s">
        <v>7699</v>
      </c>
      <c r="K2654">
        <v>1.20501584535904E+18</v>
      </c>
      <c r="L2654" t="s">
        <v>7700</v>
      </c>
    </row>
    <row r="2655" spans="1:12" x14ac:dyDescent="0.2">
      <c r="A2655" s="1">
        <v>43811.27915509259</v>
      </c>
      <c r="B2655" t="s">
        <v>7701</v>
      </c>
      <c r="C2655" t="s">
        <v>7702</v>
      </c>
      <c r="D2655">
        <v>0</v>
      </c>
      <c r="E2655">
        <v>0</v>
      </c>
      <c r="F2655">
        <v>1</v>
      </c>
      <c r="G2655" t="s">
        <v>7703</v>
      </c>
      <c r="K2655">
        <v>1.20501491949997E+18</v>
      </c>
      <c r="L2655" t="s">
        <v>7704</v>
      </c>
    </row>
    <row r="2656" spans="1:12" x14ac:dyDescent="0.2">
      <c r="A2656" s="1">
        <v>43811.279016203705</v>
      </c>
      <c r="B2656" t="s">
        <v>7705</v>
      </c>
      <c r="D2656">
        <v>0</v>
      </c>
      <c r="E2656">
        <v>0</v>
      </c>
      <c r="F2656">
        <v>0</v>
      </c>
      <c r="G2656" t="s">
        <v>7706</v>
      </c>
      <c r="K2656">
        <v>1.20501487011198E+18</v>
      </c>
      <c r="L2656" t="s">
        <v>7707</v>
      </c>
    </row>
    <row r="2657" spans="1:12" x14ac:dyDescent="0.2">
      <c r="A2657" s="1">
        <v>43811.279004629629</v>
      </c>
      <c r="B2657" t="s">
        <v>7708</v>
      </c>
      <c r="D2657">
        <v>0</v>
      </c>
      <c r="E2657">
        <v>0</v>
      </c>
      <c r="F2657">
        <v>0</v>
      </c>
      <c r="G2657" t="s">
        <v>7709</v>
      </c>
      <c r="K2657">
        <v>1.2050148639547599E+18</v>
      </c>
      <c r="L2657" t="s">
        <v>7710</v>
      </c>
    </row>
    <row r="2658" spans="1:12" x14ac:dyDescent="0.2">
      <c r="A2658" s="1">
        <v>43811.278391203705</v>
      </c>
      <c r="B2658" t="s">
        <v>7711</v>
      </c>
      <c r="D2658">
        <v>0</v>
      </c>
      <c r="E2658">
        <v>0</v>
      </c>
      <c r="F2658">
        <v>0</v>
      </c>
      <c r="G2658" t="s">
        <v>7712</v>
      </c>
      <c r="K2658">
        <v>1.2050146416650299E+18</v>
      </c>
      <c r="L2658" t="s">
        <v>7713</v>
      </c>
    </row>
    <row r="2659" spans="1:12" x14ac:dyDescent="0.2">
      <c r="A2659" s="1">
        <v>43811.277731481481</v>
      </c>
      <c r="B2659" t="s">
        <v>7714</v>
      </c>
      <c r="D2659">
        <v>0</v>
      </c>
      <c r="E2659">
        <v>0</v>
      </c>
      <c r="F2659">
        <v>0</v>
      </c>
      <c r="G2659" t="s">
        <v>7715</v>
      </c>
      <c r="K2659">
        <v>1.2050144039780101E+18</v>
      </c>
      <c r="L2659" t="s">
        <v>7716</v>
      </c>
    </row>
    <row r="2660" spans="1:12" x14ac:dyDescent="0.2">
      <c r="A2660" s="1">
        <v>43811.277372685188</v>
      </c>
      <c r="B2660" t="s">
        <v>7717</v>
      </c>
      <c r="D2660">
        <v>0</v>
      </c>
      <c r="E2660">
        <v>0</v>
      </c>
      <c r="F2660">
        <v>0</v>
      </c>
      <c r="G2660" t="s">
        <v>7718</v>
      </c>
      <c r="K2660">
        <v>1.20501427351005E+18</v>
      </c>
      <c r="L2660" t="s">
        <v>7719</v>
      </c>
    </row>
    <row r="2661" spans="1:12" x14ac:dyDescent="0.2">
      <c r="A2661" s="1">
        <v>43811.277245370373</v>
      </c>
      <c r="B2661" t="s">
        <v>7089</v>
      </c>
      <c r="D2661">
        <v>0</v>
      </c>
      <c r="E2661">
        <v>4</v>
      </c>
      <c r="F2661">
        <v>2</v>
      </c>
      <c r="G2661" t="s">
        <v>7720</v>
      </c>
      <c r="I2661" t="e">
        <f>_xlfn.SINGLE(alyaum _xlfn.SINGLE(ibahathek11))</f>
        <v>#NAME?</v>
      </c>
      <c r="K2661">
        <v>1.20501422574525E+18</v>
      </c>
      <c r="L2661" t="s">
        <v>7721</v>
      </c>
    </row>
    <row r="2662" spans="1:12" x14ac:dyDescent="0.2">
      <c r="A2662" s="1">
        <v>43811.277048611111</v>
      </c>
      <c r="B2662" t="s">
        <v>7722</v>
      </c>
      <c r="D2662">
        <v>0</v>
      </c>
      <c r="E2662">
        <v>0</v>
      </c>
      <c r="F2662">
        <v>0</v>
      </c>
      <c r="G2662" t="s">
        <v>7723</v>
      </c>
      <c r="K2662">
        <v>1.2050141568202501E+18</v>
      </c>
      <c r="L2662" t="s">
        <v>7724</v>
      </c>
    </row>
    <row r="2663" spans="1:12" x14ac:dyDescent="0.2">
      <c r="A2663" s="1">
        <v>43811.276226851849</v>
      </c>
      <c r="B2663" t="s">
        <v>7725</v>
      </c>
      <c r="D2663">
        <v>0</v>
      </c>
      <c r="E2663">
        <v>0</v>
      </c>
      <c r="F2663">
        <v>0</v>
      </c>
      <c r="G2663" t="s">
        <v>7726</v>
      </c>
      <c r="K2663">
        <v>1.2050138581481101E+18</v>
      </c>
      <c r="L2663" t="s">
        <v>7727</v>
      </c>
    </row>
    <row r="2664" spans="1:12" x14ac:dyDescent="0.2">
      <c r="A2664" s="1">
        <v>43811.275694444441</v>
      </c>
      <c r="B2664" t="s">
        <v>7728</v>
      </c>
      <c r="D2664">
        <v>0</v>
      </c>
      <c r="E2664">
        <v>0</v>
      </c>
      <c r="F2664">
        <v>0</v>
      </c>
      <c r="G2664" t="s">
        <v>7729</v>
      </c>
      <c r="K2664">
        <v>1.2050136655079199E+18</v>
      </c>
      <c r="L2664" t="s">
        <v>7730</v>
      </c>
    </row>
    <row r="2665" spans="1:12" x14ac:dyDescent="0.2">
      <c r="A2665" s="1">
        <v>43811.273472222223</v>
      </c>
      <c r="B2665" t="s">
        <v>7731</v>
      </c>
      <c r="D2665">
        <v>0</v>
      </c>
      <c r="E2665">
        <v>0</v>
      </c>
      <c r="F2665">
        <v>0</v>
      </c>
      <c r="G2665" t="s">
        <v>7732</v>
      </c>
      <c r="K2665">
        <v>1.20501285909422E+18</v>
      </c>
      <c r="L2665" t="s">
        <v>7733</v>
      </c>
    </row>
    <row r="2666" spans="1:12" x14ac:dyDescent="0.2">
      <c r="A2666" s="1">
        <v>43811.273206018515</v>
      </c>
      <c r="B2666" t="s">
        <v>7734</v>
      </c>
      <c r="C2666" t="s">
        <v>7342</v>
      </c>
      <c r="D2666">
        <v>0</v>
      </c>
      <c r="E2666">
        <v>0</v>
      </c>
      <c r="F2666">
        <v>0</v>
      </c>
      <c r="G2666" t="s">
        <v>7735</v>
      </c>
      <c r="K2666">
        <v>1.2050127628559099E+18</v>
      </c>
      <c r="L2666" t="s">
        <v>7736</v>
      </c>
    </row>
    <row r="2667" spans="1:12" x14ac:dyDescent="0.2">
      <c r="A2667" s="1">
        <v>43811.27270833333</v>
      </c>
      <c r="B2667" t="s">
        <v>7737</v>
      </c>
      <c r="D2667">
        <v>0</v>
      </c>
      <c r="E2667">
        <v>0</v>
      </c>
      <c r="F2667">
        <v>0</v>
      </c>
      <c r="G2667" t="s">
        <v>7738</v>
      </c>
      <c r="K2667">
        <v>1.20501258419518E+18</v>
      </c>
      <c r="L2667" t="s">
        <v>7739</v>
      </c>
    </row>
    <row r="2668" spans="1:12" x14ac:dyDescent="0.2">
      <c r="A2668" s="1">
        <v>43811.27270833333</v>
      </c>
      <c r="B2668" t="s">
        <v>7740</v>
      </c>
      <c r="D2668">
        <v>0</v>
      </c>
      <c r="E2668">
        <v>0</v>
      </c>
      <c r="F2668">
        <v>0</v>
      </c>
      <c r="G2668" t="s">
        <v>7741</v>
      </c>
      <c r="K2668">
        <v>1.2050125823834299E+18</v>
      </c>
      <c r="L2668" t="s">
        <v>7742</v>
      </c>
    </row>
    <row r="2669" spans="1:12" x14ac:dyDescent="0.2">
      <c r="A2669" s="1">
        <v>43811.272037037037</v>
      </c>
      <c r="B2669" t="s">
        <v>7743</v>
      </c>
      <c r="D2669">
        <v>0</v>
      </c>
      <c r="E2669">
        <v>0</v>
      </c>
      <c r="F2669">
        <v>0</v>
      </c>
      <c r="G2669" t="s">
        <v>7744</v>
      </c>
      <c r="K2669">
        <v>1.20501234182754E+18</v>
      </c>
      <c r="L2669" t="s">
        <v>7745</v>
      </c>
    </row>
    <row r="2670" spans="1:12" x14ac:dyDescent="0.2">
      <c r="A2670" s="1">
        <v>43811.271504629629</v>
      </c>
      <c r="B2670" t="s">
        <v>7746</v>
      </c>
      <c r="D2670">
        <v>0</v>
      </c>
      <c r="E2670">
        <v>0</v>
      </c>
      <c r="F2670">
        <v>0</v>
      </c>
      <c r="G2670" t="s">
        <v>7747</v>
      </c>
      <c r="K2670">
        <v>1.2050121469685499E+18</v>
      </c>
      <c r="L2670" t="s">
        <v>7748</v>
      </c>
    </row>
    <row r="2671" spans="1:12" x14ac:dyDescent="0.2">
      <c r="A2671" s="1">
        <v>43811.270740740743</v>
      </c>
      <c r="B2671" t="s">
        <v>7749</v>
      </c>
      <c r="D2671">
        <v>0</v>
      </c>
      <c r="E2671">
        <v>1</v>
      </c>
      <c r="F2671">
        <v>1</v>
      </c>
      <c r="G2671" t="s">
        <v>7750</v>
      </c>
      <c r="K2671">
        <v>1.2050118693558999E+18</v>
      </c>
      <c r="L2671" t="s">
        <v>7751</v>
      </c>
    </row>
    <row r="2672" spans="1:12" x14ac:dyDescent="0.2">
      <c r="A2672" s="1">
        <v>43811.270694444444</v>
      </c>
      <c r="B2672" t="s">
        <v>7752</v>
      </c>
      <c r="D2672">
        <v>11</v>
      </c>
      <c r="E2672">
        <v>0</v>
      </c>
      <c r="F2672">
        <v>1</v>
      </c>
      <c r="G2672" t="s">
        <v>7753</v>
      </c>
      <c r="K2672">
        <v>1.2050118532204201E+18</v>
      </c>
      <c r="L2672" t="s">
        <v>7754</v>
      </c>
    </row>
    <row r="2673" spans="1:12" x14ac:dyDescent="0.2">
      <c r="A2673" s="1">
        <v>43811.270694444444</v>
      </c>
      <c r="B2673" t="s">
        <v>7755</v>
      </c>
      <c r="D2673">
        <v>0</v>
      </c>
      <c r="E2673">
        <v>0</v>
      </c>
      <c r="F2673">
        <v>0</v>
      </c>
      <c r="G2673" t="s">
        <v>7756</v>
      </c>
      <c r="K2673">
        <v>1.2050118518657101E+18</v>
      </c>
      <c r="L2673" t="s">
        <v>7757</v>
      </c>
    </row>
    <row r="2674" spans="1:12" x14ac:dyDescent="0.2">
      <c r="A2674" s="1">
        <v>43811.27</v>
      </c>
      <c r="B2674" t="s">
        <v>7758</v>
      </c>
      <c r="D2674">
        <v>0</v>
      </c>
      <c r="E2674">
        <v>0</v>
      </c>
      <c r="F2674">
        <v>0</v>
      </c>
      <c r="G2674" t="s">
        <v>7759</v>
      </c>
      <c r="K2674">
        <v>1.20501159978803E+18</v>
      </c>
      <c r="L2674" t="s">
        <v>7760</v>
      </c>
    </row>
    <row r="2675" spans="1:12" x14ac:dyDescent="0.2">
      <c r="A2675" s="1">
        <v>43811.269270833334</v>
      </c>
      <c r="B2675" t="s">
        <v>7761</v>
      </c>
      <c r="D2675">
        <v>0</v>
      </c>
      <c r="E2675">
        <v>0</v>
      </c>
      <c r="F2675">
        <v>0</v>
      </c>
      <c r="G2675" t="s">
        <v>7762</v>
      </c>
      <c r="K2675">
        <v>1.20501133628928E+18</v>
      </c>
      <c r="L2675" t="s">
        <v>7763</v>
      </c>
    </row>
    <row r="2676" spans="1:12" x14ac:dyDescent="0.2">
      <c r="A2676" s="1">
        <v>43811.268472222226</v>
      </c>
      <c r="B2676" t="s">
        <v>7764</v>
      </c>
      <c r="D2676">
        <v>0</v>
      </c>
      <c r="E2676">
        <v>0</v>
      </c>
      <c r="F2676">
        <v>0</v>
      </c>
      <c r="G2676" t="s">
        <v>7765</v>
      </c>
      <c r="K2676">
        <v>1.20501104609379E+18</v>
      </c>
      <c r="L2676" t="s">
        <v>7766</v>
      </c>
    </row>
    <row r="2677" spans="1:12" x14ac:dyDescent="0.2">
      <c r="A2677" s="1">
        <v>43811.267974537041</v>
      </c>
      <c r="B2677" t="s">
        <v>6801</v>
      </c>
      <c r="D2677">
        <v>0</v>
      </c>
      <c r="E2677">
        <v>0</v>
      </c>
      <c r="F2677">
        <v>0</v>
      </c>
      <c r="G2677" t="s">
        <v>7767</v>
      </c>
      <c r="K2677">
        <v>1.2050108691821701E+18</v>
      </c>
      <c r="L2677" t="s">
        <v>7768</v>
      </c>
    </row>
    <row r="2678" spans="1:12" x14ac:dyDescent="0.2">
      <c r="A2678" s="1">
        <v>43811.267118055555</v>
      </c>
      <c r="B2678" t="s">
        <v>7769</v>
      </c>
      <c r="D2678">
        <v>0</v>
      </c>
      <c r="E2678">
        <v>0</v>
      </c>
      <c r="F2678">
        <v>0</v>
      </c>
      <c r="G2678" t="s">
        <v>7770</v>
      </c>
      <c r="K2678">
        <v>1.2050105559976801E+18</v>
      </c>
      <c r="L2678" t="s">
        <v>7771</v>
      </c>
    </row>
    <row r="2679" spans="1:12" x14ac:dyDescent="0.2">
      <c r="A2679" s="1">
        <v>43811.266655092593</v>
      </c>
      <c r="B2679" t="s">
        <v>7772</v>
      </c>
      <c r="D2679">
        <v>0</v>
      </c>
      <c r="E2679">
        <v>6</v>
      </c>
      <c r="F2679">
        <v>4</v>
      </c>
      <c r="G2679" t="s">
        <v>7773</v>
      </c>
      <c r="K2679">
        <v>1.2050103902430001E+18</v>
      </c>
      <c r="L2679" t="s">
        <v>7774</v>
      </c>
    </row>
    <row r="2680" spans="1:12" x14ac:dyDescent="0.2">
      <c r="A2680" s="1">
        <v>43811.266539351855</v>
      </c>
      <c r="B2680" t="s">
        <v>7775</v>
      </c>
      <c r="D2680">
        <v>0</v>
      </c>
      <c r="E2680">
        <v>0</v>
      </c>
      <c r="F2680">
        <v>0</v>
      </c>
      <c r="G2680" t="s">
        <v>7776</v>
      </c>
      <c r="K2680">
        <v>1.20501034658033E+18</v>
      </c>
      <c r="L2680" t="s">
        <v>7777</v>
      </c>
    </row>
    <row r="2681" spans="1:12" x14ac:dyDescent="0.2">
      <c r="A2681" s="1">
        <v>43811.266493055555</v>
      </c>
      <c r="B2681" t="s">
        <v>7778</v>
      </c>
      <c r="D2681">
        <v>0</v>
      </c>
      <c r="E2681">
        <v>0</v>
      </c>
      <c r="F2681">
        <v>0</v>
      </c>
      <c r="G2681" t="s">
        <v>7779</v>
      </c>
      <c r="K2681">
        <v>1.20501032995407E+18</v>
      </c>
      <c r="L2681" t="s">
        <v>7780</v>
      </c>
    </row>
    <row r="2682" spans="1:12" x14ac:dyDescent="0.2">
      <c r="A2682" s="1">
        <v>43811.265856481485</v>
      </c>
      <c r="B2682" t="s">
        <v>7781</v>
      </c>
      <c r="D2682">
        <v>0</v>
      </c>
      <c r="E2682">
        <v>0</v>
      </c>
      <c r="F2682">
        <v>0</v>
      </c>
      <c r="G2682" t="s">
        <v>7782</v>
      </c>
      <c r="K2682">
        <v>1.2050100998797701E+18</v>
      </c>
      <c r="L2682" t="s">
        <v>7783</v>
      </c>
    </row>
    <row r="2683" spans="1:12" x14ac:dyDescent="0.2">
      <c r="A2683" s="1">
        <v>43811.265821759262</v>
      </c>
      <c r="B2683" t="s">
        <v>7784</v>
      </c>
      <c r="D2683">
        <v>0</v>
      </c>
      <c r="E2683">
        <v>0</v>
      </c>
      <c r="F2683">
        <v>0</v>
      </c>
      <c r="G2683" t="s">
        <v>7785</v>
      </c>
      <c r="K2683">
        <v>1.2050100891549199E+18</v>
      </c>
      <c r="L2683" t="s">
        <v>7786</v>
      </c>
    </row>
    <row r="2684" spans="1:12" x14ac:dyDescent="0.2">
      <c r="A2684" s="1">
        <v>43811.265324074076</v>
      </c>
      <c r="B2684" t="s">
        <v>7787</v>
      </c>
      <c r="C2684" t="s">
        <v>7788</v>
      </c>
      <c r="D2684">
        <v>0</v>
      </c>
      <c r="E2684">
        <v>0</v>
      </c>
      <c r="F2684">
        <v>0</v>
      </c>
      <c r="G2684" t="s">
        <v>7789</v>
      </c>
      <c r="K2684">
        <v>1.2050099078267899E+18</v>
      </c>
      <c r="L2684" t="s">
        <v>7790</v>
      </c>
    </row>
    <row r="2685" spans="1:12" x14ac:dyDescent="0.2">
      <c r="A2685" s="1">
        <v>43811.265081018515</v>
      </c>
      <c r="B2685" t="s">
        <v>7791</v>
      </c>
      <c r="D2685">
        <v>0</v>
      </c>
      <c r="E2685">
        <v>0</v>
      </c>
      <c r="F2685">
        <v>0</v>
      </c>
      <c r="G2685" t="s">
        <v>7792</v>
      </c>
      <c r="K2685">
        <v>1.20500981708302E+18</v>
      </c>
      <c r="L2685" t="s">
        <v>7793</v>
      </c>
    </row>
    <row r="2686" spans="1:12" x14ac:dyDescent="0.2">
      <c r="A2686" s="1">
        <v>43811.264374999999</v>
      </c>
      <c r="B2686" t="s">
        <v>7794</v>
      </c>
      <c r="D2686">
        <v>0</v>
      </c>
      <c r="E2686">
        <v>0</v>
      </c>
      <c r="F2686">
        <v>0</v>
      </c>
      <c r="G2686" t="s">
        <v>7795</v>
      </c>
      <c r="K2686">
        <v>1.20500956173792E+18</v>
      </c>
      <c r="L2686" t="s">
        <v>7796</v>
      </c>
    </row>
    <row r="2687" spans="1:12" x14ac:dyDescent="0.2">
      <c r="A2687" s="1">
        <v>43811.263888888891</v>
      </c>
      <c r="B2687" t="s">
        <v>1175</v>
      </c>
      <c r="D2687">
        <v>4</v>
      </c>
      <c r="E2687">
        <v>3</v>
      </c>
      <c r="F2687">
        <v>2</v>
      </c>
      <c r="G2687" t="s">
        <v>7797</v>
      </c>
      <c r="K2687">
        <v>1.2050093858496599E+18</v>
      </c>
      <c r="L2687" t="s">
        <v>7798</v>
      </c>
    </row>
    <row r="2688" spans="1:12" x14ac:dyDescent="0.2">
      <c r="A2688" s="1">
        <v>43811.263703703706</v>
      </c>
      <c r="B2688" t="s">
        <v>7799</v>
      </c>
      <c r="D2688">
        <v>0</v>
      </c>
      <c r="E2688">
        <v>0</v>
      </c>
      <c r="F2688">
        <v>0</v>
      </c>
      <c r="G2688" t="s">
        <v>7800</v>
      </c>
      <c r="K2688">
        <v>1.20500931857741E+18</v>
      </c>
      <c r="L2688" t="s">
        <v>7801</v>
      </c>
    </row>
    <row r="2689" spans="1:12" x14ac:dyDescent="0.2">
      <c r="A2689" s="1">
        <v>43811.263043981482</v>
      </c>
      <c r="B2689" t="s">
        <v>7802</v>
      </c>
      <c r="D2689">
        <v>0</v>
      </c>
      <c r="E2689">
        <v>0</v>
      </c>
      <c r="F2689">
        <v>0</v>
      </c>
      <c r="G2689" t="s">
        <v>7803</v>
      </c>
      <c r="K2689">
        <v>1.2050090809616799E+18</v>
      </c>
      <c r="L2689" t="s">
        <v>7804</v>
      </c>
    </row>
    <row r="2690" spans="1:12" x14ac:dyDescent="0.2">
      <c r="A2690" s="1">
        <v>43811.261631944442</v>
      </c>
      <c r="B2690" t="s">
        <v>6982</v>
      </c>
      <c r="D2690">
        <v>0</v>
      </c>
      <c r="E2690">
        <v>0</v>
      </c>
      <c r="F2690">
        <v>0</v>
      </c>
      <c r="G2690" t="s">
        <v>7805</v>
      </c>
      <c r="K2690">
        <v>1.2050085675788301E+18</v>
      </c>
      <c r="L2690" t="s">
        <v>7806</v>
      </c>
    </row>
    <row r="2691" spans="1:12" x14ac:dyDescent="0.2">
      <c r="A2691" s="1">
        <v>43811.260891203703</v>
      </c>
      <c r="B2691" t="s">
        <v>6987</v>
      </c>
      <c r="D2691">
        <v>0</v>
      </c>
      <c r="E2691">
        <v>0</v>
      </c>
      <c r="F2691">
        <v>0</v>
      </c>
      <c r="G2691" t="s">
        <v>7807</v>
      </c>
      <c r="K2691">
        <v>1.2050083005988401E+18</v>
      </c>
      <c r="L2691" t="s">
        <v>7808</v>
      </c>
    </row>
    <row r="2692" spans="1:12" x14ac:dyDescent="0.2">
      <c r="A2692" s="1">
        <v>43811.260555555556</v>
      </c>
      <c r="B2692" t="s">
        <v>7809</v>
      </c>
      <c r="D2692">
        <v>0</v>
      </c>
      <c r="E2692">
        <v>0</v>
      </c>
      <c r="F2692">
        <v>0</v>
      </c>
      <c r="G2692" t="s">
        <v>7810</v>
      </c>
      <c r="K2692">
        <v>1.20500817942543E+18</v>
      </c>
      <c r="L2692" t="s">
        <v>7811</v>
      </c>
    </row>
    <row r="2693" spans="1:12" x14ac:dyDescent="0.2">
      <c r="A2693" s="1">
        <v>43811.260185185187</v>
      </c>
      <c r="B2693" t="s">
        <v>7812</v>
      </c>
      <c r="D2693">
        <v>0</v>
      </c>
      <c r="E2693">
        <v>0</v>
      </c>
      <c r="F2693">
        <v>0</v>
      </c>
      <c r="G2693" t="s">
        <v>7813</v>
      </c>
      <c r="K2693">
        <v>1.20500804438558E+18</v>
      </c>
      <c r="L2693" t="s">
        <v>7814</v>
      </c>
    </row>
    <row r="2694" spans="1:12" x14ac:dyDescent="0.2">
      <c r="A2694" s="1">
        <v>43811.259050925924</v>
      </c>
      <c r="B2694" t="s">
        <v>7815</v>
      </c>
      <c r="D2694">
        <v>0</v>
      </c>
      <c r="E2694">
        <v>0</v>
      </c>
      <c r="F2694">
        <v>0</v>
      </c>
      <c r="G2694" t="s">
        <v>7816</v>
      </c>
      <c r="K2694">
        <v>1.2050076338302999E+18</v>
      </c>
      <c r="L2694" t="s">
        <v>7817</v>
      </c>
    </row>
    <row r="2695" spans="1:12" x14ac:dyDescent="0.2">
      <c r="A2695" s="1">
        <v>43811.258263888885</v>
      </c>
      <c r="B2695" t="s">
        <v>7818</v>
      </c>
      <c r="D2695">
        <v>0</v>
      </c>
      <c r="E2695">
        <v>0</v>
      </c>
      <c r="F2695">
        <v>0</v>
      </c>
      <c r="G2695" t="s">
        <v>7819</v>
      </c>
      <c r="K2695">
        <v>1.2050073464450299E+18</v>
      </c>
      <c r="L2695" t="s">
        <v>7820</v>
      </c>
    </row>
    <row r="2696" spans="1:12" x14ac:dyDescent="0.2">
      <c r="A2696" s="1">
        <v>43811.2575</v>
      </c>
      <c r="B2696" t="s">
        <v>7821</v>
      </c>
      <c r="D2696">
        <v>0</v>
      </c>
      <c r="E2696">
        <v>0</v>
      </c>
      <c r="F2696">
        <v>0</v>
      </c>
      <c r="G2696" t="s">
        <v>7822</v>
      </c>
      <c r="K2696">
        <v>1.2050070733832599E+18</v>
      </c>
      <c r="L2696" t="s">
        <v>7823</v>
      </c>
    </row>
    <row r="2697" spans="1:12" x14ac:dyDescent="0.2">
      <c r="A2697" s="1">
        <v>43811.256851851853</v>
      </c>
      <c r="B2697" t="s">
        <v>7824</v>
      </c>
      <c r="D2697">
        <v>0</v>
      </c>
      <c r="E2697">
        <v>0</v>
      </c>
      <c r="F2697">
        <v>0</v>
      </c>
      <c r="G2697" t="s">
        <v>7825</v>
      </c>
      <c r="K2697">
        <v>1.2050068382044201E+18</v>
      </c>
      <c r="L2697" t="s">
        <v>7826</v>
      </c>
    </row>
    <row r="2698" spans="1:12" x14ac:dyDescent="0.2">
      <c r="A2698" s="1">
        <v>43811.254733796297</v>
      </c>
      <c r="B2698" t="s">
        <v>6937</v>
      </c>
      <c r="D2698">
        <v>0</v>
      </c>
      <c r="E2698">
        <v>0</v>
      </c>
      <c r="F2698">
        <v>0</v>
      </c>
      <c r="G2698" t="s">
        <v>7827</v>
      </c>
      <c r="K2698">
        <v>1.20500607047058E+18</v>
      </c>
      <c r="L2698" t="s">
        <v>7828</v>
      </c>
    </row>
    <row r="2699" spans="1:12" x14ac:dyDescent="0.2">
      <c r="A2699" s="1">
        <v>43811.254143518519</v>
      </c>
      <c r="B2699" t="s">
        <v>7829</v>
      </c>
      <c r="D2699">
        <v>0</v>
      </c>
      <c r="E2699">
        <v>0</v>
      </c>
      <c r="F2699">
        <v>0</v>
      </c>
      <c r="G2699" t="s">
        <v>7830</v>
      </c>
      <c r="K2699">
        <v>1.20500585472817E+18</v>
      </c>
      <c r="L2699" t="s">
        <v>7831</v>
      </c>
    </row>
    <row r="2700" spans="1:12" x14ac:dyDescent="0.2">
      <c r="A2700" s="1">
        <v>43811.253981481481</v>
      </c>
      <c r="B2700" t="s">
        <v>7832</v>
      </c>
      <c r="D2700">
        <v>0</v>
      </c>
      <c r="E2700">
        <v>0</v>
      </c>
      <c r="F2700">
        <v>0</v>
      </c>
      <c r="G2700" t="s">
        <v>7833</v>
      </c>
      <c r="K2700">
        <v>1.20500579695169E+18</v>
      </c>
      <c r="L2700" t="s">
        <v>7834</v>
      </c>
    </row>
    <row r="2701" spans="1:12" x14ac:dyDescent="0.2">
      <c r="A2701" s="1">
        <v>43811.253900462965</v>
      </c>
      <c r="B2701" t="s">
        <v>7835</v>
      </c>
      <c r="D2701">
        <v>0</v>
      </c>
      <c r="E2701">
        <v>0</v>
      </c>
      <c r="F2701">
        <v>0</v>
      </c>
      <c r="G2701" t="s">
        <v>7836</v>
      </c>
      <c r="I2701" t="e">
        <f>im_4g_</f>
        <v>#NAME?</v>
      </c>
      <c r="K2701">
        <v>1.2050057659766899E+18</v>
      </c>
      <c r="L2701" t="s">
        <v>7837</v>
      </c>
    </row>
    <row r="2702" spans="1:12" x14ac:dyDescent="0.2">
      <c r="A2702" s="1">
        <v>43811.253344907411</v>
      </c>
      <c r="B2702" t="s">
        <v>7838</v>
      </c>
      <c r="D2702">
        <v>0</v>
      </c>
      <c r="E2702">
        <v>0</v>
      </c>
      <c r="F2702">
        <v>0</v>
      </c>
      <c r="G2702" t="s">
        <v>7839</v>
      </c>
      <c r="K2702">
        <v>1.20500556685218E+18</v>
      </c>
      <c r="L2702" t="s">
        <v>7840</v>
      </c>
    </row>
    <row r="2703" spans="1:12" x14ac:dyDescent="0.2">
      <c r="A2703" s="1">
        <v>43811.252685185187</v>
      </c>
      <c r="B2703" t="s">
        <v>7841</v>
      </c>
      <c r="D2703">
        <v>0</v>
      </c>
      <c r="E2703">
        <v>0</v>
      </c>
      <c r="F2703">
        <v>0</v>
      </c>
      <c r="G2703" t="s">
        <v>7842</v>
      </c>
      <c r="K2703">
        <v>1.2050053272064E+18</v>
      </c>
      <c r="L2703" t="s">
        <v>7843</v>
      </c>
    </row>
    <row r="2704" spans="1:12" x14ac:dyDescent="0.2">
      <c r="A2704" s="1">
        <v>43811.252141203702</v>
      </c>
      <c r="B2704" t="s">
        <v>7844</v>
      </c>
      <c r="D2704">
        <v>0</v>
      </c>
      <c r="E2704">
        <v>0</v>
      </c>
      <c r="F2704">
        <v>0</v>
      </c>
      <c r="G2704" t="s">
        <v>7845</v>
      </c>
      <c r="K2704">
        <v>1.2050051295539799E+18</v>
      </c>
      <c r="L2704" t="s">
        <v>7846</v>
      </c>
    </row>
    <row r="2705" spans="1:12" x14ac:dyDescent="0.2">
      <c r="A2705" s="1">
        <v>43811.250856481478</v>
      </c>
      <c r="B2705" t="s">
        <v>7847</v>
      </c>
      <c r="D2705">
        <v>0</v>
      </c>
      <c r="E2705">
        <v>0</v>
      </c>
      <c r="F2705">
        <v>1</v>
      </c>
      <c r="G2705" t="s">
        <v>7848</v>
      </c>
      <c r="K2705">
        <v>1.20500466344942E+18</v>
      </c>
      <c r="L2705" t="s">
        <v>7849</v>
      </c>
    </row>
    <row r="2706" spans="1:12" x14ac:dyDescent="0.2">
      <c r="A2706" s="1">
        <v>43811.247893518521</v>
      </c>
      <c r="B2706" t="s">
        <v>7850</v>
      </c>
      <c r="D2706">
        <v>0</v>
      </c>
      <c r="E2706">
        <v>1</v>
      </c>
      <c r="F2706">
        <v>0</v>
      </c>
      <c r="G2706" t="s">
        <v>7851</v>
      </c>
      <c r="K2706">
        <v>1.20500359191378E+18</v>
      </c>
      <c r="L2706" t="s">
        <v>7852</v>
      </c>
    </row>
    <row r="2707" spans="1:12" x14ac:dyDescent="0.2">
      <c r="A2707" s="1">
        <v>43811.247314814813</v>
      </c>
      <c r="B2707" t="s">
        <v>7853</v>
      </c>
      <c r="D2707">
        <v>0</v>
      </c>
      <c r="E2707">
        <v>1</v>
      </c>
      <c r="F2707">
        <v>0</v>
      </c>
      <c r="G2707" t="s">
        <v>7854</v>
      </c>
      <c r="K2707">
        <v>1.2050033824334999E+18</v>
      </c>
      <c r="L2707" t="s">
        <v>7855</v>
      </c>
    </row>
    <row r="2708" spans="1:12" x14ac:dyDescent="0.2">
      <c r="A2708" s="1">
        <v>43811.245844907404</v>
      </c>
      <c r="B2708" t="s">
        <v>3302</v>
      </c>
      <c r="D2708">
        <v>0</v>
      </c>
      <c r="E2708">
        <v>0</v>
      </c>
      <c r="F2708">
        <v>0</v>
      </c>
      <c r="G2708" t="s">
        <v>7856</v>
      </c>
      <c r="K2708">
        <v>1.2050028470725199E+18</v>
      </c>
      <c r="L2708" t="s">
        <v>7857</v>
      </c>
    </row>
    <row r="2709" spans="1:12" x14ac:dyDescent="0.2">
      <c r="A2709" s="1">
        <v>43811.242743055554</v>
      </c>
      <c r="B2709" t="s">
        <v>1572</v>
      </c>
      <c r="D2709">
        <v>0</v>
      </c>
      <c r="E2709">
        <v>5</v>
      </c>
      <c r="F2709">
        <v>12</v>
      </c>
      <c r="G2709" t="s">
        <v>7858</v>
      </c>
      <c r="K2709">
        <v>1.20500172598113E+18</v>
      </c>
      <c r="L2709" t="s">
        <v>7859</v>
      </c>
    </row>
    <row r="2710" spans="1:12" x14ac:dyDescent="0.2">
      <c r="A2710" s="1">
        <v>43811.238692129627</v>
      </c>
      <c r="B2710" t="s">
        <v>7860</v>
      </c>
      <c r="C2710" t="s">
        <v>7342</v>
      </c>
      <c r="D2710">
        <v>0</v>
      </c>
      <c r="E2710">
        <v>0</v>
      </c>
      <c r="F2710">
        <v>0</v>
      </c>
      <c r="G2710" t="s">
        <v>7861</v>
      </c>
      <c r="K2710">
        <v>1.20500025718627E+18</v>
      </c>
      <c r="L2710" t="s">
        <v>7862</v>
      </c>
    </row>
    <row r="2711" spans="1:12" x14ac:dyDescent="0.2">
      <c r="A2711" s="1">
        <v>43811.236111111109</v>
      </c>
      <c r="B2711" t="s">
        <v>1175</v>
      </c>
      <c r="D2711">
        <v>10</v>
      </c>
      <c r="E2711">
        <v>3</v>
      </c>
      <c r="F2711">
        <v>3</v>
      </c>
      <c r="G2711" t="s">
        <v>7863</v>
      </c>
      <c r="K2711">
        <v>1.2049993193440901E+18</v>
      </c>
      <c r="L2711" t="s">
        <v>7864</v>
      </c>
    </row>
    <row r="2712" spans="1:12" x14ac:dyDescent="0.2">
      <c r="A2712" s="1">
        <v>43811.234178240738</v>
      </c>
      <c r="B2712" t="s">
        <v>7865</v>
      </c>
      <c r="C2712" t="s">
        <v>7866</v>
      </c>
      <c r="D2712">
        <v>1</v>
      </c>
      <c r="E2712">
        <v>3</v>
      </c>
      <c r="F2712">
        <v>6</v>
      </c>
      <c r="G2712" t="s">
        <v>7867</v>
      </c>
      <c r="K2712">
        <v>1.20499861823681E+18</v>
      </c>
      <c r="L2712" t="s">
        <v>7868</v>
      </c>
    </row>
    <row r="2713" spans="1:12" x14ac:dyDescent="0.2">
      <c r="A2713" s="1">
        <v>43811.232083333336</v>
      </c>
      <c r="B2713" t="s">
        <v>7869</v>
      </c>
      <c r="D2713">
        <v>0</v>
      </c>
      <c r="E2713">
        <v>0</v>
      </c>
      <c r="F2713">
        <v>0</v>
      </c>
      <c r="G2713" t="s">
        <v>7870</v>
      </c>
      <c r="K2713">
        <v>1.20499786076227E+18</v>
      </c>
      <c r="L2713" t="s">
        <v>7871</v>
      </c>
    </row>
    <row r="2714" spans="1:12" x14ac:dyDescent="0.2">
      <c r="A2714" s="1">
        <v>43811.231724537036</v>
      </c>
      <c r="B2714" t="s">
        <v>7872</v>
      </c>
      <c r="D2714">
        <v>4</v>
      </c>
      <c r="E2714">
        <v>35</v>
      </c>
      <c r="F2714">
        <v>55</v>
      </c>
      <c r="G2714" t="s">
        <v>7873</v>
      </c>
      <c r="K2714">
        <v>1.20499773206845E+18</v>
      </c>
      <c r="L2714" t="s">
        <v>7874</v>
      </c>
    </row>
    <row r="2715" spans="1:12" x14ac:dyDescent="0.2">
      <c r="A2715" s="1">
        <v>43811.229745370372</v>
      </c>
      <c r="B2715" t="s">
        <v>7875</v>
      </c>
      <c r="D2715">
        <v>0</v>
      </c>
      <c r="E2715">
        <v>0</v>
      </c>
      <c r="F2715">
        <v>1</v>
      </c>
      <c r="G2715" t="s">
        <v>7876</v>
      </c>
      <c r="J2715" t="s">
        <v>7877</v>
      </c>
      <c r="K2715">
        <v>1.2049970128333399E+18</v>
      </c>
      <c r="L2715" t="s">
        <v>7878</v>
      </c>
    </row>
    <row r="2716" spans="1:12" x14ac:dyDescent="0.2">
      <c r="A2716" s="1">
        <v>43811.228136574071</v>
      </c>
      <c r="B2716" t="s">
        <v>7879</v>
      </c>
      <c r="D2716">
        <v>0</v>
      </c>
      <c r="E2716">
        <v>1</v>
      </c>
      <c r="F2716">
        <v>1</v>
      </c>
      <c r="G2716" t="s">
        <v>7880</v>
      </c>
      <c r="K2716">
        <v>1.20499643120083E+18</v>
      </c>
      <c r="L2716" t="s">
        <v>7881</v>
      </c>
    </row>
    <row r="2717" spans="1:12" x14ac:dyDescent="0.2">
      <c r="A2717" s="1">
        <v>43811.227430555555</v>
      </c>
      <c r="B2717" t="s">
        <v>7882</v>
      </c>
      <c r="D2717">
        <v>0</v>
      </c>
      <c r="E2717">
        <v>0</v>
      </c>
      <c r="F2717">
        <v>0</v>
      </c>
      <c r="G2717" t="s">
        <v>7883</v>
      </c>
      <c r="K2717">
        <v>1.20499617636749E+18</v>
      </c>
      <c r="L2717" t="s">
        <v>7884</v>
      </c>
    </row>
    <row r="2718" spans="1:12" x14ac:dyDescent="0.2">
      <c r="A2718" s="1">
        <v>43811.22111111111</v>
      </c>
      <c r="B2718" t="s">
        <v>1572</v>
      </c>
      <c r="D2718">
        <v>1</v>
      </c>
      <c r="E2718">
        <v>0</v>
      </c>
      <c r="F2718">
        <v>1</v>
      </c>
      <c r="G2718" t="s">
        <v>7885</v>
      </c>
      <c r="K2718">
        <v>1.2049938845410701E+18</v>
      </c>
      <c r="L2718" t="s">
        <v>7886</v>
      </c>
    </row>
    <row r="2719" spans="1:12" x14ac:dyDescent="0.2">
      <c r="A2719" s="1">
        <v>43811.219560185185</v>
      </c>
      <c r="B2719" t="s">
        <v>7887</v>
      </c>
      <c r="D2719">
        <v>0</v>
      </c>
      <c r="E2719">
        <v>0</v>
      </c>
      <c r="F2719">
        <v>1</v>
      </c>
      <c r="G2719" t="s">
        <v>7888</v>
      </c>
      <c r="I2719" t="e">
        <f>_xlfn.SINGLE(Saudi_Aramco _xlfn.SINGLE(tadawul))</f>
        <v>#NAME?</v>
      </c>
      <c r="K2719">
        <v>1.2049933242827599E+18</v>
      </c>
      <c r="L2719" t="s">
        <v>7889</v>
      </c>
    </row>
    <row r="2720" spans="1:12" x14ac:dyDescent="0.2">
      <c r="A2720" s="1">
        <v>43811.219050925924</v>
      </c>
      <c r="B2720" t="s">
        <v>7890</v>
      </c>
      <c r="D2720">
        <v>0</v>
      </c>
      <c r="E2720">
        <v>2</v>
      </c>
      <c r="F2720">
        <v>2</v>
      </c>
      <c r="G2720" t="s">
        <v>7891</v>
      </c>
      <c r="K2720">
        <v>1.2049931396117499E+18</v>
      </c>
      <c r="L2720" t="s">
        <v>7892</v>
      </c>
    </row>
    <row r="2721" spans="1:12" x14ac:dyDescent="0.2">
      <c r="A2721" s="1">
        <v>43811.216319444444</v>
      </c>
      <c r="B2721" t="s">
        <v>7893</v>
      </c>
      <c r="D2721">
        <v>0</v>
      </c>
      <c r="E2721">
        <v>0</v>
      </c>
      <c r="F2721">
        <v>0</v>
      </c>
      <c r="G2721" t="s">
        <v>7894</v>
      </c>
      <c r="K2721">
        <v>1.20499214634179E+18</v>
      </c>
      <c r="L2721" t="s">
        <v>7895</v>
      </c>
    </row>
    <row r="2722" spans="1:12" x14ac:dyDescent="0.2">
      <c r="A2722" s="1">
        <v>43811.215590277781</v>
      </c>
      <c r="B2722" t="s">
        <v>7896</v>
      </c>
      <c r="D2722">
        <v>0</v>
      </c>
      <c r="E2722">
        <v>1</v>
      </c>
      <c r="F2722">
        <v>1</v>
      </c>
      <c r="G2722" t="s">
        <v>7897</v>
      </c>
      <c r="K2722">
        <v>1.2049918841600399E+18</v>
      </c>
      <c r="L2722" t="s">
        <v>7898</v>
      </c>
    </row>
    <row r="2723" spans="1:12" x14ac:dyDescent="0.2">
      <c r="A2723" s="1">
        <v>43811.214814814812</v>
      </c>
      <c r="B2723" t="s">
        <v>7899</v>
      </c>
      <c r="D2723">
        <v>0</v>
      </c>
      <c r="E2723">
        <v>0</v>
      </c>
      <c r="F2723">
        <v>0</v>
      </c>
      <c r="G2723" t="s">
        <v>7900</v>
      </c>
      <c r="K2723">
        <v>1.2049916033220401E+18</v>
      </c>
      <c r="L2723" t="s">
        <v>7901</v>
      </c>
    </row>
    <row r="2724" spans="1:12" x14ac:dyDescent="0.2">
      <c r="A2724" s="1">
        <v>43811.214687500003</v>
      </c>
      <c r="B2724" t="s">
        <v>7902</v>
      </c>
      <c r="D2724">
        <v>0</v>
      </c>
      <c r="E2724">
        <v>0</v>
      </c>
      <c r="F2724">
        <v>0</v>
      </c>
      <c r="G2724" t="s">
        <v>7903</v>
      </c>
      <c r="K2724">
        <v>1.20499155530144E+18</v>
      </c>
      <c r="L2724" t="s">
        <v>7904</v>
      </c>
    </row>
    <row r="2725" spans="1:12" x14ac:dyDescent="0.2">
      <c r="A2725" s="1">
        <v>43811.213900462964</v>
      </c>
      <c r="B2725" t="s">
        <v>7905</v>
      </c>
      <c r="D2725">
        <v>0</v>
      </c>
      <c r="E2725">
        <v>0</v>
      </c>
      <c r="F2725">
        <v>0</v>
      </c>
      <c r="G2725" t="s">
        <v>7906</v>
      </c>
      <c r="K2725">
        <v>1.2049912723159601E+18</v>
      </c>
      <c r="L2725" t="s">
        <v>7907</v>
      </c>
    </row>
    <row r="2726" spans="1:12" x14ac:dyDescent="0.2">
      <c r="A2726" s="1">
        <v>43811.213113425925</v>
      </c>
      <c r="B2726" t="s">
        <v>3455</v>
      </c>
      <c r="C2726" t="s">
        <v>7908</v>
      </c>
      <c r="D2726">
        <v>0</v>
      </c>
      <c r="E2726">
        <v>0</v>
      </c>
      <c r="F2726">
        <v>0</v>
      </c>
      <c r="G2726" t="s">
        <v>3457</v>
      </c>
      <c r="K2726">
        <v>1.2049909861596001E+18</v>
      </c>
      <c r="L2726" t="s">
        <v>7909</v>
      </c>
    </row>
    <row r="2727" spans="1:12" x14ac:dyDescent="0.2">
      <c r="A2727" s="1">
        <v>43811.211863425924</v>
      </c>
      <c r="B2727" t="s">
        <v>7910</v>
      </c>
      <c r="D2727">
        <v>0</v>
      </c>
      <c r="E2727">
        <v>0</v>
      </c>
      <c r="F2727">
        <v>0</v>
      </c>
      <c r="G2727" t="s">
        <v>7911</v>
      </c>
      <c r="K2727">
        <v>1.20499053343057E+18</v>
      </c>
      <c r="L2727" t="s">
        <v>7912</v>
      </c>
    </row>
    <row r="2728" spans="1:12" x14ac:dyDescent="0.2">
      <c r="A2728" s="1">
        <v>43811.206620370373</v>
      </c>
      <c r="B2728" t="s">
        <v>7913</v>
      </c>
      <c r="D2728">
        <v>0</v>
      </c>
      <c r="E2728">
        <v>0</v>
      </c>
      <c r="F2728">
        <v>0</v>
      </c>
      <c r="G2728" t="s">
        <v>7914</v>
      </c>
      <c r="K2728">
        <v>1.2049886318548201E+18</v>
      </c>
      <c r="L2728" t="s">
        <v>7915</v>
      </c>
    </row>
    <row r="2729" spans="1:12" x14ac:dyDescent="0.2">
      <c r="A2729" s="1">
        <v>43811.206076388888</v>
      </c>
      <c r="B2729" t="s">
        <v>7916</v>
      </c>
      <c r="D2729">
        <v>0</v>
      </c>
      <c r="E2729">
        <v>0</v>
      </c>
      <c r="F2729">
        <v>0</v>
      </c>
      <c r="G2729" t="s">
        <v>7917</v>
      </c>
      <c r="K2729">
        <v>1.2049884380779799E+18</v>
      </c>
      <c r="L2729" t="s">
        <v>7918</v>
      </c>
    </row>
    <row r="2730" spans="1:12" x14ac:dyDescent="0.2">
      <c r="A2730" s="1">
        <v>43811.204201388886</v>
      </c>
      <c r="B2730" t="s">
        <v>5849</v>
      </c>
      <c r="D2730">
        <v>0</v>
      </c>
      <c r="E2730">
        <v>0</v>
      </c>
      <c r="F2730">
        <v>0</v>
      </c>
      <c r="G2730" t="s">
        <v>7919</v>
      </c>
      <c r="K2730">
        <v>1.2049877556605E+18</v>
      </c>
      <c r="L2730" t="s">
        <v>7920</v>
      </c>
    </row>
    <row r="2731" spans="1:12" x14ac:dyDescent="0.2">
      <c r="A2731" s="1">
        <v>43811.202604166669</v>
      </c>
      <c r="B2731" t="s">
        <v>7921</v>
      </c>
      <c r="D2731">
        <v>0</v>
      </c>
      <c r="E2731">
        <v>0</v>
      </c>
      <c r="F2731">
        <v>0</v>
      </c>
      <c r="G2731" t="s">
        <v>7922</v>
      </c>
      <c r="K2731">
        <v>1.20498717898989E+18</v>
      </c>
      <c r="L2731" t="s">
        <v>7923</v>
      </c>
    </row>
    <row r="2732" spans="1:12" x14ac:dyDescent="0.2">
      <c r="A2732" s="1">
        <v>43811.201053240744</v>
      </c>
      <c r="B2732" t="s">
        <v>7924</v>
      </c>
      <c r="D2732">
        <v>0</v>
      </c>
      <c r="E2732">
        <v>0</v>
      </c>
      <c r="F2732">
        <v>0</v>
      </c>
      <c r="G2732" t="s">
        <v>7925</v>
      </c>
      <c r="K2732">
        <v>1.2049866156822799E+18</v>
      </c>
      <c r="L2732" t="s">
        <v>7926</v>
      </c>
    </row>
    <row r="2733" spans="1:12" x14ac:dyDescent="0.2">
      <c r="A2733" s="1">
        <v>43811.19972222222</v>
      </c>
      <c r="B2733" t="s">
        <v>7927</v>
      </c>
      <c r="D2733">
        <v>0</v>
      </c>
      <c r="E2733">
        <v>0</v>
      </c>
      <c r="F2733">
        <v>0</v>
      </c>
      <c r="G2733" t="s">
        <v>7928</v>
      </c>
      <c r="K2733">
        <v>1.20498613537987E+18</v>
      </c>
      <c r="L2733" t="s">
        <v>7929</v>
      </c>
    </row>
    <row r="2734" spans="1:12" x14ac:dyDescent="0.2">
      <c r="A2734" s="1">
        <v>43811.198738425926</v>
      </c>
      <c r="B2734" t="s">
        <v>7930</v>
      </c>
      <c r="D2734">
        <v>0</v>
      </c>
      <c r="E2734">
        <v>0</v>
      </c>
      <c r="F2734">
        <v>0</v>
      </c>
      <c r="G2734" t="s">
        <v>7931</v>
      </c>
      <c r="K2734">
        <v>1.2049857786710999E+18</v>
      </c>
      <c r="L2734" t="s">
        <v>7932</v>
      </c>
    </row>
    <row r="2735" spans="1:12" x14ac:dyDescent="0.2">
      <c r="A2735" s="1">
        <v>43811.197326388887</v>
      </c>
      <c r="B2735" t="s">
        <v>7933</v>
      </c>
      <c r="C2735" t="s">
        <v>7934</v>
      </c>
      <c r="D2735">
        <v>0</v>
      </c>
      <c r="E2735">
        <v>0</v>
      </c>
      <c r="F2735">
        <v>0</v>
      </c>
      <c r="G2735" t="s">
        <v>7935</v>
      </c>
      <c r="K2735">
        <v>1.2049852637993201E+18</v>
      </c>
      <c r="L2735" t="s">
        <v>7936</v>
      </c>
    </row>
    <row r="2736" spans="1:12" x14ac:dyDescent="0.2">
      <c r="A2736" s="1">
        <v>43811.196747685186</v>
      </c>
      <c r="B2736" t="s">
        <v>7937</v>
      </c>
      <c r="D2736">
        <v>0</v>
      </c>
      <c r="E2736">
        <v>0</v>
      </c>
      <c r="F2736">
        <v>0</v>
      </c>
      <c r="G2736" t="s">
        <v>7938</v>
      </c>
      <c r="K2736">
        <v>1.20498505567795E+18</v>
      </c>
      <c r="L2736" t="s">
        <v>7939</v>
      </c>
    </row>
    <row r="2737" spans="1:12" x14ac:dyDescent="0.2">
      <c r="A2737" s="1">
        <v>43811.196053240739</v>
      </c>
      <c r="B2737" t="s">
        <v>7940</v>
      </c>
      <c r="D2737">
        <v>1</v>
      </c>
      <c r="E2737">
        <v>0</v>
      </c>
      <c r="F2737">
        <v>0</v>
      </c>
      <c r="G2737" t="s">
        <v>7941</v>
      </c>
      <c r="K2737">
        <v>1.20498480542065E+18</v>
      </c>
      <c r="L2737" t="s">
        <v>7942</v>
      </c>
    </row>
    <row r="2738" spans="1:12" x14ac:dyDescent="0.2">
      <c r="A2738" s="1">
        <v>43811.195937500001</v>
      </c>
      <c r="B2738" t="s">
        <v>7943</v>
      </c>
      <c r="D2738">
        <v>0</v>
      </c>
      <c r="E2738">
        <v>0</v>
      </c>
      <c r="F2738">
        <v>0</v>
      </c>
      <c r="G2738" t="s">
        <v>7944</v>
      </c>
      <c r="K2738">
        <v>1.2049847605248499E+18</v>
      </c>
      <c r="L2738" t="s">
        <v>7945</v>
      </c>
    </row>
    <row r="2739" spans="1:12" x14ac:dyDescent="0.2">
      <c r="A2739" s="1">
        <v>43811.195462962962</v>
      </c>
      <c r="B2739" t="s">
        <v>7946</v>
      </c>
      <c r="D2739">
        <v>0</v>
      </c>
      <c r="E2739">
        <v>0</v>
      </c>
      <c r="F2739">
        <v>0</v>
      </c>
      <c r="G2739" t="s">
        <v>7947</v>
      </c>
      <c r="K2739">
        <v>1.20498459099521E+18</v>
      </c>
      <c r="L2739" t="s">
        <v>7948</v>
      </c>
    </row>
    <row r="2740" spans="1:12" x14ac:dyDescent="0.2">
      <c r="A2740" s="1">
        <v>43811.194699074076</v>
      </c>
      <c r="B2740" t="s">
        <v>7949</v>
      </c>
      <c r="D2740">
        <v>0</v>
      </c>
      <c r="E2740">
        <v>0</v>
      </c>
      <c r="F2740">
        <v>0</v>
      </c>
      <c r="G2740" t="s">
        <v>7950</v>
      </c>
      <c r="K2740">
        <v>1.20498431544207E+18</v>
      </c>
      <c r="L2740" t="s">
        <v>7951</v>
      </c>
    </row>
    <row r="2741" spans="1:12" x14ac:dyDescent="0.2">
      <c r="A2741" s="1">
        <v>43811.194247685184</v>
      </c>
      <c r="B2741" t="s">
        <v>7952</v>
      </c>
      <c r="D2741">
        <v>0</v>
      </c>
      <c r="E2741">
        <v>0</v>
      </c>
      <c r="F2741">
        <v>0</v>
      </c>
      <c r="G2741" t="s">
        <v>7953</v>
      </c>
      <c r="K2741">
        <v>1.2049841510504499E+18</v>
      </c>
      <c r="L2741" t="s">
        <v>7954</v>
      </c>
    </row>
    <row r="2742" spans="1:12" x14ac:dyDescent="0.2">
      <c r="A2742" s="1">
        <v>43811.193807870368</v>
      </c>
      <c r="B2742" t="s">
        <v>5846</v>
      </c>
      <c r="D2742">
        <v>0</v>
      </c>
      <c r="E2742">
        <v>0</v>
      </c>
      <c r="F2742">
        <v>0</v>
      </c>
      <c r="G2742" t="s">
        <v>7955</v>
      </c>
      <c r="K2742">
        <v>1.20498399232546E+18</v>
      </c>
      <c r="L2742" t="s">
        <v>7956</v>
      </c>
    </row>
    <row r="2743" spans="1:12" x14ac:dyDescent="0.2">
      <c r="A2743" s="1">
        <v>43811.192986111113</v>
      </c>
      <c r="B2743" t="s">
        <v>7957</v>
      </c>
      <c r="D2743">
        <v>2</v>
      </c>
      <c r="E2743">
        <v>0</v>
      </c>
      <c r="F2743">
        <v>0</v>
      </c>
      <c r="G2743" t="s">
        <v>7958</v>
      </c>
      <c r="J2743" t="s">
        <v>7959</v>
      </c>
      <c r="K2743">
        <v>1.2049836905955699E+18</v>
      </c>
      <c r="L2743" t="s">
        <v>7960</v>
      </c>
    </row>
    <row r="2744" spans="1:12" x14ac:dyDescent="0.2">
      <c r="A2744" s="1">
        <v>43811.192789351851</v>
      </c>
      <c r="B2744" t="s">
        <v>7961</v>
      </c>
      <c r="D2744">
        <v>0</v>
      </c>
      <c r="E2744">
        <v>0</v>
      </c>
      <c r="F2744">
        <v>1</v>
      </c>
      <c r="G2744" t="s">
        <v>7962</v>
      </c>
      <c r="K2744">
        <v>1.20498362110019E+18</v>
      </c>
      <c r="L2744" t="s">
        <v>7963</v>
      </c>
    </row>
    <row r="2745" spans="1:12" x14ac:dyDescent="0.2">
      <c r="A2745" s="1">
        <v>43811.192025462966</v>
      </c>
      <c r="B2745" t="s">
        <v>7964</v>
      </c>
      <c r="D2745">
        <v>0</v>
      </c>
      <c r="E2745">
        <v>0</v>
      </c>
      <c r="F2745">
        <v>0</v>
      </c>
      <c r="G2745" t="s">
        <v>7965</v>
      </c>
      <c r="K2745">
        <v>1.2049833452869601E+18</v>
      </c>
      <c r="L2745" t="s">
        <v>7966</v>
      </c>
    </row>
    <row r="2746" spans="1:12" x14ac:dyDescent="0.2">
      <c r="A2746" s="1">
        <v>43811.190983796296</v>
      </c>
      <c r="B2746" t="s">
        <v>7967</v>
      </c>
      <c r="D2746">
        <v>0</v>
      </c>
      <c r="E2746">
        <v>0</v>
      </c>
      <c r="F2746">
        <v>0</v>
      </c>
      <c r="G2746" t="s">
        <v>7968</v>
      </c>
      <c r="K2746">
        <v>1.20498296709917E+18</v>
      </c>
      <c r="L2746" t="s">
        <v>7969</v>
      </c>
    </row>
    <row r="2747" spans="1:12" x14ac:dyDescent="0.2">
      <c r="A2747" s="1">
        <v>43811.190752314818</v>
      </c>
      <c r="B2747" t="s">
        <v>7970</v>
      </c>
      <c r="D2747">
        <v>0</v>
      </c>
      <c r="E2747">
        <v>0</v>
      </c>
      <c r="F2747">
        <v>0</v>
      </c>
      <c r="G2747" t="s">
        <v>7971</v>
      </c>
      <c r="K2747">
        <v>1.20498288437071E+18</v>
      </c>
      <c r="L2747" t="s">
        <v>7972</v>
      </c>
    </row>
    <row r="2748" spans="1:12" x14ac:dyDescent="0.2">
      <c r="A2748" s="1">
        <v>43811.190185185187</v>
      </c>
      <c r="B2748" t="s">
        <v>7973</v>
      </c>
      <c r="D2748">
        <v>0</v>
      </c>
      <c r="E2748">
        <v>0</v>
      </c>
      <c r="F2748">
        <v>1</v>
      </c>
      <c r="G2748" t="s">
        <v>7974</v>
      </c>
      <c r="K2748">
        <v>1.2049826796424801E+18</v>
      </c>
      <c r="L2748" t="s">
        <v>7975</v>
      </c>
    </row>
    <row r="2749" spans="1:12" x14ac:dyDescent="0.2">
      <c r="A2749" s="1">
        <v>43811.189895833333</v>
      </c>
      <c r="B2749" t="s">
        <v>7976</v>
      </c>
      <c r="D2749">
        <v>0</v>
      </c>
      <c r="E2749">
        <v>0</v>
      </c>
      <c r="F2749">
        <v>0</v>
      </c>
      <c r="G2749" t="s">
        <v>7977</v>
      </c>
      <c r="K2749">
        <v>1.20498257486045E+18</v>
      </c>
      <c r="L2749" t="s">
        <v>7978</v>
      </c>
    </row>
    <row r="2750" spans="1:12" x14ac:dyDescent="0.2">
      <c r="A2750" s="1">
        <v>43811.189016203702</v>
      </c>
      <c r="B2750" t="s">
        <v>7979</v>
      </c>
      <c r="D2750">
        <v>0</v>
      </c>
      <c r="E2750">
        <v>0</v>
      </c>
      <c r="F2750">
        <v>0</v>
      </c>
      <c r="G2750" t="s">
        <v>7980</v>
      </c>
      <c r="K2750">
        <v>1.2049822547343201E+18</v>
      </c>
      <c r="L2750" t="s">
        <v>7981</v>
      </c>
    </row>
    <row r="2751" spans="1:12" x14ac:dyDescent="0.2">
      <c r="A2751" s="1">
        <v>43811.188900462963</v>
      </c>
      <c r="B2751" t="s">
        <v>7982</v>
      </c>
      <c r="D2751">
        <v>0</v>
      </c>
      <c r="E2751">
        <v>0</v>
      </c>
      <c r="F2751">
        <v>0</v>
      </c>
      <c r="G2751" t="s">
        <v>7983</v>
      </c>
      <c r="K2751">
        <v>1.2049822138231199E+18</v>
      </c>
      <c r="L2751" t="s">
        <v>7984</v>
      </c>
    </row>
    <row r="2752" spans="1:12" x14ac:dyDescent="0.2">
      <c r="A2752" s="1">
        <v>43811.188564814816</v>
      </c>
      <c r="B2752" t="s">
        <v>7985</v>
      </c>
      <c r="D2752">
        <v>0</v>
      </c>
      <c r="E2752">
        <v>0</v>
      </c>
      <c r="F2752">
        <v>0</v>
      </c>
      <c r="G2752" t="s">
        <v>7986</v>
      </c>
      <c r="K2752">
        <v>1.2049820892354801E+18</v>
      </c>
      <c r="L2752" t="s">
        <v>7987</v>
      </c>
    </row>
    <row r="2753" spans="1:12" x14ac:dyDescent="0.2">
      <c r="A2753" s="1">
        <v>43811.188379629632</v>
      </c>
      <c r="B2753" t="s">
        <v>5876</v>
      </c>
      <c r="D2753">
        <v>0</v>
      </c>
      <c r="E2753">
        <v>0</v>
      </c>
      <c r="F2753">
        <v>0</v>
      </c>
      <c r="G2753" t="s">
        <v>7988</v>
      </c>
      <c r="K2753">
        <v>1.20498202246639E+18</v>
      </c>
      <c r="L2753" t="s">
        <v>7989</v>
      </c>
    </row>
    <row r="2754" spans="1:12" x14ac:dyDescent="0.2">
      <c r="A2754" s="1">
        <v>43811.188101851854</v>
      </c>
      <c r="B2754" t="s">
        <v>7990</v>
      </c>
      <c r="D2754">
        <v>0</v>
      </c>
      <c r="E2754">
        <v>0</v>
      </c>
      <c r="F2754">
        <v>0</v>
      </c>
      <c r="G2754" t="s">
        <v>7991</v>
      </c>
      <c r="K2754">
        <v>1.20498192247839E+18</v>
      </c>
      <c r="L2754" t="s">
        <v>7992</v>
      </c>
    </row>
    <row r="2755" spans="1:12" x14ac:dyDescent="0.2">
      <c r="A2755" s="1">
        <v>43811.187430555554</v>
      </c>
      <c r="B2755" t="s">
        <v>7993</v>
      </c>
      <c r="D2755">
        <v>0</v>
      </c>
      <c r="E2755">
        <v>0</v>
      </c>
      <c r="F2755">
        <v>1</v>
      </c>
      <c r="G2755" t="s">
        <v>7994</v>
      </c>
      <c r="K2755">
        <v>1.2049816796994501E+18</v>
      </c>
      <c r="L2755" t="s">
        <v>7995</v>
      </c>
    </row>
    <row r="2756" spans="1:12" x14ac:dyDescent="0.2">
      <c r="A2756" s="1">
        <v>43811.186608796299</v>
      </c>
      <c r="B2756" t="s">
        <v>7996</v>
      </c>
      <c r="D2756">
        <v>0</v>
      </c>
      <c r="E2756">
        <v>0</v>
      </c>
      <c r="F2756">
        <v>0</v>
      </c>
      <c r="G2756" t="s">
        <v>7997</v>
      </c>
      <c r="K2756">
        <v>1.2049813797731999E+18</v>
      </c>
      <c r="L2756" t="s">
        <v>7998</v>
      </c>
    </row>
    <row r="2757" spans="1:12" x14ac:dyDescent="0.2">
      <c r="A2757" s="1">
        <v>43811.185833333337</v>
      </c>
      <c r="B2757" t="s">
        <v>7999</v>
      </c>
      <c r="D2757">
        <v>0</v>
      </c>
      <c r="E2757">
        <v>0</v>
      </c>
      <c r="F2757">
        <v>0</v>
      </c>
      <c r="G2757" t="s">
        <v>8000</v>
      </c>
      <c r="K2757">
        <v>1.20498109976145E+18</v>
      </c>
      <c r="L2757" t="s">
        <v>8001</v>
      </c>
    </row>
    <row r="2758" spans="1:12" x14ac:dyDescent="0.2">
      <c r="A2758" s="1">
        <v>43811.185150462959</v>
      </c>
      <c r="B2758" t="s">
        <v>8002</v>
      </c>
      <c r="C2758" t="s">
        <v>8003</v>
      </c>
      <c r="D2758">
        <v>1</v>
      </c>
      <c r="E2758">
        <v>0</v>
      </c>
      <c r="F2758">
        <v>0</v>
      </c>
      <c r="G2758" t="s">
        <v>8004</v>
      </c>
      <c r="K2758">
        <v>1.2049808549650401E+18</v>
      </c>
      <c r="L2758" t="s">
        <v>8005</v>
      </c>
    </row>
    <row r="2759" spans="1:12" x14ac:dyDescent="0.2">
      <c r="A2759" s="1">
        <v>43811.185104166667</v>
      </c>
      <c r="B2759" t="s">
        <v>8006</v>
      </c>
      <c r="D2759">
        <v>0</v>
      </c>
      <c r="E2759">
        <v>0</v>
      </c>
      <c r="F2759">
        <v>0</v>
      </c>
      <c r="G2759" t="s">
        <v>8007</v>
      </c>
      <c r="K2759">
        <v>1.2049808342787799E+18</v>
      </c>
      <c r="L2759" t="s">
        <v>8008</v>
      </c>
    </row>
    <row r="2760" spans="1:12" x14ac:dyDescent="0.2">
      <c r="A2760" s="1">
        <v>43811.184884259259</v>
      </c>
      <c r="B2760" t="s">
        <v>8009</v>
      </c>
      <c r="C2760" t="s">
        <v>8009</v>
      </c>
      <c r="D2760">
        <v>0</v>
      </c>
      <c r="E2760">
        <v>0</v>
      </c>
      <c r="F2760">
        <v>0</v>
      </c>
      <c r="G2760" t="s">
        <v>8010</v>
      </c>
      <c r="K2760">
        <v>1.2049807546750899E+18</v>
      </c>
      <c r="L2760" t="s">
        <v>8011</v>
      </c>
    </row>
    <row r="2761" spans="1:12" x14ac:dyDescent="0.2">
      <c r="A2761" s="1">
        <v>43811.184525462966</v>
      </c>
      <c r="B2761" t="s">
        <v>8012</v>
      </c>
      <c r="D2761">
        <v>0</v>
      </c>
      <c r="E2761">
        <v>0</v>
      </c>
      <c r="F2761">
        <v>0</v>
      </c>
      <c r="G2761" t="s">
        <v>8013</v>
      </c>
      <c r="K2761">
        <v>1.2049806272521001E+18</v>
      </c>
      <c r="L2761" t="s">
        <v>8014</v>
      </c>
    </row>
    <row r="2762" spans="1:12" x14ac:dyDescent="0.2">
      <c r="A2762" s="1">
        <v>43811.183993055558</v>
      </c>
      <c r="B2762" t="s">
        <v>8015</v>
      </c>
      <c r="D2762">
        <v>0</v>
      </c>
      <c r="E2762">
        <v>0</v>
      </c>
      <c r="F2762">
        <v>0</v>
      </c>
      <c r="G2762" t="s">
        <v>8016</v>
      </c>
      <c r="K2762">
        <v>1.2049804357275799E+18</v>
      </c>
      <c r="L2762" t="s">
        <v>8017</v>
      </c>
    </row>
    <row r="2763" spans="1:12" x14ac:dyDescent="0.2">
      <c r="A2763" s="1">
        <v>43811.183703703704</v>
      </c>
      <c r="B2763" t="s">
        <v>8018</v>
      </c>
      <c r="D2763">
        <v>0</v>
      </c>
      <c r="E2763">
        <v>0</v>
      </c>
      <c r="F2763">
        <v>0</v>
      </c>
      <c r="G2763" t="s">
        <v>8019</v>
      </c>
      <c r="K2763">
        <v>1.2049803286093299E+18</v>
      </c>
      <c r="L2763" t="s">
        <v>8020</v>
      </c>
    </row>
    <row r="2764" spans="1:12" x14ac:dyDescent="0.2">
      <c r="A2764" s="1">
        <v>43811.183495370373</v>
      </c>
      <c r="B2764" t="s">
        <v>8021</v>
      </c>
      <c r="D2764">
        <v>0</v>
      </c>
      <c r="E2764">
        <v>0</v>
      </c>
      <c r="F2764">
        <v>0</v>
      </c>
      <c r="G2764" t="s">
        <v>8022</v>
      </c>
      <c r="K2764">
        <v>1.20498025512929E+18</v>
      </c>
      <c r="L2764" t="s">
        <v>8023</v>
      </c>
    </row>
    <row r="2765" spans="1:12" x14ac:dyDescent="0.2">
      <c r="A2765" s="1">
        <v>43811.181747685187</v>
      </c>
      <c r="B2765" t="s">
        <v>8024</v>
      </c>
      <c r="D2765">
        <v>0</v>
      </c>
      <c r="E2765">
        <v>0</v>
      </c>
      <c r="F2765">
        <v>0</v>
      </c>
      <c r="G2765" t="s">
        <v>8025</v>
      </c>
      <c r="K2765">
        <v>1.20497962165517E+18</v>
      </c>
      <c r="L2765" t="s">
        <v>8026</v>
      </c>
    </row>
    <row r="2766" spans="1:12" x14ac:dyDescent="0.2">
      <c r="A2766" s="1">
        <v>43811.180555555555</v>
      </c>
      <c r="B2766" t="s">
        <v>1927</v>
      </c>
      <c r="D2766">
        <v>2</v>
      </c>
      <c r="E2766">
        <v>12</v>
      </c>
      <c r="F2766">
        <v>11</v>
      </c>
      <c r="G2766" t="s">
        <v>8027</v>
      </c>
      <c r="K2766">
        <v>1.2049791867645901E+18</v>
      </c>
      <c r="L2766" t="s">
        <v>8028</v>
      </c>
    </row>
    <row r="2767" spans="1:12" x14ac:dyDescent="0.2">
      <c r="A2767" s="1">
        <v>43811.179328703707</v>
      </c>
      <c r="B2767" t="s">
        <v>8029</v>
      </c>
      <c r="D2767">
        <v>0</v>
      </c>
      <c r="E2767">
        <v>0</v>
      </c>
      <c r="F2767">
        <v>0</v>
      </c>
      <c r="G2767" t="s">
        <v>8030</v>
      </c>
      <c r="K2767">
        <v>1.20497874285617E+18</v>
      </c>
      <c r="L2767" t="s">
        <v>8031</v>
      </c>
    </row>
    <row r="2768" spans="1:12" x14ac:dyDescent="0.2">
      <c r="A2768" s="1">
        <v>43811.178055555552</v>
      </c>
      <c r="B2768" t="s">
        <v>8032</v>
      </c>
      <c r="D2768">
        <v>0</v>
      </c>
      <c r="E2768">
        <v>1</v>
      </c>
      <c r="F2768">
        <v>2</v>
      </c>
      <c r="G2768" t="s">
        <v>8033</v>
      </c>
      <c r="K2768">
        <v>1.2049782840329001E+18</v>
      </c>
      <c r="L2768" t="s">
        <v>8034</v>
      </c>
    </row>
    <row r="2769" spans="1:12" x14ac:dyDescent="0.2">
      <c r="A2769" s="1">
        <v>43811.176840277774</v>
      </c>
      <c r="B2769" t="s">
        <v>8035</v>
      </c>
      <c r="D2769">
        <v>0</v>
      </c>
      <c r="E2769">
        <v>2</v>
      </c>
      <c r="F2769">
        <v>4</v>
      </c>
      <c r="G2769" t="s">
        <v>8036</v>
      </c>
      <c r="K2769">
        <v>1.2049778408921001E+18</v>
      </c>
      <c r="L2769" t="s">
        <v>8037</v>
      </c>
    </row>
    <row r="2770" spans="1:12" x14ac:dyDescent="0.2">
      <c r="A2770" s="1">
        <v>43811.176400462966</v>
      </c>
      <c r="B2770" t="s">
        <v>8038</v>
      </c>
      <c r="D2770">
        <v>0</v>
      </c>
      <c r="E2770">
        <v>0</v>
      </c>
      <c r="F2770">
        <v>0</v>
      </c>
      <c r="G2770" t="s">
        <v>8039</v>
      </c>
      <c r="K2770">
        <v>1.2049776840208901E+18</v>
      </c>
      <c r="L2770" t="s">
        <v>8040</v>
      </c>
    </row>
    <row r="2771" spans="1:12" x14ac:dyDescent="0.2">
      <c r="A2771" s="1">
        <v>43811.174270833333</v>
      </c>
      <c r="B2771" t="s">
        <v>8041</v>
      </c>
      <c r="D2771">
        <v>1</v>
      </c>
      <c r="E2771">
        <v>0</v>
      </c>
      <c r="F2771">
        <v>2</v>
      </c>
      <c r="G2771" t="s">
        <v>8042</v>
      </c>
      <c r="K2771">
        <v>1.2049769110819699E+18</v>
      </c>
      <c r="L2771" t="s">
        <v>8043</v>
      </c>
    </row>
    <row r="2772" spans="1:12" x14ac:dyDescent="0.2">
      <c r="A2772" s="1">
        <v>43811.174039351848</v>
      </c>
      <c r="B2772" t="s">
        <v>8044</v>
      </c>
      <c r="D2772">
        <v>0</v>
      </c>
      <c r="E2772">
        <v>0</v>
      </c>
      <c r="F2772">
        <v>0</v>
      </c>
      <c r="G2772" t="s">
        <v>8045</v>
      </c>
      <c r="K2772">
        <v>1.2049768273762401E+18</v>
      </c>
      <c r="L2772" t="s">
        <v>8046</v>
      </c>
    </row>
    <row r="2773" spans="1:12" x14ac:dyDescent="0.2">
      <c r="A2773" s="1">
        <v>43811.173090277778</v>
      </c>
      <c r="B2773" t="s">
        <v>8047</v>
      </c>
      <c r="D2773">
        <v>0</v>
      </c>
      <c r="E2773">
        <v>3</v>
      </c>
      <c r="F2773">
        <v>1</v>
      </c>
      <c r="G2773" t="s">
        <v>8048</v>
      </c>
      <c r="K2773">
        <v>1.2049764839256499E+18</v>
      </c>
      <c r="L2773" t="s">
        <v>8049</v>
      </c>
    </row>
    <row r="2774" spans="1:12" x14ac:dyDescent="0.2">
      <c r="A2774" s="1">
        <v>43811.172280092593</v>
      </c>
      <c r="B2774" t="s">
        <v>8050</v>
      </c>
      <c r="D2774">
        <v>0</v>
      </c>
      <c r="E2774">
        <v>1</v>
      </c>
      <c r="F2774">
        <v>2</v>
      </c>
      <c r="G2774" t="s">
        <v>8051</v>
      </c>
      <c r="K2774">
        <v>1.20497618957779E+18</v>
      </c>
      <c r="L2774" t="s">
        <v>8052</v>
      </c>
    </row>
    <row r="2775" spans="1:12" x14ac:dyDescent="0.2">
      <c r="A2775" s="1">
        <v>43811.171817129631</v>
      </c>
      <c r="B2775" t="s">
        <v>8053</v>
      </c>
      <c r="D2775">
        <v>2</v>
      </c>
      <c r="E2775">
        <v>1</v>
      </c>
      <c r="F2775">
        <v>1</v>
      </c>
      <c r="G2775" t="s">
        <v>8054</v>
      </c>
      <c r="K2775">
        <v>1.20497602105491E+18</v>
      </c>
      <c r="L2775" t="s">
        <v>8055</v>
      </c>
    </row>
    <row r="2776" spans="1:12" x14ac:dyDescent="0.2">
      <c r="A2776" s="1">
        <v>43811.170451388891</v>
      </c>
      <c r="B2776" t="s">
        <v>8056</v>
      </c>
      <c r="D2776">
        <v>0</v>
      </c>
      <c r="E2776">
        <v>0</v>
      </c>
      <c r="F2776">
        <v>0</v>
      </c>
      <c r="G2776" t="s">
        <v>8057</v>
      </c>
      <c r="K2776">
        <v>1.20497552740625E+18</v>
      </c>
      <c r="L2776" t="s">
        <v>8058</v>
      </c>
    </row>
    <row r="2777" spans="1:12" x14ac:dyDescent="0.2">
      <c r="A2777" s="1">
        <v>43811.169120370374</v>
      </c>
      <c r="B2777" t="s">
        <v>8059</v>
      </c>
      <c r="D2777">
        <v>1</v>
      </c>
      <c r="E2777">
        <v>4</v>
      </c>
      <c r="F2777">
        <v>8</v>
      </c>
      <c r="G2777" t="s">
        <v>8060</v>
      </c>
      <c r="K2777">
        <v>1.2049750441343401E+18</v>
      </c>
      <c r="L2777" t="s">
        <v>8061</v>
      </c>
    </row>
    <row r="2778" spans="1:12" x14ac:dyDescent="0.2">
      <c r="A2778" s="1">
        <v>43811.166122685187</v>
      </c>
      <c r="B2778" t="s">
        <v>8062</v>
      </c>
      <c r="D2778">
        <v>1</v>
      </c>
      <c r="E2778">
        <v>9</v>
      </c>
      <c r="F2778">
        <v>8</v>
      </c>
      <c r="G2778" t="s">
        <v>8063</v>
      </c>
      <c r="K2778">
        <v>1.2049739569707599E+18</v>
      </c>
      <c r="L2778" t="s">
        <v>8064</v>
      </c>
    </row>
    <row r="2779" spans="1:12" x14ac:dyDescent="0.2">
      <c r="A2779" s="1">
        <v>43811.164155092592</v>
      </c>
      <c r="B2779" t="s">
        <v>8065</v>
      </c>
      <c r="D2779">
        <v>0</v>
      </c>
      <c r="E2779">
        <v>0</v>
      </c>
      <c r="F2779">
        <v>0</v>
      </c>
      <c r="G2779" t="s">
        <v>8066</v>
      </c>
      <c r="K2779">
        <v>1.2049732438552599E+18</v>
      </c>
      <c r="L2779" t="s">
        <v>8067</v>
      </c>
    </row>
    <row r="2780" spans="1:12" x14ac:dyDescent="0.2">
      <c r="A2780" s="1">
        <v>43811.16375</v>
      </c>
      <c r="B2780" t="s">
        <v>8065</v>
      </c>
      <c r="D2780">
        <v>0</v>
      </c>
      <c r="E2780">
        <v>0</v>
      </c>
      <c r="F2780">
        <v>0</v>
      </c>
      <c r="G2780" t="s">
        <v>8068</v>
      </c>
      <c r="K2780">
        <v>1.2049730980779699E+18</v>
      </c>
      <c r="L2780" t="s">
        <v>8069</v>
      </c>
    </row>
    <row r="2781" spans="1:12" x14ac:dyDescent="0.2">
      <c r="A2781" s="1">
        <v>43811.162453703706</v>
      </c>
      <c r="B2781" t="s">
        <v>8070</v>
      </c>
      <c r="D2781">
        <v>0</v>
      </c>
      <c r="E2781">
        <v>0</v>
      </c>
      <c r="F2781">
        <v>2</v>
      </c>
      <c r="G2781" t="s">
        <v>8071</v>
      </c>
      <c r="K2781">
        <v>1.20497262928064E+18</v>
      </c>
      <c r="L2781" t="s">
        <v>8072</v>
      </c>
    </row>
    <row r="2782" spans="1:12" x14ac:dyDescent="0.2">
      <c r="A2782" s="1">
        <v>43811.162280092591</v>
      </c>
      <c r="B2782" t="s">
        <v>8073</v>
      </c>
      <c r="D2782">
        <v>0</v>
      </c>
      <c r="E2782">
        <v>0</v>
      </c>
      <c r="F2782">
        <v>0</v>
      </c>
      <c r="G2782" t="s">
        <v>8074</v>
      </c>
      <c r="K2782">
        <v>1.2049725652797199E+18</v>
      </c>
      <c r="L2782" t="s">
        <v>8075</v>
      </c>
    </row>
    <row r="2783" spans="1:12" x14ac:dyDescent="0.2">
      <c r="A2783" s="1">
        <v>43811.161898148152</v>
      </c>
      <c r="B2783" t="s">
        <v>8076</v>
      </c>
      <c r="D2783">
        <v>2</v>
      </c>
      <c r="E2783">
        <v>0</v>
      </c>
      <c r="F2783">
        <v>1</v>
      </c>
      <c r="G2783" t="s">
        <v>8077</v>
      </c>
      <c r="K2783">
        <v>1.2049724260036401E+18</v>
      </c>
      <c r="L2783" t="s">
        <v>8078</v>
      </c>
    </row>
    <row r="2784" spans="1:12" x14ac:dyDescent="0.2">
      <c r="A2784" s="1">
        <v>43811.161238425928</v>
      </c>
      <c r="B2784" t="s">
        <v>8079</v>
      </c>
      <c r="C2784" t="s">
        <v>8080</v>
      </c>
      <c r="D2784">
        <v>1</v>
      </c>
      <c r="E2784">
        <v>0</v>
      </c>
      <c r="F2784">
        <v>0</v>
      </c>
      <c r="G2784" t="s">
        <v>8081</v>
      </c>
      <c r="K2784">
        <v>1.2049721860894799E+18</v>
      </c>
      <c r="L2784" t="s">
        <v>8082</v>
      </c>
    </row>
    <row r="2785" spans="1:12" x14ac:dyDescent="0.2">
      <c r="A2785" s="1">
        <v>43811.16064814815</v>
      </c>
      <c r="B2785" t="s">
        <v>8083</v>
      </c>
      <c r="D2785">
        <v>0</v>
      </c>
      <c r="E2785">
        <v>0</v>
      </c>
      <c r="F2785">
        <v>0</v>
      </c>
      <c r="G2785" t="s">
        <v>8084</v>
      </c>
      <c r="K2785">
        <v>1.20497197444912E+18</v>
      </c>
      <c r="L2785" t="s">
        <v>8085</v>
      </c>
    </row>
    <row r="2786" spans="1:12" x14ac:dyDescent="0.2">
      <c r="A2786" s="1">
        <v>43811.160439814812</v>
      </c>
      <c r="B2786" t="s">
        <v>8044</v>
      </c>
      <c r="D2786">
        <v>0</v>
      </c>
      <c r="E2786">
        <v>0</v>
      </c>
      <c r="F2786">
        <v>0</v>
      </c>
      <c r="G2786" t="s">
        <v>8086</v>
      </c>
      <c r="K2786">
        <v>1.2049718988341801E+18</v>
      </c>
      <c r="L2786" t="s">
        <v>8087</v>
      </c>
    </row>
    <row r="2787" spans="1:12" x14ac:dyDescent="0.2">
      <c r="A2787" s="1">
        <v>43811.160046296296</v>
      </c>
      <c r="B2787" t="s">
        <v>8088</v>
      </c>
      <c r="D2787">
        <v>0</v>
      </c>
      <c r="E2787">
        <v>0</v>
      </c>
      <c r="F2787">
        <v>3</v>
      </c>
      <c r="G2787" t="s">
        <v>8089</v>
      </c>
      <c r="K2787">
        <v>1.2049717543823301E+18</v>
      </c>
      <c r="L2787" t="s">
        <v>8090</v>
      </c>
    </row>
    <row r="2788" spans="1:12" x14ac:dyDescent="0.2">
      <c r="A2788" s="1">
        <v>43811.155810185184</v>
      </c>
      <c r="B2788" t="s">
        <v>8062</v>
      </c>
      <c r="D2788">
        <v>0</v>
      </c>
      <c r="E2788">
        <v>5</v>
      </c>
      <c r="F2788">
        <v>2</v>
      </c>
      <c r="G2788" t="s">
        <v>8091</v>
      </c>
      <c r="K2788">
        <v>1.2049702184660301E+18</v>
      </c>
      <c r="L2788" t="s">
        <v>8092</v>
      </c>
    </row>
    <row r="2789" spans="1:12" x14ac:dyDescent="0.2">
      <c r="A2789" s="1">
        <v>43811.154317129629</v>
      </c>
      <c r="B2789" t="s">
        <v>5581</v>
      </c>
      <c r="D2789">
        <v>0</v>
      </c>
      <c r="E2789">
        <v>0</v>
      </c>
      <c r="F2789">
        <v>0</v>
      </c>
      <c r="G2789" t="s">
        <v>8093</v>
      </c>
      <c r="K2789">
        <v>1.2049696810330099E+18</v>
      </c>
      <c r="L2789" t="s">
        <v>8094</v>
      </c>
    </row>
    <row r="2790" spans="1:12" x14ac:dyDescent="0.2">
      <c r="A2790" s="1">
        <v>43811.149826388886</v>
      </c>
      <c r="B2790" t="s">
        <v>8095</v>
      </c>
      <c r="D2790">
        <v>0</v>
      </c>
      <c r="E2790">
        <v>0</v>
      </c>
      <c r="F2790">
        <v>0</v>
      </c>
      <c r="G2790" t="s">
        <v>8096</v>
      </c>
      <c r="K2790">
        <v>1.2049680535717601E+18</v>
      </c>
      <c r="L2790" t="s">
        <v>8097</v>
      </c>
    </row>
    <row r="2791" spans="1:12" x14ac:dyDescent="0.2">
      <c r="A2791" s="1">
        <v>43811.148425925923</v>
      </c>
      <c r="B2791" t="s">
        <v>8098</v>
      </c>
      <c r="D2791">
        <v>0</v>
      </c>
      <c r="E2791">
        <v>0</v>
      </c>
      <c r="F2791">
        <v>1</v>
      </c>
      <c r="G2791" t="s">
        <v>6451</v>
      </c>
      <c r="K2791">
        <v>1.2049675466482401E+18</v>
      </c>
      <c r="L2791" t="s">
        <v>8099</v>
      </c>
    </row>
    <row r="2792" spans="1:12" x14ac:dyDescent="0.2">
      <c r="A2792" s="1">
        <v>43811.147546296299</v>
      </c>
      <c r="B2792" t="s">
        <v>8098</v>
      </c>
      <c r="D2792">
        <v>0</v>
      </c>
      <c r="E2792">
        <v>0</v>
      </c>
      <c r="F2792">
        <v>0</v>
      </c>
      <c r="G2792" t="s">
        <v>8100</v>
      </c>
      <c r="K2792">
        <v>1.20496722661439E+18</v>
      </c>
      <c r="L2792" t="s">
        <v>8101</v>
      </c>
    </row>
    <row r="2793" spans="1:12" x14ac:dyDescent="0.2">
      <c r="A2793" s="1">
        <v>43811.145798611113</v>
      </c>
      <c r="B2793" t="s">
        <v>8102</v>
      </c>
      <c r="D2793">
        <v>0</v>
      </c>
      <c r="E2793">
        <v>0</v>
      </c>
      <c r="F2793">
        <v>0</v>
      </c>
      <c r="G2793" t="s">
        <v>8103</v>
      </c>
      <c r="K2793">
        <v>1.20496659050206E+18</v>
      </c>
      <c r="L2793" t="s">
        <v>8104</v>
      </c>
    </row>
    <row r="2794" spans="1:12" x14ac:dyDescent="0.2">
      <c r="A2794" s="1">
        <v>43811.145127314812</v>
      </c>
      <c r="B2794" t="s">
        <v>8105</v>
      </c>
      <c r="C2794" t="s">
        <v>7536</v>
      </c>
      <c r="D2794">
        <v>0</v>
      </c>
      <c r="E2794">
        <v>0</v>
      </c>
      <c r="F2794">
        <v>0</v>
      </c>
      <c r="G2794" t="s">
        <v>8106</v>
      </c>
      <c r="K2794">
        <v>1.2049663505459599E+18</v>
      </c>
      <c r="L2794" t="s">
        <v>8107</v>
      </c>
    </row>
    <row r="2795" spans="1:12" x14ac:dyDescent="0.2">
      <c r="A2795" s="1">
        <v>43811.140601851854</v>
      </c>
      <c r="B2795" t="s">
        <v>8108</v>
      </c>
      <c r="D2795">
        <v>0</v>
      </c>
      <c r="E2795">
        <v>0</v>
      </c>
      <c r="F2795">
        <v>1</v>
      </c>
      <c r="G2795" t="s">
        <v>8109</v>
      </c>
      <c r="K2795">
        <v>1.20496470811507E+18</v>
      </c>
      <c r="L2795" t="s">
        <v>8110</v>
      </c>
    </row>
    <row r="2796" spans="1:12" x14ac:dyDescent="0.2">
      <c r="A2796" s="1">
        <v>43811.140196759261</v>
      </c>
      <c r="B2796" t="s">
        <v>8111</v>
      </c>
      <c r="D2796">
        <v>0</v>
      </c>
      <c r="E2796">
        <v>2</v>
      </c>
      <c r="F2796">
        <v>0</v>
      </c>
      <c r="G2796" t="s">
        <v>8112</v>
      </c>
      <c r="K2796">
        <v>1.2049645631517E+18</v>
      </c>
      <c r="L2796" t="s">
        <v>8113</v>
      </c>
    </row>
    <row r="2797" spans="1:12" x14ac:dyDescent="0.2">
      <c r="A2797" s="1">
        <v>43811.13894675926</v>
      </c>
      <c r="B2797" t="s">
        <v>8114</v>
      </c>
      <c r="D2797">
        <v>0</v>
      </c>
      <c r="E2797">
        <v>0</v>
      </c>
      <c r="F2797">
        <v>0</v>
      </c>
      <c r="G2797" t="s">
        <v>8115</v>
      </c>
      <c r="K2797">
        <v>1.2049641100368799E+18</v>
      </c>
      <c r="L2797" t="s">
        <v>8116</v>
      </c>
    </row>
    <row r="2798" spans="1:12" x14ac:dyDescent="0.2">
      <c r="A2798" s="1">
        <v>43811.138807870368</v>
      </c>
      <c r="B2798" t="s">
        <v>8117</v>
      </c>
      <c r="C2798" t="s">
        <v>8118</v>
      </c>
      <c r="D2798">
        <v>0</v>
      </c>
      <c r="E2798">
        <v>0</v>
      </c>
      <c r="F2798">
        <v>0</v>
      </c>
      <c r="G2798" t="s">
        <v>8119</v>
      </c>
      <c r="K2798">
        <v>1.2049640587656699E+18</v>
      </c>
      <c r="L2798" t="s">
        <v>8120</v>
      </c>
    </row>
    <row r="2799" spans="1:12" x14ac:dyDescent="0.2">
      <c r="A2799" s="1">
        <v>43811.13553240741</v>
      </c>
      <c r="B2799" t="s">
        <v>8121</v>
      </c>
      <c r="D2799">
        <v>0</v>
      </c>
      <c r="E2799">
        <v>0</v>
      </c>
      <c r="F2799">
        <v>5</v>
      </c>
      <c r="G2799" t="s">
        <v>8122</v>
      </c>
      <c r="K2799">
        <v>1.2049628730191099E+18</v>
      </c>
      <c r="L2799" t="s">
        <v>8123</v>
      </c>
    </row>
    <row r="2800" spans="1:12" x14ac:dyDescent="0.2">
      <c r="A2800" s="1">
        <v>43811.133946759262</v>
      </c>
      <c r="B2800" t="s">
        <v>8124</v>
      </c>
      <c r="D2800">
        <v>0</v>
      </c>
      <c r="E2800">
        <v>1</v>
      </c>
      <c r="F2800">
        <v>3</v>
      </c>
      <c r="G2800" t="s">
        <v>8125</v>
      </c>
      <c r="I2800" t="e">
        <f>Saudi_Aramco</f>
        <v>#NAME?</v>
      </c>
      <c r="K2800">
        <v>1.2049622990580401E+18</v>
      </c>
      <c r="L2800" t="s">
        <v>8126</v>
      </c>
    </row>
    <row r="2801" spans="1:12" x14ac:dyDescent="0.2">
      <c r="A2801" s="1">
        <v>43811.133842592593</v>
      </c>
      <c r="B2801" t="s">
        <v>8127</v>
      </c>
      <c r="D2801">
        <v>0</v>
      </c>
      <c r="E2801">
        <v>6</v>
      </c>
      <c r="F2801">
        <v>4</v>
      </c>
      <c r="G2801" t="s">
        <v>8125</v>
      </c>
      <c r="I2801" t="e">
        <f>Saudi_Aramco</f>
        <v>#NAME?</v>
      </c>
      <c r="K2801">
        <v>1.20496226154416E+18</v>
      </c>
      <c r="L2801" t="s">
        <v>8128</v>
      </c>
    </row>
    <row r="2802" spans="1:12" x14ac:dyDescent="0.2">
      <c r="A2802" s="1">
        <v>43811.131967592592</v>
      </c>
      <c r="B2802" t="s">
        <v>8129</v>
      </c>
      <c r="C2802" t="s">
        <v>8130</v>
      </c>
      <c r="D2802">
        <v>0</v>
      </c>
      <c r="E2802">
        <v>0</v>
      </c>
      <c r="F2802">
        <v>0</v>
      </c>
      <c r="G2802" t="s">
        <v>8131</v>
      </c>
      <c r="K2802">
        <v>1.20496157965521E+18</v>
      </c>
      <c r="L2802" t="s">
        <v>8132</v>
      </c>
    </row>
    <row r="2803" spans="1:12" x14ac:dyDescent="0.2">
      <c r="A2803" s="1">
        <v>43811.131249999999</v>
      </c>
      <c r="B2803" t="s">
        <v>5995</v>
      </c>
      <c r="D2803">
        <v>0</v>
      </c>
      <c r="E2803">
        <v>1</v>
      </c>
      <c r="F2803">
        <v>1</v>
      </c>
      <c r="G2803" t="s">
        <v>8133</v>
      </c>
      <c r="K2803">
        <v>1.2049613197845199E+18</v>
      </c>
      <c r="L2803" t="s">
        <v>8134</v>
      </c>
    </row>
    <row r="2804" spans="1:12" x14ac:dyDescent="0.2">
      <c r="A2804" s="1">
        <v>43811.130567129629</v>
      </c>
      <c r="B2804" t="s">
        <v>8135</v>
      </c>
      <c r="D2804">
        <v>2</v>
      </c>
      <c r="E2804">
        <v>0</v>
      </c>
      <c r="F2804">
        <v>3</v>
      </c>
      <c r="G2804" t="s">
        <v>8136</v>
      </c>
      <c r="K2804">
        <v>1.2049610710915799E+18</v>
      </c>
      <c r="L2804" t="s">
        <v>8137</v>
      </c>
    </row>
    <row r="2805" spans="1:12" x14ac:dyDescent="0.2">
      <c r="A2805" s="1">
        <v>43811.129756944443</v>
      </c>
      <c r="B2805" t="s">
        <v>8138</v>
      </c>
      <c r="D2805">
        <v>0</v>
      </c>
      <c r="E2805">
        <v>0</v>
      </c>
      <c r="F2805">
        <v>0</v>
      </c>
      <c r="G2805" t="s">
        <v>8139</v>
      </c>
      <c r="K2805">
        <v>1.2049607794112901E+18</v>
      </c>
      <c r="L2805" t="s">
        <v>8140</v>
      </c>
    </row>
    <row r="2806" spans="1:12" x14ac:dyDescent="0.2">
      <c r="A2806" s="1">
        <v>43811.126516203702</v>
      </c>
      <c r="B2806" t="s">
        <v>8141</v>
      </c>
      <c r="D2806">
        <v>1</v>
      </c>
      <c r="E2806">
        <v>0</v>
      </c>
      <c r="F2806">
        <v>0</v>
      </c>
      <c r="G2806" t="s">
        <v>8142</v>
      </c>
      <c r="K2806">
        <v>1.2049596029845199E+18</v>
      </c>
      <c r="L2806" t="s">
        <v>8143</v>
      </c>
    </row>
    <row r="2807" spans="1:12" x14ac:dyDescent="0.2">
      <c r="A2807" s="1">
        <v>43811.125081018516</v>
      </c>
      <c r="B2807" t="s">
        <v>5995</v>
      </c>
      <c r="D2807">
        <v>0</v>
      </c>
      <c r="E2807">
        <v>1</v>
      </c>
      <c r="F2807">
        <v>1</v>
      </c>
      <c r="G2807" t="s">
        <v>8144</v>
      </c>
      <c r="K2807">
        <v>1.2049590862882299E+18</v>
      </c>
      <c r="L2807" t="s">
        <v>8145</v>
      </c>
    </row>
    <row r="2808" spans="1:12" x14ac:dyDescent="0.2">
      <c r="A2808" s="1">
        <v>43811.125</v>
      </c>
      <c r="B2808" t="s">
        <v>3401</v>
      </c>
      <c r="D2808">
        <v>4</v>
      </c>
      <c r="E2808">
        <v>2</v>
      </c>
      <c r="F2808">
        <v>5</v>
      </c>
      <c r="G2808" t="s">
        <v>8146</v>
      </c>
      <c r="K2808">
        <v>1.2049590549733901E+18</v>
      </c>
      <c r="L2808" t="s">
        <v>8147</v>
      </c>
    </row>
    <row r="2809" spans="1:12" x14ac:dyDescent="0.2">
      <c r="A2809" s="1">
        <v>43811.124479166669</v>
      </c>
      <c r="B2809" t="s">
        <v>8148</v>
      </c>
      <c r="C2809" t="s">
        <v>7532</v>
      </c>
      <c r="D2809">
        <v>0</v>
      </c>
      <c r="E2809">
        <v>0</v>
      </c>
      <c r="F2809">
        <v>0</v>
      </c>
      <c r="G2809" t="s">
        <v>8149</v>
      </c>
      <c r="K2809">
        <v>1.20495886476605E+18</v>
      </c>
      <c r="L2809" t="s">
        <v>8150</v>
      </c>
    </row>
    <row r="2810" spans="1:12" x14ac:dyDescent="0.2">
      <c r="A2810" s="1">
        <v>43811.121122685188</v>
      </c>
      <c r="B2810" t="s">
        <v>8151</v>
      </c>
      <c r="C2810" t="s">
        <v>8152</v>
      </c>
      <c r="D2810">
        <v>0</v>
      </c>
      <c r="E2810">
        <v>0</v>
      </c>
      <c r="F2810">
        <v>0</v>
      </c>
      <c r="G2810" t="s">
        <v>8153</v>
      </c>
      <c r="K2810">
        <v>1.2049576485269499E+18</v>
      </c>
      <c r="L2810" t="s">
        <v>8154</v>
      </c>
    </row>
    <row r="2811" spans="1:12" x14ac:dyDescent="0.2">
      <c r="A2811" s="1">
        <v>43811.118321759262</v>
      </c>
      <c r="B2811" t="s">
        <v>8155</v>
      </c>
      <c r="D2811">
        <v>0</v>
      </c>
      <c r="E2811">
        <v>0</v>
      </c>
      <c r="F2811">
        <v>1</v>
      </c>
      <c r="G2811" t="s">
        <v>8156</v>
      </c>
      <c r="K2811">
        <v>1.2049566363658801E+18</v>
      </c>
      <c r="L2811" t="s">
        <v>8157</v>
      </c>
    </row>
    <row r="2812" spans="1:12" x14ac:dyDescent="0.2">
      <c r="A2812" s="1">
        <v>43811.117430555554</v>
      </c>
      <c r="B2812" t="s">
        <v>8158</v>
      </c>
      <c r="C2812" t="s">
        <v>8159</v>
      </c>
      <c r="D2812">
        <v>0</v>
      </c>
      <c r="E2812">
        <v>2</v>
      </c>
      <c r="F2812">
        <v>3</v>
      </c>
      <c r="G2812" t="s">
        <v>8160</v>
      </c>
      <c r="K2812">
        <v>1.2049563112402299E+18</v>
      </c>
      <c r="L2812" t="s">
        <v>8161</v>
      </c>
    </row>
    <row r="2813" spans="1:12" x14ac:dyDescent="0.2">
      <c r="A2813" s="1">
        <v>43811.108842592592</v>
      </c>
      <c r="B2813" t="s">
        <v>8162</v>
      </c>
      <c r="D2813">
        <v>0</v>
      </c>
      <c r="E2813">
        <v>0</v>
      </c>
      <c r="F2813">
        <v>0</v>
      </c>
      <c r="G2813" t="s">
        <v>8163</v>
      </c>
      <c r="K2813">
        <v>1.2049531992890099E+18</v>
      </c>
      <c r="L2813" t="s">
        <v>8164</v>
      </c>
    </row>
    <row r="2814" spans="1:12" x14ac:dyDescent="0.2">
      <c r="A2814" s="1">
        <v>43811.106759259259</v>
      </c>
      <c r="B2814" t="s">
        <v>8165</v>
      </c>
      <c r="C2814" t="s">
        <v>8166</v>
      </c>
      <c r="D2814">
        <v>0</v>
      </c>
      <c r="E2814">
        <v>0</v>
      </c>
      <c r="F2814">
        <v>0</v>
      </c>
      <c r="G2814" t="s">
        <v>8167</v>
      </c>
      <c r="K2814">
        <v>1.2049524437773599E+18</v>
      </c>
      <c r="L2814" t="s">
        <v>8168</v>
      </c>
    </row>
    <row r="2815" spans="1:12" x14ac:dyDescent="0.2">
      <c r="A2815" s="1">
        <v>43811.105324074073</v>
      </c>
      <c r="B2815" t="s">
        <v>8166</v>
      </c>
      <c r="D2815">
        <v>2</v>
      </c>
      <c r="E2815">
        <v>97</v>
      </c>
      <c r="F2815">
        <v>93</v>
      </c>
      <c r="G2815" t="s">
        <v>8169</v>
      </c>
      <c r="K2815">
        <v>1.2049519238556201E+18</v>
      </c>
      <c r="L2815" t="s">
        <v>8170</v>
      </c>
    </row>
    <row r="2816" spans="1:12" x14ac:dyDescent="0.2">
      <c r="A2816" s="1">
        <v>43811.104166666664</v>
      </c>
      <c r="B2816" t="s">
        <v>223</v>
      </c>
      <c r="D2816">
        <v>5</v>
      </c>
      <c r="E2816">
        <v>3</v>
      </c>
      <c r="F2816">
        <v>2</v>
      </c>
      <c r="G2816" t="s">
        <v>8171</v>
      </c>
      <c r="K2816">
        <v>1.2049515052515E+18</v>
      </c>
      <c r="L2816" t="s">
        <v>8172</v>
      </c>
    </row>
    <row r="2817" spans="1:12" x14ac:dyDescent="0.2">
      <c r="A2817" s="1">
        <v>43811.102488425924</v>
      </c>
      <c r="B2817" t="s">
        <v>8173</v>
      </c>
      <c r="D2817">
        <v>1</v>
      </c>
      <c r="E2817">
        <v>0</v>
      </c>
      <c r="F2817">
        <v>9</v>
      </c>
      <c r="G2817" t="s">
        <v>8174</v>
      </c>
      <c r="K2817">
        <v>1.2049508980211899E+18</v>
      </c>
      <c r="L2817" t="s">
        <v>8175</v>
      </c>
    </row>
    <row r="2818" spans="1:12" x14ac:dyDescent="0.2">
      <c r="A2818" s="1">
        <v>43811.102187500001</v>
      </c>
      <c r="B2818" t="s">
        <v>8176</v>
      </c>
      <c r="C2818" t="s">
        <v>6390</v>
      </c>
      <c r="D2818">
        <v>0</v>
      </c>
      <c r="E2818">
        <v>0</v>
      </c>
      <c r="F2818">
        <v>0</v>
      </c>
      <c r="G2818" t="s">
        <v>8177</v>
      </c>
      <c r="K2818">
        <v>1.20495079022753E+18</v>
      </c>
      <c r="L2818" t="s">
        <v>8178</v>
      </c>
    </row>
    <row r="2819" spans="1:12" x14ac:dyDescent="0.2">
      <c r="A2819" s="1">
        <v>43811.099861111114</v>
      </c>
      <c r="B2819" t="s">
        <v>8179</v>
      </c>
      <c r="D2819">
        <v>0</v>
      </c>
      <c r="E2819">
        <v>0</v>
      </c>
      <c r="F2819">
        <v>0</v>
      </c>
      <c r="G2819" t="s">
        <v>8180</v>
      </c>
      <c r="K2819">
        <v>1.20494994393023E+18</v>
      </c>
      <c r="L2819" t="s">
        <v>8181</v>
      </c>
    </row>
    <row r="2820" spans="1:12" x14ac:dyDescent="0.2">
      <c r="A2820" s="1">
        <v>43811.097673611112</v>
      </c>
      <c r="B2820" t="s">
        <v>8182</v>
      </c>
      <c r="D2820">
        <v>0</v>
      </c>
      <c r="E2820">
        <v>0</v>
      </c>
      <c r="F2820">
        <v>0</v>
      </c>
      <c r="G2820" t="s">
        <v>8183</v>
      </c>
      <c r="K2820">
        <v>1.20494915393293E+18</v>
      </c>
      <c r="L2820" t="s">
        <v>8184</v>
      </c>
    </row>
    <row r="2821" spans="1:12" x14ac:dyDescent="0.2">
      <c r="A2821" s="1">
        <v>43811.095810185187</v>
      </c>
      <c r="B2821" t="s">
        <v>8185</v>
      </c>
      <c r="D2821">
        <v>0</v>
      </c>
      <c r="E2821">
        <v>0</v>
      </c>
      <c r="F2821">
        <v>0</v>
      </c>
      <c r="G2821" t="s">
        <v>8186</v>
      </c>
      <c r="K2821">
        <v>1.2049484758021901E+18</v>
      </c>
      <c r="L2821" t="s">
        <v>8187</v>
      </c>
    </row>
    <row r="2822" spans="1:12" x14ac:dyDescent="0.2">
      <c r="A2822" s="1">
        <v>43811.093657407408</v>
      </c>
      <c r="B2822" t="s">
        <v>8188</v>
      </c>
      <c r="D2822">
        <v>0</v>
      </c>
      <c r="E2822">
        <v>0</v>
      </c>
      <c r="F2822">
        <v>0</v>
      </c>
      <c r="G2822" t="s">
        <v>8189</v>
      </c>
      <c r="K2822">
        <v>1.20494769629918E+18</v>
      </c>
      <c r="L2822" t="s">
        <v>8190</v>
      </c>
    </row>
    <row r="2823" spans="1:12" x14ac:dyDescent="0.2">
      <c r="A2823" s="1">
        <v>43811.093425925923</v>
      </c>
      <c r="B2823" t="s">
        <v>8191</v>
      </c>
      <c r="C2823" t="s">
        <v>933</v>
      </c>
      <c r="D2823">
        <v>0</v>
      </c>
      <c r="E2823">
        <v>0</v>
      </c>
      <c r="F2823">
        <v>0</v>
      </c>
      <c r="G2823" t="s">
        <v>8192</v>
      </c>
      <c r="K2823">
        <v>1.20494761511009E+18</v>
      </c>
      <c r="L2823" t="s">
        <v>8193</v>
      </c>
    </row>
    <row r="2824" spans="1:12" x14ac:dyDescent="0.2">
      <c r="A2824" s="1">
        <v>43811.092534722222</v>
      </c>
      <c r="B2824" t="s">
        <v>8194</v>
      </c>
      <c r="D2824">
        <v>0</v>
      </c>
      <c r="E2824">
        <v>0</v>
      </c>
      <c r="F2824">
        <v>0</v>
      </c>
      <c r="G2824" t="s">
        <v>8195</v>
      </c>
      <c r="K2824">
        <v>1.2049472890994401E+18</v>
      </c>
      <c r="L2824" t="s">
        <v>8196</v>
      </c>
    </row>
    <row r="2825" spans="1:12" x14ac:dyDescent="0.2">
      <c r="A2825" s="1">
        <v>43811.091608796298</v>
      </c>
      <c r="B2825" t="s">
        <v>8197</v>
      </c>
      <c r="D2825">
        <v>0</v>
      </c>
      <c r="E2825">
        <v>0</v>
      </c>
      <c r="F2825">
        <v>0</v>
      </c>
      <c r="G2825" t="s">
        <v>8198</v>
      </c>
      <c r="K2825">
        <v>1.20494695646176E+18</v>
      </c>
      <c r="L2825" t="s">
        <v>8199</v>
      </c>
    </row>
    <row r="2826" spans="1:12" x14ac:dyDescent="0.2">
      <c r="A2826" s="1">
        <v>43811.089456018519</v>
      </c>
      <c r="B2826" t="s">
        <v>8200</v>
      </c>
      <c r="D2826">
        <v>0</v>
      </c>
      <c r="E2826">
        <v>0</v>
      </c>
      <c r="F2826">
        <v>0</v>
      </c>
      <c r="G2826" t="s">
        <v>8201</v>
      </c>
      <c r="K2826">
        <v>1.20494617596464E+18</v>
      </c>
      <c r="L2826" t="s">
        <v>8202</v>
      </c>
    </row>
    <row r="2827" spans="1:12" x14ac:dyDescent="0.2">
      <c r="A2827" s="1">
        <v>43811.087268518517</v>
      </c>
      <c r="B2827" t="s">
        <v>8203</v>
      </c>
      <c r="D2827">
        <v>0</v>
      </c>
      <c r="E2827">
        <v>0</v>
      </c>
      <c r="F2827">
        <v>0</v>
      </c>
      <c r="G2827" t="s">
        <v>8204</v>
      </c>
      <c r="K2827">
        <v>1.20494538141248E+18</v>
      </c>
      <c r="L2827" t="s">
        <v>8205</v>
      </c>
    </row>
    <row r="2828" spans="1:12" x14ac:dyDescent="0.2">
      <c r="A2828" s="1">
        <v>43811.083078703705</v>
      </c>
      <c r="B2828" t="s">
        <v>8206</v>
      </c>
      <c r="D2828">
        <v>0</v>
      </c>
      <c r="E2828">
        <v>0</v>
      </c>
      <c r="F2828">
        <v>0</v>
      </c>
      <c r="G2828" t="s">
        <v>8207</v>
      </c>
      <c r="K2828">
        <v>1.2049438618245399E+18</v>
      </c>
      <c r="L2828" t="s">
        <v>8208</v>
      </c>
    </row>
    <row r="2829" spans="1:12" x14ac:dyDescent="0.2">
      <c r="A2829" s="1">
        <v>43811.082048611112</v>
      </c>
      <c r="B2829" t="s">
        <v>8209</v>
      </c>
      <c r="D2829">
        <v>0</v>
      </c>
      <c r="E2829">
        <v>2</v>
      </c>
      <c r="F2829">
        <v>3</v>
      </c>
      <c r="G2829" t="s">
        <v>8210</v>
      </c>
      <c r="K2829">
        <v>1.2049434922602701E+18</v>
      </c>
      <c r="L2829" t="s">
        <v>8211</v>
      </c>
    </row>
    <row r="2830" spans="1:12" x14ac:dyDescent="0.2">
      <c r="A2830" s="1">
        <v>43811.080995370372</v>
      </c>
      <c r="B2830" t="s">
        <v>8212</v>
      </c>
      <c r="D2830">
        <v>0</v>
      </c>
      <c r="E2830">
        <v>0</v>
      </c>
      <c r="F2830">
        <v>0</v>
      </c>
      <c r="G2830" t="s">
        <v>8213</v>
      </c>
      <c r="K2830">
        <v>1.2049431103227E+18</v>
      </c>
      <c r="L2830" t="s">
        <v>8214</v>
      </c>
    </row>
    <row r="2831" spans="1:12" x14ac:dyDescent="0.2">
      <c r="A2831" s="1">
        <v>43811.080648148149</v>
      </c>
      <c r="B2831" t="s">
        <v>8215</v>
      </c>
      <c r="D2831">
        <v>0</v>
      </c>
      <c r="E2831">
        <v>0</v>
      </c>
      <c r="F2831">
        <v>0</v>
      </c>
      <c r="G2831" t="s">
        <v>8216</v>
      </c>
      <c r="K2831">
        <v>1.20494298337789E+18</v>
      </c>
      <c r="L2831" t="s">
        <v>8217</v>
      </c>
    </row>
    <row r="2832" spans="1:12" x14ac:dyDescent="0.2">
      <c r="A2832" s="1">
        <v>43811.078912037039</v>
      </c>
      <c r="B2832" t="s">
        <v>8218</v>
      </c>
      <c r="D2832">
        <v>0</v>
      </c>
      <c r="E2832">
        <v>0</v>
      </c>
      <c r="F2832">
        <v>0</v>
      </c>
      <c r="G2832" t="s">
        <v>8219</v>
      </c>
      <c r="K2832">
        <v>1.20494235278945E+18</v>
      </c>
      <c r="L2832" t="s">
        <v>8220</v>
      </c>
    </row>
    <row r="2833" spans="1:12" x14ac:dyDescent="0.2">
      <c r="A2833" s="1">
        <v>43811.072696759256</v>
      </c>
      <c r="B2833" t="s">
        <v>8221</v>
      </c>
      <c r="D2833">
        <v>0</v>
      </c>
      <c r="E2833">
        <v>0</v>
      </c>
      <c r="F2833">
        <v>0</v>
      </c>
      <c r="G2833" t="s">
        <v>8222</v>
      </c>
      <c r="K2833">
        <v>1.20494009999521E+18</v>
      </c>
      <c r="L2833" t="s">
        <v>8223</v>
      </c>
    </row>
    <row r="2834" spans="1:12" x14ac:dyDescent="0.2">
      <c r="A2834" s="1">
        <v>43811.070671296293</v>
      </c>
      <c r="B2834" t="s">
        <v>8224</v>
      </c>
      <c r="D2834">
        <v>0</v>
      </c>
      <c r="E2834">
        <v>0</v>
      </c>
      <c r="F2834">
        <v>0</v>
      </c>
      <c r="G2834" t="s">
        <v>8225</v>
      </c>
      <c r="K2834">
        <v>1.2049393684750899E+18</v>
      </c>
      <c r="L2834" t="s">
        <v>8226</v>
      </c>
    </row>
    <row r="2835" spans="1:12" x14ac:dyDescent="0.2">
      <c r="A2835" s="1">
        <v>43811.068773148145</v>
      </c>
      <c r="B2835" t="s">
        <v>8227</v>
      </c>
      <c r="D2835">
        <v>0</v>
      </c>
      <c r="E2835">
        <v>0</v>
      </c>
      <c r="F2835">
        <v>6</v>
      </c>
      <c r="G2835" t="s">
        <v>8228</v>
      </c>
      <c r="I2835" t="e">
        <f>icch_2</f>
        <v>#NAME?</v>
      </c>
      <c r="K2835">
        <v>1.20493868126334E+18</v>
      </c>
      <c r="L2835" t="s">
        <v>8229</v>
      </c>
    </row>
    <row r="2836" spans="1:12" x14ac:dyDescent="0.2">
      <c r="A2836" s="1">
        <v>43811.064409722225</v>
      </c>
      <c r="B2836" t="s">
        <v>8230</v>
      </c>
      <c r="D2836">
        <v>0</v>
      </c>
      <c r="E2836">
        <v>0</v>
      </c>
      <c r="F2836">
        <v>0</v>
      </c>
      <c r="G2836" t="s">
        <v>8231</v>
      </c>
      <c r="K2836">
        <v>1.2049371000150899E+18</v>
      </c>
      <c r="L2836" t="s">
        <v>8232</v>
      </c>
    </row>
    <row r="2837" spans="1:12" x14ac:dyDescent="0.2">
      <c r="A2837" s="1">
        <v>43811.063287037039</v>
      </c>
      <c r="B2837" t="s">
        <v>8233</v>
      </c>
      <c r="D2837">
        <v>1</v>
      </c>
      <c r="E2837">
        <v>0</v>
      </c>
      <c r="F2837">
        <v>0</v>
      </c>
      <c r="G2837" t="s">
        <v>8234</v>
      </c>
      <c r="K2837">
        <v>1.20493669304595E+18</v>
      </c>
      <c r="L2837" t="s">
        <v>8235</v>
      </c>
    </row>
    <row r="2838" spans="1:12" x14ac:dyDescent="0.2">
      <c r="A2838" s="1">
        <v>43811.063125000001</v>
      </c>
      <c r="B2838" t="s">
        <v>8236</v>
      </c>
      <c r="C2838" t="s">
        <v>8236</v>
      </c>
      <c r="D2838">
        <v>1</v>
      </c>
      <c r="E2838">
        <v>2</v>
      </c>
      <c r="F2838">
        <v>3</v>
      </c>
      <c r="G2838" t="s">
        <v>8237</v>
      </c>
      <c r="K2838">
        <v>1.20493663409506E+18</v>
      </c>
      <c r="L2838" t="s">
        <v>8238</v>
      </c>
    </row>
    <row r="2839" spans="1:12" x14ac:dyDescent="0.2">
      <c r="A2839" s="1">
        <v>43811.062384259261</v>
      </c>
      <c r="B2839" t="s">
        <v>8239</v>
      </c>
      <c r="D2839">
        <v>0</v>
      </c>
      <c r="E2839">
        <v>0</v>
      </c>
      <c r="F2839">
        <v>0</v>
      </c>
      <c r="G2839" t="s">
        <v>8240</v>
      </c>
      <c r="K2839">
        <v>1.20493636492563E+18</v>
      </c>
      <c r="L2839" t="s">
        <v>8241</v>
      </c>
    </row>
    <row r="2840" spans="1:12" x14ac:dyDescent="0.2">
      <c r="A2840" s="1">
        <v>43811.060277777775</v>
      </c>
      <c r="B2840" t="s">
        <v>8242</v>
      </c>
      <c r="D2840">
        <v>0</v>
      </c>
      <c r="E2840">
        <v>0</v>
      </c>
      <c r="F2840">
        <v>0</v>
      </c>
      <c r="G2840" t="s">
        <v>8243</v>
      </c>
      <c r="K2840">
        <v>1.20493560074016E+18</v>
      </c>
      <c r="L2840" t="s">
        <v>8244</v>
      </c>
    </row>
    <row r="2841" spans="1:12" x14ac:dyDescent="0.2">
      <c r="A2841" s="1">
        <v>43811.058032407411</v>
      </c>
      <c r="B2841" t="s">
        <v>8245</v>
      </c>
      <c r="D2841">
        <v>0</v>
      </c>
      <c r="E2841">
        <v>0</v>
      </c>
      <c r="F2841">
        <v>0</v>
      </c>
      <c r="G2841" t="s">
        <v>8246</v>
      </c>
      <c r="K2841">
        <v>1.2049347889032901E+18</v>
      </c>
      <c r="L2841" t="s">
        <v>8247</v>
      </c>
    </row>
    <row r="2842" spans="1:12" x14ac:dyDescent="0.2">
      <c r="A2842" s="1">
        <v>43811.056238425925</v>
      </c>
      <c r="B2842" t="s">
        <v>8248</v>
      </c>
      <c r="D2842">
        <v>0</v>
      </c>
      <c r="E2842">
        <v>0</v>
      </c>
      <c r="F2842">
        <v>0</v>
      </c>
      <c r="G2842" t="s">
        <v>8249</v>
      </c>
      <c r="K2842">
        <v>1.20493413521678E+18</v>
      </c>
      <c r="L2842" t="s">
        <v>8250</v>
      </c>
    </row>
    <row r="2843" spans="1:12" x14ac:dyDescent="0.2">
      <c r="A2843" s="1">
        <v>43811.056087962963</v>
      </c>
      <c r="B2843" t="s">
        <v>8251</v>
      </c>
      <c r="D2843">
        <v>0</v>
      </c>
      <c r="E2843">
        <v>0</v>
      </c>
      <c r="F2843">
        <v>0</v>
      </c>
      <c r="G2843" t="s">
        <v>8252</v>
      </c>
      <c r="K2843">
        <v>1.20493408298515E+18</v>
      </c>
      <c r="L2843" t="s">
        <v>8253</v>
      </c>
    </row>
    <row r="2844" spans="1:12" x14ac:dyDescent="0.2">
      <c r="A2844" s="1">
        <v>43811.055497685185</v>
      </c>
      <c r="B2844" t="s">
        <v>8254</v>
      </c>
      <c r="C2844" t="s">
        <v>8255</v>
      </c>
      <c r="D2844">
        <v>0</v>
      </c>
      <c r="E2844">
        <v>0</v>
      </c>
      <c r="F2844">
        <v>0</v>
      </c>
      <c r="G2844" t="s">
        <v>8256</v>
      </c>
      <c r="K2844">
        <v>1.2049338684128901E+18</v>
      </c>
      <c r="L2844" t="s">
        <v>8257</v>
      </c>
    </row>
    <row r="2845" spans="1:12" x14ac:dyDescent="0.2">
      <c r="A2845" s="1">
        <v>43811.053993055553</v>
      </c>
      <c r="B2845" t="s">
        <v>8258</v>
      </c>
      <c r="D2845">
        <v>0</v>
      </c>
      <c r="E2845">
        <v>0</v>
      </c>
      <c r="F2845">
        <v>0</v>
      </c>
      <c r="G2845" t="s">
        <v>8259</v>
      </c>
      <c r="K2845">
        <v>1.20493332382447E+18</v>
      </c>
      <c r="L2845" t="s">
        <v>8260</v>
      </c>
    </row>
    <row r="2846" spans="1:12" x14ac:dyDescent="0.2">
      <c r="A2846" s="1">
        <v>43811.053379629629</v>
      </c>
      <c r="B2846" t="s">
        <v>8261</v>
      </c>
      <c r="D2846">
        <v>0</v>
      </c>
      <c r="E2846">
        <v>0</v>
      </c>
      <c r="F2846">
        <v>0</v>
      </c>
      <c r="G2846" t="s">
        <v>8262</v>
      </c>
      <c r="K2846">
        <v>1.20493310192481E+18</v>
      </c>
      <c r="L2846" t="s">
        <v>8263</v>
      </c>
    </row>
    <row r="2847" spans="1:12" x14ac:dyDescent="0.2">
      <c r="A2847" s="1">
        <v>43811.052002314813</v>
      </c>
      <c r="B2847" t="s">
        <v>6372</v>
      </c>
      <c r="D2847">
        <v>0</v>
      </c>
      <c r="E2847">
        <v>0</v>
      </c>
      <c r="F2847">
        <v>0</v>
      </c>
      <c r="G2847" t="s">
        <v>8264</v>
      </c>
      <c r="K2847">
        <v>1.2049326000092301E+18</v>
      </c>
      <c r="L2847" t="s">
        <v>8265</v>
      </c>
    </row>
    <row r="2848" spans="1:12" x14ac:dyDescent="0.2">
      <c r="A2848" s="1">
        <v>43811.051898148151</v>
      </c>
      <c r="B2848" t="s">
        <v>8266</v>
      </c>
      <c r="C2848" t="s">
        <v>8267</v>
      </c>
      <c r="D2848">
        <v>0</v>
      </c>
      <c r="E2848">
        <v>0</v>
      </c>
      <c r="F2848">
        <v>0</v>
      </c>
      <c r="G2848" t="s">
        <v>8268</v>
      </c>
      <c r="K2848">
        <v>1.2049325643786199E+18</v>
      </c>
      <c r="L2848" t="s">
        <v>8269</v>
      </c>
    </row>
    <row r="2849" spans="1:12" x14ac:dyDescent="0.2">
      <c r="A2849" s="1">
        <v>43811.050821759258</v>
      </c>
      <c r="B2849" t="s">
        <v>8270</v>
      </c>
      <c r="D2849">
        <v>0</v>
      </c>
      <c r="E2849">
        <v>0</v>
      </c>
      <c r="F2849">
        <v>0</v>
      </c>
      <c r="G2849" t="s">
        <v>8271</v>
      </c>
      <c r="K2849">
        <v>1.2049321758224901E+18</v>
      </c>
      <c r="L2849" t="s">
        <v>8272</v>
      </c>
    </row>
    <row r="2850" spans="1:12" x14ac:dyDescent="0.2">
      <c r="A2850" s="1">
        <v>43811.050069444442</v>
      </c>
      <c r="B2850" t="s">
        <v>8273</v>
      </c>
      <c r="D2850">
        <v>0</v>
      </c>
      <c r="E2850">
        <v>0</v>
      </c>
      <c r="F2850">
        <v>0</v>
      </c>
      <c r="G2850" t="s">
        <v>8274</v>
      </c>
      <c r="K2850">
        <v>1.20493190049998E+18</v>
      </c>
      <c r="L2850" t="s">
        <v>8275</v>
      </c>
    </row>
    <row r="2851" spans="1:12" x14ac:dyDescent="0.2">
      <c r="A2851" s="1">
        <v>43811.049826388888</v>
      </c>
      <c r="B2851" t="s">
        <v>8276</v>
      </c>
      <c r="D2851">
        <v>0</v>
      </c>
      <c r="E2851">
        <v>0</v>
      </c>
      <c r="F2851">
        <v>0</v>
      </c>
      <c r="G2851" t="s">
        <v>8277</v>
      </c>
      <c r="K2851">
        <v>1.2049318116017101E+18</v>
      </c>
      <c r="L2851" t="s">
        <v>8278</v>
      </c>
    </row>
    <row r="2852" spans="1:12" x14ac:dyDescent="0.2">
      <c r="A2852" s="1">
        <v>43811.048541666663</v>
      </c>
      <c r="B2852" t="s">
        <v>8279</v>
      </c>
      <c r="D2852">
        <v>0</v>
      </c>
      <c r="E2852">
        <v>2</v>
      </c>
      <c r="F2852">
        <v>5</v>
      </c>
      <c r="G2852" t="s">
        <v>8280</v>
      </c>
      <c r="J2852" t="s">
        <v>8281</v>
      </c>
      <c r="K2852">
        <v>1.20493134576545E+18</v>
      </c>
      <c r="L2852" t="s">
        <v>8282</v>
      </c>
    </row>
    <row r="2853" spans="1:12" x14ac:dyDescent="0.2">
      <c r="A2853" s="1">
        <v>43811.048067129632</v>
      </c>
      <c r="B2853" t="s">
        <v>8283</v>
      </c>
      <c r="D2853">
        <v>0</v>
      </c>
      <c r="E2853">
        <v>0</v>
      </c>
      <c r="F2853">
        <v>0</v>
      </c>
      <c r="G2853" t="s">
        <v>8284</v>
      </c>
      <c r="K2853">
        <v>1.2049311740927501E+18</v>
      </c>
      <c r="L2853" t="s">
        <v>8285</v>
      </c>
    </row>
    <row r="2854" spans="1:12" x14ac:dyDescent="0.2">
      <c r="A2854" s="1">
        <v>43811.047939814816</v>
      </c>
      <c r="B2854" t="s">
        <v>8286</v>
      </c>
      <c r="D2854">
        <v>0</v>
      </c>
      <c r="E2854">
        <v>0</v>
      </c>
      <c r="F2854">
        <v>0</v>
      </c>
      <c r="G2854" t="s">
        <v>8287</v>
      </c>
      <c r="K2854">
        <v>1.2049311293730801E+18</v>
      </c>
      <c r="L2854" t="s">
        <v>8288</v>
      </c>
    </row>
    <row r="2855" spans="1:12" x14ac:dyDescent="0.2">
      <c r="A2855" s="1">
        <v>43811.0468287037</v>
      </c>
      <c r="B2855" t="s">
        <v>8289</v>
      </c>
      <c r="D2855">
        <v>0</v>
      </c>
      <c r="E2855">
        <v>0</v>
      </c>
      <c r="F2855">
        <v>0</v>
      </c>
      <c r="G2855" t="s">
        <v>8290</v>
      </c>
      <c r="K2855">
        <v>1.2049307270344399E+18</v>
      </c>
      <c r="L2855" t="s">
        <v>8291</v>
      </c>
    </row>
    <row r="2856" spans="1:12" x14ac:dyDescent="0.2">
      <c r="A2856" s="1">
        <v>43811.045844907407</v>
      </c>
      <c r="B2856" t="s">
        <v>8292</v>
      </c>
      <c r="D2856">
        <v>0</v>
      </c>
      <c r="E2856">
        <v>0</v>
      </c>
      <c r="F2856">
        <v>0</v>
      </c>
      <c r="G2856" t="s">
        <v>8293</v>
      </c>
      <c r="K2856">
        <v>1.20493037223823E+18</v>
      </c>
      <c r="L2856" t="s">
        <v>8294</v>
      </c>
    </row>
    <row r="2857" spans="1:12" x14ac:dyDescent="0.2">
      <c r="A2857" s="1">
        <v>43811.045636574076</v>
      </c>
      <c r="B2857" t="s">
        <v>8295</v>
      </c>
      <c r="D2857">
        <v>0</v>
      </c>
      <c r="E2857">
        <v>0</v>
      </c>
      <c r="F2857">
        <v>0</v>
      </c>
      <c r="G2857" t="s">
        <v>8296</v>
      </c>
      <c r="K2857">
        <v>1.2049302965269E+18</v>
      </c>
      <c r="L2857" t="s">
        <v>8297</v>
      </c>
    </row>
    <row r="2858" spans="1:12" x14ac:dyDescent="0.2">
      <c r="A2858" s="1">
        <v>43811.043553240743</v>
      </c>
      <c r="B2858" t="s">
        <v>8298</v>
      </c>
      <c r="D2858">
        <v>0</v>
      </c>
      <c r="E2858">
        <v>0</v>
      </c>
      <c r="F2858">
        <v>0</v>
      </c>
      <c r="G2858" t="s">
        <v>8299</v>
      </c>
      <c r="K2858">
        <v>1.2049295395681999E+18</v>
      </c>
      <c r="L2858" t="s">
        <v>8300</v>
      </c>
    </row>
    <row r="2859" spans="1:12" x14ac:dyDescent="0.2">
      <c r="A2859" s="1">
        <v>43811.042893518519</v>
      </c>
      <c r="B2859" t="s">
        <v>8301</v>
      </c>
      <c r="D2859">
        <v>0</v>
      </c>
      <c r="E2859">
        <v>0</v>
      </c>
      <c r="F2859">
        <v>0</v>
      </c>
      <c r="G2859" t="s">
        <v>8302</v>
      </c>
      <c r="K2859">
        <v>1.2049292991004401E+18</v>
      </c>
      <c r="L2859" t="s">
        <v>8303</v>
      </c>
    </row>
    <row r="2860" spans="1:12" x14ac:dyDescent="0.2">
      <c r="A2860" s="1">
        <v>43811.042314814818</v>
      </c>
      <c r="B2860" t="s">
        <v>8304</v>
      </c>
      <c r="D2860">
        <v>0</v>
      </c>
      <c r="E2860">
        <v>0</v>
      </c>
      <c r="F2860">
        <v>0</v>
      </c>
      <c r="G2860" t="s">
        <v>8305</v>
      </c>
      <c r="K2860">
        <v>1.20492908920062E+18</v>
      </c>
      <c r="L2860" t="s">
        <v>8306</v>
      </c>
    </row>
    <row r="2861" spans="1:12" x14ac:dyDescent="0.2">
      <c r="A2861" s="1">
        <v>43811.040011574078</v>
      </c>
      <c r="B2861" t="s">
        <v>8307</v>
      </c>
      <c r="D2861">
        <v>0</v>
      </c>
      <c r="E2861">
        <v>0</v>
      </c>
      <c r="F2861">
        <v>0</v>
      </c>
      <c r="G2861" t="s">
        <v>8308</v>
      </c>
      <c r="K2861">
        <v>1.2049282578014899E+18</v>
      </c>
      <c r="L2861" t="s">
        <v>8309</v>
      </c>
    </row>
    <row r="2862" spans="1:12" x14ac:dyDescent="0.2">
      <c r="A2862" s="1">
        <v>43811.039907407408</v>
      </c>
      <c r="B2862" t="s">
        <v>8310</v>
      </c>
      <c r="D2862">
        <v>0</v>
      </c>
      <c r="E2862">
        <v>0</v>
      </c>
      <c r="F2862">
        <v>0</v>
      </c>
      <c r="G2862" t="s">
        <v>8311</v>
      </c>
      <c r="K2862">
        <v>1.2049282201367199E+18</v>
      </c>
      <c r="L2862" t="s">
        <v>8312</v>
      </c>
    </row>
    <row r="2863" spans="1:12" x14ac:dyDescent="0.2">
      <c r="A2863" s="1">
        <v>43811.039398148147</v>
      </c>
      <c r="B2863" t="s">
        <v>8313</v>
      </c>
      <c r="D2863">
        <v>0</v>
      </c>
      <c r="E2863">
        <v>0</v>
      </c>
      <c r="F2863">
        <v>0</v>
      </c>
      <c r="G2863" t="s">
        <v>8314</v>
      </c>
      <c r="K2863">
        <v>1.20492803487423E+18</v>
      </c>
      <c r="L2863" t="s">
        <v>8315</v>
      </c>
    </row>
    <row r="2864" spans="1:12" x14ac:dyDescent="0.2">
      <c r="A2864" s="1">
        <v>43811.03806712963</v>
      </c>
      <c r="B2864" t="s">
        <v>8316</v>
      </c>
      <c r="D2864">
        <v>0</v>
      </c>
      <c r="E2864">
        <v>0</v>
      </c>
      <c r="F2864">
        <v>0</v>
      </c>
      <c r="G2864" t="s">
        <v>8317</v>
      </c>
      <c r="K2864">
        <v>1.20492755125841E+18</v>
      </c>
      <c r="L2864" t="s">
        <v>8318</v>
      </c>
    </row>
    <row r="2865" spans="1:12" x14ac:dyDescent="0.2">
      <c r="A2865" s="1">
        <v>43811.036192129628</v>
      </c>
      <c r="B2865" t="s">
        <v>8319</v>
      </c>
      <c r="D2865">
        <v>0</v>
      </c>
      <c r="E2865">
        <v>0</v>
      </c>
      <c r="F2865">
        <v>0</v>
      </c>
      <c r="G2865" t="s">
        <v>8320</v>
      </c>
      <c r="K2865">
        <v>1.2049268740545101E+18</v>
      </c>
      <c r="L2865" t="s">
        <v>8321</v>
      </c>
    </row>
    <row r="2866" spans="1:12" x14ac:dyDescent="0.2">
      <c r="A2866" s="1">
        <v>43811.036111111112</v>
      </c>
      <c r="B2866" t="s">
        <v>8322</v>
      </c>
      <c r="D2866">
        <v>0</v>
      </c>
      <c r="E2866">
        <v>0</v>
      </c>
      <c r="F2866">
        <v>0</v>
      </c>
      <c r="G2866" t="s">
        <v>8323</v>
      </c>
      <c r="K2866">
        <v>1.2049268415234601E+18</v>
      </c>
      <c r="L2866" t="s">
        <v>8324</v>
      </c>
    </row>
    <row r="2867" spans="1:12" x14ac:dyDescent="0.2">
      <c r="A2867" s="1">
        <v>43811.035243055558</v>
      </c>
      <c r="B2867" t="s">
        <v>8325</v>
      </c>
      <c r="D2867">
        <v>0</v>
      </c>
      <c r="E2867">
        <v>0</v>
      </c>
      <c r="F2867">
        <v>0</v>
      </c>
      <c r="G2867" t="s">
        <v>8326</v>
      </c>
      <c r="K2867">
        <v>1.2049265278482299E+18</v>
      </c>
      <c r="L2867" t="s">
        <v>8327</v>
      </c>
    </row>
    <row r="2868" spans="1:12" x14ac:dyDescent="0.2">
      <c r="A2868" s="1">
        <v>43811.033935185187</v>
      </c>
      <c r="B2868" t="s">
        <v>8328</v>
      </c>
      <c r="D2868">
        <v>0</v>
      </c>
      <c r="E2868">
        <v>0</v>
      </c>
      <c r="F2868">
        <v>0</v>
      </c>
      <c r="G2868" t="s">
        <v>8329</v>
      </c>
      <c r="K2868">
        <v>1.20492605650494E+18</v>
      </c>
      <c r="L2868" t="s">
        <v>8330</v>
      </c>
    </row>
    <row r="2869" spans="1:12" x14ac:dyDescent="0.2">
      <c r="A2869" s="1">
        <v>43811.033159722225</v>
      </c>
      <c r="B2869" t="s">
        <v>8331</v>
      </c>
      <c r="D2869">
        <v>0</v>
      </c>
      <c r="E2869">
        <v>0</v>
      </c>
      <c r="F2869">
        <v>0</v>
      </c>
      <c r="G2869" t="s">
        <v>8332</v>
      </c>
      <c r="K2869">
        <v>1.2049257736872599E+18</v>
      </c>
      <c r="L2869" t="s">
        <v>8333</v>
      </c>
    </row>
    <row r="2870" spans="1:12" x14ac:dyDescent="0.2">
      <c r="A2870" s="1">
        <v>43811.032118055555</v>
      </c>
      <c r="B2870" t="s">
        <v>8334</v>
      </c>
      <c r="D2870">
        <v>0</v>
      </c>
      <c r="E2870">
        <v>0</v>
      </c>
      <c r="F2870">
        <v>1</v>
      </c>
      <c r="G2870" t="s">
        <v>8335</v>
      </c>
      <c r="K2870">
        <v>1.20492539573009E+18</v>
      </c>
      <c r="L2870" t="s">
        <v>8336</v>
      </c>
    </row>
    <row r="2871" spans="1:12" x14ac:dyDescent="0.2">
      <c r="A2871" s="1">
        <v>43811.031076388892</v>
      </c>
      <c r="B2871" t="s">
        <v>8337</v>
      </c>
      <c r="D2871">
        <v>0</v>
      </c>
      <c r="E2871">
        <v>0</v>
      </c>
      <c r="F2871">
        <v>0</v>
      </c>
      <c r="G2871" t="s">
        <v>8338</v>
      </c>
      <c r="K2871">
        <v>1.2049250203651E+18</v>
      </c>
      <c r="L2871" t="s">
        <v>8339</v>
      </c>
    </row>
    <row r="2872" spans="1:12" x14ac:dyDescent="0.2">
      <c r="A2872" s="1">
        <v>43811.030439814815</v>
      </c>
      <c r="B2872" t="s">
        <v>8340</v>
      </c>
      <c r="D2872">
        <v>0</v>
      </c>
      <c r="E2872">
        <v>0</v>
      </c>
      <c r="F2872">
        <v>0</v>
      </c>
      <c r="G2872" t="s">
        <v>8341</v>
      </c>
      <c r="K2872">
        <v>1.20492478841584E+18</v>
      </c>
      <c r="L2872" t="s">
        <v>8342</v>
      </c>
    </row>
    <row r="2873" spans="1:12" x14ac:dyDescent="0.2">
      <c r="A2873" s="1">
        <v>43811.029907407406</v>
      </c>
      <c r="B2873" t="s">
        <v>8319</v>
      </c>
      <c r="C2873" t="s">
        <v>257</v>
      </c>
      <c r="D2873">
        <v>0</v>
      </c>
      <c r="E2873">
        <v>0</v>
      </c>
      <c r="F2873">
        <v>0</v>
      </c>
      <c r="G2873" t="s">
        <v>8343</v>
      </c>
      <c r="K2873">
        <v>1.2049245931081101E+18</v>
      </c>
      <c r="L2873" t="s">
        <v>8344</v>
      </c>
    </row>
    <row r="2874" spans="1:12" x14ac:dyDescent="0.2">
      <c r="A2874" s="1">
        <v>43811.029097222221</v>
      </c>
      <c r="B2874" t="s">
        <v>8345</v>
      </c>
      <c r="D2874">
        <v>0</v>
      </c>
      <c r="E2874">
        <v>0</v>
      </c>
      <c r="F2874">
        <v>0</v>
      </c>
      <c r="G2874" t="s">
        <v>8346</v>
      </c>
      <c r="K2874">
        <v>1.20492430269872E+18</v>
      </c>
      <c r="L2874" t="s">
        <v>8347</v>
      </c>
    </row>
    <row r="2875" spans="1:12" x14ac:dyDescent="0.2">
      <c r="A2875" s="1">
        <v>43811.029097222221</v>
      </c>
      <c r="B2875" t="s">
        <v>8348</v>
      </c>
      <c r="D2875">
        <v>0</v>
      </c>
      <c r="E2875">
        <v>0</v>
      </c>
      <c r="F2875">
        <v>1</v>
      </c>
      <c r="G2875" t="s">
        <v>8349</v>
      </c>
      <c r="K2875">
        <v>1.20492429924259E+18</v>
      </c>
      <c r="L2875" t="s">
        <v>8350</v>
      </c>
    </row>
    <row r="2876" spans="1:12" x14ac:dyDescent="0.2">
      <c r="A2876" s="1">
        <v>43811.029004629629</v>
      </c>
      <c r="B2876" t="s">
        <v>8351</v>
      </c>
      <c r="D2876">
        <v>0</v>
      </c>
      <c r="E2876">
        <v>0</v>
      </c>
      <c r="F2876">
        <v>0</v>
      </c>
      <c r="G2876" t="s">
        <v>8352</v>
      </c>
      <c r="K2876">
        <v>1.20492426872478E+18</v>
      </c>
      <c r="L2876" t="s">
        <v>8353</v>
      </c>
    </row>
    <row r="2877" spans="1:12" x14ac:dyDescent="0.2">
      <c r="A2877" s="1">
        <v>43811.026886574073</v>
      </c>
      <c r="B2877" t="s">
        <v>8354</v>
      </c>
      <c r="D2877">
        <v>0</v>
      </c>
      <c r="E2877">
        <v>0</v>
      </c>
      <c r="F2877">
        <v>0</v>
      </c>
      <c r="G2877" t="s">
        <v>8355</v>
      </c>
      <c r="K2877">
        <v>1.20492350123427E+18</v>
      </c>
      <c r="L2877" t="s">
        <v>8356</v>
      </c>
    </row>
    <row r="2878" spans="1:12" x14ac:dyDescent="0.2">
      <c r="A2878" s="1">
        <v>43811.024988425925</v>
      </c>
      <c r="B2878" t="s">
        <v>8357</v>
      </c>
      <c r="D2878">
        <v>0</v>
      </c>
      <c r="E2878">
        <v>0</v>
      </c>
      <c r="F2878">
        <v>0</v>
      </c>
      <c r="G2878" t="s">
        <v>8358</v>
      </c>
      <c r="K2878">
        <v>1.20492281300769E+18</v>
      </c>
      <c r="L2878" t="s">
        <v>8359</v>
      </c>
    </row>
    <row r="2879" spans="1:12" x14ac:dyDescent="0.2">
      <c r="A2879" s="1">
        <v>43811.024826388886</v>
      </c>
      <c r="B2879" t="s">
        <v>8360</v>
      </c>
      <c r="D2879">
        <v>0</v>
      </c>
      <c r="E2879">
        <v>0</v>
      </c>
      <c r="F2879">
        <v>0</v>
      </c>
      <c r="G2879" t="s">
        <v>8361</v>
      </c>
      <c r="K2879">
        <v>1.20492275371709E+18</v>
      </c>
      <c r="L2879" t="s">
        <v>8362</v>
      </c>
    </row>
    <row r="2880" spans="1:12" x14ac:dyDescent="0.2">
      <c r="A2880" s="1">
        <v>43811.02275462963</v>
      </c>
      <c r="B2880" t="s">
        <v>8363</v>
      </c>
      <c r="D2880">
        <v>0</v>
      </c>
      <c r="E2880">
        <v>0</v>
      </c>
      <c r="F2880">
        <v>0</v>
      </c>
      <c r="G2880" t="s">
        <v>8364</v>
      </c>
      <c r="K2880">
        <v>1.2049220031211599E+18</v>
      </c>
      <c r="L2880" t="s">
        <v>8365</v>
      </c>
    </row>
    <row r="2881" spans="1:12" x14ac:dyDescent="0.2">
      <c r="A2881" s="1">
        <v>43811.020868055559</v>
      </c>
      <c r="B2881" t="s">
        <v>8366</v>
      </c>
      <c r="D2881">
        <v>1</v>
      </c>
      <c r="E2881">
        <v>0</v>
      </c>
      <c r="F2881">
        <v>1</v>
      </c>
      <c r="G2881" t="s">
        <v>8367</v>
      </c>
      <c r="J2881" t="s">
        <v>8368</v>
      </c>
      <c r="K2881">
        <v>1.2049213200997701E+18</v>
      </c>
      <c r="L2881" t="s">
        <v>8369</v>
      </c>
    </row>
    <row r="2882" spans="1:12" x14ac:dyDescent="0.2">
      <c r="A2882" s="1">
        <v>43811.020624999997</v>
      </c>
      <c r="B2882" t="s">
        <v>8370</v>
      </c>
      <c r="D2882">
        <v>0</v>
      </c>
      <c r="E2882">
        <v>0</v>
      </c>
      <c r="F2882">
        <v>0</v>
      </c>
      <c r="G2882" t="s">
        <v>8371</v>
      </c>
      <c r="K2882">
        <v>1.2049212302283799E+18</v>
      </c>
      <c r="L2882" t="s">
        <v>8372</v>
      </c>
    </row>
    <row r="2883" spans="1:12" x14ac:dyDescent="0.2">
      <c r="A2883" s="1">
        <v>43811.018622685187</v>
      </c>
      <c r="B2883" t="s">
        <v>8373</v>
      </c>
      <c r="C2883" t="s">
        <v>8373</v>
      </c>
      <c r="D2883">
        <v>0</v>
      </c>
      <c r="E2883">
        <v>0</v>
      </c>
      <c r="F2883">
        <v>0</v>
      </c>
      <c r="G2883" t="s">
        <v>6451</v>
      </c>
      <c r="K2883">
        <v>1.20492050428242E+18</v>
      </c>
      <c r="L2883" t="s">
        <v>8374</v>
      </c>
    </row>
    <row r="2884" spans="1:12" x14ac:dyDescent="0.2">
      <c r="A2884" s="1">
        <v>43811.018009259256</v>
      </c>
      <c r="B2884" t="s">
        <v>8375</v>
      </c>
      <c r="D2884">
        <v>0</v>
      </c>
      <c r="E2884">
        <v>0</v>
      </c>
      <c r="F2884">
        <v>0</v>
      </c>
      <c r="G2884" t="s">
        <v>8376</v>
      </c>
      <c r="K2884">
        <v>1.2049202833139799E+18</v>
      </c>
      <c r="L2884" t="s">
        <v>8377</v>
      </c>
    </row>
    <row r="2885" spans="1:12" x14ac:dyDescent="0.2">
      <c r="A2885" s="1">
        <v>43811.017256944448</v>
      </c>
      <c r="B2885" t="s">
        <v>8266</v>
      </c>
      <c r="C2885" t="s">
        <v>8378</v>
      </c>
      <c r="D2885">
        <v>0</v>
      </c>
      <c r="E2885">
        <v>0</v>
      </c>
      <c r="F2885">
        <v>0</v>
      </c>
      <c r="G2885" t="s">
        <v>8379</v>
      </c>
      <c r="K2885">
        <v>1.20492000969009E+18</v>
      </c>
      <c r="L2885" t="s">
        <v>8380</v>
      </c>
    </row>
    <row r="2886" spans="1:12" x14ac:dyDescent="0.2">
      <c r="A2886" s="1">
        <v>43811.0158912037</v>
      </c>
      <c r="B2886" t="s">
        <v>8381</v>
      </c>
      <c r="D2886">
        <v>0</v>
      </c>
      <c r="E2886">
        <v>0</v>
      </c>
      <c r="F2886">
        <v>2</v>
      </c>
      <c r="G2886" t="s">
        <v>8382</v>
      </c>
      <c r="K2886">
        <v>1.2049195151565399E+18</v>
      </c>
      <c r="L2886" t="s">
        <v>8383</v>
      </c>
    </row>
    <row r="2887" spans="1:12" x14ac:dyDescent="0.2">
      <c r="A2887" s="1">
        <v>43811.013009259259</v>
      </c>
      <c r="B2887" t="s">
        <v>8384</v>
      </c>
      <c r="C2887" t="s">
        <v>8385</v>
      </c>
      <c r="D2887">
        <v>0</v>
      </c>
      <c r="E2887">
        <v>0</v>
      </c>
      <c r="F2887">
        <v>0</v>
      </c>
      <c r="G2887" t="s">
        <v>8386</v>
      </c>
      <c r="K2887">
        <v>1.2049184695248901E+18</v>
      </c>
      <c r="L2887" t="s">
        <v>8387</v>
      </c>
    </row>
    <row r="2888" spans="1:12" x14ac:dyDescent="0.2">
      <c r="A2888" s="1">
        <v>43811.011747685188</v>
      </c>
      <c r="B2888" t="s">
        <v>93</v>
      </c>
      <c r="D2888">
        <v>0</v>
      </c>
      <c r="E2888">
        <v>1</v>
      </c>
      <c r="F2888">
        <v>2</v>
      </c>
      <c r="G2888" t="s">
        <v>8388</v>
      </c>
      <c r="K2888">
        <v>1.20491801281138E+18</v>
      </c>
      <c r="L2888" t="s">
        <v>8389</v>
      </c>
    </row>
    <row r="2889" spans="1:12" x14ac:dyDescent="0.2">
      <c r="A2889" s="1">
        <v>43811.010497685187</v>
      </c>
      <c r="B2889" t="s">
        <v>93</v>
      </c>
      <c r="D2889">
        <v>0</v>
      </c>
      <c r="E2889">
        <v>0</v>
      </c>
      <c r="F2889">
        <v>1</v>
      </c>
      <c r="G2889" t="s">
        <v>8390</v>
      </c>
      <c r="I2889" t="e">
        <f>Arabi21News</f>
        <v>#NAME?</v>
      </c>
      <c r="K2889">
        <v>1.2049175626325499E+18</v>
      </c>
      <c r="L2889" t="s">
        <v>8391</v>
      </c>
    </row>
    <row r="2890" spans="1:12" x14ac:dyDescent="0.2">
      <c r="A2890" s="1">
        <v>43811.0078587963</v>
      </c>
      <c r="B2890" t="s">
        <v>8392</v>
      </c>
      <c r="D2890">
        <v>1</v>
      </c>
      <c r="E2890">
        <v>0</v>
      </c>
      <c r="F2890">
        <v>3</v>
      </c>
      <c r="G2890" t="s">
        <v>6451</v>
      </c>
      <c r="K2890">
        <v>1.20491660524064E+18</v>
      </c>
      <c r="L2890" t="s">
        <v>8393</v>
      </c>
    </row>
    <row r="2891" spans="1:12" x14ac:dyDescent="0.2">
      <c r="A2891" s="1">
        <v>43811.007048611114</v>
      </c>
      <c r="B2891" t="s">
        <v>8394</v>
      </c>
      <c r="C2891" t="s">
        <v>8395</v>
      </c>
      <c r="D2891">
        <v>1</v>
      </c>
      <c r="E2891">
        <v>0</v>
      </c>
      <c r="F2891">
        <v>0</v>
      </c>
      <c r="G2891" t="s">
        <v>8396</v>
      </c>
      <c r="K2891">
        <v>1.20491631231472E+18</v>
      </c>
      <c r="L2891" t="s">
        <v>8397</v>
      </c>
    </row>
    <row r="2892" spans="1:12" x14ac:dyDescent="0.2">
      <c r="A2892" s="1">
        <v>43811.007048611114</v>
      </c>
      <c r="B2892" t="s">
        <v>8398</v>
      </c>
      <c r="D2892">
        <v>0</v>
      </c>
      <c r="E2892">
        <v>0</v>
      </c>
      <c r="F2892">
        <v>0</v>
      </c>
      <c r="G2892" t="s">
        <v>8399</v>
      </c>
      <c r="J2892" t="s">
        <v>8400</v>
      </c>
      <c r="K2892">
        <v>1.2049163104482601E+18</v>
      </c>
      <c r="L2892" t="s">
        <v>8401</v>
      </c>
    </row>
    <row r="2893" spans="1:12" x14ac:dyDescent="0.2">
      <c r="A2893" s="1">
        <v>43811.006041666667</v>
      </c>
      <c r="B2893" t="s">
        <v>8402</v>
      </c>
      <c r="D2893">
        <v>0</v>
      </c>
      <c r="E2893">
        <v>91</v>
      </c>
      <c r="F2893">
        <v>2</v>
      </c>
      <c r="G2893" t="s">
        <v>6451</v>
      </c>
      <c r="K2893">
        <v>1.20491594547663E+18</v>
      </c>
      <c r="L2893" t="s">
        <v>8403</v>
      </c>
    </row>
    <row r="2894" spans="1:12" x14ac:dyDescent="0.2">
      <c r="A2894" s="1">
        <v>43811.004537037035</v>
      </c>
      <c r="B2894" t="s">
        <v>8404</v>
      </c>
      <c r="D2894">
        <v>0</v>
      </c>
      <c r="E2894">
        <v>0</v>
      </c>
      <c r="F2894">
        <v>0</v>
      </c>
      <c r="G2894" t="s">
        <v>6451</v>
      </c>
      <c r="K2894">
        <v>1.2049154027966001E+18</v>
      </c>
      <c r="L2894" t="s">
        <v>8405</v>
      </c>
    </row>
    <row r="2895" spans="1:12" x14ac:dyDescent="0.2">
      <c r="A2895" s="1">
        <v>43810.9999537037</v>
      </c>
      <c r="B2895" t="s">
        <v>8406</v>
      </c>
      <c r="D2895">
        <v>1</v>
      </c>
      <c r="E2895">
        <v>0</v>
      </c>
      <c r="F2895">
        <v>2</v>
      </c>
      <c r="G2895" t="s">
        <v>8407</v>
      </c>
      <c r="K2895">
        <v>1.2049137403842601E+18</v>
      </c>
      <c r="L2895" t="s">
        <v>8408</v>
      </c>
    </row>
    <row r="2896" spans="1:12" x14ac:dyDescent="0.2">
      <c r="A2896" s="1">
        <v>43810.995648148149</v>
      </c>
      <c r="B2896" t="s">
        <v>8409</v>
      </c>
      <c r="D2896">
        <v>0</v>
      </c>
      <c r="E2896">
        <v>0</v>
      </c>
      <c r="F2896">
        <v>1</v>
      </c>
      <c r="G2896" t="s">
        <v>8410</v>
      </c>
      <c r="J2896" t="s">
        <v>8411</v>
      </c>
      <c r="K2896">
        <v>1.20491217938175E+18</v>
      </c>
      <c r="L2896" t="s">
        <v>8412</v>
      </c>
    </row>
    <row r="2897" spans="1:12" x14ac:dyDescent="0.2">
      <c r="A2897" s="1">
        <v>43810.995196759257</v>
      </c>
      <c r="B2897" t="s">
        <v>8413</v>
      </c>
      <c r="D2897">
        <v>0</v>
      </c>
      <c r="E2897">
        <v>0</v>
      </c>
      <c r="F2897">
        <v>1</v>
      </c>
      <c r="G2897" t="s">
        <v>8414</v>
      </c>
      <c r="K2897">
        <v>1.2049120169069499E+18</v>
      </c>
      <c r="L2897" t="s">
        <v>8415</v>
      </c>
    </row>
    <row r="2898" spans="1:12" x14ac:dyDescent="0.2">
      <c r="A2898" s="1">
        <v>43810.991944444446</v>
      </c>
      <c r="B2898" t="s">
        <v>8416</v>
      </c>
      <c r="D2898">
        <v>0</v>
      </c>
      <c r="E2898">
        <v>0</v>
      </c>
      <c r="F2898">
        <v>0</v>
      </c>
      <c r="G2898" t="s">
        <v>8417</v>
      </c>
      <c r="K2898">
        <v>1.20491083623139E+18</v>
      </c>
      <c r="L2898" t="s">
        <v>8418</v>
      </c>
    </row>
    <row r="2899" spans="1:12" x14ac:dyDescent="0.2">
      <c r="A2899" s="1">
        <v>43810.990416666667</v>
      </c>
      <c r="B2899" t="s">
        <v>8419</v>
      </c>
      <c r="D2899">
        <v>0</v>
      </c>
      <c r="E2899">
        <v>0</v>
      </c>
      <c r="F2899">
        <v>0</v>
      </c>
      <c r="G2899" t="s">
        <v>8420</v>
      </c>
      <c r="K2899">
        <v>1.2049102847936599E+18</v>
      </c>
      <c r="L2899" t="s">
        <v>8421</v>
      </c>
    </row>
    <row r="2900" spans="1:12" x14ac:dyDescent="0.2">
      <c r="A2900" s="1">
        <v>43810.988564814812</v>
      </c>
      <c r="B2900" t="s">
        <v>8422</v>
      </c>
      <c r="D2900">
        <v>0</v>
      </c>
      <c r="E2900">
        <v>0</v>
      </c>
      <c r="F2900">
        <v>1</v>
      </c>
      <c r="G2900" t="s">
        <v>8423</v>
      </c>
      <c r="J2900" t="s">
        <v>8424</v>
      </c>
      <c r="K2900">
        <v>1.2049096126354701E+18</v>
      </c>
      <c r="L2900" t="s">
        <v>8425</v>
      </c>
    </row>
    <row r="2901" spans="1:12" x14ac:dyDescent="0.2">
      <c r="A2901" s="1">
        <v>43810.988425925927</v>
      </c>
      <c r="B2901" t="s">
        <v>8426</v>
      </c>
      <c r="D2901">
        <v>0</v>
      </c>
      <c r="E2901">
        <v>0</v>
      </c>
      <c r="F2901">
        <v>0</v>
      </c>
      <c r="G2901" t="s">
        <v>8427</v>
      </c>
      <c r="J2901" t="s">
        <v>8428</v>
      </c>
      <c r="K2901">
        <v>1.2049095612426199E+18</v>
      </c>
      <c r="L2901" t="s">
        <v>8429</v>
      </c>
    </row>
    <row r="2902" spans="1:12" x14ac:dyDescent="0.2">
      <c r="A2902" s="1">
        <v>43810.988263888888</v>
      </c>
      <c r="B2902" t="s">
        <v>8430</v>
      </c>
      <c r="D2902">
        <v>0</v>
      </c>
      <c r="E2902">
        <v>0</v>
      </c>
      <c r="F2902">
        <v>0</v>
      </c>
      <c r="G2902" t="s">
        <v>7856</v>
      </c>
      <c r="K2902">
        <v>1.20490950285776E+18</v>
      </c>
      <c r="L2902" t="s">
        <v>8431</v>
      </c>
    </row>
    <row r="2903" spans="1:12" x14ac:dyDescent="0.2">
      <c r="A2903" s="1">
        <v>43810.986087962963</v>
      </c>
      <c r="B2903" t="s">
        <v>8432</v>
      </c>
      <c r="D2903">
        <v>0</v>
      </c>
      <c r="E2903">
        <v>0</v>
      </c>
      <c r="F2903">
        <v>0</v>
      </c>
      <c r="G2903" t="s">
        <v>8433</v>
      </c>
      <c r="K2903">
        <v>1.20490871487408E+18</v>
      </c>
      <c r="L2903" t="s">
        <v>8434</v>
      </c>
    </row>
    <row r="2904" spans="1:12" x14ac:dyDescent="0.2">
      <c r="A2904" s="1">
        <v>43810.983854166669</v>
      </c>
      <c r="B2904" t="s">
        <v>8435</v>
      </c>
      <c r="D2904">
        <v>0</v>
      </c>
      <c r="E2904">
        <v>0</v>
      </c>
      <c r="F2904">
        <v>1</v>
      </c>
      <c r="G2904" t="s">
        <v>8436</v>
      </c>
      <c r="K2904">
        <v>1.2049079041989499E+18</v>
      </c>
      <c r="L2904" t="s">
        <v>8437</v>
      </c>
    </row>
    <row r="2905" spans="1:12" x14ac:dyDescent="0.2">
      <c r="A2905" s="1">
        <v>43810.982395833336</v>
      </c>
      <c r="B2905" t="s">
        <v>641</v>
      </c>
      <c r="D2905">
        <v>3</v>
      </c>
      <c r="E2905">
        <v>11</v>
      </c>
      <c r="F2905">
        <v>18</v>
      </c>
      <c r="G2905" t="s">
        <v>8438</v>
      </c>
      <c r="K2905">
        <v>1.2049073753350001E+18</v>
      </c>
      <c r="L2905" t="s">
        <v>8439</v>
      </c>
    </row>
    <row r="2906" spans="1:12" x14ac:dyDescent="0.2">
      <c r="A2906" s="1">
        <v>43810.981817129628</v>
      </c>
      <c r="B2906" t="s">
        <v>8440</v>
      </c>
      <c r="D2906">
        <v>1</v>
      </c>
      <c r="E2906">
        <v>0</v>
      </c>
      <c r="F2906">
        <v>1</v>
      </c>
      <c r="G2906" t="s">
        <v>8441</v>
      </c>
      <c r="J2906" t="s">
        <v>8442</v>
      </c>
      <c r="K2906">
        <v>1.20490716732688E+18</v>
      </c>
      <c r="L2906" t="s">
        <v>8443</v>
      </c>
    </row>
    <row r="2907" spans="1:12" x14ac:dyDescent="0.2">
      <c r="A2907" s="1">
        <v>43810.979953703703</v>
      </c>
      <c r="B2907" t="s">
        <v>641</v>
      </c>
      <c r="D2907">
        <v>2</v>
      </c>
      <c r="E2907">
        <v>3</v>
      </c>
      <c r="F2907">
        <v>7</v>
      </c>
      <c r="G2907" t="s">
        <v>8444</v>
      </c>
      <c r="K2907">
        <v>1.2049064915280699E+18</v>
      </c>
      <c r="L2907" t="s">
        <v>8445</v>
      </c>
    </row>
    <row r="2908" spans="1:12" x14ac:dyDescent="0.2">
      <c r="A2908" s="1">
        <v>43810.977395833332</v>
      </c>
      <c r="B2908" t="s">
        <v>641</v>
      </c>
      <c r="D2908">
        <v>2</v>
      </c>
      <c r="E2908">
        <v>5</v>
      </c>
      <c r="F2908">
        <v>11</v>
      </c>
      <c r="G2908" t="s">
        <v>8446</v>
      </c>
      <c r="K2908">
        <v>1.2049055665664E+18</v>
      </c>
      <c r="L2908" t="s">
        <v>8447</v>
      </c>
    </row>
    <row r="2909" spans="1:12" x14ac:dyDescent="0.2">
      <c r="A2909" s="1">
        <v>43810.97625</v>
      </c>
      <c r="B2909" t="s">
        <v>8448</v>
      </c>
      <c r="D2909">
        <v>0</v>
      </c>
      <c r="E2909">
        <v>0</v>
      </c>
      <c r="F2909">
        <v>0</v>
      </c>
      <c r="G2909" t="s">
        <v>8449</v>
      </c>
      <c r="J2909" t="s">
        <v>8442</v>
      </c>
      <c r="K2909">
        <v>1.20490515113331E+18</v>
      </c>
      <c r="L2909" t="s">
        <v>8450</v>
      </c>
    </row>
    <row r="2910" spans="1:12" x14ac:dyDescent="0.2">
      <c r="A2910" s="1">
        <v>43810.972997685189</v>
      </c>
      <c r="B2910" t="s">
        <v>8451</v>
      </c>
      <c r="D2910">
        <v>2</v>
      </c>
      <c r="E2910">
        <v>11</v>
      </c>
      <c r="F2910">
        <v>12</v>
      </c>
      <c r="G2910" t="s">
        <v>8452</v>
      </c>
      <c r="K2910">
        <v>1.2049039709988301E+18</v>
      </c>
      <c r="L2910" t="s">
        <v>8453</v>
      </c>
    </row>
    <row r="2911" spans="1:12" x14ac:dyDescent="0.2">
      <c r="A2911" s="1">
        <v>43810.97216435185</v>
      </c>
      <c r="B2911" t="s">
        <v>8454</v>
      </c>
      <c r="D2911">
        <v>1</v>
      </c>
      <c r="E2911">
        <v>12</v>
      </c>
      <c r="F2911">
        <v>5</v>
      </c>
      <c r="G2911" t="s">
        <v>8455</v>
      </c>
      <c r="K2911">
        <v>1.20490367056499E+18</v>
      </c>
      <c r="L2911" t="s">
        <v>8456</v>
      </c>
    </row>
    <row r="2912" spans="1:12" x14ac:dyDescent="0.2">
      <c r="A2912" s="1">
        <v>43810.970729166664</v>
      </c>
      <c r="B2912" t="s">
        <v>8457</v>
      </c>
      <c r="D2912">
        <v>0</v>
      </c>
      <c r="E2912">
        <v>0</v>
      </c>
      <c r="F2912">
        <v>1</v>
      </c>
      <c r="G2912" t="s">
        <v>8458</v>
      </c>
      <c r="K2912">
        <v>1.2049031482566799E+18</v>
      </c>
      <c r="L2912" t="s">
        <v>8459</v>
      </c>
    </row>
    <row r="2913" spans="1:12" x14ac:dyDescent="0.2">
      <c r="A2913" s="1">
        <v>43810.970625000002</v>
      </c>
      <c r="B2913" t="s">
        <v>1421</v>
      </c>
      <c r="D2913">
        <v>5</v>
      </c>
      <c r="E2913">
        <v>33</v>
      </c>
      <c r="F2913">
        <v>50</v>
      </c>
      <c r="G2913" t="s">
        <v>8460</v>
      </c>
      <c r="K2913">
        <v>1.2049031134985201E+18</v>
      </c>
      <c r="L2913" t="s">
        <v>8461</v>
      </c>
    </row>
    <row r="2914" spans="1:12" x14ac:dyDescent="0.2">
      <c r="A2914" s="1">
        <v>43810.970069444447</v>
      </c>
      <c r="B2914" t="s">
        <v>8462</v>
      </c>
      <c r="C2914" t="s">
        <v>4565</v>
      </c>
      <c r="D2914">
        <v>0</v>
      </c>
      <c r="E2914">
        <v>0</v>
      </c>
      <c r="F2914">
        <v>0</v>
      </c>
      <c r="G2914" t="s">
        <v>8463</v>
      </c>
      <c r="K2914">
        <v>1.2049029094330501E+18</v>
      </c>
      <c r="L2914" t="s">
        <v>8464</v>
      </c>
    </row>
    <row r="2915" spans="1:12" x14ac:dyDescent="0.2">
      <c r="A2915" s="1">
        <v>43810.966956018521</v>
      </c>
      <c r="B2915" t="s">
        <v>8465</v>
      </c>
      <c r="D2915">
        <v>0</v>
      </c>
      <c r="E2915">
        <v>0</v>
      </c>
      <c r="F2915">
        <v>0</v>
      </c>
      <c r="G2915" t="s">
        <v>8466</v>
      </c>
      <c r="K2915">
        <v>1.2049017838370601E+18</v>
      </c>
      <c r="L2915" t="s">
        <v>8467</v>
      </c>
    </row>
    <row r="2916" spans="1:12" x14ac:dyDescent="0.2">
      <c r="A2916" s="1">
        <v>43810.96565972222</v>
      </c>
      <c r="B2916" t="s">
        <v>8468</v>
      </c>
      <c r="D2916">
        <v>0</v>
      </c>
      <c r="E2916">
        <v>4</v>
      </c>
      <c r="F2916">
        <v>3</v>
      </c>
      <c r="G2916" t="s">
        <v>8469</v>
      </c>
      <c r="K2916">
        <v>1.2049013112018401E+18</v>
      </c>
      <c r="L2916" t="s">
        <v>8470</v>
      </c>
    </row>
    <row r="2917" spans="1:12" x14ac:dyDescent="0.2">
      <c r="A2917" s="1">
        <v>43810.964780092596</v>
      </c>
      <c r="B2917" t="s">
        <v>8471</v>
      </c>
      <c r="D2917">
        <v>0</v>
      </c>
      <c r="E2917">
        <v>0</v>
      </c>
      <c r="F2917">
        <v>0</v>
      </c>
      <c r="G2917" t="s">
        <v>8472</v>
      </c>
      <c r="K2917">
        <v>1.2049009916881999E+18</v>
      </c>
      <c r="L2917" t="s">
        <v>8473</v>
      </c>
    </row>
    <row r="2918" spans="1:12" x14ac:dyDescent="0.2">
      <c r="A2918" s="1">
        <v>43810.964768518519</v>
      </c>
      <c r="B2918" t="s">
        <v>8474</v>
      </c>
      <c r="C2918" t="s">
        <v>2240</v>
      </c>
      <c r="D2918">
        <v>0</v>
      </c>
      <c r="E2918">
        <v>2</v>
      </c>
      <c r="F2918">
        <v>4</v>
      </c>
      <c r="G2918" t="s">
        <v>8475</v>
      </c>
      <c r="I2918" t="e">
        <f>Saudi_Aramco</f>
        <v>#NAME?</v>
      </c>
      <c r="K2918">
        <v>1.2049009900482501E+18</v>
      </c>
      <c r="L2918" t="s">
        <v>8476</v>
      </c>
    </row>
    <row r="2919" spans="1:12" x14ac:dyDescent="0.2">
      <c r="A2919" s="1">
        <v>43810.96434027778</v>
      </c>
      <c r="B2919" t="s">
        <v>8477</v>
      </c>
      <c r="D2919">
        <v>0</v>
      </c>
      <c r="E2919">
        <v>0</v>
      </c>
      <c r="F2919">
        <v>0</v>
      </c>
      <c r="G2919" t="s">
        <v>8478</v>
      </c>
      <c r="K2919">
        <v>1.20490083287089E+18</v>
      </c>
      <c r="L2919" t="s">
        <v>8479</v>
      </c>
    </row>
    <row r="2920" spans="1:12" x14ac:dyDescent="0.2">
      <c r="A2920" s="1">
        <v>43810.962546296294</v>
      </c>
      <c r="B2920" t="s">
        <v>8480</v>
      </c>
      <c r="D2920">
        <v>0</v>
      </c>
      <c r="E2920">
        <v>0</v>
      </c>
      <c r="F2920">
        <v>0</v>
      </c>
      <c r="G2920" t="s">
        <v>8481</v>
      </c>
      <c r="K2920">
        <v>1.2049001821288399E+18</v>
      </c>
      <c r="L2920" t="s">
        <v>8482</v>
      </c>
    </row>
    <row r="2921" spans="1:12" x14ac:dyDescent="0.2">
      <c r="A2921" s="1">
        <v>43810.961064814815</v>
      </c>
      <c r="B2921" t="s">
        <v>8483</v>
      </c>
      <c r="D2921">
        <v>0</v>
      </c>
      <c r="E2921">
        <v>0</v>
      </c>
      <c r="F2921">
        <v>0</v>
      </c>
      <c r="G2921" t="s">
        <v>8484</v>
      </c>
      <c r="K2921">
        <v>1.2048996464657999E+18</v>
      </c>
      <c r="L2921" t="s">
        <v>8485</v>
      </c>
    </row>
    <row r="2922" spans="1:12" x14ac:dyDescent="0.2">
      <c r="A2922" s="1">
        <v>43810.960509259261</v>
      </c>
      <c r="B2922" t="s">
        <v>8486</v>
      </c>
      <c r="D2922">
        <v>0</v>
      </c>
      <c r="E2922">
        <v>1</v>
      </c>
      <c r="F2922">
        <v>0</v>
      </c>
      <c r="G2922" t="s">
        <v>8487</v>
      </c>
      <c r="K2922">
        <v>1.2048994452189499E+18</v>
      </c>
      <c r="L2922" t="s">
        <v>8488</v>
      </c>
    </row>
    <row r="2923" spans="1:12" x14ac:dyDescent="0.2">
      <c r="A2923" s="1">
        <v>43810.958831018521</v>
      </c>
      <c r="B2923" t="s">
        <v>611</v>
      </c>
      <c r="D2923">
        <v>12</v>
      </c>
      <c r="E2923">
        <v>2</v>
      </c>
      <c r="F2923">
        <v>10</v>
      </c>
      <c r="G2923" t="s">
        <v>8489</v>
      </c>
      <c r="K2923">
        <v>1.20489883573201E+18</v>
      </c>
      <c r="L2923" t="s">
        <v>8490</v>
      </c>
    </row>
    <row r="2924" spans="1:12" x14ac:dyDescent="0.2">
      <c r="A2924" s="1">
        <v>43810.954965277779</v>
      </c>
      <c r="B2924" t="s">
        <v>8491</v>
      </c>
      <c r="D2924">
        <v>0</v>
      </c>
      <c r="E2924">
        <v>0</v>
      </c>
      <c r="F2924">
        <v>0</v>
      </c>
      <c r="G2924" t="s">
        <v>8492</v>
      </c>
      <c r="K2924">
        <v>1.2048974370238999E+18</v>
      </c>
      <c r="L2924" t="s">
        <v>8493</v>
      </c>
    </row>
    <row r="2925" spans="1:12" x14ac:dyDescent="0.2">
      <c r="A2925" s="1">
        <v>43810.954016203701</v>
      </c>
      <c r="B2925" t="s">
        <v>8494</v>
      </c>
      <c r="D2925">
        <v>0</v>
      </c>
      <c r="E2925">
        <v>1</v>
      </c>
      <c r="F2925">
        <v>4</v>
      </c>
      <c r="G2925" t="s">
        <v>8495</v>
      </c>
      <c r="K2925">
        <v>1.2048970921682199E+18</v>
      </c>
      <c r="L2925" t="s">
        <v>8496</v>
      </c>
    </row>
    <row r="2926" spans="1:12" x14ac:dyDescent="0.2">
      <c r="A2926" s="1">
        <v>43810.953240740739</v>
      </c>
      <c r="B2926" t="s">
        <v>8497</v>
      </c>
      <c r="D2926">
        <v>1</v>
      </c>
      <c r="E2926">
        <v>0</v>
      </c>
      <c r="F2926">
        <v>2</v>
      </c>
      <c r="G2926" t="s">
        <v>8498</v>
      </c>
      <c r="K2926">
        <v>1.2048968100467599E+18</v>
      </c>
      <c r="L2926" t="s">
        <v>8499</v>
      </c>
    </row>
    <row r="2927" spans="1:12" x14ac:dyDescent="0.2">
      <c r="A2927" s="1">
        <v>43810.952986111108</v>
      </c>
      <c r="B2927" t="s">
        <v>2240</v>
      </c>
      <c r="D2927">
        <v>127</v>
      </c>
      <c r="E2927">
        <v>1180</v>
      </c>
      <c r="F2927">
        <v>2265</v>
      </c>
      <c r="G2927" t="s">
        <v>8500</v>
      </c>
      <c r="K2927">
        <v>1.20489672100174E+18</v>
      </c>
      <c r="L2927" t="s">
        <v>8501</v>
      </c>
    </row>
    <row r="2928" spans="1:12" x14ac:dyDescent="0.2">
      <c r="A2928" s="1">
        <v>43810.952962962961</v>
      </c>
      <c r="B2928" t="s">
        <v>8502</v>
      </c>
      <c r="D2928">
        <v>0</v>
      </c>
      <c r="E2928">
        <v>0</v>
      </c>
      <c r="F2928">
        <v>1</v>
      </c>
      <c r="G2928" t="s">
        <v>8503</v>
      </c>
      <c r="K2928">
        <v>1.2048967093205901E+18</v>
      </c>
      <c r="L2928" t="s">
        <v>8504</v>
      </c>
    </row>
    <row r="2929" spans="1:12" x14ac:dyDescent="0.2">
      <c r="A2929" s="1">
        <v>43810.952847222223</v>
      </c>
      <c r="B2929" t="s">
        <v>8505</v>
      </c>
      <c r="D2929">
        <v>0</v>
      </c>
      <c r="E2929">
        <v>1</v>
      </c>
      <c r="F2929">
        <v>0</v>
      </c>
      <c r="G2929" t="s">
        <v>8506</v>
      </c>
      <c r="K2929">
        <v>1.2048966708714099E+18</v>
      </c>
      <c r="L2929" t="s">
        <v>8507</v>
      </c>
    </row>
    <row r="2930" spans="1:12" x14ac:dyDescent="0.2">
      <c r="A2930" s="1">
        <v>43810.952233796299</v>
      </c>
      <c r="B2930" t="s">
        <v>8508</v>
      </c>
      <c r="D2930">
        <v>0</v>
      </c>
      <c r="E2930">
        <v>0</v>
      </c>
      <c r="F2930">
        <v>0</v>
      </c>
      <c r="G2930" t="s">
        <v>6451</v>
      </c>
      <c r="K2930">
        <v>1.20489644892144E+18</v>
      </c>
      <c r="L2930" t="s">
        <v>8509</v>
      </c>
    </row>
    <row r="2931" spans="1:12" x14ac:dyDescent="0.2">
      <c r="A2931" s="1">
        <v>43810.95207175926</v>
      </c>
      <c r="B2931" t="s">
        <v>8510</v>
      </c>
      <c r="C2931" t="s">
        <v>8511</v>
      </c>
      <c r="D2931">
        <v>0</v>
      </c>
      <c r="E2931">
        <v>0</v>
      </c>
      <c r="F2931">
        <v>0</v>
      </c>
      <c r="G2931" t="s">
        <v>8512</v>
      </c>
      <c r="K2931">
        <v>1.2048963867534001E+18</v>
      </c>
      <c r="L2931" t="s">
        <v>8513</v>
      </c>
    </row>
    <row r="2932" spans="1:12" x14ac:dyDescent="0.2">
      <c r="A2932" s="1">
        <v>43810.950462962966</v>
      </c>
      <c r="B2932" t="s">
        <v>8514</v>
      </c>
      <c r="D2932">
        <v>0</v>
      </c>
      <c r="E2932">
        <v>0</v>
      </c>
      <c r="F2932">
        <v>0</v>
      </c>
      <c r="G2932" t="s">
        <v>8515</v>
      </c>
      <c r="K2932">
        <v>1.2048958051754801E+18</v>
      </c>
      <c r="L2932" t="s">
        <v>8516</v>
      </c>
    </row>
    <row r="2933" spans="1:12" x14ac:dyDescent="0.2">
      <c r="A2933" s="1">
        <v>43810.947789351849</v>
      </c>
      <c r="B2933" t="s">
        <v>8517</v>
      </c>
      <c r="D2933">
        <v>0</v>
      </c>
      <c r="E2933">
        <v>1</v>
      </c>
      <c r="F2933">
        <v>0</v>
      </c>
      <c r="G2933" t="s">
        <v>8518</v>
      </c>
      <c r="K2933">
        <v>1.20489483433249E+18</v>
      </c>
      <c r="L2933" t="s">
        <v>8519</v>
      </c>
    </row>
    <row r="2934" spans="1:12" x14ac:dyDescent="0.2">
      <c r="A2934" s="1">
        <v>43810.945219907408</v>
      </c>
      <c r="B2934" t="s">
        <v>8520</v>
      </c>
      <c r="D2934">
        <v>0</v>
      </c>
      <c r="E2934">
        <v>0</v>
      </c>
      <c r="F2934">
        <v>0</v>
      </c>
      <c r="G2934" t="s">
        <v>8521</v>
      </c>
      <c r="K2934">
        <v>1.2048939034066701E+18</v>
      </c>
      <c r="L2934" t="s">
        <v>8522</v>
      </c>
    </row>
    <row r="2935" spans="1:12" x14ac:dyDescent="0.2">
      <c r="A2935" s="1">
        <v>43810.944722222222</v>
      </c>
      <c r="B2935" t="s">
        <v>8523</v>
      </c>
      <c r="C2935" t="s">
        <v>8524</v>
      </c>
      <c r="D2935">
        <v>0</v>
      </c>
      <c r="E2935">
        <v>0</v>
      </c>
      <c r="F2935">
        <v>0</v>
      </c>
      <c r="G2935" t="s">
        <v>8525</v>
      </c>
      <c r="K2935">
        <v>1.2048937256688499E+18</v>
      </c>
      <c r="L2935" t="s">
        <v>8526</v>
      </c>
    </row>
    <row r="2936" spans="1:12" x14ac:dyDescent="0.2">
      <c r="A2936" s="1">
        <v>43810.942928240744</v>
      </c>
      <c r="B2936" t="s">
        <v>8527</v>
      </c>
      <c r="D2936">
        <v>1</v>
      </c>
      <c r="E2936">
        <v>0</v>
      </c>
      <c r="F2936">
        <v>0</v>
      </c>
      <c r="G2936" t="s">
        <v>8528</v>
      </c>
      <c r="K2936">
        <v>1.20489307375662E+18</v>
      </c>
      <c r="L2936" t="s">
        <v>8529</v>
      </c>
    </row>
    <row r="2937" spans="1:12" x14ac:dyDescent="0.2">
      <c r="A2937" s="1">
        <v>43810.942916666667</v>
      </c>
      <c r="B2937" t="s">
        <v>8530</v>
      </c>
      <c r="D2937">
        <v>0</v>
      </c>
      <c r="E2937">
        <v>1</v>
      </c>
      <c r="F2937">
        <v>4</v>
      </c>
      <c r="G2937" t="s">
        <v>8531</v>
      </c>
      <c r="J2937" t="s">
        <v>8532</v>
      </c>
      <c r="K2937">
        <v>1.20489306913026E+18</v>
      </c>
      <c r="L2937" t="s">
        <v>8533</v>
      </c>
    </row>
    <row r="2938" spans="1:12" x14ac:dyDescent="0.2">
      <c r="A2938" s="1">
        <v>43810.94091435185</v>
      </c>
      <c r="B2938" t="s">
        <v>8534</v>
      </c>
      <c r="D2938">
        <v>0</v>
      </c>
      <c r="E2938">
        <v>0</v>
      </c>
      <c r="F2938">
        <v>0</v>
      </c>
      <c r="G2938" t="s">
        <v>8535</v>
      </c>
      <c r="I2938" t="e">
        <f>_xlfn.SINGLE(lucas_lira _xlfn.SINGLE(pauljaquin _xlfn.SINGLE(CarlosBolsonaro _xlfn.SINGLE(Tatawerneck _xlfn.SINGLE(jose_simao)))))</f>
        <v>#NAME?</v>
      </c>
      <c r="J2938" t="s">
        <v>8536</v>
      </c>
      <c r="K2938">
        <v>1.2048923450508101E+18</v>
      </c>
      <c r="L2938" t="s">
        <v>8537</v>
      </c>
    </row>
    <row r="2939" spans="1:12" x14ac:dyDescent="0.2">
      <c r="A2939" s="1">
        <v>43810.938194444447</v>
      </c>
      <c r="B2939" t="s">
        <v>8538</v>
      </c>
      <c r="D2939">
        <v>0</v>
      </c>
      <c r="E2939">
        <v>0</v>
      </c>
      <c r="F2939">
        <v>1</v>
      </c>
      <c r="G2939" t="s">
        <v>8539</v>
      </c>
      <c r="K2939">
        <v>1.20489135785425E+18</v>
      </c>
      <c r="L2939" t="s">
        <v>8540</v>
      </c>
    </row>
    <row r="2940" spans="1:12" x14ac:dyDescent="0.2">
      <c r="A2940" s="1">
        <v>43810.937731481485</v>
      </c>
      <c r="B2940" t="s">
        <v>8541</v>
      </c>
      <c r="D2940">
        <v>0</v>
      </c>
      <c r="E2940">
        <v>0</v>
      </c>
      <c r="F2940">
        <v>0</v>
      </c>
      <c r="G2940" t="s">
        <v>8542</v>
      </c>
      <c r="J2940" t="s">
        <v>8543</v>
      </c>
      <c r="K2940">
        <v>1.2048911915543301E+18</v>
      </c>
      <c r="L2940" t="s">
        <v>8544</v>
      </c>
    </row>
    <row r="2941" spans="1:12" x14ac:dyDescent="0.2">
      <c r="A2941" s="1">
        <v>43810.937650462962</v>
      </c>
      <c r="B2941" t="s">
        <v>8545</v>
      </c>
      <c r="C2941" t="s">
        <v>8546</v>
      </c>
      <c r="D2941">
        <v>0</v>
      </c>
      <c r="E2941">
        <v>0</v>
      </c>
      <c r="F2941">
        <v>0</v>
      </c>
      <c r="G2941" t="s">
        <v>8547</v>
      </c>
      <c r="K2941">
        <v>1.20489116167822E+18</v>
      </c>
      <c r="L2941" t="s">
        <v>8548</v>
      </c>
    </row>
    <row r="2942" spans="1:12" x14ac:dyDescent="0.2">
      <c r="A2942" s="1">
        <v>43810.936990740738</v>
      </c>
      <c r="B2942" t="s">
        <v>8549</v>
      </c>
      <c r="D2942">
        <v>0</v>
      </c>
      <c r="E2942">
        <v>1</v>
      </c>
      <c r="F2942">
        <v>11</v>
      </c>
      <c r="G2942" t="s">
        <v>8550</v>
      </c>
      <c r="J2942" t="s">
        <v>8551</v>
      </c>
      <c r="K2942">
        <v>1.2048909237312399E+18</v>
      </c>
      <c r="L2942" t="s">
        <v>8552</v>
      </c>
    </row>
    <row r="2943" spans="1:12" x14ac:dyDescent="0.2">
      <c r="A2943" s="1">
        <v>43810.935601851852</v>
      </c>
      <c r="B2943" t="s">
        <v>6179</v>
      </c>
      <c r="D2943">
        <v>3</v>
      </c>
      <c r="E2943">
        <v>57</v>
      </c>
      <c r="F2943">
        <v>46</v>
      </c>
      <c r="G2943" t="s">
        <v>8553</v>
      </c>
      <c r="K2943">
        <v>1.2048904176381E+18</v>
      </c>
      <c r="L2943" t="s">
        <v>8554</v>
      </c>
    </row>
    <row r="2944" spans="1:12" x14ac:dyDescent="0.2">
      <c r="A2944" s="1">
        <v>43810.935196759259</v>
      </c>
      <c r="B2944" t="s">
        <v>8555</v>
      </c>
      <c r="D2944">
        <v>0</v>
      </c>
      <c r="E2944">
        <v>1</v>
      </c>
      <c r="F2944">
        <v>2</v>
      </c>
      <c r="G2944" t="s">
        <v>8556</v>
      </c>
      <c r="J2944" t="s">
        <v>8557</v>
      </c>
      <c r="K2944">
        <v>1.2048902719405299E+18</v>
      </c>
      <c r="L2944" t="s">
        <v>8558</v>
      </c>
    </row>
    <row r="2945" spans="1:12" x14ac:dyDescent="0.2">
      <c r="A2945" s="1">
        <v>43810.933935185189</v>
      </c>
      <c r="B2945" t="s">
        <v>8559</v>
      </c>
      <c r="D2945">
        <v>0</v>
      </c>
      <c r="E2945">
        <v>0</v>
      </c>
      <c r="F2945">
        <v>1</v>
      </c>
      <c r="G2945" t="s">
        <v>8560</v>
      </c>
      <c r="K2945">
        <v>1.2048898162839301E+18</v>
      </c>
      <c r="L2945" t="s">
        <v>8561</v>
      </c>
    </row>
    <row r="2946" spans="1:12" x14ac:dyDescent="0.2">
      <c r="A2946" s="1">
        <v>43810.932152777779</v>
      </c>
      <c r="B2946" t="s">
        <v>8562</v>
      </c>
      <c r="D2946">
        <v>0</v>
      </c>
      <c r="E2946">
        <v>2</v>
      </c>
      <c r="F2946">
        <v>1</v>
      </c>
      <c r="G2946" t="s">
        <v>8563</v>
      </c>
      <c r="K2946">
        <v>1.2048891689686001E+18</v>
      </c>
      <c r="L2946" t="s">
        <v>8564</v>
      </c>
    </row>
    <row r="2947" spans="1:12" x14ac:dyDescent="0.2">
      <c r="A2947" s="1">
        <v>43810.930625000001</v>
      </c>
      <c r="B2947" t="s">
        <v>8565</v>
      </c>
      <c r="C2947" t="s">
        <v>8566</v>
      </c>
      <c r="D2947">
        <v>1</v>
      </c>
      <c r="E2947">
        <v>1</v>
      </c>
      <c r="F2947">
        <v>3</v>
      </c>
      <c r="G2947" t="s">
        <v>8556</v>
      </c>
      <c r="J2947" t="s">
        <v>8557</v>
      </c>
      <c r="K2947">
        <v>1.2048886155344399E+18</v>
      </c>
      <c r="L2947" t="s">
        <v>8567</v>
      </c>
    </row>
    <row r="2948" spans="1:12" x14ac:dyDescent="0.2">
      <c r="A2948" s="1">
        <v>43810.93041666667</v>
      </c>
      <c r="B2948" t="s">
        <v>8568</v>
      </c>
      <c r="D2948">
        <v>0</v>
      </c>
      <c r="E2948">
        <v>0</v>
      </c>
      <c r="F2948">
        <v>0</v>
      </c>
      <c r="G2948" t="s">
        <v>8569</v>
      </c>
      <c r="K2948">
        <v>1.20488854219696E+18</v>
      </c>
      <c r="L2948" t="s">
        <v>8570</v>
      </c>
    </row>
    <row r="2949" spans="1:12" x14ac:dyDescent="0.2">
      <c r="A2949" s="1">
        <v>43810.929108796299</v>
      </c>
      <c r="B2949" t="s">
        <v>8571</v>
      </c>
      <c r="D2949">
        <v>0</v>
      </c>
      <c r="E2949">
        <v>0</v>
      </c>
      <c r="F2949">
        <v>0</v>
      </c>
      <c r="G2949" t="s">
        <v>8572</v>
      </c>
      <c r="K2949">
        <v>1.20488806589599E+18</v>
      </c>
      <c r="L2949" t="s">
        <v>8573</v>
      </c>
    </row>
    <row r="2950" spans="1:12" x14ac:dyDescent="0.2">
      <c r="A2950" s="1">
        <v>43810.927905092591</v>
      </c>
      <c r="B2950" t="s">
        <v>8574</v>
      </c>
      <c r="D2950">
        <v>0</v>
      </c>
      <c r="E2950">
        <v>0</v>
      </c>
      <c r="F2950">
        <v>1</v>
      </c>
      <c r="G2950" t="s">
        <v>8575</v>
      </c>
      <c r="K2950">
        <v>1.2048876300071501E+18</v>
      </c>
      <c r="L2950" t="s">
        <v>8576</v>
      </c>
    </row>
    <row r="2951" spans="1:12" x14ac:dyDescent="0.2">
      <c r="A2951" s="1">
        <v>43810.927743055552</v>
      </c>
      <c r="B2951" t="s">
        <v>7263</v>
      </c>
      <c r="D2951">
        <v>0</v>
      </c>
      <c r="E2951">
        <v>1</v>
      </c>
      <c r="F2951">
        <v>1</v>
      </c>
      <c r="G2951" t="s">
        <v>8577</v>
      </c>
      <c r="K2951">
        <v>1.20488756969729E+18</v>
      </c>
      <c r="L2951" t="s">
        <v>8578</v>
      </c>
    </row>
    <row r="2952" spans="1:12" x14ac:dyDescent="0.2">
      <c r="A2952" s="1">
        <v>43810.926319444443</v>
      </c>
      <c r="B2952" t="s">
        <v>8579</v>
      </c>
      <c r="D2952">
        <v>0</v>
      </c>
      <c r="E2952">
        <v>0</v>
      </c>
      <c r="F2952">
        <v>1</v>
      </c>
      <c r="G2952" t="s">
        <v>8580</v>
      </c>
      <c r="K2952">
        <v>1.2048870558699E+18</v>
      </c>
      <c r="L2952" t="s">
        <v>8581</v>
      </c>
    </row>
    <row r="2953" spans="1:12" x14ac:dyDescent="0.2">
      <c r="A2953" s="1">
        <v>43810.926111111112</v>
      </c>
      <c r="B2953" t="s">
        <v>8582</v>
      </c>
      <c r="D2953">
        <v>0</v>
      </c>
      <c r="E2953">
        <v>0</v>
      </c>
      <c r="F2953">
        <v>0</v>
      </c>
      <c r="G2953" t="s">
        <v>8583</v>
      </c>
      <c r="J2953" t="s">
        <v>8584</v>
      </c>
      <c r="K2953">
        <v>1.2048869797264499E+18</v>
      </c>
      <c r="L2953" t="s">
        <v>8585</v>
      </c>
    </row>
    <row r="2954" spans="1:12" x14ac:dyDescent="0.2">
      <c r="A2954" s="1">
        <v>43810.925659722219</v>
      </c>
      <c r="B2954" t="s">
        <v>8586</v>
      </c>
      <c r="D2954">
        <v>1</v>
      </c>
      <c r="E2954">
        <v>0</v>
      </c>
      <c r="F2954">
        <v>5</v>
      </c>
      <c r="G2954" t="s">
        <v>8587</v>
      </c>
      <c r="K2954">
        <v>1.2048868174152901E+18</v>
      </c>
      <c r="L2954" t="s">
        <v>8588</v>
      </c>
    </row>
    <row r="2955" spans="1:12" x14ac:dyDescent="0.2">
      <c r="A2955" s="1">
        <v>43810.92491898148</v>
      </c>
      <c r="B2955" t="s">
        <v>8589</v>
      </c>
      <c r="D2955">
        <v>0</v>
      </c>
      <c r="E2955">
        <v>2</v>
      </c>
      <c r="F2955">
        <v>3</v>
      </c>
      <c r="G2955" t="s">
        <v>8590</v>
      </c>
      <c r="K2955">
        <v>1.2048865467401001E+18</v>
      </c>
      <c r="L2955" t="s">
        <v>8591</v>
      </c>
    </row>
    <row r="2956" spans="1:12" x14ac:dyDescent="0.2">
      <c r="A2956" s="1">
        <v>43810.923368055555</v>
      </c>
      <c r="B2956" t="s">
        <v>8592</v>
      </c>
      <c r="D2956">
        <v>0</v>
      </c>
      <c r="E2956">
        <v>3</v>
      </c>
      <c r="F2956">
        <v>1</v>
      </c>
      <c r="G2956" t="s">
        <v>8593</v>
      </c>
      <c r="K2956">
        <v>1.2048859876896699E+18</v>
      </c>
      <c r="L2956" t="s">
        <v>8594</v>
      </c>
    </row>
    <row r="2957" spans="1:12" x14ac:dyDescent="0.2">
      <c r="A2957" s="1">
        <v>43810.921365740738</v>
      </c>
      <c r="B2957" t="s">
        <v>8595</v>
      </c>
      <c r="D2957">
        <v>1</v>
      </c>
      <c r="E2957">
        <v>0</v>
      </c>
      <c r="F2957">
        <v>1</v>
      </c>
      <c r="G2957" t="s">
        <v>8596</v>
      </c>
      <c r="K2957">
        <v>1.2048852619409001E+18</v>
      </c>
      <c r="L2957" t="s">
        <v>8597</v>
      </c>
    </row>
    <row r="2958" spans="1:12" x14ac:dyDescent="0.2">
      <c r="A2958" s="1">
        <v>43810.921238425923</v>
      </c>
      <c r="B2958" t="s">
        <v>8598</v>
      </c>
      <c r="D2958">
        <v>0</v>
      </c>
      <c r="E2958">
        <v>0</v>
      </c>
      <c r="F2958">
        <v>0</v>
      </c>
      <c r="G2958" t="s">
        <v>8599</v>
      </c>
      <c r="K2958">
        <v>1.20488521452849E+18</v>
      </c>
      <c r="L2958" t="s">
        <v>8600</v>
      </c>
    </row>
    <row r="2959" spans="1:12" x14ac:dyDescent="0.2">
      <c r="A2959" s="1">
        <v>43810.921226851853</v>
      </c>
      <c r="B2959" t="s">
        <v>7536</v>
      </c>
      <c r="D2959">
        <v>18</v>
      </c>
      <c r="E2959">
        <v>546</v>
      </c>
      <c r="F2959">
        <v>585</v>
      </c>
      <c r="G2959" t="s">
        <v>8601</v>
      </c>
      <c r="K2959">
        <v>1.2048852099063301E+18</v>
      </c>
      <c r="L2959" t="s">
        <v>8602</v>
      </c>
    </row>
    <row r="2960" spans="1:12" x14ac:dyDescent="0.2">
      <c r="A2960" s="1">
        <v>43810.921203703707</v>
      </c>
      <c r="B2960" t="s">
        <v>8603</v>
      </c>
      <c r="C2960" t="s">
        <v>311</v>
      </c>
      <c r="D2960">
        <v>0</v>
      </c>
      <c r="E2960">
        <v>0</v>
      </c>
      <c r="F2960">
        <v>0</v>
      </c>
      <c r="G2960" t="s">
        <v>1159</v>
      </c>
      <c r="K2960">
        <v>1.20488520326675E+18</v>
      </c>
      <c r="L2960" t="s">
        <v>8604</v>
      </c>
    </row>
    <row r="2961" spans="1:12" x14ac:dyDescent="0.2">
      <c r="A2961" s="1">
        <v>43810.915173611109</v>
      </c>
      <c r="B2961" t="s">
        <v>8605</v>
      </c>
      <c r="D2961">
        <v>0</v>
      </c>
      <c r="E2961">
        <v>0</v>
      </c>
      <c r="F2961">
        <v>0</v>
      </c>
      <c r="G2961" t="s">
        <v>8606</v>
      </c>
      <c r="K2961">
        <v>1.2048830147418701E+18</v>
      </c>
      <c r="L2961" t="s">
        <v>8607</v>
      </c>
    </row>
    <row r="2962" spans="1:12" x14ac:dyDescent="0.2">
      <c r="A2962" s="1">
        <v>43810.913032407407</v>
      </c>
      <c r="B2962" t="s">
        <v>8608</v>
      </c>
      <c r="D2962">
        <v>0</v>
      </c>
      <c r="E2962">
        <v>0</v>
      </c>
      <c r="F2962">
        <v>0</v>
      </c>
      <c r="G2962" t="s">
        <v>8609</v>
      </c>
      <c r="K2962">
        <v>1.2048822410563699E+18</v>
      </c>
      <c r="L2962" t="s">
        <v>8610</v>
      </c>
    </row>
    <row r="2963" spans="1:12" x14ac:dyDescent="0.2">
      <c r="A2963" s="1">
        <v>43810.912951388891</v>
      </c>
      <c r="B2963" t="s">
        <v>8611</v>
      </c>
      <c r="D2963">
        <v>0</v>
      </c>
      <c r="E2963">
        <v>0</v>
      </c>
      <c r="F2963">
        <v>0</v>
      </c>
      <c r="G2963" t="s">
        <v>8612</v>
      </c>
      <c r="J2963" t="s">
        <v>8613</v>
      </c>
      <c r="K2963">
        <v>1.20488221335713E+18</v>
      </c>
      <c r="L2963" t="s">
        <v>8614</v>
      </c>
    </row>
    <row r="2964" spans="1:12" x14ac:dyDescent="0.2">
      <c r="A2964" s="1">
        <v>43810.911435185182</v>
      </c>
      <c r="B2964" t="s">
        <v>8615</v>
      </c>
      <c r="D2964">
        <v>0</v>
      </c>
      <c r="E2964">
        <v>0</v>
      </c>
      <c r="F2964">
        <v>0</v>
      </c>
      <c r="G2964" t="s">
        <v>8616</v>
      </c>
      <c r="K2964">
        <v>1.2048816609547699E+18</v>
      </c>
      <c r="L2964" t="s">
        <v>8617</v>
      </c>
    </row>
    <row r="2965" spans="1:12" x14ac:dyDescent="0.2">
      <c r="A2965" s="1">
        <v>43810.910474537035</v>
      </c>
      <c r="B2965" t="s">
        <v>8618</v>
      </c>
      <c r="C2965" t="s">
        <v>8618</v>
      </c>
      <c r="D2965">
        <v>0</v>
      </c>
      <c r="E2965">
        <v>0</v>
      </c>
      <c r="F2965">
        <v>0</v>
      </c>
      <c r="G2965" t="s">
        <v>8619</v>
      </c>
      <c r="K2965">
        <v>1.20488131575091E+18</v>
      </c>
      <c r="L2965" t="s">
        <v>8620</v>
      </c>
    </row>
    <row r="2966" spans="1:12" x14ac:dyDescent="0.2">
      <c r="A2966" s="1">
        <v>43810.909814814811</v>
      </c>
      <c r="B2966" t="s">
        <v>8621</v>
      </c>
      <c r="D2966">
        <v>0</v>
      </c>
      <c r="E2966">
        <v>0</v>
      </c>
      <c r="F2966">
        <v>0</v>
      </c>
      <c r="G2966" t="s">
        <v>8622</v>
      </c>
      <c r="K2966">
        <v>1.20488107568993E+18</v>
      </c>
      <c r="L2966" t="s">
        <v>8623</v>
      </c>
    </row>
    <row r="2967" spans="1:12" x14ac:dyDescent="0.2">
      <c r="A2967" s="1">
        <v>43810.909722222219</v>
      </c>
      <c r="B2967" t="s">
        <v>109</v>
      </c>
      <c r="D2967">
        <v>4</v>
      </c>
      <c r="E2967">
        <v>0</v>
      </c>
      <c r="F2967">
        <v>4</v>
      </c>
      <c r="G2967" t="s">
        <v>8624</v>
      </c>
      <c r="K2967">
        <v>1.2048810400929201E+18</v>
      </c>
      <c r="L2967" t="s">
        <v>8625</v>
      </c>
    </row>
    <row r="2968" spans="1:12" x14ac:dyDescent="0.2">
      <c r="A2968" s="1">
        <v>43810.909502314818</v>
      </c>
      <c r="B2968" t="s">
        <v>8626</v>
      </c>
      <c r="D2968">
        <v>0</v>
      </c>
      <c r="E2968">
        <v>0</v>
      </c>
      <c r="F2968">
        <v>0</v>
      </c>
      <c r="G2968" t="s">
        <v>8627</v>
      </c>
      <c r="K2968">
        <v>1.2048809606653701E+18</v>
      </c>
      <c r="L2968" t="s">
        <v>8628</v>
      </c>
    </row>
    <row r="2969" spans="1:12" x14ac:dyDescent="0.2">
      <c r="A2969" s="1">
        <v>43810.909282407411</v>
      </c>
      <c r="B2969" t="s">
        <v>8629</v>
      </c>
      <c r="D2969">
        <v>0</v>
      </c>
      <c r="E2969">
        <v>0</v>
      </c>
      <c r="F2969">
        <v>1</v>
      </c>
      <c r="G2969" t="s">
        <v>6451</v>
      </c>
      <c r="K2969">
        <v>1.20488088338528E+18</v>
      </c>
      <c r="L2969" t="s">
        <v>8630</v>
      </c>
    </row>
    <row r="2970" spans="1:12" x14ac:dyDescent="0.2">
      <c r="A2970" s="1">
        <v>43810.90865740741</v>
      </c>
      <c r="B2970" t="s">
        <v>6220</v>
      </c>
      <c r="D2970">
        <v>15</v>
      </c>
      <c r="E2970">
        <v>304</v>
      </c>
      <c r="F2970">
        <v>449</v>
      </c>
      <c r="G2970" t="s">
        <v>8631</v>
      </c>
      <c r="K2970">
        <v>1.2048806550684001E+18</v>
      </c>
      <c r="L2970" t="s">
        <v>8632</v>
      </c>
    </row>
    <row r="2971" spans="1:12" x14ac:dyDescent="0.2">
      <c r="A2971" s="1">
        <v>43810.908009259256</v>
      </c>
      <c r="B2971" t="s">
        <v>8633</v>
      </c>
      <c r="C2971" t="s">
        <v>721</v>
      </c>
      <c r="D2971">
        <v>0</v>
      </c>
      <c r="E2971">
        <v>0</v>
      </c>
      <c r="F2971">
        <v>0</v>
      </c>
      <c r="G2971" t="s">
        <v>8634</v>
      </c>
      <c r="K2971">
        <v>1.20488041890387E+18</v>
      </c>
      <c r="L2971" t="s">
        <v>8635</v>
      </c>
    </row>
    <row r="2972" spans="1:12" x14ac:dyDescent="0.2">
      <c r="A2972" s="1">
        <v>43810.907442129632</v>
      </c>
      <c r="B2972" t="s">
        <v>8636</v>
      </c>
      <c r="C2972" t="s">
        <v>1772</v>
      </c>
      <c r="D2972">
        <v>0</v>
      </c>
      <c r="E2972">
        <v>0</v>
      </c>
      <c r="F2972">
        <v>0</v>
      </c>
      <c r="G2972" t="s">
        <v>8637</v>
      </c>
      <c r="K2972">
        <v>1.2048802163735601E+18</v>
      </c>
      <c r="L2972" t="s">
        <v>8638</v>
      </c>
    </row>
    <row r="2973" spans="1:12" x14ac:dyDescent="0.2">
      <c r="A2973" s="1">
        <v>43810.905312499999</v>
      </c>
      <c r="B2973" t="s">
        <v>8639</v>
      </c>
      <c r="D2973">
        <v>0</v>
      </c>
      <c r="E2973">
        <v>3</v>
      </c>
      <c r="F2973">
        <v>0</v>
      </c>
      <c r="G2973" t="s">
        <v>8640</v>
      </c>
      <c r="K2973">
        <v>1.20487944272161E+18</v>
      </c>
      <c r="L2973" t="s">
        <v>8641</v>
      </c>
    </row>
    <row r="2974" spans="1:12" x14ac:dyDescent="0.2">
      <c r="A2974" s="1">
        <v>43810.904224537036</v>
      </c>
      <c r="B2974" t="s">
        <v>8642</v>
      </c>
      <c r="D2974">
        <v>0</v>
      </c>
      <c r="E2974">
        <v>0</v>
      </c>
      <c r="F2974">
        <v>0</v>
      </c>
      <c r="G2974" t="s">
        <v>8643</v>
      </c>
      <c r="K2974">
        <v>1.2048790470519199E+18</v>
      </c>
      <c r="L2974" t="s">
        <v>8644</v>
      </c>
    </row>
    <row r="2975" spans="1:12" x14ac:dyDescent="0.2">
      <c r="A2975" s="1">
        <v>43810.901979166665</v>
      </c>
      <c r="B2975" t="s">
        <v>8645</v>
      </c>
      <c r="D2975">
        <v>0</v>
      </c>
      <c r="E2975">
        <v>0</v>
      </c>
      <c r="F2975">
        <v>0</v>
      </c>
      <c r="G2975" t="s">
        <v>8646</v>
      </c>
      <c r="K2975">
        <v>1.20487823366735E+18</v>
      </c>
      <c r="L2975" t="s">
        <v>8647</v>
      </c>
    </row>
    <row r="2976" spans="1:12" x14ac:dyDescent="0.2">
      <c r="A2976" s="1">
        <v>43810.90084490741</v>
      </c>
      <c r="B2976" t="s">
        <v>8648</v>
      </c>
      <c r="D2976">
        <v>0</v>
      </c>
      <c r="E2976">
        <v>1</v>
      </c>
      <c r="F2976">
        <v>0</v>
      </c>
      <c r="G2976" t="s">
        <v>8649</v>
      </c>
      <c r="I2976" t="e">
        <f>Saudi_Aramco</f>
        <v>#NAME?</v>
      </c>
      <c r="K2976">
        <v>1.20487782414382E+18</v>
      </c>
      <c r="L2976" t="s">
        <v>8650</v>
      </c>
    </row>
    <row r="2977" spans="1:12" x14ac:dyDescent="0.2">
      <c r="A2977" s="1">
        <v>43810.899618055555</v>
      </c>
      <c r="B2977" t="s">
        <v>8651</v>
      </c>
      <c r="C2977" t="s">
        <v>13</v>
      </c>
      <c r="D2977">
        <v>0</v>
      </c>
      <c r="E2977">
        <v>0</v>
      </c>
      <c r="F2977">
        <v>0</v>
      </c>
      <c r="G2977" t="s">
        <v>8652</v>
      </c>
      <c r="K2977">
        <v>1.20487737833965E+18</v>
      </c>
      <c r="L2977" t="s">
        <v>8653</v>
      </c>
    </row>
    <row r="2978" spans="1:12" x14ac:dyDescent="0.2">
      <c r="A2978" s="1">
        <v>43810.899224537039</v>
      </c>
      <c r="B2978" t="s">
        <v>8654</v>
      </c>
      <c r="D2978">
        <v>0</v>
      </c>
      <c r="E2978">
        <v>4</v>
      </c>
      <c r="F2978">
        <v>1</v>
      </c>
      <c r="G2978" t="s">
        <v>8655</v>
      </c>
      <c r="K2978">
        <v>1.20487723825408E+18</v>
      </c>
      <c r="L2978" t="s">
        <v>8656</v>
      </c>
    </row>
    <row r="2979" spans="1:12" x14ac:dyDescent="0.2">
      <c r="A2979" s="1">
        <v>43810.895636574074</v>
      </c>
      <c r="B2979" t="s">
        <v>8657</v>
      </c>
      <c r="D2979">
        <v>0</v>
      </c>
      <c r="E2979">
        <v>0</v>
      </c>
      <c r="F2979">
        <v>0</v>
      </c>
      <c r="G2979" t="s">
        <v>8658</v>
      </c>
      <c r="K2979">
        <v>1.20487593567103E+18</v>
      </c>
      <c r="L2979" t="s">
        <v>8659</v>
      </c>
    </row>
    <row r="2980" spans="1:12" x14ac:dyDescent="0.2">
      <c r="A2980" s="1">
        <v>43810.894525462965</v>
      </c>
      <c r="B2980" t="s">
        <v>8660</v>
      </c>
      <c r="D2980">
        <v>1</v>
      </c>
      <c r="E2980">
        <v>0</v>
      </c>
      <c r="F2980">
        <v>4</v>
      </c>
      <c r="G2980" t="s">
        <v>8661</v>
      </c>
      <c r="K2980">
        <v>1.20487553453618E+18</v>
      </c>
      <c r="L2980" t="s">
        <v>8662</v>
      </c>
    </row>
    <row r="2981" spans="1:12" x14ac:dyDescent="0.2">
      <c r="A2981" s="1">
        <v>43810.890543981484</v>
      </c>
      <c r="B2981" t="s">
        <v>8663</v>
      </c>
      <c r="D2981">
        <v>0</v>
      </c>
      <c r="E2981">
        <v>0</v>
      </c>
      <c r="F2981">
        <v>0</v>
      </c>
      <c r="G2981" t="s">
        <v>8664</v>
      </c>
      <c r="K2981">
        <v>1.20487409021087E+18</v>
      </c>
      <c r="L2981" t="s">
        <v>8665</v>
      </c>
    </row>
    <row r="2982" spans="1:12" x14ac:dyDescent="0.2">
      <c r="A2982" s="1">
        <v>43810.886944444443</v>
      </c>
      <c r="B2982" t="s">
        <v>8666</v>
      </c>
      <c r="D2982">
        <v>0</v>
      </c>
      <c r="E2982">
        <v>0</v>
      </c>
      <c r="F2982">
        <v>0</v>
      </c>
      <c r="G2982" t="s">
        <v>6451</v>
      </c>
      <c r="K2982">
        <v>1.2048727869525399E+18</v>
      </c>
      <c r="L2982" t="s">
        <v>8667</v>
      </c>
    </row>
    <row r="2983" spans="1:12" x14ac:dyDescent="0.2">
      <c r="A2983" s="1">
        <v>43810.886689814812</v>
      </c>
      <c r="B2983" t="s">
        <v>8668</v>
      </c>
      <c r="D2983">
        <v>0</v>
      </c>
      <c r="E2983">
        <v>0</v>
      </c>
      <c r="F2983">
        <v>0</v>
      </c>
      <c r="G2983" t="s">
        <v>8669</v>
      </c>
      <c r="K2983">
        <v>1.2048726933608E+18</v>
      </c>
      <c r="L2983" t="s">
        <v>8670</v>
      </c>
    </row>
    <row r="2984" spans="1:12" x14ac:dyDescent="0.2">
      <c r="A2984" s="1">
        <v>43810.886134259257</v>
      </c>
      <c r="B2984" t="s">
        <v>8671</v>
      </c>
      <c r="D2984">
        <v>0</v>
      </c>
      <c r="E2984">
        <v>2</v>
      </c>
      <c r="F2984">
        <v>4</v>
      </c>
      <c r="G2984" t="s">
        <v>8672</v>
      </c>
      <c r="K2984">
        <v>1.20487249408941E+18</v>
      </c>
      <c r="L2984" t="s">
        <v>8673</v>
      </c>
    </row>
    <row r="2985" spans="1:12" x14ac:dyDescent="0.2">
      <c r="A2985" s="1">
        <v>43810.884687500002</v>
      </c>
      <c r="B2985" t="s">
        <v>8674</v>
      </c>
      <c r="D2985">
        <v>1</v>
      </c>
      <c r="E2985">
        <v>0</v>
      </c>
      <c r="F2985">
        <v>1</v>
      </c>
      <c r="G2985" t="s">
        <v>8675</v>
      </c>
      <c r="K2985">
        <v>1.20487196856413E+18</v>
      </c>
      <c r="L2985" t="s">
        <v>8676</v>
      </c>
    </row>
    <row r="2986" spans="1:12" x14ac:dyDescent="0.2">
      <c r="A2986" s="1">
        <v>43810.883101851854</v>
      </c>
      <c r="B2986" t="s">
        <v>1930</v>
      </c>
      <c r="D2986">
        <v>0</v>
      </c>
      <c r="E2986">
        <v>0</v>
      </c>
      <c r="F2986">
        <v>0</v>
      </c>
      <c r="G2986" t="s">
        <v>8677</v>
      </c>
      <c r="K2986">
        <v>1.20487139232946E+18</v>
      </c>
      <c r="L2986" t="s">
        <v>8678</v>
      </c>
    </row>
    <row r="2987" spans="1:12" x14ac:dyDescent="0.2">
      <c r="A2987" s="1">
        <v>43810.88013888889</v>
      </c>
      <c r="B2987" t="s">
        <v>8679</v>
      </c>
      <c r="D2987">
        <v>0</v>
      </c>
      <c r="E2987">
        <v>0</v>
      </c>
      <c r="F2987">
        <v>0</v>
      </c>
      <c r="G2987" t="s">
        <v>8680</v>
      </c>
      <c r="I2987" t="e">
        <f>loolo7727</f>
        <v>#NAME?</v>
      </c>
      <c r="K2987">
        <v>1.20487031938893E+18</v>
      </c>
      <c r="L2987" t="s">
        <v>8681</v>
      </c>
    </row>
    <row r="2988" spans="1:12" x14ac:dyDescent="0.2">
      <c r="A2988" s="1">
        <v>43810.879143518519</v>
      </c>
      <c r="B2988" t="s">
        <v>8682</v>
      </c>
      <c r="D2988">
        <v>0</v>
      </c>
      <c r="E2988">
        <v>0</v>
      </c>
      <c r="F2988">
        <v>0</v>
      </c>
      <c r="G2988" t="s">
        <v>8683</v>
      </c>
      <c r="K2988">
        <v>1.2048699603606899E+18</v>
      </c>
      <c r="L2988" t="s">
        <v>8684</v>
      </c>
    </row>
    <row r="2989" spans="1:12" x14ac:dyDescent="0.2">
      <c r="A2989" s="1">
        <v>43810.878877314812</v>
      </c>
      <c r="B2989" t="s">
        <v>8685</v>
      </c>
      <c r="D2989">
        <v>0</v>
      </c>
      <c r="E2989">
        <v>0</v>
      </c>
      <c r="F2989">
        <v>0</v>
      </c>
      <c r="G2989" t="s">
        <v>8686</v>
      </c>
      <c r="K2989">
        <v>1.2048698614170601E+18</v>
      </c>
      <c r="L2989" t="s">
        <v>8687</v>
      </c>
    </row>
    <row r="2990" spans="1:12" x14ac:dyDescent="0.2">
      <c r="A2990" s="1">
        <v>43810.878194444442</v>
      </c>
      <c r="B2990" t="s">
        <v>798</v>
      </c>
      <c r="D2990">
        <v>2</v>
      </c>
      <c r="E2990">
        <v>1</v>
      </c>
      <c r="F2990">
        <v>5</v>
      </c>
      <c r="G2990" t="s">
        <v>8688</v>
      </c>
      <c r="K2990">
        <v>1.20486961410419E+18</v>
      </c>
      <c r="L2990" t="s">
        <v>8689</v>
      </c>
    </row>
    <row r="2991" spans="1:12" x14ac:dyDescent="0.2">
      <c r="A2991" s="1">
        <v>43810.877187500002</v>
      </c>
      <c r="B2991" t="s">
        <v>8690</v>
      </c>
      <c r="D2991">
        <v>9</v>
      </c>
      <c r="E2991">
        <v>6</v>
      </c>
      <c r="F2991">
        <v>6</v>
      </c>
      <c r="G2991" t="s">
        <v>8691</v>
      </c>
      <c r="I2991" t="e">
        <f>tadawul</f>
        <v>#NAME?</v>
      </c>
      <c r="K2991">
        <v>1.2048692531591099E+18</v>
      </c>
      <c r="L2991" t="s">
        <v>8692</v>
      </c>
    </row>
    <row r="2992" spans="1:12" x14ac:dyDescent="0.2">
      <c r="A2992" s="1">
        <v>43810.877118055556</v>
      </c>
      <c r="B2992" t="s">
        <v>8693</v>
      </c>
      <c r="D2992">
        <v>1</v>
      </c>
      <c r="E2992">
        <v>0</v>
      </c>
      <c r="F2992">
        <v>0</v>
      </c>
      <c r="G2992" t="s">
        <v>8694</v>
      </c>
      <c r="K2992">
        <v>1.2048692242646001E+18</v>
      </c>
      <c r="L2992" t="s">
        <v>8695</v>
      </c>
    </row>
    <row r="2993" spans="1:12" x14ac:dyDescent="0.2">
      <c r="A2993" s="1">
        <v>43810.876331018517</v>
      </c>
      <c r="B2993" t="s">
        <v>8696</v>
      </c>
      <c r="D2993">
        <v>0</v>
      </c>
      <c r="E2993">
        <v>2</v>
      </c>
      <c r="F2993">
        <v>0</v>
      </c>
      <c r="G2993" t="s">
        <v>8697</v>
      </c>
      <c r="K2993">
        <v>1.2048689398362399E+18</v>
      </c>
      <c r="L2993" t="s">
        <v>8698</v>
      </c>
    </row>
    <row r="2994" spans="1:12" x14ac:dyDescent="0.2">
      <c r="A2994" s="1">
        <v>43810.874074074076</v>
      </c>
      <c r="B2994" t="s">
        <v>5342</v>
      </c>
      <c r="D2994">
        <v>3</v>
      </c>
      <c r="E2994">
        <v>0</v>
      </c>
      <c r="F2994">
        <v>0</v>
      </c>
      <c r="G2994" t="s">
        <v>8699</v>
      </c>
      <c r="K2994">
        <v>1.20486812234125E+18</v>
      </c>
      <c r="L2994" t="s">
        <v>8700</v>
      </c>
    </row>
    <row r="2995" spans="1:12" x14ac:dyDescent="0.2">
      <c r="A2995" s="1">
        <v>43810.87400462963</v>
      </c>
      <c r="B2995" t="s">
        <v>8701</v>
      </c>
      <c r="D2995">
        <v>0</v>
      </c>
      <c r="E2995">
        <v>1</v>
      </c>
      <c r="F2995">
        <v>0</v>
      </c>
      <c r="G2995" t="s">
        <v>8702</v>
      </c>
      <c r="K2995">
        <v>1.20486809774578E+18</v>
      </c>
      <c r="L2995" t="s">
        <v>8703</v>
      </c>
    </row>
    <row r="2996" spans="1:12" x14ac:dyDescent="0.2">
      <c r="A2996" s="1">
        <v>43810.872870370367</v>
      </c>
      <c r="B2996" t="s">
        <v>8704</v>
      </c>
      <c r="D2996">
        <v>0</v>
      </c>
      <c r="E2996">
        <v>0</v>
      </c>
      <c r="F2996">
        <v>0</v>
      </c>
      <c r="G2996" t="s">
        <v>8705</v>
      </c>
      <c r="K2996">
        <v>1.20486768798333E+18</v>
      </c>
      <c r="L2996" t="s">
        <v>8706</v>
      </c>
    </row>
    <row r="2997" spans="1:12" x14ac:dyDescent="0.2">
      <c r="A2997" s="1">
        <v>43810.871006944442</v>
      </c>
      <c r="B2997" t="s">
        <v>6029</v>
      </c>
      <c r="D2997">
        <v>0</v>
      </c>
      <c r="E2997">
        <v>0</v>
      </c>
      <c r="F2997">
        <v>0</v>
      </c>
      <c r="G2997" t="s">
        <v>8707</v>
      </c>
      <c r="K2997">
        <v>1.2048670129520499E+18</v>
      </c>
      <c r="L2997" t="s">
        <v>8708</v>
      </c>
    </row>
    <row r="2998" spans="1:12" x14ac:dyDescent="0.2">
      <c r="A2998" s="1">
        <v>43810.870995370373</v>
      </c>
      <c r="B2998" t="s">
        <v>8709</v>
      </c>
      <c r="D2998">
        <v>0</v>
      </c>
      <c r="E2998">
        <v>0</v>
      </c>
      <c r="F2998">
        <v>0</v>
      </c>
      <c r="G2998" t="s">
        <v>8710</v>
      </c>
      <c r="K2998">
        <v>1.2048670078517701E+18</v>
      </c>
      <c r="L2998" t="s">
        <v>8711</v>
      </c>
    </row>
    <row r="2999" spans="1:12" x14ac:dyDescent="0.2">
      <c r="A2999" s="1">
        <v>43810.869953703703</v>
      </c>
      <c r="B2999" t="s">
        <v>7383</v>
      </c>
      <c r="D2999">
        <v>0</v>
      </c>
      <c r="E2999">
        <v>1</v>
      </c>
      <c r="F2999">
        <v>3</v>
      </c>
      <c r="G2999" t="s">
        <v>8712</v>
      </c>
      <c r="K2999">
        <v>1.2048666284853399E+18</v>
      </c>
      <c r="L2999" t="s">
        <v>8713</v>
      </c>
    </row>
    <row r="3000" spans="1:12" x14ac:dyDescent="0.2">
      <c r="A3000" s="1">
        <v>43810.869826388887</v>
      </c>
      <c r="B3000" t="s">
        <v>8714</v>
      </c>
      <c r="D3000">
        <v>0</v>
      </c>
      <c r="E3000">
        <v>0</v>
      </c>
      <c r="F3000">
        <v>0</v>
      </c>
      <c r="G3000" t="s">
        <v>8715</v>
      </c>
      <c r="K3000">
        <v>1.20486658336303E+18</v>
      </c>
      <c r="L3000" t="s">
        <v>8716</v>
      </c>
    </row>
    <row r="3001" spans="1:12" x14ac:dyDescent="0.2">
      <c r="A3001" s="1">
        <v>43810.869745370372</v>
      </c>
      <c r="B3001" t="s">
        <v>8717</v>
      </c>
      <c r="D3001">
        <v>0</v>
      </c>
      <c r="E3001">
        <v>1</v>
      </c>
      <c r="F3001">
        <v>0</v>
      </c>
      <c r="G3001" t="s">
        <v>8718</v>
      </c>
      <c r="K3001">
        <v>1.20486655404065E+18</v>
      </c>
      <c r="L3001" t="s">
        <v>8719</v>
      </c>
    </row>
    <row r="3002" spans="1:12" x14ac:dyDescent="0.2">
      <c r="A3002" s="1">
        <v>43810.868449074071</v>
      </c>
      <c r="B3002" t="s">
        <v>8720</v>
      </c>
      <c r="C3002" t="s">
        <v>8721</v>
      </c>
      <c r="D3002">
        <v>0</v>
      </c>
      <c r="E3002">
        <v>3</v>
      </c>
      <c r="F3002">
        <v>2</v>
      </c>
      <c r="G3002" t="s">
        <v>8722</v>
      </c>
      <c r="K3002">
        <v>1.2048660839346099E+18</v>
      </c>
      <c r="L3002" t="s">
        <v>8723</v>
      </c>
    </row>
    <row r="3003" spans="1:12" x14ac:dyDescent="0.2">
      <c r="A3003" s="1">
        <v>43810.868125000001</v>
      </c>
      <c r="B3003" t="s">
        <v>8724</v>
      </c>
      <c r="D3003">
        <v>0</v>
      </c>
      <c r="E3003">
        <v>0</v>
      </c>
      <c r="F3003">
        <v>0</v>
      </c>
      <c r="G3003" t="s">
        <v>8725</v>
      </c>
      <c r="K3003">
        <v>1.2048659665360799E+18</v>
      </c>
      <c r="L3003" t="s">
        <v>8726</v>
      </c>
    </row>
    <row r="3004" spans="1:12" x14ac:dyDescent="0.2">
      <c r="A3004" s="1">
        <v>43810.867395833331</v>
      </c>
      <c r="B3004" t="s">
        <v>8727</v>
      </c>
      <c r="D3004">
        <v>1</v>
      </c>
      <c r="E3004">
        <v>1</v>
      </c>
      <c r="F3004">
        <v>2</v>
      </c>
      <c r="G3004" t="s">
        <v>8728</v>
      </c>
      <c r="K3004">
        <v>1.2048657027102001E+18</v>
      </c>
      <c r="L3004" t="s">
        <v>8729</v>
      </c>
    </row>
    <row r="3005" spans="1:12" x14ac:dyDescent="0.2">
      <c r="A3005" s="1">
        <v>43810.866875</v>
      </c>
      <c r="B3005" t="s">
        <v>8730</v>
      </c>
      <c r="D3005">
        <v>1</v>
      </c>
      <c r="E3005">
        <v>0</v>
      </c>
      <c r="F3005">
        <v>3</v>
      </c>
      <c r="G3005" t="s">
        <v>8731</v>
      </c>
      <c r="J3005" t="s">
        <v>8732</v>
      </c>
      <c r="K3005">
        <v>1.2048655140713001E+18</v>
      </c>
      <c r="L3005" t="s">
        <v>8733</v>
      </c>
    </row>
    <row r="3006" spans="1:12" x14ac:dyDescent="0.2">
      <c r="A3006" s="1">
        <v>43810.866863425923</v>
      </c>
      <c r="B3006" t="s">
        <v>8734</v>
      </c>
      <c r="D3006">
        <v>1</v>
      </c>
      <c r="E3006">
        <v>0</v>
      </c>
      <c r="F3006">
        <v>4</v>
      </c>
      <c r="G3006" t="s">
        <v>8735</v>
      </c>
      <c r="J3006" t="s">
        <v>8736</v>
      </c>
      <c r="K3006">
        <v>1.20486550930657E+18</v>
      </c>
      <c r="L3006" t="s">
        <v>8737</v>
      </c>
    </row>
    <row r="3007" spans="1:12" x14ac:dyDescent="0.2">
      <c r="A3007" s="1">
        <v>43810.866805555554</v>
      </c>
      <c r="B3007" t="s">
        <v>8738</v>
      </c>
      <c r="D3007">
        <v>0</v>
      </c>
      <c r="E3007">
        <v>0</v>
      </c>
      <c r="F3007">
        <v>1</v>
      </c>
      <c r="G3007" t="s">
        <v>8739</v>
      </c>
      <c r="K3007">
        <v>1.20486549075522E+18</v>
      </c>
      <c r="L3007" t="s">
        <v>8740</v>
      </c>
    </row>
    <row r="3008" spans="1:12" x14ac:dyDescent="0.2">
      <c r="A3008" s="1">
        <v>43810.865277777775</v>
      </c>
      <c r="B3008" t="s">
        <v>8741</v>
      </c>
      <c r="D3008">
        <v>0</v>
      </c>
      <c r="E3008">
        <v>0</v>
      </c>
      <c r="F3008">
        <v>0</v>
      </c>
      <c r="G3008" t="s">
        <v>8742</v>
      </c>
      <c r="K3008">
        <v>1.2048649340745999E+18</v>
      </c>
      <c r="L3008" t="s">
        <v>8743</v>
      </c>
    </row>
    <row r="3009" spans="1:12" x14ac:dyDescent="0.2">
      <c r="A3009" s="1">
        <v>43810.865254629629</v>
      </c>
      <c r="B3009" t="s">
        <v>8744</v>
      </c>
      <c r="D3009">
        <v>0</v>
      </c>
      <c r="E3009">
        <v>0</v>
      </c>
      <c r="F3009">
        <v>0</v>
      </c>
      <c r="G3009" t="s">
        <v>8745</v>
      </c>
      <c r="K3009">
        <v>1.2048649250442601E+18</v>
      </c>
      <c r="L3009" t="s">
        <v>8746</v>
      </c>
    </row>
    <row r="3010" spans="1:12" x14ac:dyDescent="0.2">
      <c r="A3010" s="1">
        <v>43810.865185185183</v>
      </c>
      <c r="B3010" t="s">
        <v>8747</v>
      </c>
      <c r="D3010">
        <v>0</v>
      </c>
      <c r="E3010">
        <v>3</v>
      </c>
      <c r="F3010">
        <v>6</v>
      </c>
      <c r="G3010" t="s">
        <v>8748</v>
      </c>
      <c r="K3010">
        <v>1.20486490166097E+18</v>
      </c>
      <c r="L3010" t="s">
        <v>8749</v>
      </c>
    </row>
    <row r="3011" spans="1:12" x14ac:dyDescent="0.2">
      <c r="A3011" s="1">
        <v>43810.865115740744</v>
      </c>
      <c r="B3011" t="s">
        <v>793</v>
      </c>
      <c r="D3011">
        <v>10</v>
      </c>
      <c r="E3011">
        <v>73</v>
      </c>
      <c r="F3011">
        <v>160</v>
      </c>
      <c r="G3011" t="s">
        <v>8750</v>
      </c>
      <c r="K3011">
        <v>1.2048648759834501E+18</v>
      </c>
      <c r="L3011" t="s">
        <v>8751</v>
      </c>
    </row>
    <row r="3012" spans="1:12" x14ac:dyDescent="0.2">
      <c r="A3012" s="1">
        <v>43810.864594907405</v>
      </c>
      <c r="B3012" t="s">
        <v>8752</v>
      </c>
      <c r="C3012" t="s">
        <v>1175</v>
      </c>
      <c r="D3012">
        <v>0</v>
      </c>
      <c r="E3012">
        <v>0</v>
      </c>
      <c r="F3012">
        <v>0</v>
      </c>
      <c r="G3012" t="s">
        <v>6451</v>
      </c>
      <c r="K3012">
        <v>1.2048646882926001E+18</v>
      </c>
      <c r="L3012" t="s">
        <v>8753</v>
      </c>
    </row>
    <row r="3013" spans="1:12" x14ac:dyDescent="0.2">
      <c r="A3013" s="1">
        <v>43810.864571759259</v>
      </c>
      <c r="B3013" t="s">
        <v>8754</v>
      </c>
      <c r="C3013" t="s">
        <v>8755</v>
      </c>
      <c r="D3013">
        <v>1</v>
      </c>
      <c r="E3013">
        <v>0</v>
      </c>
      <c r="F3013">
        <v>0</v>
      </c>
      <c r="G3013" t="s">
        <v>8756</v>
      </c>
      <c r="K3013">
        <v>1.20486467818433E+18</v>
      </c>
      <c r="L3013" t="s">
        <v>8757</v>
      </c>
    </row>
    <row r="3014" spans="1:12" x14ac:dyDescent="0.2">
      <c r="A3014" s="1">
        <v>43810.863807870373</v>
      </c>
      <c r="B3014" t="s">
        <v>8758</v>
      </c>
      <c r="D3014">
        <v>0</v>
      </c>
      <c r="E3014">
        <v>0</v>
      </c>
      <c r="F3014">
        <v>0</v>
      </c>
      <c r="G3014" t="s">
        <v>8759</v>
      </c>
      <c r="K3014">
        <v>1.20486440188867E+18</v>
      </c>
      <c r="L3014" t="s">
        <v>8760</v>
      </c>
    </row>
    <row r="3015" spans="1:12" x14ac:dyDescent="0.2">
      <c r="A3015" s="1">
        <v>43810.86309027778</v>
      </c>
      <c r="B3015" t="s">
        <v>8761</v>
      </c>
      <c r="D3015">
        <v>0</v>
      </c>
      <c r="E3015">
        <v>0</v>
      </c>
      <c r="F3015">
        <v>0</v>
      </c>
      <c r="G3015" t="s">
        <v>8762</v>
      </c>
      <c r="K3015">
        <v>1.20486414177472E+18</v>
      </c>
      <c r="L3015" t="s">
        <v>8763</v>
      </c>
    </row>
    <row r="3016" spans="1:12" x14ac:dyDescent="0.2">
      <c r="A3016" s="1">
        <v>43810.862442129626</v>
      </c>
      <c r="B3016" t="s">
        <v>8764</v>
      </c>
      <c r="D3016">
        <v>0</v>
      </c>
      <c r="E3016">
        <v>0</v>
      </c>
      <c r="F3016">
        <v>0</v>
      </c>
      <c r="G3016" t="s">
        <v>8765</v>
      </c>
      <c r="I3016" t="e">
        <f>AlRiyadh</f>
        <v>#NAME?</v>
      </c>
      <c r="K3016">
        <v>1.20486390654144E+18</v>
      </c>
      <c r="L3016" t="s">
        <v>8766</v>
      </c>
    </row>
    <row r="3017" spans="1:12" x14ac:dyDescent="0.2">
      <c r="A3017" s="1">
        <v>43810.862256944441</v>
      </c>
      <c r="B3017" t="s">
        <v>8767</v>
      </c>
      <c r="D3017">
        <v>0</v>
      </c>
      <c r="E3017">
        <v>0</v>
      </c>
      <c r="F3017">
        <v>2</v>
      </c>
      <c r="G3017" t="s">
        <v>8768</v>
      </c>
      <c r="K3017">
        <v>1.2048638421840499E+18</v>
      </c>
      <c r="L3017" t="s">
        <v>8769</v>
      </c>
    </row>
    <row r="3018" spans="1:12" x14ac:dyDescent="0.2">
      <c r="A3018" s="1">
        <v>43810.861076388886</v>
      </c>
      <c r="B3018" t="s">
        <v>8770</v>
      </c>
      <c r="D3018">
        <v>0</v>
      </c>
      <c r="E3018">
        <v>0</v>
      </c>
      <c r="F3018">
        <v>1</v>
      </c>
      <c r="G3018" t="s">
        <v>8771</v>
      </c>
      <c r="K3018">
        <v>1.20486341383233E+18</v>
      </c>
      <c r="L3018" t="s">
        <v>8772</v>
      </c>
    </row>
    <row r="3019" spans="1:12" x14ac:dyDescent="0.2">
      <c r="A3019" s="1">
        <v>43810.859895833331</v>
      </c>
      <c r="B3019" t="s">
        <v>8773</v>
      </c>
      <c r="D3019">
        <v>0</v>
      </c>
      <c r="E3019">
        <v>0</v>
      </c>
      <c r="F3019">
        <v>1</v>
      </c>
      <c r="G3019" t="s">
        <v>8774</v>
      </c>
      <c r="I3019" t="e">
        <f>NabdApp</f>
        <v>#NAME?</v>
      </c>
      <c r="K3019">
        <v>1.2048629859839201E+18</v>
      </c>
      <c r="L3019" t="s">
        <v>8775</v>
      </c>
    </row>
    <row r="3020" spans="1:12" x14ac:dyDescent="0.2">
      <c r="A3020" s="1">
        <v>43810.859537037039</v>
      </c>
      <c r="B3020" t="s">
        <v>8776</v>
      </c>
      <c r="C3020" t="s">
        <v>8777</v>
      </c>
      <c r="D3020">
        <v>0</v>
      </c>
      <c r="E3020">
        <v>0</v>
      </c>
      <c r="F3020">
        <v>0</v>
      </c>
      <c r="G3020" t="s">
        <v>8778</v>
      </c>
      <c r="K3020">
        <v>1.2048628541444101E+18</v>
      </c>
      <c r="L3020" t="s">
        <v>8779</v>
      </c>
    </row>
    <row r="3021" spans="1:12" x14ac:dyDescent="0.2">
      <c r="A3021" s="1">
        <v>43810.85869212963</v>
      </c>
      <c r="B3021" t="s">
        <v>5919</v>
      </c>
      <c r="D3021">
        <v>0</v>
      </c>
      <c r="E3021">
        <v>1</v>
      </c>
      <c r="F3021">
        <v>1</v>
      </c>
      <c r="G3021" t="s">
        <v>8780</v>
      </c>
      <c r="K3021">
        <v>1.2048625473058801E+18</v>
      </c>
      <c r="L3021" t="s">
        <v>8781</v>
      </c>
    </row>
    <row r="3022" spans="1:12" x14ac:dyDescent="0.2">
      <c r="A3022" s="1">
        <v>43810.858287037037</v>
      </c>
      <c r="B3022" t="s">
        <v>8782</v>
      </c>
      <c r="D3022">
        <v>0</v>
      </c>
      <c r="E3022">
        <v>0</v>
      </c>
      <c r="F3022">
        <v>2</v>
      </c>
      <c r="G3022" t="s">
        <v>8783</v>
      </c>
      <c r="K3022">
        <v>1.20486240017393E+18</v>
      </c>
      <c r="L3022" t="s">
        <v>8784</v>
      </c>
    </row>
    <row r="3023" spans="1:12" x14ac:dyDescent="0.2">
      <c r="A3023" s="1">
        <v>43810.857754629629</v>
      </c>
      <c r="B3023" t="s">
        <v>8785</v>
      </c>
      <c r="D3023">
        <v>4</v>
      </c>
      <c r="E3023">
        <v>7</v>
      </c>
      <c r="F3023">
        <v>20</v>
      </c>
      <c r="G3023" t="s">
        <v>8786</v>
      </c>
      <c r="K3023">
        <v>1.20486221080109E+18</v>
      </c>
      <c r="L3023" t="s">
        <v>8787</v>
      </c>
    </row>
    <row r="3024" spans="1:12" x14ac:dyDescent="0.2">
      <c r="A3024" s="1">
        <v>43810.857534722221</v>
      </c>
      <c r="B3024" t="s">
        <v>8782</v>
      </c>
      <c r="D3024">
        <v>0</v>
      </c>
      <c r="E3024">
        <v>1</v>
      </c>
      <c r="F3024">
        <v>1</v>
      </c>
      <c r="G3024" t="s">
        <v>8788</v>
      </c>
      <c r="K3024">
        <v>1.2048621305263099E+18</v>
      </c>
      <c r="L3024" t="s">
        <v>8789</v>
      </c>
    </row>
    <row r="3025" spans="1:12" x14ac:dyDescent="0.2">
      <c r="A3025" s="1">
        <v>43810.856481481482</v>
      </c>
      <c r="B3025" t="s">
        <v>8790</v>
      </c>
      <c r="D3025">
        <v>0</v>
      </c>
      <c r="E3025">
        <v>0</v>
      </c>
      <c r="F3025">
        <v>0</v>
      </c>
      <c r="G3025" t="s">
        <v>8791</v>
      </c>
      <c r="K3025">
        <v>1.2048617490375301E+18</v>
      </c>
      <c r="L3025" t="s">
        <v>8792</v>
      </c>
    </row>
    <row r="3026" spans="1:12" x14ac:dyDescent="0.2">
      <c r="A3026" s="1">
        <v>43810.856342592589</v>
      </c>
      <c r="B3026" t="s">
        <v>40</v>
      </c>
      <c r="D3026">
        <v>22</v>
      </c>
      <c r="E3026">
        <v>14</v>
      </c>
      <c r="F3026">
        <v>31</v>
      </c>
      <c r="G3026" t="s">
        <v>8793</v>
      </c>
      <c r="K3026">
        <v>1.20486169620193E+18</v>
      </c>
      <c r="L3026" t="s">
        <v>8794</v>
      </c>
    </row>
    <row r="3027" spans="1:12" x14ac:dyDescent="0.2">
      <c r="A3027" s="1">
        <v>43810.855983796297</v>
      </c>
      <c r="B3027" t="s">
        <v>8795</v>
      </c>
      <c r="D3027">
        <v>0</v>
      </c>
      <c r="E3027">
        <v>1</v>
      </c>
      <c r="F3027">
        <v>0</v>
      </c>
      <c r="G3027" t="s">
        <v>8796</v>
      </c>
      <c r="K3027">
        <v>1.20486156527249E+18</v>
      </c>
      <c r="L3027" t="s">
        <v>8797</v>
      </c>
    </row>
    <row r="3028" spans="1:12" x14ac:dyDescent="0.2">
      <c r="A3028" s="1">
        <v>43810.855821759258</v>
      </c>
      <c r="B3028" t="s">
        <v>8798</v>
      </c>
      <c r="D3028">
        <v>0</v>
      </c>
      <c r="E3028">
        <v>0</v>
      </c>
      <c r="F3028">
        <v>0</v>
      </c>
      <c r="G3028" t="s">
        <v>8799</v>
      </c>
      <c r="K3028">
        <v>1.2048615066151501E+18</v>
      </c>
      <c r="L3028" t="s">
        <v>8800</v>
      </c>
    </row>
    <row r="3029" spans="1:12" x14ac:dyDescent="0.2">
      <c r="A3029" s="1">
        <v>43810.855486111112</v>
      </c>
      <c r="B3029" t="s">
        <v>8801</v>
      </c>
      <c r="D3029">
        <v>0</v>
      </c>
      <c r="E3029">
        <v>0</v>
      </c>
      <c r="F3029">
        <v>0</v>
      </c>
      <c r="G3029" t="s">
        <v>8802</v>
      </c>
      <c r="K3029">
        <v>1.2048613868887501E+18</v>
      </c>
      <c r="L3029" t="s">
        <v>8803</v>
      </c>
    </row>
    <row r="3030" spans="1:12" x14ac:dyDescent="0.2">
      <c r="A3030" s="1">
        <v>43810.854456018518</v>
      </c>
      <c r="B3030" t="s">
        <v>8804</v>
      </c>
      <c r="C3030" t="s">
        <v>8805</v>
      </c>
      <c r="D3030">
        <v>0</v>
      </c>
      <c r="E3030">
        <v>0</v>
      </c>
      <c r="F3030">
        <v>0</v>
      </c>
      <c r="G3030" t="s">
        <v>8100</v>
      </c>
      <c r="K3030">
        <v>1.20486101179218E+18</v>
      </c>
      <c r="L3030" t="s">
        <v>8806</v>
      </c>
    </row>
    <row r="3031" spans="1:12" x14ac:dyDescent="0.2">
      <c r="A3031" s="1">
        <v>43810.854166666664</v>
      </c>
      <c r="B3031" t="s">
        <v>8807</v>
      </c>
      <c r="D3031">
        <v>33</v>
      </c>
      <c r="E3031">
        <v>155</v>
      </c>
      <c r="F3031">
        <v>419</v>
      </c>
      <c r="G3031" t="s">
        <v>8808</v>
      </c>
      <c r="K3031">
        <v>1.2048609075175501E+18</v>
      </c>
      <c r="L3031" t="s">
        <v>8809</v>
      </c>
    </row>
    <row r="3032" spans="1:12" x14ac:dyDescent="0.2">
      <c r="A3032" s="1">
        <v>43810.853437500002</v>
      </c>
      <c r="B3032" t="s">
        <v>8810</v>
      </c>
      <c r="D3032">
        <v>0</v>
      </c>
      <c r="E3032">
        <v>1</v>
      </c>
      <c r="F3032">
        <v>0</v>
      </c>
      <c r="G3032" t="s">
        <v>8811</v>
      </c>
      <c r="K3032">
        <v>1.2048606430961001E+18</v>
      </c>
      <c r="L3032" t="s">
        <v>8812</v>
      </c>
    </row>
    <row r="3033" spans="1:12" x14ac:dyDescent="0.2">
      <c r="A3033" s="1">
        <v>43810.853391203702</v>
      </c>
      <c r="B3033" t="s">
        <v>8813</v>
      </c>
      <c r="D3033">
        <v>0</v>
      </c>
      <c r="E3033">
        <v>0</v>
      </c>
      <c r="F3033">
        <v>1</v>
      </c>
      <c r="G3033" t="s">
        <v>8814</v>
      </c>
      <c r="K3033">
        <v>1.2048606295317399E+18</v>
      </c>
      <c r="L3033" t="s">
        <v>8815</v>
      </c>
    </row>
    <row r="3034" spans="1:12" x14ac:dyDescent="0.2">
      <c r="A3034" s="1">
        <v>43810.851597222223</v>
      </c>
      <c r="B3034" t="s">
        <v>8816</v>
      </c>
      <c r="C3034" t="s">
        <v>8817</v>
      </c>
      <c r="D3034">
        <v>0</v>
      </c>
      <c r="E3034">
        <v>0</v>
      </c>
      <c r="F3034">
        <v>0</v>
      </c>
      <c r="G3034" t="s">
        <v>6451</v>
      </c>
      <c r="K3034">
        <v>1.20485997829886E+18</v>
      </c>
      <c r="L3034" t="s">
        <v>8818</v>
      </c>
    </row>
    <row r="3035" spans="1:12" x14ac:dyDescent="0.2">
      <c r="A3035" s="1">
        <v>43810.849328703705</v>
      </c>
      <c r="B3035" t="s">
        <v>8819</v>
      </c>
      <c r="D3035">
        <v>0</v>
      </c>
      <c r="E3035">
        <v>0</v>
      </c>
      <c r="F3035">
        <v>0</v>
      </c>
      <c r="G3035" t="s">
        <v>8820</v>
      </c>
      <c r="J3035" t="s">
        <v>8821</v>
      </c>
      <c r="K3035">
        <v>1.2048591564669701E+18</v>
      </c>
      <c r="L3035" t="s">
        <v>8822</v>
      </c>
    </row>
    <row r="3036" spans="1:12" x14ac:dyDescent="0.2">
      <c r="A3036" s="1">
        <v>43810.849317129629</v>
      </c>
      <c r="B3036" t="s">
        <v>8663</v>
      </c>
      <c r="D3036">
        <v>0</v>
      </c>
      <c r="E3036">
        <v>0</v>
      </c>
      <c r="F3036">
        <v>0</v>
      </c>
      <c r="G3036" t="s">
        <v>8823</v>
      </c>
      <c r="K3036">
        <v>1.2048591494163E+18</v>
      </c>
      <c r="L3036" t="s">
        <v>8824</v>
      </c>
    </row>
    <row r="3037" spans="1:12" x14ac:dyDescent="0.2">
      <c r="A3037" s="1">
        <v>43810.849293981482</v>
      </c>
      <c r="B3037" t="s">
        <v>8825</v>
      </c>
      <c r="D3037">
        <v>0</v>
      </c>
      <c r="E3037">
        <v>0</v>
      </c>
      <c r="F3037">
        <v>0</v>
      </c>
      <c r="G3037" t="s">
        <v>8826</v>
      </c>
      <c r="K3037">
        <v>1.2048591414933299E+18</v>
      </c>
      <c r="L3037" t="s">
        <v>8827</v>
      </c>
    </row>
    <row r="3038" spans="1:12" x14ac:dyDescent="0.2">
      <c r="A3038" s="1">
        <v>43810.848171296297</v>
      </c>
      <c r="B3038" t="s">
        <v>8828</v>
      </c>
      <c r="D3038">
        <v>0</v>
      </c>
      <c r="E3038">
        <v>0</v>
      </c>
      <c r="F3038">
        <v>1</v>
      </c>
      <c r="G3038" t="s">
        <v>8829</v>
      </c>
      <c r="K3038">
        <v>1.2048587366842501E+18</v>
      </c>
      <c r="L3038" t="s">
        <v>8830</v>
      </c>
    </row>
    <row r="3039" spans="1:12" x14ac:dyDescent="0.2">
      <c r="A3039" s="1">
        <v>43810.848055555558</v>
      </c>
      <c r="B3039" t="s">
        <v>8831</v>
      </c>
      <c r="D3039">
        <v>0</v>
      </c>
      <c r="E3039">
        <v>0</v>
      </c>
      <c r="F3039">
        <v>0</v>
      </c>
      <c r="G3039" t="s">
        <v>8832</v>
      </c>
      <c r="K3039">
        <v>1.20485869599952E+18</v>
      </c>
      <c r="L3039" t="s">
        <v>8833</v>
      </c>
    </row>
    <row r="3040" spans="1:12" x14ac:dyDescent="0.2">
      <c r="A3040" s="1">
        <v>43810.84778935185</v>
      </c>
      <c r="B3040" t="s">
        <v>8834</v>
      </c>
      <c r="D3040">
        <v>0</v>
      </c>
      <c r="E3040">
        <v>0</v>
      </c>
      <c r="F3040">
        <v>0</v>
      </c>
      <c r="G3040" t="s">
        <v>8835</v>
      </c>
      <c r="K3040">
        <v>1.20485859781506E+18</v>
      </c>
      <c r="L3040" t="s">
        <v>8836</v>
      </c>
    </row>
    <row r="3041" spans="1:12" x14ac:dyDescent="0.2">
      <c r="A3041" s="1">
        <v>43810.847685185188</v>
      </c>
      <c r="B3041" t="s">
        <v>8837</v>
      </c>
      <c r="D3041">
        <v>0</v>
      </c>
      <c r="E3041">
        <v>0</v>
      </c>
      <c r="F3041">
        <v>2</v>
      </c>
      <c r="G3041" t="s">
        <v>8838</v>
      </c>
      <c r="K3041">
        <v>1.2048585595419799E+18</v>
      </c>
      <c r="L3041" t="s">
        <v>8839</v>
      </c>
    </row>
    <row r="3042" spans="1:12" x14ac:dyDescent="0.2">
      <c r="A3042" s="1">
        <v>43810.847083333334</v>
      </c>
      <c r="B3042" t="s">
        <v>3102</v>
      </c>
      <c r="D3042">
        <v>0</v>
      </c>
      <c r="E3042">
        <v>0</v>
      </c>
      <c r="F3042">
        <v>0</v>
      </c>
      <c r="G3042" t="s">
        <v>8840</v>
      </c>
      <c r="K3042">
        <v>1.20485834187442E+18</v>
      </c>
      <c r="L3042" t="s">
        <v>8841</v>
      </c>
    </row>
    <row r="3043" spans="1:12" x14ac:dyDescent="0.2">
      <c r="A3043" s="1">
        <v>43810.845752314817</v>
      </c>
      <c r="B3043" t="s">
        <v>8842</v>
      </c>
      <c r="D3043">
        <v>0</v>
      </c>
      <c r="E3043">
        <v>0</v>
      </c>
      <c r="F3043">
        <v>1</v>
      </c>
      <c r="G3043" t="s">
        <v>6451</v>
      </c>
      <c r="K3043">
        <v>1.20485786129102E+18</v>
      </c>
      <c r="L3043" t="s">
        <v>8843</v>
      </c>
    </row>
    <row r="3044" spans="1:12" x14ac:dyDescent="0.2">
      <c r="A3044" s="1">
        <v>43810.845752314817</v>
      </c>
      <c r="B3044" t="s">
        <v>8844</v>
      </c>
      <c r="C3044" t="s">
        <v>8845</v>
      </c>
      <c r="D3044">
        <v>1</v>
      </c>
      <c r="E3044">
        <v>0</v>
      </c>
      <c r="F3044">
        <v>0</v>
      </c>
      <c r="G3044" t="s">
        <v>8846</v>
      </c>
      <c r="K3044">
        <v>1.20485785788111E+18</v>
      </c>
      <c r="L3044" t="s">
        <v>8847</v>
      </c>
    </row>
    <row r="3045" spans="1:12" x14ac:dyDescent="0.2">
      <c r="A3045" s="1">
        <v>43810.845462962963</v>
      </c>
      <c r="B3045" t="s">
        <v>8848</v>
      </c>
      <c r="D3045">
        <v>0</v>
      </c>
      <c r="E3045">
        <v>1</v>
      </c>
      <c r="F3045">
        <v>0</v>
      </c>
      <c r="G3045" t="s">
        <v>8849</v>
      </c>
      <c r="K3045">
        <v>1.20485775462994E+18</v>
      </c>
      <c r="L3045" t="s">
        <v>8850</v>
      </c>
    </row>
    <row r="3046" spans="1:12" x14ac:dyDescent="0.2">
      <c r="A3046" s="1">
        <v>43810.845405092594</v>
      </c>
      <c r="B3046" t="s">
        <v>8851</v>
      </c>
      <c r="D3046">
        <v>0</v>
      </c>
      <c r="E3046">
        <v>1</v>
      </c>
      <c r="F3046">
        <v>2</v>
      </c>
      <c r="G3046" t="s">
        <v>8852</v>
      </c>
      <c r="I3046" t="e">
        <f>SaudiVision2030</f>
        <v>#NAME?</v>
      </c>
      <c r="K3046">
        <v>1.2048577322742799E+18</v>
      </c>
      <c r="L3046" t="s">
        <v>8853</v>
      </c>
    </row>
    <row r="3047" spans="1:12" x14ac:dyDescent="0.2">
      <c r="A3047" s="1">
        <v>43810.845381944448</v>
      </c>
      <c r="B3047" t="s">
        <v>8854</v>
      </c>
      <c r="D3047">
        <v>0</v>
      </c>
      <c r="E3047">
        <v>0</v>
      </c>
      <c r="F3047">
        <v>0</v>
      </c>
      <c r="G3047" t="s">
        <v>8855</v>
      </c>
      <c r="J3047" t="s">
        <v>8856</v>
      </c>
      <c r="K3047">
        <v>1.2048577258779799E+18</v>
      </c>
      <c r="L3047" t="s">
        <v>8857</v>
      </c>
    </row>
    <row r="3048" spans="1:12" x14ac:dyDescent="0.2">
      <c r="A3048" s="1">
        <v>43810.844780092593</v>
      </c>
      <c r="B3048" t="s">
        <v>8858</v>
      </c>
      <c r="C3048" t="s">
        <v>8859</v>
      </c>
      <c r="D3048">
        <v>1</v>
      </c>
      <c r="E3048">
        <v>0</v>
      </c>
      <c r="F3048">
        <v>0</v>
      </c>
      <c r="G3048" t="s">
        <v>8860</v>
      </c>
      <c r="K3048">
        <v>1.2048575070150001E+18</v>
      </c>
      <c r="L3048" t="s">
        <v>8861</v>
      </c>
    </row>
    <row r="3049" spans="1:12" x14ac:dyDescent="0.2">
      <c r="A3049" s="1">
        <v>43810.844004629631</v>
      </c>
      <c r="B3049" t="s">
        <v>8862</v>
      </c>
      <c r="D3049">
        <v>0</v>
      </c>
      <c r="E3049">
        <v>0</v>
      </c>
      <c r="F3049">
        <v>1</v>
      </c>
      <c r="G3049" t="s">
        <v>8863</v>
      </c>
      <c r="K3049">
        <v>1.2048572243860201E+18</v>
      </c>
      <c r="L3049" t="s">
        <v>8864</v>
      </c>
    </row>
    <row r="3050" spans="1:12" x14ac:dyDescent="0.2">
      <c r="A3050" s="1">
        <v>43810.84306712963</v>
      </c>
      <c r="B3050" t="s">
        <v>7383</v>
      </c>
      <c r="D3050">
        <v>0</v>
      </c>
      <c r="E3050">
        <v>2</v>
      </c>
      <c r="F3050">
        <v>2</v>
      </c>
      <c r="G3050" t="s">
        <v>8865</v>
      </c>
      <c r="K3050">
        <v>1.2048568843034501E+18</v>
      </c>
      <c r="L3050" t="s">
        <v>8866</v>
      </c>
    </row>
    <row r="3051" spans="1:12" x14ac:dyDescent="0.2">
      <c r="A3051" s="1">
        <v>43810.842407407406</v>
      </c>
      <c r="B3051" t="s">
        <v>8867</v>
      </c>
      <c r="C3051" t="s">
        <v>8868</v>
      </c>
      <c r="D3051">
        <v>2</v>
      </c>
      <c r="E3051">
        <v>4</v>
      </c>
      <c r="F3051">
        <v>2</v>
      </c>
      <c r="G3051" t="s">
        <v>8869</v>
      </c>
      <c r="K3051">
        <v>1.20485664808445E+18</v>
      </c>
      <c r="L3051" t="s">
        <v>8870</v>
      </c>
    </row>
    <row r="3052" spans="1:12" x14ac:dyDescent="0.2">
      <c r="A3052" s="1">
        <v>43810.840856481482</v>
      </c>
      <c r="B3052" t="s">
        <v>8871</v>
      </c>
      <c r="D3052">
        <v>0</v>
      </c>
      <c r="E3052">
        <v>0</v>
      </c>
      <c r="F3052">
        <v>0</v>
      </c>
      <c r="G3052" t="s">
        <v>8872</v>
      </c>
      <c r="K3052">
        <v>1.2048560871550001E+18</v>
      </c>
      <c r="L3052" t="s">
        <v>8873</v>
      </c>
    </row>
    <row r="3053" spans="1:12" x14ac:dyDescent="0.2">
      <c r="A3053" s="1">
        <v>43810.83898148148</v>
      </c>
      <c r="B3053" t="s">
        <v>7147</v>
      </c>
      <c r="D3053">
        <v>7</v>
      </c>
      <c r="E3053">
        <v>5</v>
      </c>
      <c r="F3053">
        <v>10</v>
      </c>
      <c r="G3053" t="s">
        <v>8874</v>
      </c>
      <c r="K3053">
        <v>1.2048554063606899E+18</v>
      </c>
      <c r="L3053" t="s">
        <v>8875</v>
      </c>
    </row>
    <row r="3054" spans="1:12" x14ac:dyDescent="0.2">
      <c r="A3054" s="1">
        <v>43810.838842592595</v>
      </c>
      <c r="B3054" t="s">
        <v>5654</v>
      </c>
      <c r="C3054" t="s">
        <v>8876</v>
      </c>
      <c r="D3054">
        <v>0</v>
      </c>
      <c r="E3054">
        <v>0</v>
      </c>
      <c r="F3054">
        <v>0</v>
      </c>
      <c r="G3054" t="s">
        <v>8877</v>
      </c>
      <c r="K3054">
        <v>1.20485535715312E+18</v>
      </c>
      <c r="L3054" t="s">
        <v>8878</v>
      </c>
    </row>
    <row r="3055" spans="1:12" x14ac:dyDescent="0.2">
      <c r="A3055" s="1">
        <v>43810.83730324074</v>
      </c>
      <c r="B3055" t="s">
        <v>8879</v>
      </c>
      <c r="D3055">
        <v>0</v>
      </c>
      <c r="E3055">
        <v>0</v>
      </c>
      <c r="F3055">
        <v>0</v>
      </c>
      <c r="G3055" t="s">
        <v>8880</v>
      </c>
      <c r="K3055">
        <v>1.20485479840461E+18</v>
      </c>
      <c r="L3055" t="s">
        <v>8881</v>
      </c>
    </row>
    <row r="3056" spans="1:12" x14ac:dyDescent="0.2">
      <c r="A3056" s="1">
        <v>43810.836967592593</v>
      </c>
      <c r="B3056" t="s">
        <v>8882</v>
      </c>
      <c r="D3056">
        <v>0</v>
      </c>
      <c r="E3056">
        <v>0</v>
      </c>
      <c r="F3056">
        <v>0</v>
      </c>
      <c r="G3056" t="s">
        <v>8883</v>
      </c>
      <c r="K3056">
        <v>1.2048546776255401E+18</v>
      </c>
      <c r="L3056" t="s">
        <v>8884</v>
      </c>
    </row>
    <row r="3057" spans="1:12" x14ac:dyDescent="0.2">
      <c r="A3057" s="1">
        <v>43810.836828703701</v>
      </c>
      <c r="B3057" t="s">
        <v>8885</v>
      </c>
      <c r="D3057">
        <v>0</v>
      </c>
      <c r="E3057">
        <v>0</v>
      </c>
      <c r="F3057">
        <v>0</v>
      </c>
      <c r="G3057" t="s">
        <v>8886</v>
      </c>
      <c r="K3057">
        <v>1.20485462486541E+18</v>
      </c>
      <c r="L3057" t="s">
        <v>8887</v>
      </c>
    </row>
    <row r="3058" spans="1:12" x14ac:dyDescent="0.2">
      <c r="A3058" s="1">
        <v>43810.836516203701</v>
      </c>
      <c r="B3058" t="s">
        <v>7287</v>
      </c>
      <c r="D3058">
        <v>0</v>
      </c>
      <c r="E3058">
        <v>12</v>
      </c>
      <c r="F3058">
        <v>15</v>
      </c>
      <c r="G3058" t="s">
        <v>8888</v>
      </c>
      <c r="I3058" t="e">
        <f>albishi</f>
        <v>#NAME?</v>
      </c>
      <c r="K3058">
        <v>1.2048545107006999E+18</v>
      </c>
      <c r="L3058" t="s">
        <v>8889</v>
      </c>
    </row>
    <row r="3059" spans="1:12" x14ac:dyDescent="0.2">
      <c r="A3059" s="1">
        <v>43810.836400462962</v>
      </c>
      <c r="B3059" t="s">
        <v>8890</v>
      </c>
      <c r="D3059">
        <v>0</v>
      </c>
      <c r="E3059">
        <v>0</v>
      </c>
      <c r="F3059">
        <v>0</v>
      </c>
      <c r="G3059" t="s">
        <v>8891</v>
      </c>
      <c r="K3059">
        <v>1.20485447188242E+18</v>
      </c>
      <c r="L3059" t="s">
        <v>8892</v>
      </c>
    </row>
    <row r="3060" spans="1:12" x14ac:dyDescent="0.2">
      <c r="A3060" s="1">
        <v>43810.836076388892</v>
      </c>
      <c r="B3060" t="s">
        <v>8893</v>
      </c>
      <c r="D3060">
        <v>0</v>
      </c>
      <c r="E3060">
        <v>10</v>
      </c>
      <c r="F3060">
        <v>15</v>
      </c>
      <c r="G3060" t="s">
        <v>8894</v>
      </c>
      <c r="K3060">
        <v>1.2048543543202199E+18</v>
      </c>
      <c r="L3060" t="s">
        <v>8895</v>
      </c>
    </row>
    <row r="3061" spans="1:12" x14ac:dyDescent="0.2">
      <c r="A3061" s="1">
        <v>43810.835810185185</v>
      </c>
      <c r="B3061" t="s">
        <v>8896</v>
      </c>
      <c r="C3061" t="s">
        <v>8896</v>
      </c>
      <c r="D3061">
        <v>0</v>
      </c>
      <c r="E3061">
        <v>0</v>
      </c>
      <c r="F3061">
        <v>0</v>
      </c>
      <c r="G3061" t="s">
        <v>8897</v>
      </c>
      <c r="K3061">
        <v>1.2048542561693599E+18</v>
      </c>
      <c r="L3061" t="s">
        <v>8898</v>
      </c>
    </row>
    <row r="3062" spans="1:12" x14ac:dyDescent="0.2">
      <c r="A3062" s="1">
        <v>43810.834305555552</v>
      </c>
      <c r="B3062" t="s">
        <v>8899</v>
      </c>
      <c r="D3062">
        <v>0</v>
      </c>
      <c r="E3062">
        <v>0</v>
      </c>
      <c r="F3062">
        <v>0</v>
      </c>
      <c r="G3062" t="s">
        <v>8900</v>
      </c>
      <c r="J3062" t="s">
        <v>8901</v>
      </c>
      <c r="K3062">
        <v>1.20485371106077E+18</v>
      </c>
      <c r="L3062" t="s">
        <v>8902</v>
      </c>
    </row>
    <row r="3063" spans="1:12" x14ac:dyDescent="0.2">
      <c r="A3063" s="1">
        <v>43810.832858796297</v>
      </c>
      <c r="B3063" t="s">
        <v>8903</v>
      </c>
      <c r="D3063">
        <v>0</v>
      </c>
      <c r="E3063">
        <v>0</v>
      </c>
      <c r="F3063">
        <v>0</v>
      </c>
      <c r="G3063" t="s">
        <v>8904</v>
      </c>
      <c r="K3063">
        <v>1.2048531862653E+18</v>
      </c>
      <c r="L3063" t="s">
        <v>8905</v>
      </c>
    </row>
    <row r="3064" spans="1:12" x14ac:dyDescent="0.2">
      <c r="A3064" s="1">
        <v>43810.832013888888</v>
      </c>
      <c r="B3064" t="s">
        <v>8906</v>
      </c>
      <c r="D3064">
        <v>0</v>
      </c>
      <c r="E3064">
        <v>0</v>
      </c>
      <c r="F3064">
        <v>0</v>
      </c>
      <c r="G3064" t="s">
        <v>8907</v>
      </c>
      <c r="K3064">
        <v>1.2048528795484301E+18</v>
      </c>
      <c r="L3064" t="s">
        <v>8908</v>
      </c>
    </row>
    <row r="3065" spans="1:12" x14ac:dyDescent="0.2">
      <c r="A3065" s="1">
        <v>43810.83185185185</v>
      </c>
      <c r="B3065" t="s">
        <v>8909</v>
      </c>
      <c r="D3065">
        <v>0</v>
      </c>
      <c r="E3065">
        <v>0</v>
      </c>
      <c r="F3065">
        <v>0</v>
      </c>
      <c r="G3065" t="s">
        <v>2407</v>
      </c>
      <c r="K3065">
        <v>1.2048528230343401E+18</v>
      </c>
      <c r="L3065" t="s">
        <v>8910</v>
      </c>
    </row>
    <row r="3066" spans="1:12" x14ac:dyDescent="0.2">
      <c r="A3066" s="1">
        <v>43810.831550925926</v>
      </c>
      <c r="B3066" t="s">
        <v>8903</v>
      </c>
      <c r="D3066">
        <v>0</v>
      </c>
      <c r="E3066">
        <v>0</v>
      </c>
      <c r="F3066">
        <v>0</v>
      </c>
      <c r="G3066" t="s">
        <v>8911</v>
      </c>
      <c r="K3066">
        <v>1.2048527111765E+18</v>
      </c>
      <c r="L3066" t="s">
        <v>8912</v>
      </c>
    </row>
    <row r="3067" spans="1:12" x14ac:dyDescent="0.2">
      <c r="A3067" s="1">
        <v>43810.831331018519</v>
      </c>
      <c r="B3067" t="s">
        <v>8913</v>
      </c>
      <c r="D3067">
        <v>0</v>
      </c>
      <c r="E3067">
        <v>0</v>
      </c>
      <c r="F3067">
        <v>0</v>
      </c>
      <c r="G3067" t="s">
        <v>6451</v>
      </c>
      <c r="K3067">
        <v>1.2048526316818501E+18</v>
      </c>
      <c r="L3067" t="s">
        <v>8914</v>
      </c>
    </row>
    <row r="3068" spans="1:12" x14ac:dyDescent="0.2">
      <c r="A3068" s="1">
        <v>43810.831250000003</v>
      </c>
      <c r="B3068" t="s">
        <v>8915</v>
      </c>
      <c r="D3068">
        <v>11</v>
      </c>
      <c r="E3068">
        <v>52</v>
      </c>
      <c r="F3068">
        <v>49</v>
      </c>
      <c r="G3068" t="s">
        <v>8916</v>
      </c>
      <c r="K3068">
        <v>1.2048526027411E+18</v>
      </c>
      <c r="L3068" t="s">
        <v>8917</v>
      </c>
    </row>
    <row r="3069" spans="1:12" x14ac:dyDescent="0.2">
      <c r="A3069" s="1">
        <v>43810.831053240741</v>
      </c>
      <c r="B3069" t="s">
        <v>8918</v>
      </c>
      <c r="D3069">
        <v>1</v>
      </c>
      <c r="E3069">
        <v>0</v>
      </c>
      <c r="F3069">
        <v>2</v>
      </c>
      <c r="G3069" t="s">
        <v>8919</v>
      </c>
      <c r="K3069">
        <v>1.20485253345121E+18</v>
      </c>
      <c r="L3069" t="s">
        <v>8920</v>
      </c>
    </row>
    <row r="3070" spans="1:12" x14ac:dyDescent="0.2">
      <c r="A3070" s="1">
        <v>43810.831041666665</v>
      </c>
      <c r="B3070" t="s">
        <v>8918</v>
      </c>
      <c r="D3070">
        <v>3</v>
      </c>
      <c r="E3070">
        <v>8</v>
      </c>
      <c r="F3070">
        <v>23</v>
      </c>
      <c r="G3070" t="s">
        <v>8921</v>
      </c>
      <c r="K3070">
        <v>1.2048525290556301E+18</v>
      </c>
      <c r="L3070" t="s">
        <v>8922</v>
      </c>
    </row>
    <row r="3071" spans="1:12" x14ac:dyDescent="0.2">
      <c r="A3071" s="1">
        <v>43810.830555555556</v>
      </c>
      <c r="B3071" t="s">
        <v>1163</v>
      </c>
      <c r="D3071">
        <v>0</v>
      </c>
      <c r="E3071">
        <v>0</v>
      </c>
      <c r="F3071">
        <v>0</v>
      </c>
      <c r="G3071" t="s">
        <v>8923</v>
      </c>
      <c r="K3071">
        <v>1.2048523520727199E+18</v>
      </c>
      <c r="L3071" t="s">
        <v>8924</v>
      </c>
    </row>
    <row r="3072" spans="1:12" x14ac:dyDescent="0.2">
      <c r="A3072" s="1">
        <v>43810.830347222225</v>
      </c>
      <c r="B3072" t="s">
        <v>8523</v>
      </c>
      <c r="C3072" t="s">
        <v>8925</v>
      </c>
      <c r="D3072">
        <v>0</v>
      </c>
      <c r="E3072">
        <v>0</v>
      </c>
      <c r="F3072">
        <v>0</v>
      </c>
      <c r="G3072" t="s">
        <v>8926</v>
      </c>
      <c r="K3072">
        <v>1.20485227492274E+18</v>
      </c>
      <c r="L3072" t="s">
        <v>8927</v>
      </c>
    </row>
    <row r="3073" spans="1:12" x14ac:dyDescent="0.2">
      <c r="A3073" s="1">
        <v>43810.829548611109</v>
      </c>
      <c r="B3073" t="s">
        <v>40</v>
      </c>
      <c r="D3073">
        <v>35</v>
      </c>
      <c r="E3073">
        <v>18</v>
      </c>
      <c r="F3073">
        <v>43</v>
      </c>
      <c r="G3073" t="s">
        <v>8928</v>
      </c>
      <c r="K3073">
        <v>1.2048519871850399E+18</v>
      </c>
      <c r="L3073" t="s">
        <v>8929</v>
      </c>
    </row>
    <row r="3074" spans="1:12" x14ac:dyDescent="0.2">
      <c r="A3074" s="1">
        <v>43810.829305555555</v>
      </c>
      <c r="B3074" t="s">
        <v>8930</v>
      </c>
      <c r="D3074">
        <v>0</v>
      </c>
      <c r="E3074">
        <v>0</v>
      </c>
      <c r="F3074">
        <v>1</v>
      </c>
      <c r="G3074" t="s">
        <v>6451</v>
      </c>
      <c r="K3074">
        <v>1.2048519001071401E+18</v>
      </c>
      <c r="L3074" t="s">
        <v>8931</v>
      </c>
    </row>
    <row r="3075" spans="1:12" x14ac:dyDescent="0.2">
      <c r="A3075" s="1">
        <v>43810.827777777777</v>
      </c>
      <c r="B3075" t="s">
        <v>7147</v>
      </c>
      <c r="D3075">
        <v>9</v>
      </c>
      <c r="E3075">
        <v>9</v>
      </c>
      <c r="F3075">
        <v>17</v>
      </c>
      <c r="G3075" t="s">
        <v>8932</v>
      </c>
      <c r="K3075">
        <v>1.2048513444623099E+18</v>
      </c>
      <c r="L3075" t="s">
        <v>8933</v>
      </c>
    </row>
    <row r="3076" spans="1:12" x14ac:dyDescent="0.2">
      <c r="A3076" s="1">
        <v>43810.826620370368</v>
      </c>
      <c r="B3076" t="s">
        <v>8934</v>
      </c>
      <c r="C3076" t="s">
        <v>8935</v>
      </c>
      <c r="D3076">
        <v>0</v>
      </c>
      <c r="E3076">
        <v>0</v>
      </c>
      <c r="F3076">
        <v>0</v>
      </c>
      <c r="G3076" t="s">
        <v>8936</v>
      </c>
      <c r="K3076">
        <v>1.20485092407166E+18</v>
      </c>
      <c r="L3076" t="s">
        <v>8937</v>
      </c>
    </row>
    <row r="3077" spans="1:12" x14ac:dyDescent="0.2">
      <c r="A3077" s="1">
        <v>43810.825925925928</v>
      </c>
      <c r="B3077" t="s">
        <v>8938</v>
      </c>
      <c r="D3077">
        <v>0</v>
      </c>
      <c r="E3077">
        <v>0</v>
      </c>
      <c r="F3077">
        <v>0</v>
      </c>
      <c r="G3077" t="s">
        <v>8939</v>
      </c>
      <c r="K3077">
        <v>1.2048506726146801E+18</v>
      </c>
      <c r="L3077" t="s">
        <v>8940</v>
      </c>
    </row>
    <row r="3078" spans="1:12" x14ac:dyDescent="0.2">
      <c r="A3078" s="1">
        <v>43810.825567129628</v>
      </c>
      <c r="B3078" t="s">
        <v>8941</v>
      </c>
      <c r="D3078">
        <v>0</v>
      </c>
      <c r="E3078">
        <v>0</v>
      </c>
      <c r="F3078">
        <v>0</v>
      </c>
      <c r="G3078" t="s">
        <v>8942</v>
      </c>
      <c r="K3078">
        <v>1.2048505425954501E+18</v>
      </c>
      <c r="L3078" t="s">
        <v>8943</v>
      </c>
    </row>
    <row r="3079" spans="1:12" x14ac:dyDescent="0.2">
      <c r="A3079" s="1">
        <v>43810.825104166666</v>
      </c>
      <c r="B3079" t="s">
        <v>8944</v>
      </c>
      <c r="D3079">
        <v>0</v>
      </c>
      <c r="E3079">
        <v>2</v>
      </c>
      <c r="F3079">
        <v>1</v>
      </c>
      <c r="G3079" t="s">
        <v>8945</v>
      </c>
      <c r="K3079">
        <v>1.2048503783842401E+18</v>
      </c>
      <c r="L3079" t="s">
        <v>8946</v>
      </c>
    </row>
    <row r="3080" spans="1:12" x14ac:dyDescent="0.2">
      <c r="A3080" s="1">
        <v>43810.823599537034</v>
      </c>
      <c r="B3080" t="s">
        <v>8947</v>
      </c>
      <c r="D3080">
        <v>0</v>
      </c>
      <c r="E3080">
        <v>0</v>
      </c>
      <c r="F3080">
        <v>0</v>
      </c>
      <c r="G3080" t="s">
        <v>8948</v>
      </c>
      <c r="K3080">
        <v>1.20484983105698E+18</v>
      </c>
      <c r="L3080" t="s">
        <v>8949</v>
      </c>
    </row>
    <row r="3081" spans="1:12" x14ac:dyDescent="0.2">
      <c r="A3081" s="1">
        <v>43810.823009259257</v>
      </c>
      <c r="B3081" t="s">
        <v>8950</v>
      </c>
      <c r="D3081">
        <v>2</v>
      </c>
      <c r="E3081">
        <v>0</v>
      </c>
      <c r="F3081">
        <v>0</v>
      </c>
      <c r="G3081" t="s">
        <v>8951</v>
      </c>
      <c r="K3081">
        <v>1.2048496195214001E+18</v>
      </c>
      <c r="L3081" t="s">
        <v>8952</v>
      </c>
    </row>
    <row r="3082" spans="1:12" x14ac:dyDescent="0.2">
      <c r="A3082" s="1">
        <v>43810.820833333331</v>
      </c>
      <c r="B3082" t="s">
        <v>8953</v>
      </c>
      <c r="D3082">
        <v>0</v>
      </c>
      <c r="E3082">
        <v>0</v>
      </c>
      <c r="F3082">
        <v>0</v>
      </c>
      <c r="G3082" t="s">
        <v>8954</v>
      </c>
      <c r="K3082">
        <v>1.20484882886157E+18</v>
      </c>
      <c r="L3082" t="s">
        <v>8955</v>
      </c>
    </row>
    <row r="3083" spans="1:12" x14ac:dyDescent="0.2">
      <c r="A3083" s="1">
        <v>43810.819513888891</v>
      </c>
      <c r="B3083" t="s">
        <v>8956</v>
      </c>
      <c r="D3083">
        <v>0</v>
      </c>
      <c r="E3083">
        <v>1</v>
      </c>
      <c r="F3083">
        <v>3</v>
      </c>
      <c r="G3083" t="s">
        <v>8957</v>
      </c>
      <c r="K3083">
        <v>1.2048483524976699E+18</v>
      </c>
      <c r="L3083" t="s">
        <v>8958</v>
      </c>
    </row>
    <row r="3084" spans="1:12" x14ac:dyDescent="0.2">
      <c r="A3084" s="1">
        <v>43810.819166666668</v>
      </c>
      <c r="B3084" t="s">
        <v>8959</v>
      </c>
      <c r="D3084">
        <v>6</v>
      </c>
      <c r="E3084">
        <v>6</v>
      </c>
      <c r="F3084">
        <v>7</v>
      </c>
      <c r="G3084" t="s">
        <v>8960</v>
      </c>
      <c r="K3084">
        <v>1.20484822632461E+18</v>
      </c>
      <c r="L3084" t="s">
        <v>8961</v>
      </c>
    </row>
    <row r="3085" spans="1:12" x14ac:dyDescent="0.2">
      <c r="A3085" s="1">
        <v>43810.818622685183</v>
      </c>
      <c r="B3085" s="2">
        <v>43893</v>
      </c>
      <c r="D3085">
        <v>0</v>
      </c>
      <c r="E3085">
        <v>0</v>
      </c>
      <c r="F3085">
        <v>0</v>
      </c>
      <c r="G3085" t="s">
        <v>8962</v>
      </c>
      <c r="K3085">
        <v>1.2048480267722099E+18</v>
      </c>
      <c r="L3085" t="s">
        <v>8963</v>
      </c>
    </row>
    <row r="3086" spans="1:12" x14ac:dyDescent="0.2">
      <c r="A3086" s="1">
        <v>43810.818368055552</v>
      </c>
      <c r="B3086" t="s">
        <v>8964</v>
      </c>
      <c r="D3086">
        <v>0</v>
      </c>
      <c r="E3086">
        <v>1</v>
      </c>
      <c r="F3086">
        <v>0</v>
      </c>
      <c r="G3086" t="s">
        <v>8965</v>
      </c>
      <c r="K3086">
        <v>1.2048479347618401E+18</v>
      </c>
      <c r="L3086" t="s">
        <v>8966</v>
      </c>
    </row>
    <row r="3087" spans="1:12" x14ac:dyDescent="0.2">
      <c r="A3087" s="1">
        <v>43810.818043981482</v>
      </c>
      <c r="B3087" t="s">
        <v>8967</v>
      </c>
      <c r="C3087" t="s">
        <v>3094</v>
      </c>
      <c r="D3087">
        <v>0</v>
      </c>
      <c r="E3087">
        <v>0</v>
      </c>
      <c r="F3087">
        <v>0</v>
      </c>
      <c r="G3087" t="s">
        <v>8968</v>
      </c>
      <c r="K3087">
        <v>1.2048478198337001E+18</v>
      </c>
      <c r="L3087" t="s">
        <v>8969</v>
      </c>
    </row>
    <row r="3088" spans="1:12" x14ac:dyDescent="0.2">
      <c r="A3088" s="1">
        <v>43810.818032407406</v>
      </c>
      <c r="B3088" t="s">
        <v>8970</v>
      </c>
      <c r="D3088">
        <v>0</v>
      </c>
      <c r="E3088">
        <v>0</v>
      </c>
      <c r="F3088">
        <v>0</v>
      </c>
      <c r="G3088" t="s">
        <v>8971</v>
      </c>
      <c r="K3088">
        <v>1.20484781471666E+18</v>
      </c>
      <c r="L3088" t="s">
        <v>8972</v>
      </c>
    </row>
    <row r="3089" spans="1:12" x14ac:dyDescent="0.2">
      <c r="A3089" s="1">
        <v>43810.817789351851</v>
      </c>
      <c r="B3089" t="s">
        <v>8956</v>
      </c>
      <c r="D3089">
        <v>0</v>
      </c>
      <c r="E3089">
        <v>0</v>
      </c>
      <c r="F3089">
        <v>3</v>
      </c>
      <c r="G3089" t="s">
        <v>8973</v>
      </c>
      <c r="K3089">
        <v>1.2048477241909801E+18</v>
      </c>
      <c r="L3089" t="s">
        <v>8974</v>
      </c>
    </row>
    <row r="3090" spans="1:12" x14ac:dyDescent="0.2">
      <c r="A3090" s="1">
        <v>43810.817708333336</v>
      </c>
      <c r="B3090" t="s">
        <v>8975</v>
      </c>
      <c r="D3090">
        <v>0</v>
      </c>
      <c r="E3090">
        <v>0</v>
      </c>
      <c r="F3090">
        <v>0</v>
      </c>
      <c r="G3090" t="s">
        <v>8976</v>
      </c>
      <c r="K3090">
        <v>1.20484769530483E+18</v>
      </c>
      <c r="L3090" t="s">
        <v>8977</v>
      </c>
    </row>
    <row r="3091" spans="1:12" x14ac:dyDescent="0.2">
      <c r="A3091" s="1">
        <v>43810.817696759259</v>
      </c>
      <c r="B3091" t="s">
        <v>8953</v>
      </c>
      <c r="D3091">
        <v>0</v>
      </c>
      <c r="E3091">
        <v>0</v>
      </c>
      <c r="F3091">
        <v>0</v>
      </c>
      <c r="G3091" t="s">
        <v>8978</v>
      </c>
      <c r="K3091">
        <v>1.2048476917899699E+18</v>
      </c>
      <c r="L3091" t="s">
        <v>8979</v>
      </c>
    </row>
    <row r="3092" spans="1:12" x14ac:dyDescent="0.2">
      <c r="A3092" s="1">
        <v>43810.816886574074</v>
      </c>
      <c r="B3092" t="s">
        <v>8980</v>
      </c>
      <c r="C3092" t="s">
        <v>6975</v>
      </c>
      <c r="D3092">
        <v>0</v>
      </c>
      <c r="E3092">
        <v>0</v>
      </c>
      <c r="F3092">
        <v>0</v>
      </c>
      <c r="G3092" t="s">
        <v>8981</v>
      </c>
      <c r="K3092">
        <v>1.20484739998801E+18</v>
      </c>
      <c r="L3092" t="s">
        <v>8982</v>
      </c>
    </row>
    <row r="3093" spans="1:12" x14ac:dyDescent="0.2">
      <c r="A3093" s="1">
        <v>43810.816446759258</v>
      </c>
      <c r="B3093" t="s">
        <v>8983</v>
      </c>
      <c r="D3093">
        <v>0</v>
      </c>
      <c r="E3093">
        <v>1</v>
      </c>
      <c r="F3093">
        <v>0</v>
      </c>
      <c r="G3093" t="s">
        <v>8984</v>
      </c>
      <c r="K3093">
        <v>1.20484723748813E+18</v>
      </c>
      <c r="L3093" t="s">
        <v>8985</v>
      </c>
    </row>
    <row r="3094" spans="1:12" x14ac:dyDescent="0.2">
      <c r="A3094" s="1">
        <v>43810.816261574073</v>
      </c>
      <c r="B3094" t="s">
        <v>6029</v>
      </c>
      <c r="D3094">
        <v>0</v>
      </c>
      <c r="E3094">
        <v>0</v>
      </c>
      <c r="F3094">
        <v>0</v>
      </c>
      <c r="G3094" t="s">
        <v>8986</v>
      </c>
      <c r="K3094">
        <v>1.20484717300912E+18</v>
      </c>
      <c r="L3094" t="s">
        <v>8987</v>
      </c>
    </row>
    <row r="3095" spans="1:12" x14ac:dyDescent="0.2">
      <c r="A3095" s="1">
        <v>43810.814108796294</v>
      </c>
      <c r="B3095" t="s">
        <v>8988</v>
      </c>
      <c r="D3095">
        <v>1</v>
      </c>
      <c r="E3095">
        <v>0</v>
      </c>
      <c r="F3095">
        <v>0</v>
      </c>
      <c r="G3095" t="s">
        <v>8989</v>
      </c>
      <c r="K3095">
        <v>1.2048463902973901E+18</v>
      </c>
      <c r="L3095" t="s">
        <v>8990</v>
      </c>
    </row>
    <row r="3096" spans="1:12" x14ac:dyDescent="0.2">
      <c r="A3096" s="1">
        <v>43810.812847222223</v>
      </c>
      <c r="B3096" t="s">
        <v>8991</v>
      </c>
      <c r="D3096">
        <v>0</v>
      </c>
      <c r="E3096">
        <v>13</v>
      </c>
      <c r="F3096">
        <v>20</v>
      </c>
      <c r="G3096" t="s">
        <v>8992</v>
      </c>
      <c r="K3096">
        <v>1.20484593476669E+18</v>
      </c>
      <c r="L3096" t="s">
        <v>8993</v>
      </c>
    </row>
    <row r="3097" spans="1:12" x14ac:dyDescent="0.2">
      <c r="A3097" s="1">
        <v>43810.8125</v>
      </c>
      <c r="B3097" t="s">
        <v>8994</v>
      </c>
      <c r="D3097">
        <v>0</v>
      </c>
      <c r="E3097">
        <v>4</v>
      </c>
      <c r="F3097">
        <v>0</v>
      </c>
      <c r="G3097" t="s">
        <v>8995</v>
      </c>
      <c r="K3097">
        <v>1.2048458098391401E+18</v>
      </c>
      <c r="L3097" t="s">
        <v>8996</v>
      </c>
    </row>
    <row r="3098" spans="1:12" x14ac:dyDescent="0.2">
      <c r="A3098" s="1">
        <v>43810.812418981484</v>
      </c>
      <c r="B3098" t="s">
        <v>8997</v>
      </c>
      <c r="D3098">
        <v>1</v>
      </c>
      <c r="E3098">
        <v>2</v>
      </c>
      <c r="F3098">
        <v>5</v>
      </c>
      <c r="G3098" t="s">
        <v>8998</v>
      </c>
      <c r="K3098">
        <v>1.20484577966128E+18</v>
      </c>
      <c r="L3098" t="s">
        <v>8999</v>
      </c>
    </row>
    <row r="3099" spans="1:12" x14ac:dyDescent="0.2">
      <c r="A3099" s="1">
        <v>43810.81181712963</v>
      </c>
      <c r="B3099" t="s">
        <v>9000</v>
      </c>
      <c r="D3099">
        <v>0</v>
      </c>
      <c r="E3099">
        <v>0</v>
      </c>
      <c r="F3099">
        <v>2</v>
      </c>
      <c r="G3099" t="s">
        <v>9001</v>
      </c>
      <c r="K3099">
        <v>1.2048455598755999E+18</v>
      </c>
      <c r="L3099" t="s">
        <v>9002</v>
      </c>
    </row>
    <row r="3100" spans="1:12" x14ac:dyDescent="0.2">
      <c r="A3100" s="1">
        <v>43810.811759259261</v>
      </c>
      <c r="B3100" t="s">
        <v>1263</v>
      </c>
      <c r="D3100">
        <v>1</v>
      </c>
      <c r="E3100">
        <v>1</v>
      </c>
      <c r="F3100">
        <v>5</v>
      </c>
      <c r="G3100" t="s">
        <v>9003</v>
      </c>
      <c r="K3100">
        <v>1.20484554135357E+18</v>
      </c>
      <c r="L3100" t="s">
        <v>9004</v>
      </c>
    </row>
    <row r="3101" spans="1:12" x14ac:dyDescent="0.2">
      <c r="A3101" s="1">
        <v>43810.811342592591</v>
      </c>
      <c r="B3101" t="s">
        <v>3315</v>
      </c>
      <c r="D3101">
        <v>1</v>
      </c>
      <c r="E3101">
        <v>0</v>
      </c>
      <c r="F3101">
        <v>5</v>
      </c>
      <c r="G3101" t="s">
        <v>9005</v>
      </c>
      <c r="K3101">
        <v>1.2048453877581599E+18</v>
      </c>
      <c r="L3101" t="s">
        <v>9006</v>
      </c>
    </row>
    <row r="3102" spans="1:12" x14ac:dyDescent="0.2">
      <c r="A3102" s="1">
        <v>43810.809861111113</v>
      </c>
      <c r="B3102" t="s">
        <v>9007</v>
      </c>
      <c r="D3102">
        <v>0</v>
      </c>
      <c r="E3102">
        <v>0</v>
      </c>
      <c r="F3102">
        <v>0</v>
      </c>
      <c r="G3102" t="s">
        <v>9008</v>
      </c>
      <c r="K3102">
        <v>1.20484485212029E+18</v>
      </c>
      <c r="L3102" t="s">
        <v>9009</v>
      </c>
    </row>
    <row r="3103" spans="1:12" x14ac:dyDescent="0.2">
      <c r="A3103" s="1">
        <v>43810.80982638889</v>
      </c>
      <c r="B3103" t="s">
        <v>8747</v>
      </c>
      <c r="D3103">
        <v>0</v>
      </c>
      <c r="E3103">
        <v>2</v>
      </c>
      <c r="F3103">
        <v>14</v>
      </c>
      <c r="G3103" t="s">
        <v>9010</v>
      </c>
      <c r="K3103">
        <v>1.2048448418652401E+18</v>
      </c>
      <c r="L3103" t="s">
        <v>9011</v>
      </c>
    </row>
    <row r="3104" spans="1:12" x14ac:dyDescent="0.2">
      <c r="A3104" s="1">
        <v>43810.808969907404</v>
      </c>
      <c r="B3104" t="s">
        <v>9012</v>
      </c>
      <c r="D3104">
        <v>0</v>
      </c>
      <c r="E3104">
        <v>0</v>
      </c>
      <c r="F3104">
        <v>0</v>
      </c>
      <c r="G3104" t="s">
        <v>9013</v>
      </c>
      <c r="K3104">
        <v>1.2048445309414799E+18</v>
      </c>
      <c r="L3104" t="s">
        <v>9014</v>
      </c>
    </row>
    <row r="3105" spans="1:12" x14ac:dyDescent="0.2">
      <c r="A3105" s="1">
        <v>43810.80872685185</v>
      </c>
      <c r="B3105" t="s">
        <v>471</v>
      </c>
      <c r="D3105">
        <v>2</v>
      </c>
      <c r="E3105">
        <v>123</v>
      </c>
      <c r="F3105">
        <v>114</v>
      </c>
      <c r="G3105" t="s">
        <v>9015</v>
      </c>
      <c r="K3105">
        <v>1.20484444121699E+18</v>
      </c>
      <c r="L3105" t="s">
        <v>9016</v>
      </c>
    </row>
    <row r="3106" spans="1:12" x14ac:dyDescent="0.2">
      <c r="A3106" s="1">
        <v>43810.808680555558</v>
      </c>
      <c r="B3106" t="s">
        <v>9012</v>
      </c>
      <c r="D3106">
        <v>0</v>
      </c>
      <c r="E3106">
        <v>0</v>
      </c>
      <c r="F3106">
        <v>0</v>
      </c>
      <c r="G3106" t="s">
        <v>9013</v>
      </c>
      <c r="K3106">
        <v>1.20484442542543E+18</v>
      </c>
      <c r="L3106" t="s">
        <v>9017</v>
      </c>
    </row>
    <row r="3107" spans="1:12" x14ac:dyDescent="0.2">
      <c r="A3107" s="1">
        <v>43810.808449074073</v>
      </c>
      <c r="B3107" t="s">
        <v>9018</v>
      </c>
      <c r="D3107">
        <v>0</v>
      </c>
      <c r="E3107">
        <v>0</v>
      </c>
      <c r="F3107">
        <v>1</v>
      </c>
      <c r="G3107" t="s">
        <v>9019</v>
      </c>
      <c r="K3107">
        <v>1.20484433915696E+18</v>
      </c>
      <c r="L3107" t="s">
        <v>9020</v>
      </c>
    </row>
    <row r="3108" spans="1:12" x14ac:dyDescent="0.2">
      <c r="A3108" s="1">
        <v>43810.807638888888</v>
      </c>
      <c r="B3108" t="s">
        <v>9021</v>
      </c>
      <c r="D3108">
        <v>0</v>
      </c>
      <c r="E3108">
        <v>0</v>
      </c>
      <c r="F3108">
        <v>0</v>
      </c>
      <c r="G3108" t="s">
        <v>9022</v>
      </c>
      <c r="K3108">
        <v>1.2048440485587699E+18</v>
      </c>
      <c r="L3108" t="s">
        <v>9023</v>
      </c>
    </row>
    <row r="3109" spans="1:12" x14ac:dyDescent="0.2">
      <c r="A3109" s="1">
        <v>43810.807256944441</v>
      </c>
      <c r="B3109" t="s">
        <v>9024</v>
      </c>
      <c r="C3109" t="s">
        <v>9025</v>
      </c>
      <c r="D3109">
        <v>0</v>
      </c>
      <c r="E3109">
        <v>0</v>
      </c>
      <c r="F3109">
        <v>1</v>
      </c>
      <c r="G3109" t="s">
        <v>9026</v>
      </c>
      <c r="K3109">
        <v>1.2048439084565E+18</v>
      </c>
      <c r="L3109" t="s">
        <v>9027</v>
      </c>
    </row>
    <row r="3110" spans="1:12" x14ac:dyDescent="0.2">
      <c r="A3110" s="1">
        <v>43810.805914351855</v>
      </c>
      <c r="B3110" t="s">
        <v>9028</v>
      </c>
      <c r="C3110" t="s">
        <v>9029</v>
      </c>
      <c r="D3110">
        <v>0</v>
      </c>
      <c r="E3110">
        <v>0</v>
      </c>
      <c r="F3110">
        <v>0</v>
      </c>
      <c r="G3110" t="s">
        <v>9030</v>
      </c>
      <c r="K3110">
        <v>1.20484342116638E+18</v>
      </c>
      <c r="L3110" t="s">
        <v>9031</v>
      </c>
    </row>
    <row r="3111" spans="1:12" x14ac:dyDescent="0.2">
      <c r="A3111" s="1">
        <v>43810.805509259262</v>
      </c>
      <c r="B3111" t="s">
        <v>9032</v>
      </c>
      <c r="D3111">
        <v>1</v>
      </c>
      <c r="E3111">
        <v>0</v>
      </c>
      <c r="F3111">
        <v>1</v>
      </c>
      <c r="G3111" t="s">
        <v>9033</v>
      </c>
      <c r="K3111">
        <v>1.2048432746803599E+18</v>
      </c>
      <c r="L3111" t="s">
        <v>9034</v>
      </c>
    </row>
    <row r="3112" spans="1:12" x14ac:dyDescent="0.2">
      <c r="A3112" s="1">
        <v>43810.80537037037</v>
      </c>
      <c r="B3112" t="s">
        <v>9035</v>
      </c>
      <c r="D3112">
        <v>0</v>
      </c>
      <c r="E3112">
        <v>0</v>
      </c>
      <c r="F3112">
        <v>0</v>
      </c>
      <c r="G3112" t="s">
        <v>9036</v>
      </c>
      <c r="K3112">
        <v>1.2048432256027599E+18</v>
      </c>
      <c r="L3112" t="s">
        <v>9037</v>
      </c>
    </row>
    <row r="3113" spans="1:12" x14ac:dyDescent="0.2">
      <c r="A3113" s="1">
        <v>43810.805104166669</v>
      </c>
      <c r="B3113" t="s">
        <v>9038</v>
      </c>
      <c r="C3113" t="s">
        <v>9039</v>
      </c>
      <c r="D3113">
        <v>0</v>
      </c>
      <c r="E3113">
        <v>0</v>
      </c>
      <c r="F3113">
        <v>0</v>
      </c>
      <c r="G3113" t="s">
        <v>9040</v>
      </c>
      <c r="K3113">
        <v>1.2048431308030999E+18</v>
      </c>
      <c r="L3113" t="s">
        <v>9041</v>
      </c>
    </row>
    <row r="3114" spans="1:12" x14ac:dyDescent="0.2">
      <c r="A3114" s="1">
        <v>43810.803668981483</v>
      </c>
      <c r="B3114" t="s">
        <v>9042</v>
      </c>
      <c r="C3114" t="s">
        <v>9043</v>
      </c>
      <c r="D3114">
        <v>0</v>
      </c>
      <c r="E3114">
        <v>1</v>
      </c>
      <c r="F3114">
        <v>1</v>
      </c>
      <c r="G3114" t="s">
        <v>9044</v>
      </c>
      <c r="K3114">
        <v>1.20484261028158E+18</v>
      </c>
      <c r="L3114" t="s">
        <v>9045</v>
      </c>
    </row>
    <row r="3115" spans="1:12" x14ac:dyDescent="0.2">
      <c r="A3115" s="1">
        <v>43810.802719907406</v>
      </c>
      <c r="B3115" t="s">
        <v>9046</v>
      </c>
      <c r="D3115">
        <v>0</v>
      </c>
      <c r="E3115">
        <v>1</v>
      </c>
      <c r="F3115">
        <v>1</v>
      </c>
      <c r="G3115" t="s">
        <v>9047</v>
      </c>
      <c r="K3115">
        <v>1.2048422658537201E+18</v>
      </c>
      <c r="L3115" t="s">
        <v>9048</v>
      </c>
    </row>
    <row r="3116" spans="1:12" x14ac:dyDescent="0.2">
      <c r="A3116" s="1">
        <v>43810.802337962959</v>
      </c>
      <c r="B3116" t="s">
        <v>9049</v>
      </c>
      <c r="D3116">
        <v>0</v>
      </c>
      <c r="E3116">
        <v>1</v>
      </c>
      <c r="F3116">
        <v>1</v>
      </c>
      <c r="G3116" t="s">
        <v>9050</v>
      </c>
      <c r="K3116">
        <v>1.2048421284274299E+18</v>
      </c>
      <c r="L3116" t="s">
        <v>9051</v>
      </c>
    </row>
    <row r="3117" spans="1:12" x14ac:dyDescent="0.2">
      <c r="A3117" s="1">
        <v>43810.802199074074</v>
      </c>
      <c r="B3117" t="s">
        <v>9052</v>
      </c>
      <c r="D3117">
        <v>0</v>
      </c>
      <c r="E3117">
        <v>0</v>
      </c>
      <c r="F3117">
        <v>1</v>
      </c>
      <c r="G3117" t="s">
        <v>9053</v>
      </c>
      <c r="K3117">
        <v>1.20484207769312E+18</v>
      </c>
      <c r="L3117" t="s">
        <v>9054</v>
      </c>
    </row>
    <row r="3118" spans="1:12" x14ac:dyDescent="0.2">
      <c r="A3118" s="1">
        <v>43810.802187499998</v>
      </c>
      <c r="B3118" t="s">
        <v>9055</v>
      </c>
      <c r="D3118">
        <v>0</v>
      </c>
      <c r="E3118">
        <v>0</v>
      </c>
      <c r="F3118">
        <v>0</v>
      </c>
      <c r="G3118" t="s">
        <v>9056</v>
      </c>
      <c r="I3118" t="e">
        <f>y3_y5</f>
        <v>#NAME?</v>
      </c>
      <c r="K3118">
        <v>1.20484207388463E+18</v>
      </c>
      <c r="L3118" t="s">
        <v>9057</v>
      </c>
    </row>
    <row r="3119" spans="1:12" x14ac:dyDescent="0.2">
      <c r="A3119" s="1">
        <v>43810.801145833335</v>
      </c>
      <c r="B3119" t="s">
        <v>9058</v>
      </c>
      <c r="C3119" t="s">
        <v>9059</v>
      </c>
      <c r="D3119">
        <v>0</v>
      </c>
      <c r="E3119">
        <v>0</v>
      </c>
      <c r="F3119">
        <v>0</v>
      </c>
      <c r="G3119" t="s">
        <v>9060</v>
      </c>
      <c r="K3119">
        <v>1.2048416961121201E+18</v>
      </c>
      <c r="L3119" t="s">
        <v>9061</v>
      </c>
    </row>
    <row r="3120" spans="1:12" x14ac:dyDescent="0.2">
      <c r="A3120" s="1">
        <v>43810.800312500003</v>
      </c>
      <c r="B3120" t="s">
        <v>3182</v>
      </c>
      <c r="D3120">
        <v>2</v>
      </c>
      <c r="E3120">
        <v>17</v>
      </c>
      <c r="F3120">
        <v>20</v>
      </c>
      <c r="G3120" t="s">
        <v>9062</v>
      </c>
      <c r="K3120">
        <v>1.2048413916769001E+18</v>
      </c>
      <c r="L3120" t="s">
        <v>9063</v>
      </c>
    </row>
    <row r="3121" spans="1:12" x14ac:dyDescent="0.2">
      <c r="A3121" s="1">
        <v>43810.800092592595</v>
      </c>
      <c r="B3121" t="s">
        <v>750</v>
      </c>
      <c r="D3121">
        <v>7</v>
      </c>
      <c r="E3121">
        <v>61</v>
      </c>
      <c r="F3121">
        <v>92</v>
      </c>
      <c r="G3121" t="s">
        <v>9064</v>
      </c>
      <c r="K3121">
        <v>1.20484131470306E+18</v>
      </c>
      <c r="L3121" t="s">
        <v>9065</v>
      </c>
    </row>
    <row r="3122" spans="1:12" x14ac:dyDescent="0.2">
      <c r="A3122" s="1">
        <v>43810.799976851849</v>
      </c>
      <c r="B3122" t="s">
        <v>9066</v>
      </c>
      <c r="D3122">
        <v>0</v>
      </c>
      <c r="E3122">
        <v>0</v>
      </c>
      <c r="F3122">
        <v>0</v>
      </c>
      <c r="G3122" t="s">
        <v>9067</v>
      </c>
      <c r="K3122">
        <v>1.2048412696394801E+18</v>
      </c>
      <c r="L3122" t="s">
        <v>9068</v>
      </c>
    </row>
    <row r="3123" spans="1:12" x14ac:dyDescent="0.2">
      <c r="A3123" s="1">
        <v>43810.799907407411</v>
      </c>
      <c r="B3123" t="s">
        <v>9069</v>
      </c>
      <c r="D3123">
        <v>0</v>
      </c>
      <c r="E3123">
        <v>0</v>
      </c>
      <c r="F3123">
        <v>0</v>
      </c>
      <c r="G3123" t="s">
        <v>6451</v>
      </c>
      <c r="K3123">
        <v>1.2048412438948201E+18</v>
      </c>
      <c r="L3123" t="s">
        <v>9070</v>
      </c>
    </row>
    <row r="3124" spans="1:12" x14ac:dyDescent="0.2">
      <c r="A3124" s="1">
        <v>43810.799768518518</v>
      </c>
      <c r="B3124" t="s">
        <v>9071</v>
      </c>
      <c r="D3124">
        <v>0</v>
      </c>
      <c r="E3124">
        <v>0</v>
      </c>
      <c r="F3124">
        <v>0</v>
      </c>
      <c r="G3124" t="s">
        <v>9072</v>
      </c>
      <c r="K3124">
        <v>1.2048411959035699E+18</v>
      </c>
      <c r="L3124" t="s">
        <v>9073</v>
      </c>
    </row>
    <row r="3125" spans="1:12" x14ac:dyDescent="0.2">
      <c r="A3125" s="1">
        <v>43810.799664351849</v>
      </c>
      <c r="B3125" t="s">
        <v>9074</v>
      </c>
      <c r="D3125">
        <v>0</v>
      </c>
      <c r="E3125">
        <v>0</v>
      </c>
      <c r="F3125">
        <v>2</v>
      </c>
      <c r="G3125" t="s">
        <v>9075</v>
      </c>
      <c r="K3125">
        <v>1.2048411556298501E+18</v>
      </c>
      <c r="L3125" t="s">
        <v>9076</v>
      </c>
    </row>
    <row r="3126" spans="1:12" x14ac:dyDescent="0.2">
      <c r="A3126" s="1">
        <v>43810.799155092594</v>
      </c>
      <c r="B3126" t="s">
        <v>9077</v>
      </c>
      <c r="D3126">
        <v>0</v>
      </c>
      <c r="E3126">
        <v>0</v>
      </c>
      <c r="F3126">
        <v>0</v>
      </c>
      <c r="G3126" t="s">
        <v>9078</v>
      </c>
      <c r="K3126">
        <v>1.2048409731609101E+18</v>
      </c>
      <c r="L3126" t="s">
        <v>9079</v>
      </c>
    </row>
    <row r="3127" spans="1:12" x14ac:dyDescent="0.2">
      <c r="A3127" s="1">
        <v>43810.798807870371</v>
      </c>
      <c r="B3127" t="s">
        <v>9080</v>
      </c>
      <c r="D3127">
        <v>0</v>
      </c>
      <c r="E3127">
        <v>0</v>
      </c>
      <c r="F3127">
        <v>0</v>
      </c>
      <c r="G3127" t="s">
        <v>9081</v>
      </c>
      <c r="K3127">
        <v>1.20484084757087E+18</v>
      </c>
      <c r="L3127" t="s">
        <v>9082</v>
      </c>
    </row>
    <row r="3128" spans="1:12" x14ac:dyDescent="0.2">
      <c r="A3128" s="1">
        <v>43810.798437500001</v>
      </c>
      <c r="B3128" t="s">
        <v>750</v>
      </c>
      <c r="D3128">
        <v>4</v>
      </c>
      <c r="E3128">
        <v>61</v>
      </c>
      <c r="F3128">
        <v>89</v>
      </c>
      <c r="G3128" t="s">
        <v>9083</v>
      </c>
      <c r="K3128">
        <v>1.20484071127697E+18</v>
      </c>
      <c r="L3128" t="s">
        <v>9084</v>
      </c>
    </row>
    <row r="3129" spans="1:12" x14ac:dyDescent="0.2">
      <c r="A3129" s="1">
        <v>43810.798275462963</v>
      </c>
      <c r="B3129" t="s">
        <v>9085</v>
      </c>
      <c r="D3129">
        <v>0</v>
      </c>
      <c r="E3129">
        <v>0</v>
      </c>
      <c r="F3129">
        <v>0</v>
      </c>
      <c r="G3129" t="s">
        <v>9086</v>
      </c>
      <c r="K3129">
        <v>1.20484065623089E+18</v>
      </c>
      <c r="L3129" t="s">
        <v>9087</v>
      </c>
    </row>
    <row r="3130" spans="1:12" x14ac:dyDescent="0.2">
      <c r="A3130" s="1">
        <v>43810.797754629632</v>
      </c>
      <c r="B3130" t="s">
        <v>9088</v>
      </c>
      <c r="D3130">
        <v>0</v>
      </c>
      <c r="E3130">
        <v>0</v>
      </c>
      <c r="F3130">
        <v>0</v>
      </c>
      <c r="G3130" t="s">
        <v>9089</v>
      </c>
      <c r="K3130">
        <v>1.20484046531459E+18</v>
      </c>
      <c r="L3130" t="s">
        <v>9090</v>
      </c>
    </row>
    <row r="3131" spans="1:12" x14ac:dyDescent="0.2">
      <c r="A3131" s="1">
        <v>43810.797662037039</v>
      </c>
      <c r="B3131" t="s">
        <v>9091</v>
      </c>
      <c r="D3131">
        <v>0</v>
      </c>
      <c r="E3131">
        <v>1</v>
      </c>
      <c r="F3131">
        <v>1</v>
      </c>
      <c r="G3131" t="s">
        <v>9092</v>
      </c>
      <c r="K3131">
        <v>1.2048404303130601E+18</v>
      </c>
      <c r="L3131" t="s">
        <v>9093</v>
      </c>
    </row>
    <row r="3132" spans="1:12" x14ac:dyDescent="0.2">
      <c r="A3132" s="1">
        <v>43810.797314814816</v>
      </c>
      <c r="B3132" t="s">
        <v>9094</v>
      </c>
      <c r="D3132">
        <v>0</v>
      </c>
      <c r="E3132">
        <v>0</v>
      </c>
      <c r="F3132">
        <v>0</v>
      </c>
      <c r="G3132" t="s">
        <v>9095</v>
      </c>
      <c r="K3132">
        <v>1.20484030501661E+18</v>
      </c>
      <c r="L3132" t="s">
        <v>9096</v>
      </c>
    </row>
    <row r="3133" spans="1:12" x14ac:dyDescent="0.2">
      <c r="A3133" s="1">
        <v>43810.797233796293</v>
      </c>
      <c r="B3133" t="s">
        <v>9097</v>
      </c>
      <c r="D3133">
        <v>0</v>
      </c>
      <c r="E3133">
        <v>0</v>
      </c>
      <c r="F3133">
        <v>0</v>
      </c>
      <c r="G3133" t="s">
        <v>9098</v>
      </c>
      <c r="K3133">
        <v>1.2048402747295301E+18</v>
      </c>
      <c r="L3133" t="s">
        <v>9099</v>
      </c>
    </row>
    <row r="3134" spans="1:12" x14ac:dyDescent="0.2">
      <c r="A3134" s="1">
        <v>43810.797106481485</v>
      </c>
      <c r="B3134" t="s">
        <v>9100</v>
      </c>
      <c r="D3134">
        <v>0</v>
      </c>
      <c r="E3134">
        <v>0</v>
      </c>
      <c r="F3134">
        <v>0</v>
      </c>
      <c r="G3134" t="s">
        <v>9101</v>
      </c>
      <c r="K3134">
        <v>1.2048402306181199E+18</v>
      </c>
      <c r="L3134" t="s">
        <v>9102</v>
      </c>
    </row>
    <row r="3135" spans="1:12" x14ac:dyDescent="0.2">
      <c r="A3135" s="1">
        <v>43810.797037037039</v>
      </c>
      <c r="B3135" t="s">
        <v>9088</v>
      </c>
      <c r="D3135">
        <v>0</v>
      </c>
      <c r="E3135">
        <v>0</v>
      </c>
      <c r="F3135">
        <v>0</v>
      </c>
      <c r="G3135" t="s">
        <v>9103</v>
      </c>
      <c r="K3135">
        <v>1.20484020402622E+18</v>
      </c>
      <c r="L3135" t="s">
        <v>9104</v>
      </c>
    </row>
    <row r="3136" spans="1:12" x14ac:dyDescent="0.2">
      <c r="A3136" s="1">
        <v>43810.796944444446</v>
      </c>
      <c r="B3136" t="s">
        <v>9105</v>
      </c>
      <c r="D3136">
        <v>0</v>
      </c>
      <c r="E3136">
        <v>1</v>
      </c>
      <c r="F3136">
        <v>3</v>
      </c>
      <c r="G3136" t="s">
        <v>9106</v>
      </c>
      <c r="K3136">
        <v>1.2048401704130099E+18</v>
      </c>
      <c r="L3136" t="s">
        <v>9107</v>
      </c>
    </row>
    <row r="3137" spans="1:12" x14ac:dyDescent="0.2">
      <c r="A3137" s="1">
        <v>43810.796817129631</v>
      </c>
      <c r="B3137" t="s">
        <v>9088</v>
      </c>
      <c r="D3137">
        <v>0</v>
      </c>
      <c r="E3137">
        <v>0</v>
      </c>
      <c r="F3137">
        <v>0</v>
      </c>
      <c r="G3137" t="s">
        <v>9108</v>
      </c>
      <c r="K3137">
        <v>1.2048401254668401E+18</v>
      </c>
      <c r="L3137" t="s">
        <v>9109</v>
      </c>
    </row>
    <row r="3138" spans="1:12" x14ac:dyDescent="0.2">
      <c r="A3138" s="1">
        <v>43810.796747685185</v>
      </c>
      <c r="B3138" t="s">
        <v>9110</v>
      </c>
      <c r="D3138">
        <v>0</v>
      </c>
      <c r="E3138">
        <v>0</v>
      </c>
      <c r="F3138">
        <v>0</v>
      </c>
      <c r="G3138" t="s">
        <v>9111</v>
      </c>
      <c r="K3138">
        <v>1.2048401011398899E+18</v>
      </c>
      <c r="L3138" t="s">
        <v>9112</v>
      </c>
    </row>
    <row r="3139" spans="1:12" x14ac:dyDescent="0.2">
      <c r="A3139" s="1">
        <v>43810.796712962961</v>
      </c>
      <c r="B3139" t="s">
        <v>9113</v>
      </c>
      <c r="D3139">
        <v>0</v>
      </c>
      <c r="E3139">
        <v>0</v>
      </c>
      <c r="F3139">
        <v>1</v>
      </c>
      <c r="G3139" t="s">
        <v>9114</v>
      </c>
      <c r="J3139" t="s">
        <v>9115</v>
      </c>
      <c r="K3139">
        <v>1.20484008971887E+18</v>
      </c>
      <c r="L3139" t="s">
        <v>9116</v>
      </c>
    </row>
    <row r="3140" spans="1:12" x14ac:dyDescent="0.2">
      <c r="A3140" s="1">
        <v>43810.796643518515</v>
      </c>
      <c r="B3140" t="s">
        <v>9117</v>
      </c>
      <c r="C3140" t="s">
        <v>9118</v>
      </c>
      <c r="D3140">
        <v>0</v>
      </c>
      <c r="E3140">
        <v>1</v>
      </c>
      <c r="F3140">
        <v>0</v>
      </c>
      <c r="G3140" t="s">
        <v>9119</v>
      </c>
      <c r="J3140" t="s">
        <v>9120</v>
      </c>
      <c r="K3140">
        <v>1.20484006483805E+18</v>
      </c>
      <c r="L3140" t="s">
        <v>9121</v>
      </c>
    </row>
    <row r="3141" spans="1:12" x14ac:dyDescent="0.2">
      <c r="A3141" s="1">
        <v>43810.796284722222</v>
      </c>
      <c r="B3141" t="s">
        <v>9122</v>
      </c>
      <c r="D3141">
        <v>0</v>
      </c>
      <c r="E3141">
        <v>0</v>
      </c>
      <c r="F3141">
        <v>0</v>
      </c>
      <c r="G3141" t="s">
        <v>9123</v>
      </c>
      <c r="K3141">
        <v>1.2048399334096599E+18</v>
      </c>
      <c r="L3141" t="s">
        <v>9124</v>
      </c>
    </row>
    <row r="3142" spans="1:12" x14ac:dyDescent="0.2">
      <c r="A3142" s="1">
        <v>43810.795960648145</v>
      </c>
      <c r="B3142" t="s">
        <v>9125</v>
      </c>
      <c r="D3142">
        <v>0</v>
      </c>
      <c r="E3142">
        <v>0</v>
      </c>
      <c r="F3142">
        <v>2</v>
      </c>
      <c r="G3142" t="s">
        <v>9126</v>
      </c>
      <c r="K3142">
        <v>1.2048398171771899E+18</v>
      </c>
      <c r="L3142" t="s">
        <v>9127</v>
      </c>
    </row>
    <row r="3143" spans="1:12" x14ac:dyDescent="0.2">
      <c r="A3143" s="1">
        <v>43810.795763888891</v>
      </c>
      <c r="B3143" t="s">
        <v>9128</v>
      </c>
      <c r="D3143">
        <v>0</v>
      </c>
      <c r="E3143">
        <v>0</v>
      </c>
      <c r="F3143">
        <v>0</v>
      </c>
      <c r="G3143" t="s">
        <v>9129</v>
      </c>
      <c r="K3143">
        <v>1.2048397439907E+18</v>
      </c>
      <c r="L3143" t="s">
        <v>9130</v>
      </c>
    </row>
    <row r="3144" spans="1:12" x14ac:dyDescent="0.2">
      <c r="A3144" s="1">
        <v>43810.795578703706</v>
      </c>
      <c r="B3144" t="s">
        <v>750</v>
      </c>
      <c r="D3144">
        <v>2</v>
      </c>
      <c r="E3144">
        <v>40</v>
      </c>
      <c r="F3144">
        <v>52</v>
      </c>
      <c r="G3144" t="s">
        <v>9131</v>
      </c>
      <c r="K3144">
        <v>1.2048396751286799E+18</v>
      </c>
      <c r="L3144" t="s">
        <v>9132</v>
      </c>
    </row>
    <row r="3145" spans="1:12" x14ac:dyDescent="0.2">
      <c r="A3145" s="1">
        <v>43810.794374999998</v>
      </c>
      <c r="B3145" t="s">
        <v>9133</v>
      </c>
      <c r="D3145">
        <v>0</v>
      </c>
      <c r="E3145">
        <v>0</v>
      </c>
      <c r="F3145">
        <v>0</v>
      </c>
      <c r="G3145" t="s">
        <v>9134</v>
      </c>
      <c r="K3145">
        <v>1.2048392401667799E+18</v>
      </c>
      <c r="L3145" t="s">
        <v>9135</v>
      </c>
    </row>
    <row r="3146" spans="1:12" x14ac:dyDescent="0.2">
      <c r="A3146" s="1">
        <v>43810.794050925928</v>
      </c>
      <c r="B3146" t="s">
        <v>9136</v>
      </c>
      <c r="D3146">
        <v>0</v>
      </c>
      <c r="E3146">
        <v>0</v>
      </c>
      <c r="F3146">
        <v>0</v>
      </c>
      <c r="G3146" t="s">
        <v>9137</v>
      </c>
      <c r="K3146">
        <v>1.2048391253266701E+18</v>
      </c>
      <c r="L3146" t="s">
        <v>9138</v>
      </c>
    </row>
    <row r="3147" spans="1:12" x14ac:dyDescent="0.2">
      <c r="A3147" s="1">
        <v>43810.79383101852</v>
      </c>
      <c r="B3147" t="s">
        <v>9139</v>
      </c>
      <c r="D3147">
        <v>0</v>
      </c>
      <c r="E3147">
        <v>0</v>
      </c>
      <c r="F3147">
        <v>0</v>
      </c>
      <c r="G3147" t="s">
        <v>9140</v>
      </c>
      <c r="K3147">
        <v>1.20483904381043E+18</v>
      </c>
      <c r="L3147" t="s">
        <v>9141</v>
      </c>
    </row>
    <row r="3148" spans="1:12" x14ac:dyDescent="0.2">
      <c r="A3148" s="1">
        <v>43810.793032407404</v>
      </c>
      <c r="B3148" t="s">
        <v>750</v>
      </c>
      <c r="D3148">
        <v>2</v>
      </c>
      <c r="E3148">
        <v>38</v>
      </c>
      <c r="F3148">
        <v>49</v>
      </c>
      <c r="G3148" t="s">
        <v>9142</v>
      </c>
      <c r="K3148">
        <v>1.2048387533968E+18</v>
      </c>
      <c r="L3148" t="s">
        <v>9143</v>
      </c>
    </row>
    <row r="3149" spans="1:12" x14ac:dyDescent="0.2">
      <c r="A3149" s="1">
        <v>43810.792962962965</v>
      </c>
      <c r="B3149" t="s">
        <v>9144</v>
      </c>
      <c r="D3149">
        <v>1</v>
      </c>
      <c r="E3149">
        <v>2</v>
      </c>
      <c r="F3149">
        <v>5</v>
      </c>
      <c r="G3149" t="s">
        <v>9145</v>
      </c>
      <c r="K3149">
        <v>1.20483872984573E+18</v>
      </c>
      <c r="L3149" t="s">
        <v>9146</v>
      </c>
    </row>
    <row r="3150" spans="1:12" x14ac:dyDescent="0.2">
      <c r="A3150" s="1">
        <v>43810.79178240741</v>
      </c>
      <c r="B3150" t="s">
        <v>9147</v>
      </c>
      <c r="D3150">
        <v>0</v>
      </c>
      <c r="E3150">
        <v>0</v>
      </c>
      <c r="F3150">
        <v>0</v>
      </c>
      <c r="G3150" t="s">
        <v>9148</v>
      </c>
      <c r="K3150">
        <v>1.2048383001771E+18</v>
      </c>
      <c r="L3150" t="s">
        <v>9149</v>
      </c>
    </row>
    <row r="3151" spans="1:12" x14ac:dyDescent="0.2">
      <c r="A3151" s="1">
        <v>43810.791030092594</v>
      </c>
      <c r="B3151" t="s">
        <v>9150</v>
      </c>
      <c r="D3151">
        <v>3</v>
      </c>
      <c r="E3151">
        <v>352</v>
      </c>
      <c r="F3151">
        <v>100</v>
      </c>
      <c r="G3151" t="s">
        <v>9151</v>
      </c>
      <c r="K3151">
        <v>1.2048380273543501E+18</v>
      </c>
      <c r="L3151" t="s">
        <v>9152</v>
      </c>
    </row>
    <row r="3152" spans="1:12" x14ac:dyDescent="0.2">
      <c r="A3152" s="1">
        <v>43810.790821759256</v>
      </c>
      <c r="B3152" t="s">
        <v>750</v>
      </c>
      <c r="D3152">
        <v>3</v>
      </c>
      <c r="E3152">
        <v>38</v>
      </c>
      <c r="F3152">
        <v>46</v>
      </c>
      <c r="G3152" t="s">
        <v>9153</v>
      </c>
      <c r="K3152">
        <v>1.2048379536646999E+18</v>
      </c>
      <c r="L3152" t="s">
        <v>9154</v>
      </c>
    </row>
    <row r="3153" spans="1:12" x14ac:dyDescent="0.2">
      <c r="A3153" s="1">
        <v>43810.79078703704</v>
      </c>
      <c r="B3153" t="s">
        <v>9155</v>
      </c>
      <c r="D3153">
        <v>0</v>
      </c>
      <c r="E3153">
        <v>0</v>
      </c>
      <c r="F3153">
        <v>1</v>
      </c>
      <c r="G3153" t="s">
        <v>9156</v>
      </c>
      <c r="K3153">
        <v>1.20483794196256E+18</v>
      </c>
      <c r="L3153" t="s">
        <v>9157</v>
      </c>
    </row>
    <row r="3154" spans="1:12" x14ac:dyDescent="0.2">
      <c r="A3154" s="1">
        <v>43810.789733796293</v>
      </c>
      <c r="B3154" t="s">
        <v>9158</v>
      </c>
      <c r="D3154">
        <v>0</v>
      </c>
      <c r="E3154">
        <v>0</v>
      </c>
      <c r="F3154">
        <v>0</v>
      </c>
      <c r="G3154" t="s">
        <v>9159</v>
      </c>
      <c r="K3154">
        <v>1.2048375598949801E+18</v>
      </c>
      <c r="L3154" t="s">
        <v>9160</v>
      </c>
    </row>
    <row r="3155" spans="1:12" x14ac:dyDescent="0.2">
      <c r="A3155" s="1">
        <v>43810.789421296293</v>
      </c>
      <c r="B3155" t="s">
        <v>9161</v>
      </c>
      <c r="D3155">
        <v>1</v>
      </c>
      <c r="E3155">
        <v>0</v>
      </c>
      <c r="F3155">
        <v>0</v>
      </c>
      <c r="G3155" t="s">
        <v>9162</v>
      </c>
      <c r="K3155">
        <v>1.2048374452437299E+18</v>
      </c>
      <c r="L3155" t="s">
        <v>9163</v>
      </c>
    </row>
    <row r="3156" spans="1:12" x14ac:dyDescent="0.2">
      <c r="A3156" s="1">
        <v>43810.789143518516</v>
      </c>
      <c r="B3156" t="s">
        <v>9164</v>
      </c>
      <c r="D3156">
        <v>0</v>
      </c>
      <c r="E3156">
        <v>0</v>
      </c>
      <c r="F3156">
        <v>0</v>
      </c>
      <c r="G3156" t="s">
        <v>9165</v>
      </c>
      <c r="K3156">
        <v>1.2048373443749E+18</v>
      </c>
      <c r="L3156" t="s">
        <v>9166</v>
      </c>
    </row>
    <row r="3157" spans="1:12" x14ac:dyDescent="0.2">
      <c r="A3157" s="1">
        <v>43810.788865740738</v>
      </c>
      <c r="B3157" t="s">
        <v>9167</v>
      </c>
      <c r="D3157">
        <v>0</v>
      </c>
      <c r="E3157">
        <v>0</v>
      </c>
      <c r="F3157">
        <v>2</v>
      </c>
      <c r="G3157" t="s">
        <v>9168</v>
      </c>
      <c r="K3157">
        <v>1.20483724317888E+18</v>
      </c>
      <c r="L3157" t="s">
        <v>9169</v>
      </c>
    </row>
    <row r="3158" spans="1:12" x14ac:dyDescent="0.2">
      <c r="A3158" s="1">
        <v>43810.788842592592</v>
      </c>
      <c r="B3158" t="s">
        <v>750</v>
      </c>
      <c r="D3158">
        <v>2</v>
      </c>
      <c r="E3158">
        <v>34</v>
      </c>
      <c r="F3158">
        <v>44</v>
      </c>
      <c r="G3158" t="s">
        <v>9170</v>
      </c>
      <c r="K3158">
        <v>1.20483723446736E+18</v>
      </c>
      <c r="L3158" t="s">
        <v>9171</v>
      </c>
    </row>
    <row r="3159" spans="1:12" x14ac:dyDescent="0.2">
      <c r="A3159" s="1">
        <v>43810.788101851853</v>
      </c>
      <c r="B3159" t="s">
        <v>9172</v>
      </c>
      <c r="C3159" t="s">
        <v>6975</v>
      </c>
      <c r="D3159">
        <v>0</v>
      </c>
      <c r="E3159">
        <v>0</v>
      </c>
      <c r="F3159">
        <v>0</v>
      </c>
      <c r="G3159" t="s">
        <v>9173</v>
      </c>
      <c r="K3159">
        <v>1.2048369681877701E+18</v>
      </c>
      <c r="L3159" t="s">
        <v>9174</v>
      </c>
    </row>
    <row r="3160" spans="1:12" x14ac:dyDescent="0.2">
      <c r="A3160" s="1">
        <v>43810.787951388891</v>
      </c>
      <c r="B3160" t="s">
        <v>9175</v>
      </c>
      <c r="C3160" t="s">
        <v>9175</v>
      </c>
      <c r="D3160">
        <v>0</v>
      </c>
      <c r="E3160">
        <v>0</v>
      </c>
      <c r="F3160">
        <v>0</v>
      </c>
      <c r="G3160" t="s">
        <v>9176</v>
      </c>
      <c r="K3160">
        <v>1.20483691110749E+18</v>
      </c>
      <c r="L3160" t="s">
        <v>9177</v>
      </c>
    </row>
    <row r="3161" spans="1:12" x14ac:dyDescent="0.2">
      <c r="A3161" s="1">
        <v>43810.787314814814</v>
      </c>
      <c r="B3161" t="s">
        <v>9178</v>
      </c>
      <c r="D3161">
        <v>0</v>
      </c>
      <c r="E3161">
        <v>0</v>
      </c>
      <c r="F3161">
        <v>4</v>
      </c>
      <c r="G3161" t="s">
        <v>9179</v>
      </c>
      <c r="K3161">
        <v>1.20483668192656E+18</v>
      </c>
      <c r="L3161" t="s">
        <v>9180</v>
      </c>
    </row>
    <row r="3162" spans="1:12" x14ac:dyDescent="0.2">
      <c r="A3162" s="1">
        <v>43810.787303240744</v>
      </c>
      <c r="B3162" t="s">
        <v>9181</v>
      </c>
      <c r="D3162">
        <v>0</v>
      </c>
      <c r="E3162">
        <v>0</v>
      </c>
      <c r="F3162">
        <v>0</v>
      </c>
      <c r="G3162" t="s">
        <v>9182</v>
      </c>
      <c r="K3162">
        <v>1.2048366773589601E+18</v>
      </c>
      <c r="L3162" t="s">
        <v>9183</v>
      </c>
    </row>
    <row r="3163" spans="1:12" x14ac:dyDescent="0.2">
      <c r="A3163" s="1">
        <v>43810.787175925929</v>
      </c>
      <c r="B3163" t="s">
        <v>9184</v>
      </c>
      <c r="D3163">
        <v>0</v>
      </c>
      <c r="E3163">
        <v>0</v>
      </c>
      <c r="F3163">
        <v>1</v>
      </c>
      <c r="G3163" t="s">
        <v>9185</v>
      </c>
      <c r="K3163">
        <v>1.2048366331216E+18</v>
      </c>
      <c r="L3163" t="s">
        <v>9186</v>
      </c>
    </row>
    <row r="3164" spans="1:12" x14ac:dyDescent="0.2">
      <c r="A3164" s="1">
        <v>43810.786840277775</v>
      </c>
      <c r="B3164" t="s">
        <v>9187</v>
      </c>
      <c r="D3164">
        <v>0</v>
      </c>
      <c r="E3164">
        <v>0</v>
      </c>
      <c r="F3164">
        <v>0</v>
      </c>
      <c r="G3164" t="s">
        <v>9188</v>
      </c>
      <c r="I3164" t="e">
        <f>_xlfn.SINGLE(Kuwaity__7r _xlfn.SINGLE(kuwaiitiq8 _xlfn.SINGLE(KUWTIYA)))</f>
        <v>#NAME?</v>
      </c>
      <c r="K3164">
        <v>1.20483650971262E+18</v>
      </c>
      <c r="L3164" t="s">
        <v>9189</v>
      </c>
    </row>
    <row r="3165" spans="1:12" x14ac:dyDescent="0.2">
      <c r="A3165" s="1">
        <v>43810.786481481482</v>
      </c>
      <c r="B3165" t="s">
        <v>750</v>
      </c>
      <c r="D3165">
        <v>1</v>
      </c>
      <c r="E3165">
        <v>36</v>
      </c>
      <c r="F3165">
        <v>49</v>
      </c>
      <c r="G3165" t="s">
        <v>9190</v>
      </c>
      <c r="K3165">
        <v>1.20483637890065E+18</v>
      </c>
      <c r="L3165" t="s">
        <v>9191</v>
      </c>
    </row>
    <row r="3166" spans="1:12" x14ac:dyDescent="0.2">
      <c r="A3166" s="1">
        <v>43810.785752314812</v>
      </c>
      <c r="B3166" t="s">
        <v>9192</v>
      </c>
      <c r="D3166">
        <v>0</v>
      </c>
      <c r="E3166">
        <v>1</v>
      </c>
      <c r="F3166">
        <v>1</v>
      </c>
      <c r="G3166" t="s">
        <v>9193</v>
      </c>
      <c r="K3166">
        <v>1.20483611774226E+18</v>
      </c>
      <c r="L3166" t="s">
        <v>9194</v>
      </c>
    </row>
    <row r="3167" spans="1:12" x14ac:dyDescent="0.2">
      <c r="A3167" s="1">
        <v>43810.785671296297</v>
      </c>
      <c r="B3167" t="s">
        <v>9195</v>
      </c>
      <c r="D3167">
        <v>0</v>
      </c>
      <c r="E3167">
        <v>2</v>
      </c>
      <c r="F3167">
        <v>0</v>
      </c>
      <c r="G3167" t="s">
        <v>9196</v>
      </c>
      <c r="K3167">
        <v>1.2048360856055601E+18</v>
      </c>
      <c r="L3167" t="s">
        <v>9197</v>
      </c>
    </row>
    <row r="3168" spans="1:12" x14ac:dyDescent="0.2">
      <c r="A3168" s="1">
        <v>43810.784398148149</v>
      </c>
      <c r="B3168" t="s">
        <v>9198</v>
      </c>
      <c r="D3168">
        <v>0</v>
      </c>
      <c r="E3168">
        <v>0</v>
      </c>
      <c r="F3168">
        <v>2</v>
      </c>
      <c r="G3168" t="s">
        <v>9199</v>
      </c>
      <c r="K3168">
        <v>1.2048356255994701E+18</v>
      </c>
      <c r="L3168" t="s">
        <v>9200</v>
      </c>
    </row>
    <row r="3169" spans="1:12" x14ac:dyDescent="0.2">
      <c r="A3169" s="1">
        <v>43810.784398148149</v>
      </c>
      <c r="B3169" t="s">
        <v>9201</v>
      </c>
      <c r="D3169">
        <v>0</v>
      </c>
      <c r="E3169">
        <v>2</v>
      </c>
      <c r="F3169">
        <v>0</v>
      </c>
      <c r="G3169" t="s">
        <v>9202</v>
      </c>
      <c r="K3169">
        <v>1.20483562413566E+18</v>
      </c>
      <c r="L3169" t="s">
        <v>9203</v>
      </c>
    </row>
    <row r="3170" spans="1:12" x14ac:dyDescent="0.2">
      <c r="A3170" s="1">
        <v>43810.784282407411</v>
      </c>
      <c r="B3170" t="s">
        <v>9192</v>
      </c>
      <c r="D3170">
        <v>0</v>
      </c>
      <c r="E3170">
        <v>0</v>
      </c>
      <c r="F3170">
        <v>0</v>
      </c>
      <c r="G3170" t="s">
        <v>6451</v>
      </c>
      <c r="K3170">
        <v>1.20483558192413E+18</v>
      </c>
      <c r="L3170" t="s">
        <v>9204</v>
      </c>
    </row>
    <row r="3171" spans="1:12" x14ac:dyDescent="0.2">
      <c r="A3171" s="1">
        <v>43810.78396990741</v>
      </c>
      <c r="B3171" t="s">
        <v>9205</v>
      </c>
      <c r="D3171">
        <v>1</v>
      </c>
      <c r="E3171">
        <v>0</v>
      </c>
      <c r="F3171">
        <v>0</v>
      </c>
      <c r="G3171" t="s">
        <v>9206</v>
      </c>
      <c r="K3171">
        <v>1.20483547172723E+18</v>
      </c>
      <c r="L3171" t="s">
        <v>9207</v>
      </c>
    </row>
    <row r="3172" spans="1:12" x14ac:dyDescent="0.2">
      <c r="A3172" s="1">
        <v>43810.78392361111</v>
      </c>
      <c r="B3172" t="s">
        <v>9192</v>
      </c>
      <c r="D3172">
        <v>0</v>
      </c>
      <c r="E3172">
        <v>0</v>
      </c>
      <c r="F3172">
        <v>0</v>
      </c>
      <c r="G3172" t="s">
        <v>9208</v>
      </c>
      <c r="K3172">
        <v>1.2048354534023301E+18</v>
      </c>
      <c r="L3172" t="s">
        <v>9209</v>
      </c>
    </row>
    <row r="3173" spans="1:12" x14ac:dyDescent="0.2">
      <c r="A3173" s="1">
        <v>43810.783761574072</v>
      </c>
      <c r="B3173" t="s">
        <v>9210</v>
      </c>
      <c r="D3173">
        <v>0</v>
      </c>
      <c r="E3173">
        <v>0</v>
      </c>
      <c r="F3173">
        <v>0</v>
      </c>
      <c r="G3173" t="s">
        <v>6451</v>
      </c>
      <c r="K3173">
        <v>1.2048353933608599E+18</v>
      </c>
      <c r="L3173" t="s">
        <v>9211</v>
      </c>
    </row>
    <row r="3174" spans="1:12" x14ac:dyDescent="0.2">
      <c r="A3174" s="1">
        <v>43810.78334490741</v>
      </c>
      <c r="B3174" t="s">
        <v>9212</v>
      </c>
      <c r="C3174" t="s">
        <v>9213</v>
      </c>
      <c r="D3174">
        <v>0</v>
      </c>
      <c r="E3174">
        <v>0</v>
      </c>
      <c r="F3174">
        <v>0</v>
      </c>
      <c r="G3174" t="s">
        <v>9214</v>
      </c>
      <c r="K3174">
        <v>1.2048352450040699E+18</v>
      </c>
      <c r="L3174" t="s">
        <v>9215</v>
      </c>
    </row>
    <row r="3175" spans="1:12" x14ac:dyDescent="0.2">
      <c r="A3175" s="1">
        <v>43810.782708333332</v>
      </c>
      <c r="B3175" t="s">
        <v>9216</v>
      </c>
      <c r="D3175">
        <v>4</v>
      </c>
      <c r="E3175">
        <v>18</v>
      </c>
      <c r="F3175">
        <v>3</v>
      </c>
      <c r="G3175" t="s">
        <v>9217</v>
      </c>
      <c r="K3175">
        <v>1.2048350148207201E+18</v>
      </c>
      <c r="L3175" t="s">
        <v>9218</v>
      </c>
    </row>
    <row r="3176" spans="1:12" x14ac:dyDescent="0.2">
      <c r="A3176" s="1">
        <v>43810.782673611109</v>
      </c>
      <c r="B3176" t="s">
        <v>9219</v>
      </c>
      <c r="D3176">
        <v>0</v>
      </c>
      <c r="E3176">
        <v>2</v>
      </c>
      <c r="F3176">
        <v>4</v>
      </c>
      <c r="G3176" t="s">
        <v>9220</v>
      </c>
      <c r="K3176">
        <v>1.2048350021287401E+18</v>
      </c>
      <c r="L3176" t="s">
        <v>9221</v>
      </c>
    </row>
    <row r="3177" spans="1:12" x14ac:dyDescent="0.2">
      <c r="A3177" s="1">
        <v>43810.782511574071</v>
      </c>
      <c r="B3177" t="s">
        <v>6879</v>
      </c>
      <c r="D3177">
        <v>1</v>
      </c>
      <c r="E3177">
        <v>1</v>
      </c>
      <c r="F3177">
        <v>3</v>
      </c>
      <c r="G3177" t="s">
        <v>9222</v>
      </c>
      <c r="K3177">
        <v>1.2048349437146299E+18</v>
      </c>
      <c r="L3177" t="s">
        <v>9223</v>
      </c>
    </row>
    <row r="3178" spans="1:12" x14ac:dyDescent="0.2">
      <c r="A3178" s="1">
        <v>43810.782222222224</v>
      </c>
      <c r="B3178" t="s">
        <v>750</v>
      </c>
      <c r="D3178">
        <v>1</v>
      </c>
      <c r="E3178">
        <v>39</v>
      </c>
      <c r="F3178">
        <v>52</v>
      </c>
      <c r="G3178" t="s">
        <v>9224</v>
      </c>
      <c r="K3178">
        <v>1.2048348373303199E+18</v>
      </c>
      <c r="L3178" t="s">
        <v>9225</v>
      </c>
    </row>
    <row r="3179" spans="1:12" x14ac:dyDescent="0.2">
      <c r="A3179" s="1">
        <v>43810.782118055555</v>
      </c>
      <c r="B3179" t="s">
        <v>9226</v>
      </c>
      <c r="D3179">
        <v>0</v>
      </c>
      <c r="E3179">
        <v>0</v>
      </c>
      <c r="F3179">
        <v>1</v>
      </c>
      <c r="G3179" t="s">
        <v>9227</v>
      </c>
      <c r="J3179" t="s">
        <v>9228</v>
      </c>
      <c r="K3179">
        <v>1.2048347995103099E+18</v>
      </c>
      <c r="L3179" t="s">
        <v>9229</v>
      </c>
    </row>
    <row r="3180" spans="1:12" x14ac:dyDescent="0.2">
      <c r="A3180" s="1">
        <v>43810.781643518516</v>
      </c>
      <c r="B3180" t="s">
        <v>4970</v>
      </c>
      <c r="D3180">
        <v>0</v>
      </c>
      <c r="E3180">
        <v>0</v>
      </c>
      <c r="F3180">
        <v>0</v>
      </c>
      <c r="G3180" t="s">
        <v>9230</v>
      </c>
      <c r="K3180">
        <v>1.20483462871821E+18</v>
      </c>
      <c r="L3180" t="s">
        <v>9231</v>
      </c>
    </row>
    <row r="3181" spans="1:12" x14ac:dyDescent="0.2">
      <c r="A3181" s="1">
        <v>43810.781458333331</v>
      </c>
      <c r="B3181" t="s">
        <v>9232</v>
      </c>
      <c r="D3181">
        <v>0</v>
      </c>
      <c r="E3181">
        <v>0</v>
      </c>
      <c r="F3181">
        <v>0</v>
      </c>
      <c r="G3181" t="s">
        <v>8512</v>
      </c>
      <c r="K3181">
        <v>1.20483455978482E+18</v>
      </c>
      <c r="L3181" t="s">
        <v>9233</v>
      </c>
    </row>
    <row r="3182" spans="1:12" x14ac:dyDescent="0.2">
      <c r="A3182" s="1">
        <v>43810.780671296299</v>
      </c>
      <c r="B3182" t="s">
        <v>9234</v>
      </c>
      <c r="D3182">
        <v>1</v>
      </c>
      <c r="E3182">
        <v>0</v>
      </c>
      <c r="F3182">
        <v>0</v>
      </c>
      <c r="G3182" t="s">
        <v>9235</v>
      </c>
      <c r="K3182">
        <v>1.2048342731292201E+18</v>
      </c>
      <c r="L3182" t="s">
        <v>9236</v>
      </c>
    </row>
    <row r="3183" spans="1:12" x14ac:dyDescent="0.2">
      <c r="A3183" s="1">
        <v>43810.78025462963</v>
      </c>
      <c r="B3183" t="s">
        <v>9237</v>
      </c>
      <c r="D3183">
        <v>0</v>
      </c>
      <c r="E3183">
        <v>0</v>
      </c>
      <c r="F3183">
        <v>0</v>
      </c>
      <c r="G3183" t="s">
        <v>6451</v>
      </c>
      <c r="K3183">
        <v>1.20483412462578E+18</v>
      </c>
      <c r="L3183" t="s">
        <v>9238</v>
      </c>
    </row>
    <row r="3184" spans="1:12" x14ac:dyDescent="0.2">
      <c r="A3184" s="1">
        <v>43810.780046296299</v>
      </c>
      <c r="B3184" t="s">
        <v>9239</v>
      </c>
      <c r="D3184">
        <v>4</v>
      </c>
      <c r="E3184">
        <v>68</v>
      </c>
      <c r="F3184">
        <v>292</v>
      </c>
      <c r="G3184" t="s">
        <v>6790</v>
      </c>
      <c r="K3184">
        <v>1.20483404991683E+18</v>
      </c>
      <c r="L3184" t="s">
        <v>9240</v>
      </c>
    </row>
    <row r="3185" spans="1:12" x14ac:dyDescent="0.2">
      <c r="A3185" s="1">
        <v>43810.78</v>
      </c>
      <c r="B3185" t="s">
        <v>641</v>
      </c>
      <c r="D3185">
        <v>3</v>
      </c>
      <c r="E3185">
        <v>10</v>
      </c>
      <c r="F3185">
        <v>16</v>
      </c>
      <c r="G3185" t="s">
        <v>9241</v>
      </c>
      <c r="K3185">
        <v>1.2048340297716101E+18</v>
      </c>
      <c r="L3185" t="s">
        <v>9242</v>
      </c>
    </row>
    <row r="3186" spans="1:12" x14ac:dyDescent="0.2">
      <c r="A3186" s="1">
        <v>43810.779282407406</v>
      </c>
      <c r="B3186" t="s">
        <v>9243</v>
      </c>
      <c r="D3186">
        <v>0</v>
      </c>
      <c r="E3186">
        <v>0</v>
      </c>
      <c r="F3186">
        <v>0</v>
      </c>
      <c r="G3186" t="s">
        <v>9244</v>
      </c>
      <c r="K3186">
        <v>1.2048337711466099E+18</v>
      </c>
      <c r="L3186" t="s">
        <v>9245</v>
      </c>
    </row>
    <row r="3187" spans="1:12" x14ac:dyDescent="0.2">
      <c r="A3187" s="1">
        <v>43810.778946759259</v>
      </c>
      <c r="B3187" t="s">
        <v>4932</v>
      </c>
      <c r="D3187">
        <v>1</v>
      </c>
      <c r="E3187">
        <v>1</v>
      </c>
      <c r="F3187">
        <v>0</v>
      </c>
      <c r="G3187" t="s">
        <v>9230</v>
      </c>
      <c r="K3187">
        <v>1.2048336486981E+18</v>
      </c>
      <c r="L3187" t="s">
        <v>9246</v>
      </c>
    </row>
    <row r="3188" spans="1:12" x14ac:dyDescent="0.2">
      <c r="A3188" s="1">
        <v>43810.77888888889</v>
      </c>
      <c r="B3188" t="s">
        <v>9247</v>
      </c>
      <c r="D3188">
        <v>0</v>
      </c>
      <c r="E3188">
        <v>0</v>
      </c>
      <c r="F3188">
        <v>0</v>
      </c>
      <c r="G3188" t="s">
        <v>9248</v>
      </c>
      <c r="K3188">
        <v>1.20483362909811E+18</v>
      </c>
      <c r="L3188" t="s">
        <v>9249</v>
      </c>
    </row>
    <row r="3189" spans="1:12" x14ac:dyDescent="0.2">
      <c r="A3189" s="1">
        <v>43810.778611111113</v>
      </c>
      <c r="B3189" t="s">
        <v>9250</v>
      </c>
      <c r="D3189">
        <v>0</v>
      </c>
      <c r="E3189">
        <v>0</v>
      </c>
      <c r="F3189">
        <v>1</v>
      </c>
      <c r="G3189" t="s">
        <v>9251</v>
      </c>
      <c r="K3189">
        <v>1.20483352863202E+18</v>
      </c>
      <c r="L3189" t="s">
        <v>9252</v>
      </c>
    </row>
    <row r="3190" spans="1:12" x14ac:dyDescent="0.2">
      <c r="A3190" s="1">
        <v>43810.77857638889</v>
      </c>
      <c r="B3190" t="s">
        <v>9253</v>
      </c>
      <c r="D3190">
        <v>0</v>
      </c>
      <c r="E3190">
        <v>0</v>
      </c>
      <c r="F3190">
        <v>0</v>
      </c>
      <c r="G3190" t="s">
        <v>9254</v>
      </c>
      <c r="K3190">
        <v>1.2048335138386501E+18</v>
      </c>
      <c r="L3190" t="s">
        <v>9255</v>
      </c>
    </row>
    <row r="3191" spans="1:12" x14ac:dyDescent="0.2">
      <c r="A3191" s="1">
        <v>43810.778148148151</v>
      </c>
      <c r="B3191" t="s">
        <v>750</v>
      </c>
      <c r="D3191">
        <v>2</v>
      </c>
      <c r="E3191">
        <v>50</v>
      </c>
      <c r="F3191">
        <v>67</v>
      </c>
      <c r="G3191" t="s">
        <v>9256</v>
      </c>
      <c r="K3191">
        <v>1.204833361036E+18</v>
      </c>
      <c r="L3191" t="s">
        <v>9257</v>
      </c>
    </row>
    <row r="3192" spans="1:12" x14ac:dyDescent="0.2">
      <c r="A3192" s="1">
        <v>43810.77753472222</v>
      </c>
      <c r="B3192" t="s">
        <v>9258</v>
      </c>
      <c r="D3192">
        <v>0</v>
      </c>
      <c r="E3192">
        <v>0</v>
      </c>
      <c r="F3192">
        <v>0</v>
      </c>
      <c r="G3192" t="s">
        <v>9259</v>
      </c>
      <c r="K3192">
        <v>1.20483313838979E+18</v>
      </c>
      <c r="L3192" t="s">
        <v>9260</v>
      </c>
    </row>
    <row r="3193" spans="1:12" x14ac:dyDescent="0.2">
      <c r="A3193" s="1">
        <v>43810.77753472222</v>
      </c>
      <c r="B3193" t="s">
        <v>2245</v>
      </c>
      <c r="D3193">
        <v>0</v>
      </c>
      <c r="E3193">
        <v>0</v>
      </c>
      <c r="F3193">
        <v>0</v>
      </c>
      <c r="G3193" t="s">
        <v>9261</v>
      </c>
      <c r="K3193">
        <v>1.2048331373537201E+18</v>
      </c>
      <c r="L3193" t="s">
        <v>9262</v>
      </c>
    </row>
    <row r="3194" spans="1:12" x14ac:dyDescent="0.2">
      <c r="A3194" s="1">
        <v>43810.777106481481</v>
      </c>
      <c r="B3194" t="s">
        <v>9263</v>
      </c>
      <c r="D3194">
        <v>1</v>
      </c>
      <c r="E3194">
        <v>32</v>
      </c>
      <c r="F3194">
        <v>21</v>
      </c>
      <c r="G3194" t="s">
        <v>9264</v>
      </c>
      <c r="K3194">
        <v>1.20483298395971E+18</v>
      </c>
      <c r="L3194" t="s">
        <v>9265</v>
      </c>
    </row>
    <row r="3195" spans="1:12" x14ac:dyDescent="0.2">
      <c r="A3195" s="1">
        <v>43810.776458333334</v>
      </c>
      <c r="B3195" t="s">
        <v>9266</v>
      </c>
      <c r="D3195">
        <v>0</v>
      </c>
      <c r="E3195">
        <v>0</v>
      </c>
      <c r="F3195">
        <v>0</v>
      </c>
      <c r="G3195" t="s">
        <v>9267</v>
      </c>
      <c r="K3195">
        <v>1.20483274695629E+18</v>
      </c>
      <c r="L3195" t="s">
        <v>9268</v>
      </c>
    </row>
    <row r="3196" spans="1:12" x14ac:dyDescent="0.2">
      <c r="A3196" s="1">
        <v>43810.775671296295</v>
      </c>
      <c r="B3196" t="s">
        <v>9269</v>
      </c>
      <c r="D3196">
        <v>0</v>
      </c>
      <c r="E3196">
        <v>3</v>
      </c>
      <c r="F3196">
        <v>3</v>
      </c>
      <c r="G3196" t="s">
        <v>9270</v>
      </c>
      <c r="K3196">
        <v>1.2048324610684001E+18</v>
      </c>
      <c r="L3196" t="s">
        <v>9271</v>
      </c>
    </row>
    <row r="3197" spans="1:12" x14ac:dyDescent="0.2">
      <c r="A3197" s="1">
        <v>43810.775057870371</v>
      </c>
      <c r="B3197" t="s">
        <v>9272</v>
      </c>
      <c r="D3197">
        <v>0</v>
      </c>
      <c r="E3197">
        <v>0</v>
      </c>
      <c r="F3197">
        <v>0</v>
      </c>
      <c r="G3197" t="s">
        <v>9273</v>
      </c>
      <c r="I3197" t="e">
        <f>_xlfn.SINGLE(aboshtwei _xlfn.SINGLE(D3m_aboshtwei))</f>
        <v>#NAME?</v>
      </c>
      <c r="K3197">
        <v>1.20483223943294E+18</v>
      </c>
      <c r="L3197" t="s">
        <v>9274</v>
      </c>
    </row>
    <row r="3198" spans="1:12" x14ac:dyDescent="0.2">
      <c r="A3198" s="1">
        <v>43810.775034722225</v>
      </c>
      <c r="B3198" t="s">
        <v>9237</v>
      </c>
      <c r="C3198" t="s">
        <v>9237</v>
      </c>
      <c r="D3198">
        <v>0</v>
      </c>
      <c r="E3198">
        <v>0</v>
      </c>
      <c r="F3198">
        <v>0</v>
      </c>
      <c r="G3198" t="s">
        <v>6451</v>
      </c>
      <c r="K3198">
        <v>1.20483223247038E+18</v>
      </c>
      <c r="L3198" t="s">
        <v>9275</v>
      </c>
    </row>
    <row r="3199" spans="1:12" x14ac:dyDescent="0.2">
      <c r="A3199" s="1">
        <v>43810.774687500001</v>
      </c>
      <c r="B3199" t="s">
        <v>9276</v>
      </c>
      <c r="D3199">
        <v>0</v>
      </c>
      <c r="E3199">
        <v>0</v>
      </c>
      <c r="F3199">
        <v>0</v>
      </c>
      <c r="G3199" t="s">
        <v>9277</v>
      </c>
      <c r="K3199">
        <v>1.20483210579826E+18</v>
      </c>
      <c r="L3199" t="s">
        <v>9278</v>
      </c>
    </row>
    <row r="3200" spans="1:12" x14ac:dyDescent="0.2">
      <c r="A3200" s="1">
        <v>43810.774525462963</v>
      </c>
      <c r="B3200" t="s">
        <v>9279</v>
      </c>
      <c r="D3200">
        <v>0</v>
      </c>
      <c r="E3200">
        <v>2</v>
      </c>
      <c r="F3200">
        <v>3</v>
      </c>
      <c r="G3200" t="s">
        <v>9280</v>
      </c>
      <c r="K3200">
        <v>1.2048320469186199E+18</v>
      </c>
      <c r="L3200" t="s">
        <v>9281</v>
      </c>
    </row>
    <row r="3201" spans="1:12" x14ac:dyDescent="0.2">
      <c r="A3201" s="1">
        <v>43810.774502314816</v>
      </c>
      <c r="B3201" t="s">
        <v>9282</v>
      </c>
      <c r="D3201">
        <v>0</v>
      </c>
      <c r="E3201">
        <v>0</v>
      </c>
      <c r="F3201">
        <v>1</v>
      </c>
      <c r="G3201" t="s">
        <v>9283</v>
      </c>
      <c r="K3201">
        <v>1.20483203813155E+18</v>
      </c>
      <c r="L3201" t="s">
        <v>9284</v>
      </c>
    </row>
    <row r="3202" spans="1:12" x14ac:dyDescent="0.2">
      <c r="A3202" s="1">
        <v>43810.773923611108</v>
      </c>
      <c r="B3202" t="s">
        <v>9285</v>
      </c>
      <c r="D3202">
        <v>0</v>
      </c>
      <c r="E3202">
        <v>1</v>
      </c>
      <c r="F3202">
        <v>1</v>
      </c>
      <c r="G3202" t="s">
        <v>9286</v>
      </c>
      <c r="K3202">
        <v>1.20483182921741E+18</v>
      </c>
      <c r="L3202" t="s">
        <v>9287</v>
      </c>
    </row>
    <row r="3203" spans="1:12" x14ac:dyDescent="0.2">
      <c r="A3203" s="1">
        <v>43810.773587962962</v>
      </c>
      <c r="B3203" t="s">
        <v>9288</v>
      </c>
      <c r="D3203">
        <v>0</v>
      </c>
      <c r="E3203">
        <v>1</v>
      </c>
      <c r="F3203">
        <v>2</v>
      </c>
      <c r="G3203" t="s">
        <v>9289</v>
      </c>
      <c r="K3203">
        <v>1.2048317083459799E+18</v>
      </c>
      <c r="L3203" t="s">
        <v>9290</v>
      </c>
    </row>
    <row r="3204" spans="1:12" x14ac:dyDescent="0.2">
      <c r="A3204" s="1">
        <v>43810.773564814815</v>
      </c>
      <c r="B3204" t="s">
        <v>9291</v>
      </c>
      <c r="D3204">
        <v>0</v>
      </c>
      <c r="E3204">
        <v>0</v>
      </c>
      <c r="F3204">
        <v>0</v>
      </c>
      <c r="G3204" t="s">
        <v>9292</v>
      </c>
      <c r="K3204">
        <v>1.20483169826707E+18</v>
      </c>
      <c r="L3204" t="s">
        <v>9293</v>
      </c>
    </row>
    <row r="3205" spans="1:12" x14ac:dyDescent="0.2">
      <c r="A3205" s="1">
        <v>43810.77202546296</v>
      </c>
      <c r="B3205" t="s">
        <v>9294</v>
      </c>
      <c r="D3205">
        <v>0</v>
      </c>
      <c r="E3205">
        <v>0</v>
      </c>
      <c r="F3205">
        <v>1</v>
      </c>
      <c r="G3205" t="s">
        <v>9295</v>
      </c>
      <c r="K3205">
        <v>1.2048311432683599E+18</v>
      </c>
      <c r="L3205" t="s">
        <v>9296</v>
      </c>
    </row>
    <row r="3206" spans="1:12" x14ac:dyDescent="0.2">
      <c r="A3206" s="1">
        <v>43810.771793981483</v>
      </c>
      <c r="B3206" t="s">
        <v>7147</v>
      </c>
      <c r="D3206">
        <v>6</v>
      </c>
      <c r="E3206">
        <v>2</v>
      </c>
      <c r="F3206">
        <v>6</v>
      </c>
      <c r="G3206" t="s">
        <v>9297</v>
      </c>
      <c r="K3206">
        <v>1.20483105581294E+18</v>
      </c>
      <c r="L3206" t="s">
        <v>9298</v>
      </c>
    </row>
    <row r="3207" spans="1:12" x14ac:dyDescent="0.2">
      <c r="A3207" s="1">
        <v>43810.771423611113</v>
      </c>
      <c r="B3207" t="s">
        <v>9299</v>
      </c>
      <c r="D3207">
        <v>0</v>
      </c>
      <c r="E3207">
        <v>0</v>
      </c>
      <c r="F3207">
        <v>1</v>
      </c>
      <c r="G3207" t="s">
        <v>9300</v>
      </c>
      <c r="I3207" t="e">
        <f>_xlfn.SINGLE(ChrisEvans _xlfn.SINGLE(RobertDowneyJr _xlfn.SINGLE(Marvel)))</f>
        <v>#NAME?</v>
      </c>
      <c r="J3207" t="s">
        <v>9301</v>
      </c>
      <c r="K3207">
        <v>1.2048309242418601E+18</v>
      </c>
      <c r="L3207" t="s">
        <v>9302</v>
      </c>
    </row>
    <row r="3208" spans="1:12" x14ac:dyDescent="0.2">
      <c r="A3208" s="1">
        <v>43810.771134259259</v>
      </c>
      <c r="B3208" t="s">
        <v>9303</v>
      </c>
      <c r="D3208">
        <v>0</v>
      </c>
      <c r="E3208">
        <v>0</v>
      </c>
      <c r="F3208">
        <v>0</v>
      </c>
      <c r="G3208" t="s">
        <v>9304</v>
      </c>
      <c r="K3208">
        <v>1.2048308168173399E+18</v>
      </c>
      <c r="L3208" t="s">
        <v>9305</v>
      </c>
    </row>
    <row r="3209" spans="1:12" x14ac:dyDescent="0.2">
      <c r="A3209" s="1">
        <v>43810.770844907405</v>
      </c>
      <c r="B3209" t="s">
        <v>9306</v>
      </c>
      <c r="D3209">
        <v>0</v>
      </c>
      <c r="E3209">
        <v>0</v>
      </c>
      <c r="F3209">
        <v>0</v>
      </c>
      <c r="G3209" t="s">
        <v>6451</v>
      </c>
      <c r="K3209">
        <v>1.20483071559615E+18</v>
      </c>
      <c r="L3209" t="s">
        <v>9307</v>
      </c>
    </row>
    <row r="3210" spans="1:12" x14ac:dyDescent="0.2">
      <c r="A3210" s="1">
        <v>43810.770648148151</v>
      </c>
      <c r="B3210" t="s">
        <v>9308</v>
      </c>
      <c r="D3210">
        <v>0</v>
      </c>
      <c r="E3210">
        <v>0</v>
      </c>
      <c r="F3210">
        <v>0</v>
      </c>
      <c r="G3210" t="s">
        <v>9309</v>
      </c>
      <c r="K3210">
        <v>1.20483064397422E+18</v>
      </c>
      <c r="L3210" t="s">
        <v>9310</v>
      </c>
    </row>
    <row r="3211" spans="1:12" x14ac:dyDescent="0.2">
      <c r="A3211" s="1">
        <v>43810.770543981482</v>
      </c>
      <c r="B3211" t="s">
        <v>9311</v>
      </c>
      <c r="D3211">
        <v>2</v>
      </c>
      <c r="E3211">
        <v>3</v>
      </c>
      <c r="F3211">
        <v>2</v>
      </c>
      <c r="G3211" t="s">
        <v>9312</v>
      </c>
      <c r="K3211">
        <v>1.2048306055418501E+18</v>
      </c>
      <c r="L3211" t="s">
        <v>9313</v>
      </c>
    </row>
    <row r="3212" spans="1:12" x14ac:dyDescent="0.2">
      <c r="A3212" s="1">
        <v>43810.770185185182</v>
      </c>
      <c r="B3212" t="s">
        <v>9314</v>
      </c>
      <c r="C3212" t="s">
        <v>9314</v>
      </c>
      <c r="D3212">
        <v>0</v>
      </c>
      <c r="E3212">
        <v>0</v>
      </c>
      <c r="F3212">
        <v>0</v>
      </c>
      <c r="G3212" t="s">
        <v>9315</v>
      </c>
      <c r="K3212">
        <v>1.20483047673473E+18</v>
      </c>
      <c r="L3212" t="s">
        <v>9316</v>
      </c>
    </row>
    <row r="3213" spans="1:12" x14ac:dyDescent="0.2">
      <c r="A3213" s="1">
        <v>43810.77008101852</v>
      </c>
      <c r="B3213" t="s">
        <v>9317</v>
      </c>
      <c r="D3213">
        <v>0</v>
      </c>
      <c r="E3213">
        <v>0</v>
      </c>
      <c r="F3213">
        <v>0</v>
      </c>
      <c r="G3213" t="s">
        <v>9318</v>
      </c>
      <c r="K3213">
        <v>1.20483043526147E+18</v>
      </c>
      <c r="L3213" t="s">
        <v>9319</v>
      </c>
    </row>
    <row r="3214" spans="1:12" x14ac:dyDescent="0.2">
      <c r="A3214" s="1">
        <v>43810.768425925926</v>
      </c>
      <c r="B3214" t="s">
        <v>9320</v>
      </c>
      <c r="D3214">
        <v>0</v>
      </c>
      <c r="E3214">
        <v>0</v>
      </c>
      <c r="F3214">
        <v>1</v>
      </c>
      <c r="G3214" t="s">
        <v>9321</v>
      </c>
      <c r="K3214">
        <v>1.2048298351530701E+18</v>
      </c>
      <c r="L3214" t="s">
        <v>9322</v>
      </c>
    </row>
    <row r="3215" spans="1:12" x14ac:dyDescent="0.2">
      <c r="A3215" s="1">
        <v>43810.767407407409</v>
      </c>
      <c r="B3215" t="s">
        <v>9323</v>
      </c>
      <c r="C3215" t="s">
        <v>721</v>
      </c>
      <c r="D3215">
        <v>0</v>
      </c>
      <c r="E3215">
        <v>0</v>
      </c>
      <c r="F3215">
        <v>0</v>
      </c>
      <c r="G3215" t="s">
        <v>9324</v>
      </c>
      <c r="K3215">
        <v>1.2048294699089001E+18</v>
      </c>
      <c r="L3215" t="s">
        <v>9325</v>
      </c>
    </row>
    <row r="3216" spans="1:12" x14ac:dyDescent="0.2">
      <c r="A3216" s="1">
        <v>43810.767268518517</v>
      </c>
      <c r="B3216" t="s">
        <v>9326</v>
      </c>
      <c r="D3216">
        <v>0</v>
      </c>
      <c r="E3216">
        <v>2</v>
      </c>
      <c r="F3216">
        <v>3</v>
      </c>
      <c r="G3216" t="s">
        <v>9327</v>
      </c>
      <c r="K3216">
        <v>1.2048294182266199E+18</v>
      </c>
      <c r="L3216" t="s">
        <v>9328</v>
      </c>
    </row>
    <row r="3217" spans="1:12" x14ac:dyDescent="0.2">
      <c r="A3217" s="1">
        <v>43810.767233796294</v>
      </c>
      <c r="B3217" t="s">
        <v>9329</v>
      </c>
      <c r="D3217">
        <v>0</v>
      </c>
      <c r="E3217">
        <v>0</v>
      </c>
      <c r="F3217">
        <v>0</v>
      </c>
      <c r="G3217" t="s">
        <v>9330</v>
      </c>
      <c r="K3217">
        <v>1.2048294061974001E+18</v>
      </c>
      <c r="L3217" t="s">
        <v>9331</v>
      </c>
    </row>
    <row r="3218" spans="1:12" x14ac:dyDescent="0.2">
      <c r="A3218" s="1">
        <v>43810.766875000001</v>
      </c>
      <c r="B3218" t="s">
        <v>9299</v>
      </c>
      <c r="D3218">
        <v>0</v>
      </c>
      <c r="E3218">
        <v>0</v>
      </c>
      <c r="F3218">
        <v>2</v>
      </c>
      <c r="G3218" t="s">
        <v>9332</v>
      </c>
      <c r="J3218" t="s">
        <v>9333</v>
      </c>
      <c r="K3218">
        <v>1.2048292735315799E+18</v>
      </c>
      <c r="L3218" t="s">
        <v>9334</v>
      </c>
    </row>
    <row r="3219" spans="1:12" x14ac:dyDescent="0.2">
      <c r="A3219" s="1">
        <v>43810.766527777778</v>
      </c>
      <c r="B3219" t="s">
        <v>9282</v>
      </c>
      <c r="D3219">
        <v>2</v>
      </c>
      <c r="E3219">
        <v>0</v>
      </c>
      <c r="F3219">
        <v>0</v>
      </c>
      <c r="G3219" t="s">
        <v>9335</v>
      </c>
      <c r="I3219" t="e">
        <f>BGhimad</f>
        <v>#NAME?</v>
      </c>
      <c r="K3219">
        <v>1.20482914945983E+18</v>
      </c>
      <c r="L3219" t="s">
        <v>9336</v>
      </c>
    </row>
    <row r="3220" spans="1:12" x14ac:dyDescent="0.2">
      <c r="A3220" s="1">
        <v>43810.766481481478</v>
      </c>
      <c r="B3220" t="s">
        <v>9337</v>
      </c>
      <c r="C3220" t="s">
        <v>9338</v>
      </c>
      <c r="D3220">
        <v>0</v>
      </c>
      <c r="E3220">
        <v>0</v>
      </c>
      <c r="F3220">
        <v>0</v>
      </c>
      <c r="G3220" t="s">
        <v>9339</v>
      </c>
      <c r="K3220">
        <v>1.2048291343603699E+18</v>
      </c>
      <c r="L3220" t="s">
        <v>9340</v>
      </c>
    </row>
    <row r="3221" spans="1:12" x14ac:dyDescent="0.2">
      <c r="A3221" s="1">
        <v>43810.766157407408</v>
      </c>
      <c r="B3221" t="s">
        <v>9341</v>
      </c>
      <c r="D3221">
        <v>0</v>
      </c>
      <c r="E3221">
        <v>0</v>
      </c>
      <c r="F3221">
        <v>1</v>
      </c>
      <c r="G3221" t="s">
        <v>9342</v>
      </c>
      <c r="K3221">
        <v>1.2048290136063099E+18</v>
      </c>
      <c r="L3221" t="s">
        <v>9343</v>
      </c>
    </row>
    <row r="3222" spans="1:12" x14ac:dyDescent="0.2">
      <c r="A3222" s="1">
        <v>43810.765810185185</v>
      </c>
      <c r="B3222" t="s">
        <v>1843</v>
      </c>
      <c r="D3222">
        <v>2</v>
      </c>
      <c r="E3222">
        <v>10</v>
      </c>
      <c r="F3222">
        <v>14</v>
      </c>
      <c r="G3222" t="s">
        <v>9344</v>
      </c>
      <c r="K3222">
        <v>1.2048288899246799E+18</v>
      </c>
      <c r="L3222" t="s">
        <v>9345</v>
      </c>
    </row>
    <row r="3223" spans="1:12" x14ac:dyDescent="0.2">
      <c r="A3223" s="1">
        <v>43810.764652777776</v>
      </c>
      <c r="B3223" t="s">
        <v>9346</v>
      </c>
      <c r="D3223">
        <v>7</v>
      </c>
      <c r="E3223">
        <v>29</v>
      </c>
      <c r="F3223">
        <v>34</v>
      </c>
      <c r="G3223" t="s">
        <v>9347</v>
      </c>
      <c r="K3223">
        <v>1.2048284699490501E+18</v>
      </c>
      <c r="L3223" t="s">
        <v>9348</v>
      </c>
    </row>
    <row r="3224" spans="1:12" x14ac:dyDescent="0.2">
      <c r="A3224" s="1">
        <v>43810.763819444444</v>
      </c>
      <c r="B3224" t="s">
        <v>9349</v>
      </c>
      <c r="D3224">
        <v>4</v>
      </c>
      <c r="E3224">
        <v>15</v>
      </c>
      <c r="F3224">
        <v>129</v>
      </c>
      <c r="G3224" t="s">
        <v>9350</v>
      </c>
      <c r="K3224">
        <v>1.2048281692468201E+18</v>
      </c>
      <c r="L3224" t="s">
        <v>9351</v>
      </c>
    </row>
    <row r="3225" spans="1:12" x14ac:dyDescent="0.2">
      <c r="A3225" s="1">
        <v>43810.76358796296</v>
      </c>
      <c r="B3225" t="s">
        <v>109</v>
      </c>
      <c r="D3225">
        <v>0</v>
      </c>
      <c r="E3225">
        <v>0</v>
      </c>
      <c r="F3225">
        <v>6</v>
      </c>
      <c r="G3225" t="s">
        <v>9352</v>
      </c>
      <c r="K3225">
        <v>1.2048280834018501E+18</v>
      </c>
      <c r="L3225" t="s">
        <v>9353</v>
      </c>
    </row>
    <row r="3226" spans="1:12" x14ac:dyDescent="0.2">
      <c r="A3226" s="1">
        <v>43810.763310185182</v>
      </c>
      <c r="B3226" t="s">
        <v>9354</v>
      </c>
      <c r="D3226">
        <v>0</v>
      </c>
      <c r="E3226">
        <v>0</v>
      </c>
      <c r="F3226">
        <v>1</v>
      </c>
      <c r="G3226" t="s">
        <v>9355</v>
      </c>
      <c r="K3226">
        <v>1.2048279836908201E+18</v>
      </c>
      <c r="L3226" t="s">
        <v>9356</v>
      </c>
    </row>
    <row r="3227" spans="1:12" x14ac:dyDescent="0.2">
      <c r="A3227" s="1">
        <v>43810.762048611112</v>
      </c>
      <c r="B3227" t="s">
        <v>9357</v>
      </c>
      <c r="D3227">
        <v>2</v>
      </c>
      <c r="E3227">
        <v>87</v>
      </c>
      <c r="F3227">
        <v>85</v>
      </c>
      <c r="G3227" t="s">
        <v>9358</v>
      </c>
      <c r="K3227">
        <v>1.20482752595805E+18</v>
      </c>
      <c r="L3227" t="s">
        <v>9359</v>
      </c>
    </row>
    <row r="3228" spans="1:12" x14ac:dyDescent="0.2">
      <c r="A3228" s="1">
        <v>43810.761805555558</v>
      </c>
      <c r="B3228" t="s">
        <v>7147</v>
      </c>
      <c r="D3228">
        <v>12</v>
      </c>
      <c r="E3228">
        <v>3</v>
      </c>
      <c r="F3228">
        <v>9</v>
      </c>
      <c r="G3228" t="s">
        <v>9360</v>
      </c>
      <c r="K3228">
        <v>1.2048274370638999E+18</v>
      </c>
      <c r="L3228" t="s">
        <v>9361</v>
      </c>
    </row>
    <row r="3229" spans="1:12" x14ac:dyDescent="0.2">
      <c r="A3229" s="1">
        <v>43810.761284722219</v>
      </c>
      <c r="B3229" t="s">
        <v>9362</v>
      </c>
      <c r="D3229">
        <v>0</v>
      </c>
      <c r="E3229">
        <v>0</v>
      </c>
      <c r="F3229">
        <v>0</v>
      </c>
      <c r="G3229" t="s">
        <v>9363</v>
      </c>
      <c r="J3229" t="s">
        <v>9364</v>
      </c>
      <c r="K3229">
        <v>1.20482724816929E+18</v>
      </c>
      <c r="L3229" t="s">
        <v>9365</v>
      </c>
    </row>
    <row r="3230" spans="1:12" x14ac:dyDescent="0.2">
      <c r="A3230" s="1">
        <v>43810.760671296295</v>
      </c>
      <c r="B3230" t="s">
        <v>9366</v>
      </c>
      <c r="D3230">
        <v>0</v>
      </c>
      <c r="E3230">
        <v>0</v>
      </c>
      <c r="F3230">
        <v>0</v>
      </c>
      <c r="G3230" t="s">
        <v>9367</v>
      </c>
      <c r="K3230">
        <v>1.2048270264835E+18</v>
      </c>
      <c r="L3230" t="s">
        <v>9368</v>
      </c>
    </row>
    <row r="3231" spans="1:12" x14ac:dyDescent="0.2">
      <c r="A3231" s="1">
        <v>43810.760648148149</v>
      </c>
      <c r="B3231" t="s">
        <v>9369</v>
      </c>
      <c r="D3231">
        <v>0</v>
      </c>
      <c r="E3231">
        <v>0</v>
      </c>
      <c r="F3231">
        <v>0</v>
      </c>
      <c r="G3231" t="s">
        <v>9370</v>
      </c>
      <c r="K3231">
        <v>1.2048270176125801E+18</v>
      </c>
      <c r="L3231" t="s">
        <v>9371</v>
      </c>
    </row>
    <row r="3232" spans="1:12" x14ac:dyDescent="0.2">
      <c r="A3232" s="1">
        <v>43810.76048611111</v>
      </c>
      <c r="B3232" t="s">
        <v>9372</v>
      </c>
      <c r="C3232" t="s">
        <v>9373</v>
      </c>
      <c r="D3232">
        <v>0</v>
      </c>
      <c r="E3232">
        <v>0</v>
      </c>
      <c r="F3232">
        <v>4</v>
      </c>
      <c r="G3232" t="s">
        <v>9374</v>
      </c>
      <c r="K3232">
        <v>1.2048269602471099E+18</v>
      </c>
      <c r="L3232" t="s">
        <v>9375</v>
      </c>
    </row>
    <row r="3233" spans="1:12" x14ac:dyDescent="0.2">
      <c r="A3233" s="1">
        <v>43810.760358796295</v>
      </c>
      <c r="B3233" t="s">
        <v>9376</v>
      </c>
      <c r="D3233">
        <v>0</v>
      </c>
      <c r="E3233">
        <v>0</v>
      </c>
      <c r="F3233">
        <v>0</v>
      </c>
      <c r="G3233" t="s">
        <v>9377</v>
      </c>
      <c r="K3233">
        <v>1.20482691219297E+18</v>
      </c>
      <c r="L3233" t="s">
        <v>9378</v>
      </c>
    </row>
    <row r="3234" spans="1:12" x14ac:dyDescent="0.2">
      <c r="A3234" s="1">
        <v>43810.759895833333</v>
      </c>
      <c r="B3234" t="s">
        <v>9379</v>
      </c>
      <c r="D3234">
        <v>1</v>
      </c>
      <c r="E3234">
        <v>0</v>
      </c>
      <c r="F3234">
        <v>1</v>
      </c>
      <c r="G3234" t="s">
        <v>9380</v>
      </c>
      <c r="K3234">
        <v>1.20482674537711E+18</v>
      </c>
      <c r="L3234" t="s">
        <v>9381</v>
      </c>
    </row>
    <row r="3235" spans="1:12" x14ac:dyDescent="0.2">
      <c r="A3235" s="1">
        <v>43810.759618055556</v>
      </c>
      <c r="B3235" t="s">
        <v>9382</v>
      </c>
      <c r="D3235">
        <v>0</v>
      </c>
      <c r="E3235">
        <v>0</v>
      </c>
      <c r="F3235">
        <v>0</v>
      </c>
      <c r="G3235" t="s">
        <v>9383</v>
      </c>
      <c r="K3235">
        <v>1.20482664391263E+18</v>
      </c>
      <c r="L3235" t="s">
        <v>9384</v>
      </c>
    </row>
    <row r="3236" spans="1:12" x14ac:dyDescent="0.2">
      <c r="A3236" s="1">
        <v>43810.759340277778</v>
      </c>
      <c r="B3236" t="s">
        <v>9385</v>
      </c>
      <c r="D3236">
        <v>0</v>
      </c>
      <c r="E3236">
        <v>0</v>
      </c>
      <c r="F3236">
        <v>0</v>
      </c>
      <c r="G3236" t="s">
        <v>9386</v>
      </c>
      <c r="K3236">
        <v>1.2048265450235599E+18</v>
      </c>
      <c r="L3236" t="s">
        <v>9387</v>
      </c>
    </row>
    <row r="3237" spans="1:12" x14ac:dyDescent="0.2">
      <c r="A3237" s="1">
        <v>43810.759282407409</v>
      </c>
      <c r="B3237" t="s">
        <v>7147</v>
      </c>
      <c r="D3237">
        <v>13</v>
      </c>
      <c r="E3237">
        <v>9</v>
      </c>
      <c r="F3237">
        <v>10</v>
      </c>
      <c r="G3237" t="s">
        <v>9388</v>
      </c>
      <c r="K3237">
        <v>1.20482652173261E+18</v>
      </c>
      <c r="L3237" t="s">
        <v>9389</v>
      </c>
    </row>
    <row r="3238" spans="1:12" x14ac:dyDescent="0.2">
      <c r="A3238" s="1">
        <v>43810.759027777778</v>
      </c>
      <c r="B3238" t="s">
        <v>9390</v>
      </c>
      <c r="D3238">
        <v>0</v>
      </c>
      <c r="E3238">
        <v>0</v>
      </c>
      <c r="F3238">
        <v>0</v>
      </c>
      <c r="G3238" t="s">
        <v>9391</v>
      </c>
      <c r="K3238">
        <v>1.20482643094272E+18</v>
      </c>
      <c r="L3238" t="s">
        <v>9392</v>
      </c>
    </row>
    <row r="3239" spans="1:12" x14ac:dyDescent="0.2">
      <c r="A3239" s="1">
        <v>43810.757916666669</v>
      </c>
      <c r="B3239" t="s">
        <v>9393</v>
      </c>
      <c r="D3239">
        <v>0</v>
      </c>
      <c r="E3239">
        <v>3</v>
      </c>
      <c r="F3239">
        <v>1</v>
      </c>
      <c r="G3239" t="s">
        <v>9394</v>
      </c>
      <c r="K3239">
        <v>1.2048260271318999E+18</v>
      </c>
      <c r="L3239" t="s">
        <v>9395</v>
      </c>
    </row>
    <row r="3240" spans="1:12" x14ac:dyDescent="0.2">
      <c r="A3240" s="1">
        <v>43810.757789351854</v>
      </c>
      <c r="B3240" t="s">
        <v>9396</v>
      </c>
      <c r="D3240">
        <v>0</v>
      </c>
      <c r="E3240">
        <v>0</v>
      </c>
      <c r="F3240">
        <v>0</v>
      </c>
      <c r="G3240" t="s">
        <v>8100</v>
      </c>
      <c r="K3240">
        <v>1.2048259837627799E+18</v>
      </c>
      <c r="L3240" t="s">
        <v>9397</v>
      </c>
    </row>
    <row r="3241" spans="1:12" x14ac:dyDescent="0.2">
      <c r="A3241" s="1">
        <v>43810.757349537038</v>
      </c>
      <c r="B3241" t="s">
        <v>9398</v>
      </c>
      <c r="D3241">
        <v>14</v>
      </c>
      <c r="E3241">
        <v>22</v>
      </c>
      <c r="F3241">
        <v>17</v>
      </c>
      <c r="G3241" t="s">
        <v>9399</v>
      </c>
      <c r="K3241">
        <v>1.2048258247440799E+18</v>
      </c>
      <c r="L3241" t="s">
        <v>9400</v>
      </c>
    </row>
    <row r="3242" spans="1:12" x14ac:dyDescent="0.2">
      <c r="A3242" s="1">
        <v>43810.757256944446</v>
      </c>
      <c r="B3242" t="s">
        <v>4998</v>
      </c>
      <c r="D3242">
        <v>0</v>
      </c>
      <c r="E3242">
        <v>0</v>
      </c>
      <c r="F3242">
        <v>0</v>
      </c>
      <c r="G3242" t="s">
        <v>9401</v>
      </c>
      <c r="K3242">
        <v>1.2048257900907899E+18</v>
      </c>
      <c r="L3242" t="s">
        <v>9402</v>
      </c>
    </row>
    <row r="3243" spans="1:12" x14ac:dyDescent="0.2">
      <c r="A3243" s="1">
        <v>43810.757013888891</v>
      </c>
      <c r="B3243" t="s">
        <v>9403</v>
      </c>
      <c r="D3243">
        <v>0</v>
      </c>
      <c r="E3243">
        <v>0</v>
      </c>
      <c r="F3243">
        <v>0</v>
      </c>
      <c r="G3243" t="s">
        <v>9404</v>
      </c>
      <c r="K3243">
        <v>1.20482570034943E+18</v>
      </c>
      <c r="L3243" t="s">
        <v>9405</v>
      </c>
    </row>
    <row r="3244" spans="1:12" x14ac:dyDescent="0.2">
      <c r="A3244" s="1">
        <v>43810.756956018522</v>
      </c>
      <c r="B3244" t="s">
        <v>274</v>
      </c>
      <c r="C3244" t="s">
        <v>9406</v>
      </c>
      <c r="D3244">
        <v>0</v>
      </c>
      <c r="E3244">
        <v>0</v>
      </c>
      <c r="F3244">
        <v>0</v>
      </c>
      <c r="G3244" t="s">
        <v>9407</v>
      </c>
      <c r="K3244">
        <v>1.20482567888304E+18</v>
      </c>
      <c r="L3244" t="s">
        <v>9408</v>
      </c>
    </row>
    <row r="3245" spans="1:12" x14ac:dyDescent="0.2">
      <c r="A3245" s="1">
        <v>43810.756412037037</v>
      </c>
      <c r="B3245" t="s">
        <v>9409</v>
      </c>
      <c r="D3245">
        <v>0</v>
      </c>
      <c r="E3245">
        <v>0</v>
      </c>
      <c r="F3245">
        <v>0</v>
      </c>
      <c r="G3245" t="s">
        <v>9410</v>
      </c>
      <c r="K3245">
        <v>1.20482548545006E+18</v>
      </c>
      <c r="L3245" t="s">
        <v>9411</v>
      </c>
    </row>
    <row r="3246" spans="1:12" x14ac:dyDescent="0.2">
      <c r="A3246" s="1">
        <v>43810.756377314814</v>
      </c>
      <c r="B3246" t="s">
        <v>9412</v>
      </c>
      <c r="D3246">
        <v>0</v>
      </c>
      <c r="E3246">
        <v>0</v>
      </c>
      <c r="F3246">
        <v>1</v>
      </c>
      <c r="G3246" t="s">
        <v>9295</v>
      </c>
      <c r="K3246">
        <v>1.2048254696333399E+18</v>
      </c>
      <c r="L3246" t="s">
        <v>9413</v>
      </c>
    </row>
    <row r="3247" spans="1:12" x14ac:dyDescent="0.2">
      <c r="A3247" s="1">
        <v>43810.756145833337</v>
      </c>
      <c r="B3247" t="s">
        <v>9414</v>
      </c>
      <c r="D3247">
        <v>22</v>
      </c>
      <c r="E3247">
        <v>4</v>
      </c>
      <c r="F3247">
        <v>2</v>
      </c>
      <c r="G3247" t="s">
        <v>9415</v>
      </c>
      <c r="K3247">
        <v>1.2048253889223401E+18</v>
      </c>
      <c r="L3247" t="s">
        <v>9416</v>
      </c>
    </row>
    <row r="3248" spans="1:12" x14ac:dyDescent="0.2">
      <c r="A3248" s="1">
        <v>43810.755972222221</v>
      </c>
      <c r="B3248" t="s">
        <v>9417</v>
      </c>
      <c r="C3248" t="s">
        <v>9418</v>
      </c>
      <c r="D3248">
        <v>1</v>
      </c>
      <c r="E3248">
        <v>0</v>
      </c>
      <c r="F3248">
        <v>1</v>
      </c>
      <c r="G3248" t="s">
        <v>9419</v>
      </c>
      <c r="K3248">
        <v>1.2048253254541801E+18</v>
      </c>
      <c r="L3248" t="s">
        <v>9420</v>
      </c>
    </row>
    <row r="3249" spans="1:12" x14ac:dyDescent="0.2">
      <c r="A3249" s="1">
        <v>43810.755520833336</v>
      </c>
      <c r="B3249" t="s">
        <v>641</v>
      </c>
      <c r="D3249">
        <v>0</v>
      </c>
      <c r="E3249">
        <v>2</v>
      </c>
      <c r="F3249">
        <v>2</v>
      </c>
      <c r="G3249" t="s">
        <v>9421</v>
      </c>
      <c r="K3249">
        <v>1.2048251595022999E+18</v>
      </c>
      <c r="L3249" t="s">
        <v>9422</v>
      </c>
    </row>
    <row r="3250" spans="1:12" x14ac:dyDescent="0.2">
      <c r="A3250" s="1">
        <v>43810.755509259259</v>
      </c>
      <c r="B3250" t="s">
        <v>641</v>
      </c>
      <c r="D3250">
        <v>1</v>
      </c>
      <c r="E3250">
        <v>6</v>
      </c>
      <c r="F3250">
        <v>13</v>
      </c>
      <c r="G3250" t="s">
        <v>9423</v>
      </c>
      <c r="K3250">
        <v>1.20482515743871E+18</v>
      </c>
      <c r="L3250" t="s">
        <v>9424</v>
      </c>
    </row>
    <row r="3251" spans="1:12" x14ac:dyDescent="0.2">
      <c r="A3251" s="1">
        <v>43810.755416666667</v>
      </c>
      <c r="B3251" t="s">
        <v>9425</v>
      </c>
      <c r="D3251">
        <v>0</v>
      </c>
      <c r="E3251">
        <v>0</v>
      </c>
      <c r="F3251">
        <v>0</v>
      </c>
      <c r="G3251" t="s">
        <v>298</v>
      </c>
      <c r="K3251">
        <v>1.20482512231984E+18</v>
      </c>
      <c r="L3251" t="s">
        <v>9426</v>
      </c>
    </row>
    <row r="3252" spans="1:12" x14ac:dyDescent="0.2">
      <c r="A3252" s="1">
        <v>43810.753865740742</v>
      </c>
      <c r="B3252" t="s">
        <v>9427</v>
      </c>
      <c r="C3252" t="s">
        <v>9428</v>
      </c>
      <c r="D3252">
        <v>0</v>
      </c>
      <c r="E3252">
        <v>0</v>
      </c>
      <c r="F3252">
        <v>0</v>
      </c>
      <c r="G3252" t="s">
        <v>9429</v>
      </c>
      <c r="K3252">
        <v>1.20482456244733E+18</v>
      </c>
      <c r="L3252" t="s">
        <v>9430</v>
      </c>
    </row>
    <row r="3253" spans="1:12" x14ac:dyDescent="0.2">
      <c r="A3253" s="1">
        <v>43810.753865740742</v>
      </c>
      <c r="B3253" t="s">
        <v>2216</v>
      </c>
      <c r="D3253">
        <v>2</v>
      </c>
      <c r="E3253">
        <v>2</v>
      </c>
      <c r="F3253">
        <v>9</v>
      </c>
      <c r="G3253" t="s">
        <v>9431</v>
      </c>
      <c r="K3253">
        <v>1.2048245612477499E+18</v>
      </c>
      <c r="L3253" t="s">
        <v>9432</v>
      </c>
    </row>
    <row r="3254" spans="1:12" x14ac:dyDescent="0.2">
      <c r="A3254" s="1">
        <v>43810.753275462965</v>
      </c>
      <c r="B3254" t="s">
        <v>9433</v>
      </c>
      <c r="D3254">
        <v>0</v>
      </c>
      <c r="E3254">
        <v>1</v>
      </c>
      <c r="F3254">
        <v>6</v>
      </c>
      <c r="G3254" t="s">
        <v>9434</v>
      </c>
      <c r="K3254">
        <v>1.2048243474179799E+18</v>
      </c>
      <c r="L3254" t="s">
        <v>9435</v>
      </c>
    </row>
    <row r="3255" spans="1:12" x14ac:dyDescent="0.2">
      <c r="A3255" s="1">
        <v>43810.752870370372</v>
      </c>
      <c r="B3255" t="s">
        <v>9436</v>
      </c>
      <c r="D3255">
        <v>1</v>
      </c>
      <c r="E3255">
        <v>0</v>
      </c>
      <c r="F3255">
        <v>0</v>
      </c>
      <c r="G3255" t="s">
        <v>9437</v>
      </c>
      <c r="K3255">
        <v>1.20482420088994E+18</v>
      </c>
      <c r="L3255" t="s">
        <v>9438</v>
      </c>
    </row>
    <row r="3256" spans="1:12" x14ac:dyDescent="0.2">
      <c r="A3256" s="1">
        <v>43810.75240740741</v>
      </c>
      <c r="B3256" t="s">
        <v>9439</v>
      </c>
      <c r="D3256">
        <v>0</v>
      </c>
      <c r="E3256">
        <v>4</v>
      </c>
      <c r="F3256">
        <v>3</v>
      </c>
      <c r="G3256" t="s">
        <v>9440</v>
      </c>
      <c r="K3256">
        <v>1.2048240310122701E+18</v>
      </c>
      <c r="L3256" t="s">
        <v>9441</v>
      </c>
    </row>
    <row r="3257" spans="1:12" x14ac:dyDescent="0.2">
      <c r="A3257" s="1">
        <v>43810.751620370371</v>
      </c>
      <c r="B3257" t="s">
        <v>9442</v>
      </c>
      <c r="D3257">
        <v>0</v>
      </c>
      <c r="E3257">
        <v>0</v>
      </c>
      <c r="F3257">
        <v>2</v>
      </c>
      <c r="G3257" t="s">
        <v>9443</v>
      </c>
      <c r="K3257">
        <v>1.20482374499005E+18</v>
      </c>
      <c r="L3257" t="s">
        <v>9444</v>
      </c>
    </row>
    <row r="3258" spans="1:12" x14ac:dyDescent="0.2">
      <c r="A3258" s="1">
        <v>43810.751585648148</v>
      </c>
      <c r="B3258" t="s">
        <v>9445</v>
      </c>
      <c r="D3258">
        <v>0</v>
      </c>
      <c r="E3258">
        <v>0</v>
      </c>
      <c r="F3258">
        <v>0</v>
      </c>
      <c r="G3258" t="s">
        <v>9446</v>
      </c>
      <c r="K3258">
        <v>1.20482373375359E+18</v>
      </c>
      <c r="L3258" t="s">
        <v>9447</v>
      </c>
    </row>
    <row r="3259" spans="1:12" x14ac:dyDescent="0.2">
      <c r="A3259" s="1">
        <v>43810.751018518517</v>
      </c>
      <c r="B3259" t="s">
        <v>9448</v>
      </c>
      <c r="D3259">
        <v>0</v>
      </c>
      <c r="E3259">
        <v>0</v>
      </c>
      <c r="F3259">
        <v>0</v>
      </c>
      <c r="G3259" t="s">
        <v>9449</v>
      </c>
      <c r="K3259">
        <v>1.20482353020814E+18</v>
      </c>
      <c r="L3259" t="s">
        <v>9450</v>
      </c>
    </row>
    <row r="3260" spans="1:12" x14ac:dyDescent="0.2">
      <c r="A3260" s="1">
        <v>43810.750462962962</v>
      </c>
      <c r="B3260" t="s">
        <v>8994</v>
      </c>
      <c r="D3260">
        <v>0</v>
      </c>
      <c r="E3260">
        <v>5</v>
      </c>
      <c r="F3260">
        <v>1</v>
      </c>
      <c r="G3260" t="s">
        <v>9451</v>
      </c>
      <c r="K3260">
        <v>1.2048233289780201E+18</v>
      </c>
      <c r="L3260" t="s">
        <v>9452</v>
      </c>
    </row>
    <row r="3261" spans="1:12" x14ac:dyDescent="0.2">
      <c r="A3261" s="1">
        <v>43810.75</v>
      </c>
      <c r="B3261" t="s">
        <v>9453</v>
      </c>
      <c r="D3261">
        <v>3</v>
      </c>
      <c r="E3261">
        <v>0</v>
      </c>
      <c r="F3261">
        <v>4</v>
      </c>
      <c r="G3261" t="s">
        <v>9454</v>
      </c>
      <c r="K3261">
        <v>1.20482315931424E+18</v>
      </c>
      <c r="L3261" t="s">
        <v>9455</v>
      </c>
    </row>
    <row r="3262" spans="1:12" x14ac:dyDescent="0.2">
      <c r="A3262" s="1">
        <v>43810.749710648146</v>
      </c>
      <c r="B3262" t="s">
        <v>9288</v>
      </c>
      <c r="D3262">
        <v>0</v>
      </c>
      <c r="E3262">
        <v>2</v>
      </c>
      <c r="F3262">
        <v>4</v>
      </c>
      <c r="G3262" t="s">
        <v>9456</v>
      </c>
      <c r="K3262">
        <v>1.20482305522845E+18</v>
      </c>
      <c r="L3262" t="s">
        <v>9457</v>
      </c>
    </row>
    <row r="3263" spans="1:12" x14ac:dyDescent="0.2">
      <c r="A3263" s="1">
        <v>43810.74962962963</v>
      </c>
      <c r="B3263" t="s">
        <v>9458</v>
      </c>
      <c r="D3263">
        <v>0</v>
      </c>
      <c r="E3263">
        <v>0</v>
      </c>
      <c r="F3263">
        <v>0</v>
      </c>
      <c r="G3263" t="s">
        <v>9459</v>
      </c>
      <c r="K3263">
        <v>1.2048230239473201E+18</v>
      </c>
      <c r="L3263" t="s">
        <v>9460</v>
      </c>
    </row>
    <row r="3264" spans="1:12" x14ac:dyDescent="0.2">
      <c r="A3264" s="1">
        <v>43810.749108796299</v>
      </c>
      <c r="B3264" t="s">
        <v>9461</v>
      </c>
      <c r="D3264">
        <v>2</v>
      </c>
      <c r="E3264">
        <v>0</v>
      </c>
      <c r="F3264">
        <v>0</v>
      </c>
      <c r="G3264" t="s">
        <v>9462</v>
      </c>
      <c r="K3264">
        <v>1.20482283650382E+18</v>
      </c>
      <c r="L3264" t="s">
        <v>9463</v>
      </c>
    </row>
    <row r="3265" spans="1:12" x14ac:dyDescent="0.2">
      <c r="A3265" s="1">
        <v>43810.749039351853</v>
      </c>
      <c r="B3265" t="s">
        <v>9464</v>
      </c>
      <c r="D3265">
        <v>16</v>
      </c>
      <c r="E3265">
        <v>328</v>
      </c>
      <c r="F3265">
        <v>472</v>
      </c>
      <c r="G3265" t="s">
        <v>9465</v>
      </c>
      <c r="K3265">
        <v>1.20482281072563E+18</v>
      </c>
      <c r="L3265" t="s">
        <v>9466</v>
      </c>
    </row>
    <row r="3266" spans="1:12" x14ac:dyDescent="0.2">
      <c r="A3266" s="1">
        <v>43810.74858796296</v>
      </c>
      <c r="B3266" t="s">
        <v>9467</v>
      </c>
      <c r="D3266">
        <v>0</v>
      </c>
      <c r="E3266">
        <v>0</v>
      </c>
      <c r="F3266">
        <v>1</v>
      </c>
      <c r="G3266" t="s">
        <v>7247</v>
      </c>
      <c r="K3266">
        <v>1.2048226474078001E+18</v>
      </c>
      <c r="L3266" t="s">
        <v>9468</v>
      </c>
    </row>
    <row r="3267" spans="1:12" x14ac:dyDescent="0.2">
      <c r="A3267" s="1">
        <v>43810.748564814814</v>
      </c>
      <c r="B3267" t="s">
        <v>9469</v>
      </c>
      <c r="D3267">
        <v>0</v>
      </c>
      <c r="E3267">
        <v>0</v>
      </c>
      <c r="F3267">
        <v>1</v>
      </c>
      <c r="G3267" t="s">
        <v>9470</v>
      </c>
      <c r="K3267">
        <v>1.2048226397952E+18</v>
      </c>
      <c r="L3267" t="s">
        <v>9471</v>
      </c>
    </row>
    <row r="3268" spans="1:12" x14ac:dyDescent="0.2">
      <c r="A3268" s="1">
        <v>43810.748194444444</v>
      </c>
      <c r="B3268" t="s">
        <v>9472</v>
      </c>
      <c r="D3268">
        <v>0</v>
      </c>
      <c r="E3268">
        <v>0</v>
      </c>
      <c r="F3268">
        <v>0</v>
      </c>
      <c r="G3268" t="s">
        <v>9473</v>
      </c>
      <c r="K3268">
        <v>1.2048225067392599E+18</v>
      </c>
      <c r="L3268" t="s">
        <v>9474</v>
      </c>
    </row>
    <row r="3269" spans="1:12" x14ac:dyDescent="0.2">
      <c r="A3269" s="1">
        <v>43810.748148148145</v>
      </c>
      <c r="B3269" t="s">
        <v>9475</v>
      </c>
      <c r="D3269">
        <v>0</v>
      </c>
      <c r="E3269">
        <v>0</v>
      </c>
      <c r="F3269">
        <v>0</v>
      </c>
      <c r="G3269" t="s">
        <v>9476</v>
      </c>
      <c r="K3269">
        <v>1.20482248984464E+18</v>
      </c>
      <c r="L3269" t="s">
        <v>9477</v>
      </c>
    </row>
    <row r="3270" spans="1:12" x14ac:dyDescent="0.2">
      <c r="A3270" s="1">
        <v>43810.748113425929</v>
      </c>
      <c r="B3270" t="s">
        <v>641</v>
      </c>
      <c r="D3270">
        <v>4</v>
      </c>
      <c r="E3270">
        <v>20</v>
      </c>
      <c r="F3270">
        <v>33</v>
      </c>
      <c r="G3270" t="s">
        <v>9478</v>
      </c>
      <c r="K3270">
        <v>1.20482247822641E+18</v>
      </c>
      <c r="L3270" t="s">
        <v>9479</v>
      </c>
    </row>
    <row r="3271" spans="1:12" x14ac:dyDescent="0.2">
      <c r="A3271" s="1">
        <v>43810.747453703705</v>
      </c>
      <c r="B3271" t="s">
        <v>9480</v>
      </c>
      <c r="D3271">
        <v>0</v>
      </c>
      <c r="E3271">
        <v>0</v>
      </c>
      <c r="F3271">
        <v>0</v>
      </c>
      <c r="G3271" t="s">
        <v>9481</v>
      </c>
      <c r="K3271">
        <v>1.20482223890783E+18</v>
      </c>
      <c r="L3271" t="s">
        <v>9482</v>
      </c>
    </row>
    <row r="3272" spans="1:12" x14ac:dyDescent="0.2">
      <c r="A3272" s="1">
        <v>43810.747187499997</v>
      </c>
      <c r="B3272" t="s">
        <v>9483</v>
      </c>
      <c r="D3272">
        <v>0</v>
      </c>
      <c r="E3272">
        <v>0</v>
      </c>
      <c r="F3272">
        <v>0</v>
      </c>
      <c r="G3272" t="s">
        <v>9484</v>
      </c>
      <c r="K3272">
        <v>1.2048221411888699E+18</v>
      </c>
      <c r="L3272" t="s">
        <v>9485</v>
      </c>
    </row>
    <row r="3273" spans="1:12" x14ac:dyDescent="0.2">
      <c r="A3273" s="1">
        <v>43810.747083333335</v>
      </c>
      <c r="B3273" t="s">
        <v>9486</v>
      </c>
      <c r="C3273" t="s">
        <v>9487</v>
      </c>
      <c r="D3273">
        <v>2</v>
      </c>
      <c r="E3273">
        <v>0</v>
      </c>
      <c r="F3273">
        <v>1</v>
      </c>
      <c r="G3273" t="s">
        <v>9488</v>
      </c>
      <c r="K3273">
        <v>1.2048221021943099E+18</v>
      </c>
      <c r="L3273" t="s">
        <v>9489</v>
      </c>
    </row>
    <row r="3274" spans="1:12" x14ac:dyDescent="0.2">
      <c r="A3274" s="1">
        <v>43810.74690972222</v>
      </c>
      <c r="B3274" t="s">
        <v>9472</v>
      </c>
      <c r="D3274">
        <v>0</v>
      </c>
      <c r="E3274">
        <v>0</v>
      </c>
      <c r="F3274">
        <v>1</v>
      </c>
      <c r="G3274" t="s">
        <v>9490</v>
      </c>
      <c r="K3274">
        <v>1.2048220391163599E+18</v>
      </c>
      <c r="L3274" t="s">
        <v>9491</v>
      </c>
    </row>
    <row r="3275" spans="1:12" x14ac:dyDescent="0.2">
      <c r="A3275" s="1">
        <v>43810.746782407405</v>
      </c>
      <c r="B3275" t="s">
        <v>9492</v>
      </c>
      <c r="D3275">
        <v>0</v>
      </c>
      <c r="E3275">
        <v>0</v>
      </c>
      <c r="F3275">
        <v>0</v>
      </c>
      <c r="G3275" t="s">
        <v>9493</v>
      </c>
      <c r="K3275">
        <v>1.20482199177938E+18</v>
      </c>
      <c r="L3275" t="s">
        <v>9494</v>
      </c>
    </row>
    <row r="3276" spans="1:12" x14ac:dyDescent="0.2">
      <c r="A3276" s="1">
        <v>43810.746712962966</v>
      </c>
      <c r="B3276" t="s">
        <v>9492</v>
      </c>
      <c r="D3276">
        <v>0</v>
      </c>
      <c r="E3276">
        <v>0</v>
      </c>
      <c r="F3276">
        <v>0</v>
      </c>
      <c r="G3276" t="s">
        <v>9495</v>
      </c>
      <c r="K3276">
        <v>1.20482196789281E+18</v>
      </c>
      <c r="L3276" t="s">
        <v>9496</v>
      </c>
    </row>
    <row r="3277" spans="1:12" x14ac:dyDescent="0.2">
      <c r="A3277" s="1">
        <v>43810.74658564815</v>
      </c>
      <c r="B3277" t="s">
        <v>9497</v>
      </c>
      <c r="C3277" t="s">
        <v>9498</v>
      </c>
      <c r="D3277">
        <v>0</v>
      </c>
      <c r="E3277">
        <v>0</v>
      </c>
      <c r="F3277">
        <v>0</v>
      </c>
      <c r="G3277" t="s">
        <v>9499</v>
      </c>
      <c r="K3277">
        <v>1.2048219223343601E+18</v>
      </c>
      <c r="L3277" t="s">
        <v>9500</v>
      </c>
    </row>
    <row r="3278" spans="1:12" x14ac:dyDescent="0.2">
      <c r="A3278" s="1">
        <v>43810.746412037035</v>
      </c>
      <c r="B3278" t="s">
        <v>9501</v>
      </c>
      <c r="D3278">
        <v>0</v>
      </c>
      <c r="E3278">
        <v>0</v>
      </c>
      <c r="F3278">
        <v>0</v>
      </c>
      <c r="G3278" t="s">
        <v>9502</v>
      </c>
      <c r="K3278">
        <v>1.20482186121069E+18</v>
      </c>
      <c r="L3278" t="s">
        <v>9503</v>
      </c>
    </row>
    <row r="3279" spans="1:12" x14ac:dyDescent="0.2">
      <c r="A3279" s="1">
        <v>43810.74596064815</v>
      </c>
      <c r="B3279" t="s">
        <v>9504</v>
      </c>
      <c r="D3279">
        <v>0</v>
      </c>
      <c r="E3279">
        <v>0</v>
      </c>
      <c r="F3279">
        <v>1</v>
      </c>
      <c r="G3279" t="s">
        <v>9505</v>
      </c>
      <c r="K3279">
        <v>1.2048216976999401E+18</v>
      </c>
      <c r="L3279" t="s">
        <v>9506</v>
      </c>
    </row>
    <row r="3280" spans="1:12" x14ac:dyDescent="0.2">
      <c r="A3280" s="1">
        <v>43810.745891203704</v>
      </c>
      <c r="B3280" t="s">
        <v>223</v>
      </c>
      <c r="D3280">
        <v>4</v>
      </c>
      <c r="E3280">
        <v>3</v>
      </c>
      <c r="F3280">
        <v>7</v>
      </c>
      <c r="G3280" t="s">
        <v>9507</v>
      </c>
      <c r="K3280">
        <v>1.2048216722405901E+18</v>
      </c>
      <c r="L3280" t="s">
        <v>9508</v>
      </c>
    </row>
    <row r="3281" spans="1:12" x14ac:dyDescent="0.2">
      <c r="A3281" s="1">
        <v>43810.745694444442</v>
      </c>
      <c r="B3281" t="s">
        <v>9472</v>
      </c>
      <c r="D3281">
        <v>0</v>
      </c>
      <c r="E3281">
        <v>0</v>
      </c>
      <c r="F3281">
        <v>0</v>
      </c>
      <c r="G3281" t="s">
        <v>9509</v>
      </c>
      <c r="K3281">
        <v>1.2048215982571899E+18</v>
      </c>
      <c r="L3281" t="s">
        <v>9510</v>
      </c>
    </row>
    <row r="3282" spans="1:12" x14ac:dyDescent="0.2">
      <c r="A3282" s="1">
        <v>43810.745335648149</v>
      </c>
      <c r="B3282" t="s">
        <v>9511</v>
      </c>
      <c r="D3282">
        <v>0</v>
      </c>
      <c r="E3282">
        <v>0</v>
      </c>
      <c r="F3282">
        <v>0</v>
      </c>
      <c r="G3282" t="s">
        <v>9512</v>
      </c>
      <c r="J3282" t="s">
        <v>8442</v>
      </c>
      <c r="K3282">
        <v>1.20482147077551E+18</v>
      </c>
      <c r="L3282" t="s">
        <v>9513</v>
      </c>
    </row>
    <row r="3283" spans="1:12" x14ac:dyDescent="0.2">
      <c r="A3283" s="1">
        <v>43810.744664351849</v>
      </c>
      <c r="B3283" t="s">
        <v>9472</v>
      </c>
      <c r="D3283">
        <v>0</v>
      </c>
      <c r="E3283">
        <v>0</v>
      </c>
      <c r="F3283">
        <v>0</v>
      </c>
      <c r="G3283" t="s">
        <v>9509</v>
      </c>
      <c r="K3283">
        <v>1.2048212256184901E+18</v>
      </c>
      <c r="L3283" t="s">
        <v>9514</v>
      </c>
    </row>
    <row r="3284" spans="1:12" x14ac:dyDescent="0.2">
      <c r="A3284" s="1">
        <v>43810.744201388887</v>
      </c>
      <c r="B3284" t="s">
        <v>9515</v>
      </c>
      <c r="C3284" t="s">
        <v>9516</v>
      </c>
      <c r="D3284">
        <v>1</v>
      </c>
      <c r="E3284">
        <v>0</v>
      </c>
      <c r="F3284">
        <v>0</v>
      </c>
      <c r="G3284" t="s">
        <v>9517</v>
      </c>
      <c r="K3284">
        <v>1.20482105740593E+18</v>
      </c>
      <c r="L3284" t="s">
        <v>9518</v>
      </c>
    </row>
    <row r="3285" spans="1:12" x14ac:dyDescent="0.2">
      <c r="A3285" s="1">
        <v>43810.744155092594</v>
      </c>
      <c r="B3285" t="s">
        <v>9472</v>
      </c>
      <c r="D3285">
        <v>0</v>
      </c>
      <c r="E3285">
        <v>0</v>
      </c>
      <c r="F3285">
        <v>0</v>
      </c>
      <c r="G3285" t="s">
        <v>9509</v>
      </c>
      <c r="K3285">
        <v>1.2048210417192E+18</v>
      </c>
      <c r="L3285" t="s">
        <v>9519</v>
      </c>
    </row>
    <row r="3286" spans="1:12" x14ac:dyDescent="0.2">
      <c r="A3286" s="1">
        <v>43810.743923611109</v>
      </c>
      <c r="B3286" t="s">
        <v>9520</v>
      </c>
      <c r="D3286">
        <v>0</v>
      </c>
      <c r="E3286">
        <v>0</v>
      </c>
      <c r="F3286">
        <v>0</v>
      </c>
      <c r="G3286" t="s">
        <v>9521</v>
      </c>
      <c r="K3286">
        <v>1.20482095800514E+18</v>
      </c>
      <c r="L3286" t="s">
        <v>9522</v>
      </c>
    </row>
    <row r="3287" spans="1:12" x14ac:dyDescent="0.2">
      <c r="A3287" s="1">
        <v>43810.743460648147</v>
      </c>
      <c r="B3287" t="s">
        <v>9523</v>
      </c>
      <c r="D3287">
        <v>1</v>
      </c>
      <c r="E3287">
        <v>0</v>
      </c>
      <c r="F3287">
        <v>0</v>
      </c>
      <c r="G3287" t="s">
        <v>9524</v>
      </c>
      <c r="K3287">
        <v>1.2048207887565599E+18</v>
      </c>
      <c r="L3287" t="s">
        <v>9525</v>
      </c>
    </row>
    <row r="3288" spans="1:12" x14ac:dyDescent="0.2">
      <c r="A3288" s="1">
        <v>43810.743217592593</v>
      </c>
      <c r="B3288" t="s">
        <v>9526</v>
      </c>
      <c r="C3288" t="s">
        <v>9527</v>
      </c>
      <c r="D3288">
        <v>0</v>
      </c>
      <c r="E3288">
        <v>0</v>
      </c>
      <c r="F3288">
        <v>0</v>
      </c>
      <c r="G3288" t="s">
        <v>9528</v>
      </c>
      <c r="K3288">
        <v>1.20482070042035E+18</v>
      </c>
      <c r="L3288" t="s">
        <v>9529</v>
      </c>
    </row>
    <row r="3289" spans="1:12" x14ac:dyDescent="0.2">
      <c r="A3289" s="1">
        <v>43810.743125000001</v>
      </c>
      <c r="B3289" t="s">
        <v>9530</v>
      </c>
      <c r="D3289">
        <v>0</v>
      </c>
      <c r="E3289">
        <v>0</v>
      </c>
      <c r="F3289">
        <v>0</v>
      </c>
      <c r="G3289" t="s">
        <v>9531</v>
      </c>
      <c r="K3289">
        <v>1.20482067053171E+18</v>
      </c>
      <c r="L3289" t="s">
        <v>9532</v>
      </c>
    </row>
    <row r="3290" spans="1:12" x14ac:dyDescent="0.2">
      <c r="A3290" s="1">
        <v>43810.742997685185</v>
      </c>
      <c r="B3290" t="s">
        <v>9533</v>
      </c>
      <c r="C3290" t="s">
        <v>9534</v>
      </c>
      <c r="D3290">
        <v>0</v>
      </c>
      <c r="E3290">
        <v>0</v>
      </c>
      <c r="F3290">
        <v>0</v>
      </c>
      <c r="G3290" t="s">
        <v>9535</v>
      </c>
      <c r="K3290">
        <v>1.20482062165133E+18</v>
      </c>
      <c r="L3290" t="s">
        <v>9536</v>
      </c>
    </row>
    <row r="3291" spans="1:12" x14ac:dyDescent="0.2">
      <c r="A3291" s="1">
        <v>43810.742627314816</v>
      </c>
      <c r="B3291" t="s">
        <v>9537</v>
      </c>
      <c r="C3291" t="s">
        <v>9538</v>
      </c>
      <c r="D3291">
        <v>0</v>
      </c>
      <c r="E3291">
        <v>0</v>
      </c>
      <c r="F3291">
        <v>0</v>
      </c>
      <c r="G3291" t="s">
        <v>9539</v>
      </c>
      <c r="I3291" t="e">
        <f>KingSalman</f>
        <v>#NAME?</v>
      </c>
      <c r="K3291">
        <v>1.2048204899669299E+18</v>
      </c>
      <c r="L3291" t="s">
        <v>9540</v>
      </c>
    </row>
    <row r="3292" spans="1:12" x14ac:dyDescent="0.2">
      <c r="A3292" s="1">
        <v>43810.7421412037</v>
      </c>
      <c r="B3292" t="s">
        <v>9541</v>
      </c>
      <c r="D3292">
        <v>0</v>
      </c>
      <c r="E3292">
        <v>0</v>
      </c>
      <c r="F3292">
        <v>1</v>
      </c>
      <c r="G3292" t="s">
        <v>9542</v>
      </c>
      <c r="K3292">
        <v>1.20482031169645E+18</v>
      </c>
      <c r="L3292" t="s">
        <v>9543</v>
      </c>
    </row>
    <row r="3293" spans="1:12" x14ac:dyDescent="0.2">
      <c r="A3293" s="1">
        <v>43810.741712962961</v>
      </c>
      <c r="B3293" t="s">
        <v>1231</v>
      </c>
      <c r="D3293">
        <v>0</v>
      </c>
      <c r="E3293">
        <v>0</v>
      </c>
      <c r="F3293">
        <v>0</v>
      </c>
      <c r="G3293" t="s">
        <v>9544</v>
      </c>
      <c r="K3293">
        <v>1.2048201575389299E+18</v>
      </c>
      <c r="L3293" t="s">
        <v>9545</v>
      </c>
    </row>
    <row r="3294" spans="1:12" x14ac:dyDescent="0.2">
      <c r="A3294" s="1">
        <v>43810.741550925923</v>
      </c>
      <c r="B3294" t="s">
        <v>9546</v>
      </c>
      <c r="D3294">
        <v>0</v>
      </c>
      <c r="E3294">
        <v>3</v>
      </c>
      <c r="F3294">
        <v>2</v>
      </c>
      <c r="G3294" t="s">
        <v>9547</v>
      </c>
      <c r="K3294">
        <v>1.20482009778688E+18</v>
      </c>
      <c r="L3294" t="s">
        <v>9548</v>
      </c>
    </row>
    <row r="3295" spans="1:12" x14ac:dyDescent="0.2">
      <c r="A3295" s="1">
        <v>43810.741273148145</v>
      </c>
      <c r="B3295" t="s">
        <v>9549</v>
      </c>
      <c r="D3295">
        <v>0</v>
      </c>
      <c r="E3295">
        <v>0</v>
      </c>
      <c r="F3295">
        <v>0</v>
      </c>
      <c r="G3295" t="s">
        <v>9550</v>
      </c>
      <c r="K3295">
        <v>1.2048199984194501E+18</v>
      </c>
      <c r="L3295" t="s">
        <v>9551</v>
      </c>
    </row>
    <row r="3296" spans="1:12" x14ac:dyDescent="0.2">
      <c r="A3296" s="1">
        <v>43810.740983796299</v>
      </c>
      <c r="B3296" t="s">
        <v>9552</v>
      </c>
      <c r="D3296">
        <v>0</v>
      </c>
      <c r="E3296">
        <v>0</v>
      </c>
      <c r="F3296">
        <v>2</v>
      </c>
      <c r="G3296" t="s">
        <v>9553</v>
      </c>
      <c r="K3296">
        <v>1.20481989059245E+18</v>
      </c>
      <c r="L3296" t="s">
        <v>9554</v>
      </c>
    </row>
    <row r="3297" spans="1:12" x14ac:dyDescent="0.2">
      <c r="A3297" s="1">
        <v>43810.740787037037</v>
      </c>
      <c r="B3297" t="s">
        <v>9555</v>
      </c>
      <c r="C3297" t="s">
        <v>9556</v>
      </c>
      <c r="D3297">
        <v>1</v>
      </c>
      <c r="E3297">
        <v>0</v>
      </c>
      <c r="F3297">
        <v>0</v>
      </c>
      <c r="G3297" t="s">
        <v>9557</v>
      </c>
      <c r="K3297">
        <v>1.2048198212061599E+18</v>
      </c>
      <c r="L3297" t="s">
        <v>9558</v>
      </c>
    </row>
    <row r="3298" spans="1:12" x14ac:dyDescent="0.2">
      <c r="A3298" s="1">
        <v>43810.740648148145</v>
      </c>
      <c r="B3298" t="s">
        <v>9559</v>
      </c>
      <c r="D3298">
        <v>0</v>
      </c>
      <c r="E3298">
        <v>1</v>
      </c>
      <c r="F3298">
        <v>0</v>
      </c>
      <c r="G3298" t="s">
        <v>9560</v>
      </c>
      <c r="K3298">
        <v>1.20481977239279E+18</v>
      </c>
      <c r="L3298" t="s">
        <v>9561</v>
      </c>
    </row>
    <row r="3299" spans="1:12" x14ac:dyDescent="0.2">
      <c r="A3299" s="1">
        <v>43810.740393518521</v>
      </c>
      <c r="B3299" t="s">
        <v>1701</v>
      </c>
      <c r="D3299">
        <v>0</v>
      </c>
      <c r="E3299">
        <v>8</v>
      </c>
      <c r="F3299">
        <v>7</v>
      </c>
      <c r="G3299" t="s">
        <v>9562</v>
      </c>
      <c r="I3299" t="e">
        <f>Arfaj1</f>
        <v>#NAME?</v>
      </c>
      <c r="K3299">
        <v>1.2048196765110001E+18</v>
      </c>
      <c r="L3299" t="s">
        <v>9563</v>
      </c>
    </row>
    <row r="3300" spans="1:12" x14ac:dyDescent="0.2">
      <c r="A3300" s="1">
        <v>43810.74013888889</v>
      </c>
      <c r="B3300" t="s">
        <v>9564</v>
      </c>
      <c r="C3300" t="s">
        <v>3094</v>
      </c>
      <c r="D3300">
        <v>0</v>
      </c>
      <c r="E3300">
        <v>0</v>
      </c>
      <c r="F3300">
        <v>0</v>
      </c>
      <c r="G3300" t="s">
        <v>9565</v>
      </c>
      <c r="K3300">
        <v>1.20481958480257E+18</v>
      </c>
      <c r="L3300" t="s">
        <v>9566</v>
      </c>
    </row>
    <row r="3301" spans="1:12" x14ac:dyDescent="0.2">
      <c r="A3301" s="1">
        <v>43810.739502314813</v>
      </c>
      <c r="B3301" t="s">
        <v>9472</v>
      </c>
      <c r="D3301">
        <v>0</v>
      </c>
      <c r="E3301">
        <v>1</v>
      </c>
      <c r="F3301">
        <v>1</v>
      </c>
      <c r="G3301" t="s">
        <v>9509</v>
      </c>
      <c r="K3301">
        <v>1.2048193571567501E+18</v>
      </c>
      <c r="L3301" t="s">
        <v>9567</v>
      </c>
    </row>
    <row r="3302" spans="1:12" x14ac:dyDescent="0.2">
      <c r="A3302" s="1">
        <v>43810.739108796297</v>
      </c>
      <c r="B3302" t="s">
        <v>9568</v>
      </c>
      <c r="D3302">
        <v>0</v>
      </c>
      <c r="E3302">
        <v>0</v>
      </c>
      <c r="F3302">
        <v>1</v>
      </c>
      <c r="G3302" t="s">
        <v>9569</v>
      </c>
      <c r="K3302">
        <v>1.20481921421905E+18</v>
      </c>
      <c r="L3302" t="s">
        <v>9570</v>
      </c>
    </row>
    <row r="3303" spans="1:12" x14ac:dyDescent="0.2">
      <c r="A3303" s="1">
        <v>43810.738923611112</v>
      </c>
      <c r="B3303" t="s">
        <v>9571</v>
      </c>
      <c r="D3303">
        <v>0</v>
      </c>
      <c r="E3303">
        <v>3</v>
      </c>
      <c r="F3303">
        <v>9</v>
      </c>
      <c r="G3303" t="s">
        <v>8388</v>
      </c>
      <c r="K3303">
        <v>1.2048191456757299E+18</v>
      </c>
      <c r="L3303" t="s">
        <v>9572</v>
      </c>
    </row>
    <row r="3304" spans="1:12" x14ac:dyDescent="0.2">
      <c r="A3304" s="1">
        <v>43810.738749999997</v>
      </c>
      <c r="B3304" t="s">
        <v>9472</v>
      </c>
      <c r="D3304">
        <v>0</v>
      </c>
      <c r="E3304">
        <v>0</v>
      </c>
      <c r="F3304">
        <v>0</v>
      </c>
      <c r="G3304" t="s">
        <v>9509</v>
      </c>
      <c r="K3304">
        <v>1.2048190826143601E+18</v>
      </c>
      <c r="L3304" t="s">
        <v>9573</v>
      </c>
    </row>
    <row r="3305" spans="1:12" x14ac:dyDescent="0.2">
      <c r="A3305" s="1">
        <v>43810.738599537035</v>
      </c>
      <c r="B3305" t="s">
        <v>9574</v>
      </c>
      <c r="D3305">
        <v>0</v>
      </c>
      <c r="E3305">
        <v>0</v>
      </c>
      <c r="F3305">
        <v>4</v>
      </c>
      <c r="G3305" t="s">
        <v>9575</v>
      </c>
      <c r="K3305">
        <v>1.2048190305336801E+18</v>
      </c>
      <c r="L3305" t="s">
        <v>9576</v>
      </c>
    </row>
    <row r="3306" spans="1:12" x14ac:dyDescent="0.2">
      <c r="A3306" s="1">
        <v>43810.737025462964</v>
      </c>
      <c r="B3306" t="s">
        <v>9472</v>
      </c>
      <c r="D3306">
        <v>0</v>
      </c>
      <c r="E3306">
        <v>0</v>
      </c>
      <c r="F3306">
        <v>0</v>
      </c>
      <c r="G3306" t="s">
        <v>9509</v>
      </c>
      <c r="K3306">
        <v>1.2048184578559601E+18</v>
      </c>
      <c r="L3306" t="s">
        <v>9577</v>
      </c>
    </row>
    <row r="3307" spans="1:12" x14ac:dyDescent="0.2">
      <c r="A3307" s="1">
        <v>43810.736828703702</v>
      </c>
      <c r="B3307" t="s">
        <v>9578</v>
      </c>
      <c r="C3307" t="s">
        <v>9579</v>
      </c>
      <c r="D3307">
        <v>2</v>
      </c>
      <c r="E3307">
        <v>0</v>
      </c>
      <c r="F3307">
        <v>1</v>
      </c>
      <c r="G3307" t="s">
        <v>9580</v>
      </c>
      <c r="K3307">
        <v>1.20481838467375E+18</v>
      </c>
      <c r="L3307" t="s">
        <v>9581</v>
      </c>
    </row>
    <row r="3308" spans="1:12" x14ac:dyDescent="0.2">
      <c r="A3308" s="1">
        <v>43810.736643518518</v>
      </c>
      <c r="B3308" t="s">
        <v>9582</v>
      </c>
      <c r="D3308">
        <v>3</v>
      </c>
      <c r="E3308">
        <v>0</v>
      </c>
      <c r="F3308">
        <v>0</v>
      </c>
      <c r="G3308" t="s">
        <v>9583</v>
      </c>
      <c r="K3308">
        <v>1.20481831917134E+18</v>
      </c>
      <c r="L3308" t="s">
        <v>9584</v>
      </c>
    </row>
    <row r="3309" spans="1:12" x14ac:dyDescent="0.2">
      <c r="A3309" s="1">
        <v>43810.736481481479</v>
      </c>
      <c r="B3309" t="s">
        <v>3455</v>
      </c>
      <c r="C3309" t="s">
        <v>9406</v>
      </c>
      <c r="D3309">
        <v>0</v>
      </c>
      <c r="E3309">
        <v>0</v>
      </c>
      <c r="F3309">
        <v>0</v>
      </c>
      <c r="G3309" t="s">
        <v>3457</v>
      </c>
      <c r="K3309">
        <v>1.2048182625775501E+18</v>
      </c>
      <c r="L3309" t="s">
        <v>9585</v>
      </c>
    </row>
    <row r="3310" spans="1:12" x14ac:dyDescent="0.2">
      <c r="A3310" s="1">
        <v>43810.735312500001</v>
      </c>
      <c r="B3310" t="s">
        <v>9586</v>
      </c>
      <c r="D3310">
        <v>0</v>
      </c>
      <c r="E3310">
        <v>0</v>
      </c>
      <c r="F3310">
        <v>1</v>
      </c>
      <c r="G3310" t="s">
        <v>9587</v>
      </c>
      <c r="I3310" t="e">
        <f>_xlfn.SINGLE(alajoury_t _xlfn.SINGLE(d3m_Alajoury_t))</f>
        <v>#NAME?</v>
      </c>
      <c r="K3310">
        <v>1.2048178373715899E+18</v>
      </c>
      <c r="L3310" t="s">
        <v>9588</v>
      </c>
    </row>
    <row r="3311" spans="1:12" x14ac:dyDescent="0.2">
      <c r="A3311" s="1">
        <v>43810.735196759262</v>
      </c>
      <c r="B3311" t="s">
        <v>9589</v>
      </c>
      <c r="D3311">
        <v>1</v>
      </c>
      <c r="E3311">
        <v>1</v>
      </c>
      <c r="F3311">
        <v>2</v>
      </c>
      <c r="G3311" t="s">
        <v>9590</v>
      </c>
      <c r="K3311">
        <v>1.20481779580608E+18</v>
      </c>
      <c r="L3311" t="s">
        <v>9591</v>
      </c>
    </row>
    <row r="3312" spans="1:12" x14ac:dyDescent="0.2">
      <c r="A3312" s="1">
        <v>43810.735000000001</v>
      </c>
      <c r="B3312" t="s">
        <v>8124</v>
      </c>
      <c r="D3312">
        <v>0</v>
      </c>
      <c r="E3312">
        <v>0</v>
      </c>
      <c r="F3312">
        <v>1</v>
      </c>
      <c r="G3312" t="s">
        <v>9592</v>
      </c>
      <c r="K3312">
        <v>1.2048177259919201E+18</v>
      </c>
      <c r="L3312" t="s">
        <v>9593</v>
      </c>
    </row>
    <row r="3313" spans="1:12" x14ac:dyDescent="0.2">
      <c r="A3313" s="1">
        <v>43810.735000000001</v>
      </c>
      <c r="B3313" t="s">
        <v>9594</v>
      </c>
      <c r="D3313">
        <v>0</v>
      </c>
      <c r="E3313">
        <v>1</v>
      </c>
      <c r="F3313">
        <v>5</v>
      </c>
      <c r="G3313" t="s">
        <v>9595</v>
      </c>
      <c r="K3313">
        <v>1.2048177236221299E+18</v>
      </c>
      <c r="L3313" t="s">
        <v>9596</v>
      </c>
    </row>
    <row r="3314" spans="1:12" x14ac:dyDescent="0.2">
      <c r="A3314" s="1">
        <v>43810.734895833331</v>
      </c>
      <c r="B3314" t="s">
        <v>8127</v>
      </c>
      <c r="D3314">
        <v>0</v>
      </c>
      <c r="E3314">
        <v>1</v>
      </c>
      <c r="F3314">
        <v>1</v>
      </c>
      <c r="G3314" t="s">
        <v>9592</v>
      </c>
      <c r="K3314">
        <v>1.2048176863473001E+18</v>
      </c>
      <c r="L3314" t="s">
        <v>9597</v>
      </c>
    </row>
    <row r="3315" spans="1:12" x14ac:dyDescent="0.2">
      <c r="A3315" s="1">
        <v>43810.734814814816</v>
      </c>
      <c r="B3315" t="s">
        <v>9598</v>
      </c>
      <c r="D3315">
        <v>0</v>
      </c>
      <c r="E3315">
        <v>0</v>
      </c>
      <c r="F3315">
        <v>0</v>
      </c>
      <c r="G3315" t="s">
        <v>9599</v>
      </c>
      <c r="K3315">
        <v>1.2048176571339699E+18</v>
      </c>
      <c r="L3315" t="s">
        <v>9600</v>
      </c>
    </row>
    <row r="3316" spans="1:12" x14ac:dyDescent="0.2">
      <c r="A3316" s="1">
        <v>43810.734502314815</v>
      </c>
      <c r="B3316" t="s">
        <v>9601</v>
      </c>
      <c r="D3316">
        <v>0</v>
      </c>
      <c r="E3316">
        <v>0</v>
      </c>
      <c r="F3316">
        <v>0</v>
      </c>
      <c r="G3316" t="s">
        <v>9602</v>
      </c>
      <c r="K3316">
        <v>1.20481754319569E+18</v>
      </c>
      <c r="L3316" t="s">
        <v>9603</v>
      </c>
    </row>
    <row r="3317" spans="1:12" x14ac:dyDescent="0.2">
      <c r="A3317" s="1">
        <v>43810.733553240738</v>
      </c>
      <c r="B3317" t="s">
        <v>9604</v>
      </c>
      <c r="D3317">
        <v>2</v>
      </c>
      <c r="E3317">
        <v>1</v>
      </c>
      <c r="F3317">
        <v>0</v>
      </c>
      <c r="G3317" t="s">
        <v>9605</v>
      </c>
      <c r="K3317">
        <v>1.2048172006133901E+18</v>
      </c>
      <c r="L3317" t="s">
        <v>9606</v>
      </c>
    </row>
    <row r="3318" spans="1:12" x14ac:dyDescent="0.2">
      <c r="A3318" s="1">
        <v>43810.733194444445</v>
      </c>
      <c r="B3318" t="s">
        <v>9607</v>
      </c>
      <c r="D3318">
        <v>0</v>
      </c>
      <c r="E3318">
        <v>0</v>
      </c>
      <c r="F3318">
        <v>0</v>
      </c>
      <c r="G3318" t="s">
        <v>9608</v>
      </c>
      <c r="K3318">
        <v>1.2048170696629601E+18</v>
      </c>
      <c r="L3318" t="s">
        <v>9609</v>
      </c>
    </row>
    <row r="3319" spans="1:12" x14ac:dyDescent="0.2">
      <c r="A3319" s="1">
        <v>43810.732951388891</v>
      </c>
      <c r="B3319" t="s">
        <v>9610</v>
      </c>
      <c r="D3319">
        <v>0</v>
      </c>
      <c r="E3319">
        <v>0</v>
      </c>
      <c r="F3319">
        <v>1</v>
      </c>
      <c r="G3319" t="s">
        <v>9611</v>
      </c>
      <c r="K3319">
        <v>1.2048169830212401E+18</v>
      </c>
      <c r="L3319" t="s">
        <v>9612</v>
      </c>
    </row>
    <row r="3320" spans="1:12" x14ac:dyDescent="0.2">
      <c r="A3320" s="1">
        <v>43810.731979166667</v>
      </c>
      <c r="B3320" t="s">
        <v>9613</v>
      </c>
      <c r="D3320">
        <v>0</v>
      </c>
      <c r="E3320">
        <v>0</v>
      </c>
      <c r="F3320">
        <v>4</v>
      </c>
      <c r="G3320" t="s">
        <v>9614</v>
      </c>
      <c r="K3320">
        <v>1.20481663142531E+18</v>
      </c>
      <c r="L3320" t="s">
        <v>9615</v>
      </c>
    </row>
    <row r="3321" spans="1:12" x14ac:dyDescent="0.2">
      <c r="A3321" s="1">
        <v>43810.73196759259</v>
      </c>
      <c r="B3321" t="s">
        <v>9616</v>
      </c>
      <c r="D3321">
        <v>0</v>
      </c>
      <c r="E3321">
        <v>1</v>
      </c>
      <c r="F3321">
        <v>1</v>
      </c>
      <c r="G3321" t="s">
        <v>9617</v>
      </c>
      <c r="K3321">
        <v>1.20481662685776E+18</v>
      </c>
      <c r="L3321" t="s">
        <v>9618</v>
      </c>
    </row>
    <row r="3322" spans="1:12" x14ac:dyDescent="0.2">
      <c r="A3322" s="1">
        <v>43810.731412037036</v>
      </c>
      <c r="B3322" t="s">
        <v>9619</v>
      </c>
      <c r="C3322" t="s">
        <v>323</v>
      </c>
      <c r="D3322">
        <v>0</v>
      </c>
      <c r="E3322">
        <v>0</v>
      </c>
      <c r="F3322">
        <v>0</v>
      </c>
      <c r="G3322" t="s">
        <v>9620</v>
      </c>
      <c r="K3322">
        <v>1.20481642238958E+18</v>
      </c>
      <c r="L3322" t="s">
        <v>9621</v>
      </c>
    </row>
    <row r="3323" spans="1:12" x14ac:dyDescent="0.2">
      <c r="A3323" s="1">
        <v>43810.730798611112</v>
      </c>
      <c r="B3323" t="s">
        <v>9372</v>
      </c>
      <c r="C3323" t="s">
        <v>9622</v>
      </c>
      <c r="D3323">
        <v>1</v>
      </c>
      <c r="E3323">
        <v>0</v>
      </c>
      <c r="F3323">
        <v>0</v>
      </c>
      <c r="G3323" t="s">
        <v>9623</v>
      </c>
      <c r="K3323">
        <v>1.2048162034091699E+18</v>
      </c>
      <c r="L3323" t="s">
        <v>9624</v>
      </c>
    </row>
    <row r="3324" spans="1:12" x14ac:dyDescent="0.2">
      <c r="A3324" s="1">
        <v>43810.730208333334</v>
      </c>
      <c r="B3324" t="s">
        <v>9625</v>
      </c>
      <c r="D3324">
        <v>0</v>
      </c>
      <c r="E3324">
        <v>1</v>
      </c>
      <c r="F3324">
        <v>0</v>
      </c>
      <c r="G3324" t="s">
        <v>9626</v>
      </c>
      <c r="K3324">
        <v>1.20481598677763E+18</v>
      </c>
      <c r="L3324" t="s">
        <v>9627</v>
      </c>
    </row>
    <row r="3325" spans="1:12" x14ac:dyDescent="0.2">
      <c r="A3325" s="1">
        <v>43810.729421296295</v>
      </c>
      <c r="B3325" t="s">
        <v>9628</v>
      </c>
      <c r="C3325" t="s">
        <v>9629</v>
      </c>
      <c r="D3325">
        <v>0</v>
      </c>
      <c r="E3325">
        <v>0</v>
      </c>
      <c r="F3325">
        <v>0</v>
      </c>
      <c r="G3325" t="s">
        <v>9630</v>
      </c>
      <c r="K3325">
        <v>1.2048157040982899E+18</v>
      </c>
      <c r="L3325" t="s">
        <v>9631</v>
      </c>
    </row>
    <row r="3326" spans="1:12" x14ac:dyDescent="0.2">
      <c r="A3326" s="1">
        <v>43810.728912037041</v>
      </c>
      <c r="B3326" t="s">
        <v>9632</v>
      </c>
      <c r="D3326">
        <v>0</v>
      </c>
      <c r="E3326">
        <v>0</v>
      </c>
      <c r="F3326">
        <v>0</v>
      </c>
      <c r="G3326" t="s">
        <v>9633</v>
      </c>
      <c r="I3326" t="e">
        <f>NabdApp</f>
        <v>#NAME?</v>
      </c>
      <c r="K3326">
        <v>1.2048155177244301E+18</v>
      </c>
      <c r="L3326" t="s">
        <v>9634</v>
      </c>
    </row>
    <row r="3327" spans="1:12" x14ac:dyDescent="0.2">
      <c r="A3327" s="1">
        <v>43810.72861111111</v>
      </c>
      <c r="B3327" t="s">
        <v>9635</v>
      </c>
      <c r="D3327">
        <v>0</v>
      </c>
      <c r="E3327">
        <v>0</v>
      </c>
      <c r="F3327">
        <v>2</v>
      </c>
      <c r="G3327" t="s">
        <v>9636</v>
      </c>
      <c r="K3327">
        <v>1.20481540958688E+18</v>
      </c>
      <c r="L3327" t="s">
        <v>9637</v>
      </c>
    </row>
    <row r="3328" spans="1:12" x14ac:dyDescent="0.2">
      <c r="A3328" s="1">
        <v>43810.728506944448</v>
      </c>
      <c r="B3328" t="s">
        <v>9638</v>
      </c>
      <c r="D3328">
        <v>0</v>
      </c>
      <c r="E3328">
        <v>0</v>
      </c>
      <c r="F3328">
        <v>1</v>
      </c>
      <c r="G3328" t="s">
        <v>9639</v>
      </c>
      <c r="K3328">
        <v>1.2048153731131799E+18</v>
      </c>
      <c r="L3328" t="s">
        <v>9640</v>
      </c>
    </row>
    <row r="3329" spans="1:12" x14ac:dyDescent="0.2">
      <c r="A3329" s="1">
        <v>43810.727997685186</v>
      </c>
      <c r="B3329" t="s">
        <v>7147</v>
      </c>
      <c r="D3329">
        <v>14</v>
      </c>
      <c r="E3329">
        <v>7</v>
      </c>
      <c r="F3329">
        <v>18</v>
      </c>
      <c r="G3329" t="s">
        <v>9641</v>
      </c>
      <c r="K3329">
        <v>1.20481518727617E+18</v>
      </c>
      <c r="L3329" t="s">
        <v>9642</v>
      </c>
    </row>
    <row r="3330" spans="1:12" x14ac:dyDescent="0.2">
      <c r="A3330" s="1">
        <v>43810.727280092593</v>
      </c>
      <c r="B3330" t="s">
        <v>9643</v>
      </c>
      <c r="D3330">
        <v>0</v>
      </c>
      <c r="E3330">
        <v>0</v>
      </c>
      <c r="F3330">
        <v>0</v>
      </c>
      <c r="G3330" t="s">
        <v>9644</v>
      </c>
      <c r="I3330" t="e">
        <f>talalalenazi_9</f>
        <v>#NAME?</v>
      </c>
      <c r="K3330">
        <v>1.2048149254341E+18</v>
      </c>
      <c r="L3330" t="s">
        <v>9645</v>
      </c>
    </row>
    <row r="3331" spans="1:12" x14ac:dyDescent="0.2">
      <c r="A3331" s="1">
        <v>43810.725740740738</v>
      </c>
      <c r="B3331" t="s">
        <v>9610</v>
      </c>
      <c r="C3331" t="s">
        <v>9610</v>
      </c>
      <c r="D3331">
        <v>0</v>
      </c>
      <c r="E3331">
        <v>1</v>
      </c>
      <c r="F3331">
        <v>0</v>
      </c>
      <c r="G3331" t="s">
        <v>9611</v>
      </c>
      <c r="K3331">
        <v>1.2048143695253E+18</v>
      </c>
      <c r="L3331" t="s">
        <v>9646</v>
      </c>
    </row>
    <row r="3332" spans="1:12" x14ac:dyDescent="0.2">
      <c r="A3332" s="1">
        <v>43810.72550925926</v>
      </c>
      <c r="B3332" t="s">
        <v>9647</v>
      </c>
      <c r="D3332">
        <v>0</v>
      </c>
      <c r="E3332">
        <v>0</v>
      </c>
      <c r="F3332">
        <v>0</v>
      </c>
      <c r="G3332" t="s">
        <v>9648</v>
      </c>
      <c r="K3332">
        <v>1.20481428488418E+18</v>
      </c>
      <c r="L3332" t="s">
        <v>9649</v>
      </c>
    </row>
    <row r="3333" spans="1:12" x14ac:dyDescent="0.2">
      <c r="A3333" s="1">
        <v>43810.724479166667</v>
      </c>
      <c r="B3333" t="s">
        <v>9650</v>
      </c>
      <c r="D3333">
        <v>0</v>
      </c>
      <c r="E3333">
        <v>5</v>
      </c>
      <c r="F3333">
        <v>4</v>
      </c>
      <c r="G3333" t="s">
        <v>9651</v>
      </c>
      <c r="K3333">
        <v>1.20481391075646E+18</v>
      </c>
      <c r="L3333" t="s">
        <v>9652</v>
      </c>
    </row>
    <row r="3334" spans="1:12" x14ac:dyDescent="0.2">
      <c r="A3334" s="1">
        <v>43810.723229166666</v>
      </c>
      <c r="B3334" t="s">
        <v>9653</v>
      </c>
      <c r="D3334">
        <v>0</v>
      </c>
      <c r="E3334">
        <v>0</v>
      </c>
      <c r="F3334">
        <v>0</v>
      </c>
      <c r="G3334" t="s">
        <v>9654</v>
      </c>
      <c r="K3334">
        <v>1.20481345861889E+18</v>
      </c>
      <c r="L3334" t="s">
        <v>9655</v>
      </c>
    </row>
    <row r="3335" spans="1:12" x14ac:dyDescent="0.2">
      <c r="A3335" s="1">
        <v>43810.722951388889</v>
      </c>
      <c r="B3335" t="s">
        <v>9643</v>
      </c>
      <c r="D3335">
        <v>0</v>
      </c>
      <c r="E3335">
        <v>0</v>
      </c>
      <c r="F3335">
        <v>0</v>
      </c>
      <c r="G3335" t="s">
        <v>9656</v>
      </c>
      <c r="K3335">
        <v>1.20481335809406E+18</v>
      </c>
      <c r="L3335" t="s">
        <v>9657</v>
      </c>
    </row>
    <row r="3336" spans="1:12" x14ac:dyDescent="0.2">
      <c r="A3336" s="1">
        <v>43810.722858796296</v>
      </c>
      <c r="B3336" t="s">
        <v>7506</v>
      </c>
      <c r="D3336">
        <v>1</v>
      </c>
      <c r="E3336">
        <v>1</v>
      </c>
      <c r="F3336">
        <v>4</v>
      </c>
      <c r="G3336" t="s">
        <v>9658</v>
      </c>
      <c r="J3336" t="s">
        <v>9659</v>
      </c>
      <c r="K3336">
        <v>1.20481332554624E+18</v>
      </c>
      <c r="L3336" t="s">
        <v>9660</v>
      </c>
    </row>
    <row r="3337" spans="1:12" x14ac:dyDescent="0.2">
      <c r="A3337" s="1">
        <v>43810.722326388888</v>
      </c>
      <c r="B3337" t="s">
        <v>9661</v>
      </c>
      <c r="D3337">
        <v>0</v>
      </c>
      <c r="E3337">
        <v>42</v>
      </c>
      <c r="F3337">
        <v>2</v>
      </c>
      <c r="G3337" t="s">
        <v>9662</v>
      </c>
      <c r="K3337">
        <v>1.2048131292821901E+18</v>
      </c>
      <c r="L3337" t="s">
        <v>9663</v>
      </c>
    </row>
    <row r="3338" spans="1:12" x14ac:dyDescent="0.2">
      <c r="A3338" s="1">
        <v>43810.722175925926</v>
      </c>
      <c r="B3338" t="s">
        <v>9664</v>
      </c>
      <c r="D3338">
        <v>0</v>
      </c>
      <c r="E3338">
        <v>1</v>
      </c>
      <c r="F3338">
        <v>2</v>
      </c>
      <c r="G3338" t="s">
        <v>9665</v>
      </c>
      <c r="J3338" t="s">
        <v>9666</v>
      </c>
      <c r="K3338">
        <v>1.2048130782039601E+18</v>
      </c>
      <c r="L3338" t="s">
        <v>9667</v>
      </c>
    </row>
    <row r="3339" spans="1:12" x14ac:dyDescent="0.2">
      <c r="A3339" s="1">
        <v>43810.721076388887</v>
      </c>
      <c r="B3339" t="s">
        <v>1263</v>
      </c>
      <c r="D3339">
        <v>2</v>
      </c>
      <c r="E3339">
        <v>3</v>
      </c>
      <c r="F3339">
        <v>8</v>
      </c>
      <c r="G3339" t="s">
        <v>9668</v>
      </c>
      <c r="K3339">
        <v>1.20481267707325E+18</v>
      </c>
      <c r="L3339" t="s">
        <v>9669</v>
      </c>
    </row>
    <row r="3340" spans="1:12" x14ac:dyDescent="0.2">
      <c r="A3340" s="1">
        <v>43810.720405092594</v>
      </c>
      <c r="B3340" t="s">
        <v>9670</v>
      </c>
      <c r="D3340">
        <v>0</v>
      </c>
      <c r="E3340">
        <v>0</v>
      </c>
      <c r="F3340">
        <v>0</v>
      </c>
      <c r="G3340" t="s">
        <v>9671</v>
      </c>
      <c r="K3340">
        <v>1.2048124368613299E+18</v>
      </c>
      <c r="L3340" t="s">
        <v>9672</v>
      </c>
    </row>
    <row r="3341" spans="1:12" x14ac:dyDescent="0.2">
      <c r="A3341" s="1">
        <v>43810.720254629632</v>
      </c>
      <c r="B3341" t="s">
        <v>9673</v>
      </c>
      <c r="D3341">
        <v>0</v>
      </c>
      <c r="E3341">
        <v>0</v>
      </c>
      <c r="F3341">
        <v>0</v>
      </c>
      <c r="G3341" t="s">
        <v>9674</v>
      </c>
      <c r="K3341">
        <v>1.2048123786443799E+18</v>
      </c>
      <c r="L3341" t="s">
        <v>9675</v>
      </c>
    </row>
    <row r="3342" spans="1:12" x14ac:dyDescent="0.2">
      <c r="A3342" s="1">
        <v>43810.71979166667</v>
      </c>
      <c r="B3342" t="s">
        <v>9676</v>
      </c>
      <c r="D3342">
        <v>1</v>
      </c>
      <c r="E3342">
        <v>0</v>
      </c>
      <c r="F3342">
        <v>0</v>
      </c>
      <c r="G3342" t="s">
        <v>9671</v>
      </c>
      <c r="K3342">
        <v>1.2048122117194701E+18</v>
      </c>
      <c r="L3342" t="s">
        <v>9677</v>
      </c>
    </row>
    <row r="3343" spans="1:12" x14ac:dyDescent="0.2">
      <c r="A3343" s="1">
        <v>43810.719571759262</v>
      </c>
      <c r="B3343" t="s">
        <v>9678</v>
      </c>
      <c r="D3343">
        <v>1</v>
      </c>
      <c r="E3343">
        <v>1</v>
      </c>
      <c r="F3343">
        <v>1</v>
      </c>
      <c r="G3343" t="s">
        <v>9679</v>
      </c>
      <c r="K3343">
        <v>1.2048121336005E+18</v>
      </c>
      <c r="L3343" t="s">
        <v>9680</v>
      </c>
    </row>
    <row r="3344" spans="1:12" x14ac:dyDescent="0.2">
      <c r="A3344" s="1">
        <v>43810.719236111108</v>
      </c>
      <c r="B3344" t="s">
        <v>9681</v>
      </c>
      <c r="D3344">
        <v>1</v>
      </c>
      <c r="E3344">
        <v>0</v>
      </c>
      <c r="F3344">
        <v>0</v>
      </c>
      <c r="G3344" t="s">
        <v>9682</v>
      </c>
      <c r="K3344">
        <v>1.2048120114749599E+18</v>
      </c>
      <c r="L3344" t="s">
        <v>9683</v>
      </c>
    </row>
    <row r="3345" spans="1:12" x14ac:dyDescent="0.2">
      <c r="A3345" s="1">
        <v>43810.718935185185</v>
      </c>
      <c r="B3345" t="s">
        <v>9684</v>
      </c>
      <c r="D3345">
        <v>0</v>
      </c>
      <c r="E3345">
        <v>0</v>
      </c>
      <c r="F3345">
        <v>0</v>
      </c>
      <c r="G3345" t="s">
        <v>9671</v>
      </c>
      <c r="K3345">
        <v>1.20481190314446E+18</v>
      </c>
      <c r="L3345" t="s">
        <v>9685</v>
      </c>
    </row>
    <row r="3346" spans="1:12" x14ac:dyDescent="0.2">
      <c r="A3346" s="1">
        <v>43810.718807870369</v>
      </c>
      <c r="B3346" t="s">
        <v>9686</v>
      </c>
      <c r="D3346">
        <v>1</v>
      </c>
      <c r="E3346">
        <v>0</v>
      </c>
      <c r="F3346">
        <v>0</v>
      </c>
      <c r="G3346" t="s">
        <v>9687</v>
      </c>
      <c r="K3346">
        <v>1.20481185803053E+18</v>
      </c>
      <c r="L3346" t="s">
        <v>9688</v>
      </c>
    </row>
    <row r="3347" spans="1:12" x14ac:dyDescent="0.2">
      <c r="A3347" s="1">
        <v>43810.71875</v>
      </c>
      <c r="B3347" t="s">
        <v>223</v>
      </c>
      <c r="D3347">
        <v>7</v>
      </c>
      <c r="E3347">
        <v>3</v>
      </c>
      <c r="F3347">
        <v>5</v>
      </c>
      <c r="G3347" t="s">
        <v>8171</v>
      </c>
      <c r="K3347">
        <v>1.20481183450451E+18</v>
      </c>
      <c r="L3347" t="s">
        <v>9689</v>
      </c>
    </row>
    <row r="3348" spans="1:12" x14ac:dyDescent="0.2">
      <c r="A3348" s="1">
        <v>43810.717858796299</v>
      </c>
      <c r="B3348" t="s">
        <v>9690</v>
      </c>
      <c r="D3348">
        <v>0</v>
      </c>
      <c r="E3348">
        <v>0</v>
      </c>
      <c r="F3348">
        <v>0</v>
      </c>
      <c r="G3348" t="s">
        <v>9691</v>
      </c>
      <c r="K3348">
        <v>1.20481151119522E+18</v>
      </c>
      <c r="L3348" t="s">
        <v>9692</v>
      </c>
    </row>
    <row r="3349" spans="1:12" x14ac:dyDescent="0.2">
      <c r="A3349" s="1">
        <v>43810.717569444445</v>
      </c>
      <c r="B3349" t="s">
        <v>3643</v>
      </c>
      <c r="D3349">
        <v>0</v>
      </c>
      <c r="E3349">
        <v>1</v>
      </c>
      <c r="F3349">
        <v>1</v>
      </c>
      <c r="G3349" t="s">
        <v>9693</v>
      </c>
      <c r="K3349">
        <v>1.2048114069122199E+18</v>
      </c>
      <c r="L3349" t="s">
        <v>9694</v>
      </c>
    </row>
    <row r="3350" spans="1:12" x14ac:dyDescent="0.2">
      <c r="A3350" s="1">
        <v>43810.717499999999</v>
      </c>
      <c r="B3350" t="s">
        <v>9690</v>
      </c>
      <c r="D3350">
        <v>0</v>
      </c>
      <c r="E3350">
        <v>0</v>
      </c>
      <c r="F3350">
        <v>1</v>
      </c>
      <c r="G3350" t="s">
        <v>9695</v>
      </c>
      <c r="K3350">
        <v>1.20481138362959E+18</v>
      </c>
      <c r="L3350" t="s">
        <v>9696</v>
      </c>
    </row>
    <row r="3351" spans="1:12" x14ac:dyDescent="0.2">
      <c r="A3351" s="1">
        <v>43810.717233796298</v>
      </c>
      <c r="B3351" t="s">
        <v>9697</v>
      </c>
      <c r="D3351">
        <v>0</v>
      </c>
      <c r="E3351">
        <v>0</v>
      </c>
      <c r="F3351">
        <v>1</v>
      </c>
      <c r="G3351" t="s">
        <v>9698</v>
      </c>
      <c r="K3351">
        <v>1.2048112837632599E+18</v>
      </c>
      <c r="L3351" t="s">
        <v>9699</v>
      </c>
    </row>
    <row r="3352" spans="1:12" x14ac:dyDescent="0.2">
      <c r="A3352" s="1">
        <v>43810.716932870368</v>
      </c>
      <c r="B3352" t="s">
        <v>9700</v>
      </c>
      <c r="D3352">
        <v>0</v>
      </c>
      <c r="E3352">
        <v>0</v>
      </c>
      <c r="F3352">
        <v>1</v>
      </c>
      <c r="G3352" t="s">
        <v>9701</v>
      </c>
      <c r="K3352">
        <v>1.2048111765861601E+18</v>
      </c>
      <c r="L3352" t="s">
        <v>9702</v>
      </c>
    </row>
    <row r="3353" spans="1:12" x14ac:dyDescent="0.2">
      <c r="A3353" s="1">
        <v>43810.716516203705</v>
      </c>
      <c r="B3353" t="s">
        <v>9703</v>
      </c>
      <c r="D3353">
        <v>0</v>
      </c>
      <c r="E3353">
        <v>0</v>
      </c>
      <c r="F3353">
        <v>1</v>
      </c>
      <c r="G3353" t="s">
        <v>9704</v>
      </c>
      <c r="K3353">
        <v>1.2048110277219799E+18</v>
      </c>
      <c r="L3353" t="s">
        <v>9705</v>
      </c>
    </row>
    <row r="3354" spans="1:12" x14ac:dyDescent="0.2">
      <c r="A3354" s="1">
        <v>43810.716122685182</v>
      </c>
      <c r="B3354" t="s">
        <v>9706</v>
      </c>
      <c r="D3354">
        <v>0</v>
      </c>
      <c r="E3354">
        <v>0</v>
      </c>
      <c r="F3354">
        <v>0</v>
      </c>
      <c r="G3354" t="s">
        <v>9707</v>
      </c>
      <c r="K3354">
        <v>1.20481088355538E+18</v>
      </c>
      <c r="L3354" t="s">
        <v>9708</v>
      </c>
    </row>
    <row r="3355" spans="1:12" x14ac:dyDescent="0.2">
      <c r="A3355" s="1">
        <v>43810.715601851851</v>
      </c>
      <c r="B3355" t="s">
        <v>9709</v>
      </c>
      <c r="D3355">
        <v>1</v>
      </c>
      <c r="E3355">
        <v>0</v>
      </c>
      <c r="F3355">
        <v>0</v>
      </c>
      <c r="G3355" t="s">
        <v>9710</v>
      </c>
      <c r="K3355">
        <v>1.2048106931339599E+18</v>
      </c>
      <c r="L3355" t="s">
        <v>9711</v>
      </c>
    </row>
    <row r="3356" spans="1:12" x14ac:dyDescent="0.2">
      <c r="A3356" s="1">
        <v>43810.715486111112</v>
      </c>
      <c r="B3356" t="s">
        <v>9712</v>
      </c>
      <c r="D3356">
        <v>0</v>
      </c>
      <c r="E3356">
        <v>0</v>
      </c>
      <c r="F3356">
        <v>1</v>
      </c>
      <c r="G3356" t="s">
        <v>9713</v>
      </c>
      <c r="K3356">
        <v>1.2048106505030001E+18</v>
      </c>
      <c r="L3356" t="s">
        <v>9714</v>
      </c>
    </row>
    <row r="3357" spans="1:12" x14ac:dyDescent="0.2">
      <c r="A3357" s="1">
        <v>43810.715277777781</v>
      </c>
      <c r="B3357" t="s">
        <v>9715</v>
      </c>
      <c r="D3357">
        <v>1</v>
      </c>
      <c r="E3357">
        <v>0</v>
      </c>
      <c r="F3357">
        <v>2</v>
      </c>
      <c r="G3357" t="s">
        <v>9716</v>
      </c>
      <c r="K3357">
        <v>1.20481057586959E+18</v>
      </c>
      <c r="L3357" t="s">
        <v>9717</v>
      </c>
    </row>
    <row r="3358" spans="1:12" x14ac:dyDescent="0.2">
      <c r="A3358" s="1">
        <v>43810.714849537035</v>
      </c>
      <c r="B3358" t="s">
        <v>2878</v>
      </c>
      <c r="C3358" t="s">
        <v>1731</v>
      </c>
      <c r="D3358">
        <v>0</v>
      </c>
      <c r="E3358">
        <v>0</v>
      </c>
      <c r="F3358">
        <v>1</v>
      </c>
      <c r="G3358" t="s">
        <v>9718</v>
      </c>
      <c r="K3358">
        <v>1.2048104198162701E+18</v>
      </c>
      <c r="L3358" t="s">
        <v>9719</v>
      </c>
    </row>
    <row r="3359" spans="1:12" x14ac:dyDescent="0.2">
      <c r="A3359" s="1">
        <v>43810.714745370373</v>
      </c>
      <c r="B3359" t="s">
        <v>9712</v>
      </c>
      <c r="D3359">
        <v>0</v>
      </c>
      <c r="E3359">
        <v>0</v>
      </c>
      <c r="F3359">
        <v>0</v>
      </c>
      <c r="G3359" t="s">
        <v>9720</v>
      </c>
      <c r="K3359">
        <v>1.2048103847519301E+18</v>
      </c>
      <c r="L3359" t="s">
        <v>9721</v>
      </c>
    </row>
    <row r="3360" spans="1:12" x14ac:dyDescent="0.2">
      <c r="A3360" s="1">
        <v>43810.714039351849</v>
      </c>
      <c r="B3360" t="s">
        <v>9722</v>
      </c>
      <c r="D3360">
        <v>0</v>
      </c>
      <c r="E3360">
        <v>0</v>
      </c>
      <c r="F3360">
        <v>0</v>
      </c>
      <c r="G3360" t="s">
        <v>9723</v>
      </c>
      <c r="I3360" t="e">
        <f>YouTube</f>
        <v>#NAME?</v>
      </c>
      <c r="K3360">
        <v>1.20481012752785E+18</v>
      </c>
      <c r="L3360" t="s">
        <v>9724</v>
      </c>
    </row>
    <row r="3361" spans="1:12" x14ac:dyDescent="0.2">
      <c r="A3361" s="1">
        <v>43810.713865740741</v>
      </c>
      <c r="B3361" t="s">
        <v>9722</v>
      </c>
      <c r="D3361">
        <v>0</v>
      </c>
      <c r="E3361">
        <v>0</v>
      </c>
      <c r="F3361">
        <v>0</v>
      </c>
      <c r="G3361" t="s">
        <v>9725</v>
      </c>
      <c r="I3361" t="e">
        <f>YouTube</f>
        <v>#NAME?</v>
      </c>
      <c r="K3361">
        <v>1.2048100632794701E+18</v>
      </c>
      <c r="L3361" t="s">
        <v>9726</v>
      </c>
    </row>
    <row r="3362" spans="1:12" x14ac:dyDescent="0.2">
      <c r="A3362" s="1">
        <v>43810.713171296295</v>
      </c>
      <c r="B3362" t="s">
        <v>9712</v>
      </c>
      <c r="D3362">
        <v>0</v>
      </c>
      <c r="E3362">
        <v>0</v>
      </c>
      <c r="F3362">
        <v>0</v>
      </c>
      <c r="G3362" t="s">
        <v>9727</v>
      </c>
      <c r="K3362">
        <v>1.20480981244735E+18</v>
      </c>
      <c r="L3362" t="s">
        <v>9728</v>
      </c>
    </row>
    <row r="3363" spans="1:12" x14ac:dyDescent="0.2">
      <c r="A3363" s="1">
        <v>43810.711886574078</v>
      </c>
      <c r="B3363" t="s">
        <v>9729</v>
      </c>
      <c r="D3363">
        <v>5</v>
      </c>
      <c r="E3363">
        <v>37</v>
      </c>
      <c r="F3363">
        <v>97</v>
      </c>
      <c r="G3363" t="s">
        <v>9730</v>
      </c>
      <c r="K3363">
        <v>1.2048093464813599E+18</v>
      </c>
      <c r="L3363" t="s">
        <v>9731</v>
      </c>
    </row>
    <row r="3364" spans="1:12" x14ac:dyDescent="0.2">
      <c r="A3364" s="1">
        <v>43810.711597222224</v>
      </c>
      <c r="B3364" t="s">
        <v>9732</v>
      </c>
      <c r="D3364">
        <v>0</v>
      </c>
      <c r="E3364">
        <v>1</v>
      </c>
      <c r="F3364">
        <v>2</v>
      </c>
      <c r="G3364" t="s">
        <v>9733</v>
      </c>
      <c r="K3364">
        <v>1.2048092443500101E+18</v>
      </c>
      <c r="L3364" t="s">
        <v>9734</v>
      </c>
    </row>
    <row r="3365" spans="1:12" x14ac:dyDescent="0.2">
      <c r="A3365" s="1">
        <v>43810.711597222224</v>
      </c>
      <c r="B3365" t="s">
        <v>9735</v>
      </c>
      <c r="C3365" t="s">
        <v>9735</v>
      </c>
      <c r="D3365">
        <v>0</v>
      </c>
      <c r="E3365">
        <v>0</v>
      </c>
      <c r="F3365">
        <v>0</v>
      </c>
      <c r="G3365" t="s">
        <v>6451</v>
      </c>
      <c r="K3365">
        <v>1.20480924269744E+18</v>
      </c>
      <c r="L3365" t="s">
        <v>9736</v>
      </c>
    </row>
    <row r="3366" spans="1:12" x14ac:dyDescent="0.2">
      <c r="A3366" s="1">
        <v>43810.711006944446</v>
      </c>
      <c r="B3366" t="s">
        <v>9712</v>
      </c>
      <c r="D3366">
        <v>0</v>
      </c>
      <c r="E3366">
        <v>0</v>
      </c>
      <c r="F3366">
        <v>0</v>
      </c>
      <c r="G3366" t="s">
        <v>9737</v>
      </c>
      <c r="K3366">
        <v>1.20480902969793E+18</v>
      </c>
      <c r="L3366" t="s">
        <v>9738</v>
      </c>
    </row>
    <row r="3367" spans="1:12" x14ac:dyDescent="0.2">
      <c r="A3367" s="1">
        <v>43810.710729166669</v>
      </c>
      <c r="B3367" t="s">
        <v>9739</v>
      </c>
      <c r="D3367">
        <v>0</v>
      </c>
      <c r="E3367">
        <v>0</v>
      </c>
      <c r="F3367">
        <v>1</v>
      </c>
      <c r="G3367" t="s">
        <v>9740</v>
      </c>
      <c r="K3367">
        <v>1.20480892817504E+18</v>
      </c>
      <c r="L3367" t="s">
        <v>9741</v>
      </c>
    </row>
    <row r="3368" spans="1:12" x14ac:dyDescent="0.2">
      <c r="A3368" s="1">
        <v>43810.710659722223</v>
      </c>
      <c r="B3368" t="s">
        <v>9742</v>
      </c>
      <c r="D3368">
        <v>0</v>
      </c>
      <c r="E3368">
        <v>0</v>
      </c>
      <c r="F3368">
        <v>0</v>
      </c>
      <c r="G3368" t="s">
        <v>9743</v>
      </c>
      <c r="K3368">
        <v>1.20480890251423E+18</v>
      </c>
      <c r="L3368" t="s">
        <v>9744</v>
      </c>
    </row>
    <row r="3369" spans="1:12" x14ac:dyDescent="0.2">
      <c r="A3369" s="1">
        <v>43810.710393518515</v>
      </c>
      <c r="B3369" t="s">
        <v>9722</v>
      </c>
      <c r="D3369">
        <v>0</v>
      </c>
      <c r="E3369">
        <v>0</v>
      </c>
      <c r="F3369">
        <v>0</v>
      </c>
      <c r="G3369" t="s">
        <v>9745</v>
      </c>
      <c r="I3369" t="e">
        <f>YouTube</f>
        <v>#NAME?</v>
      </c>
      <c r="K3369">
        <v>1.20480880810048E+18</v>
      </c>
      <c r="L3369" t="s">
        <v>9746</v>
      </c>
    </row>
    <row r="3370" spans="1:12" x14ac:dyDescent="0.2">
      <c r="A3370" s="1">
        <v>43810.710347222222</v>
      </c>
      <c r="B3370" t="s">
        <v>9747</v>
      </c>
      <c r="D3370">
        <v>0</v>
      </c>
      <c r="E3370">
        <v>0</v>
      </c>
      <c r="F3370">
        <v>1</v>
      </c>
      <c r="G3370" t="s">
        <v>9748</v>
      </c>
      <c r="K3370">
        <v>1.20480878954063E+18</v>
      </c>
      <c r="L3370" t="s">
        <v>9749</v>
      </c>
    </row>
    <row r="3371" spans="1:12" x14ac:dyDescent="0.2">
      <c r="A3371" s="1">
        <v>43810.709861111114</v>
      </c>
      <c r="B3371" t="s">
        <v>9712</v>
      </c>
      <c r="D3371">
        <v>0</v>
      </c>
      <c r="E3371">
        <v>0</v>
      </c>
      <c r="F3371">
        <v>0</v>
      </c>
      <c r="G3371" t="s">
        <v>9750</v>
      </c>
      <c r="K3371">
        <v>1.2048086122053499E+18</v>
      </c>
      <c r="L3371" t="s">
        <v>9751</v>
      </c>
    </row>
    <row r="3372" spans="1:12" x14ac:dyDescent="0.2">
      <c r="A3372" s="1">
        <v>43810.709791666668</v>
      </c>
      <c r="B3372" t="s">
        <v>9752</v>
      </c>
      <c r="D3372">
        <v>0</v>
      </c>
      <c r="E3372">
        <v>2</v>
      </c>
      <c r="F3372">
        <v>1</v>
      </c>
      <c r="G3372" t="s">
        <v>9753</v>
      </c>
      <c r="K3372">
        <v>1.2048085903699999E+18</v>
      </c>
      <c r="L3372" t="s">
        <v>9754</v>
      </c>
    </row>
    <row r="3373" spans="1:12" x14ac:dyDescent="0.2">
      <c r="A3373" s="1">
        <v>43810.709120370368</v>
      </c>
      <c r="B3373" t="s">
        <v>9755</v>
      </c>
      <c r="D3373">
        <v>0</v>
      </c>
      <c r="E3373">
        <v>0</v>
      </c>
      <c r="F3373">
        <v>2</v>
      </c>
      <c r="G3373" t="s">
        <v>9756</v>
      </c>
      <c r="K3373">
        <v>1.20480834678157E+18</v>
      </c>
      <c r="L3373" t="s">
        <v>9757</v>
      </c>
    </row>
    <row r="3374" spans="1:12" x14ac:dyDescent="0.2">
      <c r="A3374" s="1">
        <v>43810.708738425928</v>
      </c>
      <c r="B3374" t="s">
        <v>9758</v>
      </c>
      <c r="D3374">
        <v>6</v>
      </c>
      <c r="E3374">
        <v>71</v>
      </c>
      <c r="F3374">
        <v>92</v>
      </c>
      <c r="G3374" t="s">
        <v>9759</v>
      </c>
      <c r="K3374">
        <v>1.20480820838626E+18</v>
      </c>
      <c r="L3374" t="s">
        <v>9760</v>
      </c>
    </row>
    <row r="3375" spans="1:12" x14ac:dyDescent="0.2">
      <c r="A3375" s="1">
        <v>43810.708715277775</v>
      </c>
      <c r="B3375" t="s">
        <v>9761</v>
      </c>
      <c r="D3375">
        <v>0</v>
      </c>
      <c r="E3375">
        <v>0</v>
      </c>
      <c r="F3375">
        <v>0</v>
      </c>
      <c r="G3375" t="s">
        <v>9762</v>
      </c>
      <c r="K3375">
        <v>1.2048081985673999E+18</v>
      </c>
      <c r="L3375" t="s">
        <v>9763</v>
      </c>
    </row>
    <row r="3376" spans="1:12" x14ac:dyDescent="0.2">
      <c r="A3376" s="1">
        <v>43810.708692129629</v>
      </c>
      <c r="B3376" t="s">
        <v>9764</v>
      </c>
      <c r="D3376">
        <v>0</v>
      </c>
      <c r="E3376">
        <v>0</v>
      </c>
      <c r="F3376">
        <v>0</v>
      </c>
      <c r="G3376" t="s">
        <v>9765</v>
      </c>
      <c r="K3376">
        <v>1.20480819067792E+18</v>
      </c>
      <c r="L3376" t="s">
        <v>9766</v>
      </c>
    </row>
    <row r="3377" spans="1:12" x14ac:dyDescent="0.2">
      <c r="A3377" s="1">
        <v>43810.708599537036</v>
      </c>
      <c r="B3377" t="s">
        <v>9767</v>
      </c>
      <c r="D3377">
        <v>0</v>
      </c>
      <c r="E3377">
        <v>0</v>
      </c>
      <c r="F3377">
        <v>0</v>
      </c>
      <c r="G3377" t="s">
        <v>9768</v>
      </c>
      <c r="I3377" t="e">
        <f>KindaAlloush</f>
        <v>#NAME?</v>
      </c>
      <c r="J3377" t="s">
        <v>9769</v>
      </c>
      <c r="K3377">
        <v>1.20480815690963E+18</v>
      </c>
      <c r="L3377" t="s">
        <v>9770</v>
      </c>
    </row>
    <row r="3378" spans="1:12" x14ac:dyDescent="0.2">
      <c r="A3378" s="1">
        <v>43810.708009259259</v>
      </c>
      <c r="B3378" t="s">
        <v>9771</v>
      </c>
      <c r="C3378" t="s">
        <v>9772</v>
      </c>
      <c r="D3378">
        <v>0</v>
      </c>
      <c r="E3378">
        <v>0</v>
      </c>
      <c r="F3378">
        <v>0</v>
      </c>
      <c r="G3378" t="s">
        <v>9773</v>
      </c>
      <c r="I3378" t="e">
        <f>raid_shmr0</f>
        <v>#NAME?</v>
      </c>
      <c r="K3378">
        <v>1.20480794175443E+18</v>
      </c>
      <c r="L3378" t="s">
        <v>9774</v>
      </c>
    </row>
    <row r="3379" spans="1:12" x14ac:dyDescent="0.2">
      <c r="A3379" s="1">
        <v>43810.707743055558</v>
      </c>
      <c r="B3379" t="s">
        <v>9775</v>
      </c>
      <c r="D3379">
        <v>0</v>
      </c>
      <c r="E3379">
        <v>0</v>
      </c>
      <c r="F3379">
        <v>0</v>
      </c>
      <c r="G3379" t="s">
        <v>6451</v>
      </c>
      <c r="K3379">
        <v>1.2048078446059699E+18</v>
      </c>
      <c r="L3379" t="s">
        <v>9776</v>
      </c>
    </row>
    <row r="3380" spans="1:12" x14ac:dyDescent="0.2">
      <c r="A3380" s="1">
        <v>43810.707071759258</v>
      </c>
      <c r="B3380" t="s">
        <v>3537</v>
      </c>
      <c r="C3380" t="s">
        <v>9777</v>
      </c>
      <c r="D3380">
        <v>1</v>
      </c>
      <c r="E3380">
        <v>0</v>
      </c>
      <c r="F3380">
        <v>0</v>
      </c>
      <c r="G3380" t="s">
        <v>9778</v>
      </c>
      <c r="K3380">
        <v>1.20480760386543E+18</v>
      </c>
      <c r="L3380" t="s">
        <v>9779</v>
      </c>
    </row>
    <row r="3381" spans="1:12" x14ac:dyDescent="0.2">
      <c r="A3381" s="1">
        <v>43810.707071759258</v>
      </c>
      <c r="B3381" t="s">
        <v>7957</v>
      </c>
      <c r="D3381">
        <v>1</v>
      </c>
      <c r="E3381">
        <v>0</v>
      </c>
      <c r="F3381">
        <v>0</v>
      </c>
      <c r="G3381" t="s">
        <v>9780</v>
      </c>
      <c r="J3381" t="s">
        <v>9781</v>
      </c>
      <c r="K3381">
        <v>1.2048076017095501E+18</v>
      </c>
      <c r="L3381" t="s">
        <v>9782</v>
      </c>
    </row>
    <row r="3382" spans="1:12" x14ac:dyDescent="0.2">
      <c r="A3382" s="1">
        <v>43810.707037037035</v>
      </c>
      <c r="B3382" t="s">
        <v>9783</v>
      </c>
      <c r="D3382">
        <v>0</v>
      </c>
      <c r="E3382">
        <v>0</v>
      </c>
      <c r="F3382">
        <v>0</v>
      </c>
      <c r="G3382" t="s">
        <v>9784</v>
      </c>
      <c r="K3382">
        <v>1.20480758917278E+18</v>
      </c>
      <c r="L3382" t="s">
        <v>9785</v>
      </c>
    </row>
    <row r="3383" spans="1:12" x14ac:dyDescent="0.2">
      <c r="A3383" s="1">
        <v>43810.706574074073</v>
      </c>
      <c r="B3383" t="s">
        <v>9786</v>
      </c>
      <c r="C3383" t="s">
        <v>9787</v>
      </c>
      <c r="D3383">
        <v>0</v>
      </c>
      <c r="E3383">
        <v>0</v>
      </c>
      <c r="F3383">
        <v>1</v>
      </c>
      <c r="G3383" t="s">
        <v>9788</v>
      </c>
      <c r="K3383">
        <v>1.2048074221218701E+18</v>
      </c>
      <c r="L3383" t="s">
        <v>9789</v>
      </c>
    </row>
    <row r="3384" spans="1:12" x14ac:dyDescent="0.2">
      <c r="A3384" s="1">
        <v>43810.706365740742</v>
      </c>
      <c r="B3384" t="s">
        <v>9790</v>
      </c>
      <c r="D3384">
        <v>1</v>
      </c>
      <c r="E3384">
        <v>1</v>
      </c>
      <c r="F3384">
        <v>2</v>
      </c>
      <c r="G3384" t="s">
        <v>9791</v>
      </c>
      <c r="K3384">
        <v>1.20480734930896E+18</v>
      </c>
      <c r="L3384" t="s">
        <v>9792</v>
      </c>
    </row>
    <row r="3385" spans="1:12" x14ac:dyDescent="0.2">
      <c r="A3385" s="1">
        <v>43810.706238425926</v>
      </c>
      <c r="B3385" t="s">
        <v>9793</v>
      </c>
      <c r="D3385">
        <v>0</v>
      </c>
      <c r="E3385">
        <v>0</v>
      </c>
      <c r="F3385">
        <v>0</v>
      </c>
      <c r="G3385" t="s">
        <v>6451</v>
      </c>
      <c r="K3385">
        <v>1.2048073021230799E+18</v>
      </c>
      <c r="L3385" t="s">
        <v>9794</v>
      </c>
    </row>
    <row r="3386" spans="1:12" x14ac:dyDescent="0.2">
      <c r="A3386" s="1">
        <v>43810.706192129626</v>
      </c>
      <c r="B3386" t="s">
        <v>9795</v>
      </c>
      <c r="D3386">
        <v>1</v>
      </c>
      <c r="E3386">
        <v>1</v>
      </c>
      <c r="F3386">
        <v>2</v>
      </c>
      <c r="G3386" t="s">
        <v>9796</v>
      </c>
      <c r="K3386">
        <v>1.2048072858995E+18</v>
      </c>
      <c r="L3386" t="s">
        <v>9797</v>
      </c>
    </row>
    <row r="3387" spans="1:12" x14ac:dyDescent="0.2">
      <c r="A3387" s="1">
        <v>43810.706018518518</v>
      </c>
      <c r="B3387" t="s">
        <v>9372</v>
      </c>
      <c r="C3387" t="s">
        <v>9798</v>
      </c>
      <c r="D3387">
        <v>1</v>
      </c>
      <c r="E3387">
        <v>0</v>
      </c>
      <c r="F3387">
        <v>1</v>
      </c>
      <c r="G3387" t="s">
        <v>9799</v>
      </c>
      <c r="K3387">
        <v>1.2048072211435699E+18</v>
      </c>
      <c r="L3387" t="s">
        <v>9800</v>
      </c>
    </row>
    <row r="3388" spans="1:12" x14ac:dyDescent="0.2">
      <c r="A3388" s="1">
        <v>43810.705763888887</v>
      </c>
      <c r="B3388" t="s">
        <v>9801</v>
      </c>
      <c r="D3388">
        <v>0</v>
      </c>
      <c r="E3388">
        <v>11</v>
      </c>
      <c r="F3388">
        <v>5</v>
      </c>
      <c r="G3388" t="s">
        <v>9802</v>
      </c>
      <c r="K3388">
        <v>1.2048071294351099E+18</v>
      </c>
      <c r="L3388" t="s">
        <v>9803</v>
      </c>
    </row>
    <row r="3389" spans="1:12" x14ac:dyDescent="0.2">
      <c r="A3389" s="1">
        <v>43810.70548611111</v>
      </c>
      <c r="B3389" t="s">
        <v>9804</v>
      </c>
      <c r="D3389">
        <v>0</v>
      </c>
      <c r="E3389">
        <v>0</v>
      </c>
      <c r="F3389">
        <v>0</v>
      </c>
      <c r="G3389" t="s">
        <v>9805</v>
      </c>
      <c r="K3389">
        <v>1.2048070268215401E+18</v>
      </c>
      <c r="L3389" t="s">
        <v>9806</v>
      </c>
    </row>
    <row r="3390" spans="1:12" x14ac:dyDescent="0.2">
      <c r="A3390" s="1">
        <v>43810.704976851855</v>
      </c>
      <c r="B3390" t="s">
        <v>9807</v>
      </c>
      <c r="D3390">
        <v>2</v>
      </c>
      <c r="E3390">
        <v>0</v>
      </c>
      <c r="F3390">
        <v>0</v>
      </c>
      <c r="G3390" t="s">
        <v>9808</v>
      </c>
      <c r="K3390">
        <v>1.2048068426789901E+18</v>
      </c>
      <c r="L3390" t="s">
        <v>9809</v>
      </c>
    </row>
    <row r="3391" spans="1:12" x14ac:dyDescent="0.2">
      <c r="A3391" s="1">
        <v>43810.704328703701</v>
      </c>
      <c r="B3391" t="s">
        <v>9712</v>
      </c>
      <c r="D3391">
        <v>0</v>
      </c>
      <c r="E3391">
        <v>0</v>
      </c>
      <c r="F3391">
        <v>0</v>
      </c>
      <c r="G3391" t="s">
        <v>9810</v>
      </c>
      <c r="K3391">
        <v>1.2048066110316201E+18</v>
      </c>
      <c r="L3391" t="s">
        <v>9811</v>
      </c>
    </row>
    <row r="3392" spans="1:12" x14ac:dyDescent="0.2">
      <c r="A3392" s="1">
        <v>43810.704224537039</v>
      </c>
      <c r="B3392" t="s">
        <v>7957</v>
      </c>
      <c r="D3392">
        <v>0</v>
      </c>
      <c r="E3392">
        <v>0</v>
      </c>
      <c r="F3392">
        <v>0</v>
      </c>
      <c r="G3392" t="s">
        <v>9812</v>
      </c>
      <c r="J3392" t="s">
        <v>9813</v>
      </c>
      <c r="K3392">
        <v>1.20480657328723E+18</v>
      </c>
      <c r="L3392" t="s">
        <v>9814</v>
      </c>
    </row>
    <row r="3393" spans="1:12" x14ac:dyDescent="0.2">
      <c r="A3393" s="1">
        <v>43810.703587962962</v>
      </c>
      <c r="B3393" t="s">
        <v>9294</v>
      </c>
      <c r="D3393">
        <v>0</v>
      </c>
      <c r="E3393">
        <v>0</v>
      </c>
      <c r="F3393">
        <v>0</v>
      </c>
      <c r="G3393" t="s">
        <v>9815</v>
      </c>
      <c r="J3393" t="s">
        <v>9816</v>
      </c>
      <c r="K3393">
        <v>1.2048063424621299E+18</v>
      </c>
      <c r="L3393" t="s">
        <v>9817</v>
      </c>
    </row>
    <row r="3394" spans="1:12" x14ac:dyDescent="0.2">
      <c r="A3394" s="1">
        <v>43810.703344907408</v>
      </c>
      <c r="B3394" t="s">
        <v>9818</v>
      </c>
      <c r="D3394">
        <v>0</v>
      </c>
      <c r="E3394">
        <v>0</v>
      </c>
      <c r="F3394">
        <v>0</v>
      </c>
      <c r="G3394" t="s">
        <v>9819</v>
      </c>
      <c r="K3394">
        <v>1.20480625280446E+18</v>
      </c>
      <c r="L3394" t="s">
        <v>9820</v>
      </c>
    </row>
    <row r="3395" spans="1:12" x14ac:dyDescent="0.2">
      <c r="A3395" s="1">
        <v>43810.703333333331</v>
      </c>
      <c r="B3395" t="s">
        <v>9821</v>
      </c>
      <c r="D3395">
        <v>0</v>
      </c>
      <c r="E3395">
        <v>0</v>
      </c>
      <c r="F3395">
        <v>0</v>
      </c>
      <c r="G3395" t="s">
        <v>6451</v>
      </c>
      <c r="K3395">
        <v>1.2048062476582001E+18</v>
      </c>
      <c r="L3395" t="s">
        <v>9822</v>
      </c>
    </row>
    <row r="3396" spans="1:12" x14ac:dyDescent="0.2">
      <c r="A3396" s="1">
        <v>43810.702847222223</v>
      </c>
      <c r="B3396" t="s">
        <v>9823</v>
      </c>
      <c r="D3396">
        <v>0</v>
      </c>
      <c r="E3396">
        <v>0</v>
      </c>
      <c r="F3396">
        <v>0</v>
      </c>
      <c r="G3396" t="s">
        <v>9824</v>
      </c>
      <c r="I3396" t="e">
        <f>_xlfn.SINGLE(S_alkssr _xlfn.SINGLE(d3m_alkssr))</f>
        <v>#NAME?</v>
      </c>
      <c r="K3396">
        <v>1.20480607064179E+18</v>
      </c>
      <c r="L3396" t="s">
        <v>9825</v>
      </c>
    </row>
    <row r="3397" spans="1:12" x14ac:dyDescent="0.2">
      <c r="A3397" s="1">
        <v>43810.702650462961</v>
      </c>
      <c r="B3397" t="s">
        <v>9826</v>
      </c>
      <c r="D3397">
        <v>0</v>
      </c>
      <c r="E3397">
        <v>0</v>
      </c>
      <c r="F3397">
        <v>0</v>
      </c>
      <c r="G3397" t="s">
        <v>7247</v>
      </c>
      <c r="K3397">
        <v>1.2048059992840901E+18</v>
      </c>
      <c r="L3397" t="s">
        <v>9827</v>
      </c>
    </row>
    <row r="3398" spans="1:12" x14ac:dyDescent="0.2">
      <c r="A3398" s="1">
        <v>43810.702314814815</v>
      </c>
      <c r="B3398" t="s">
        <v>9828</v>
      </c>
      <c r="D3398">
        <v>0</v>
      </c>
      <c r="E3398">
        <v>1</v>
      </c>
      <c r="F3398">
        <v>0</v>
      </c>
      <c r="G3398" t="s">
        <v>9829</v>
      </c>
      <c r="K3398">
        <v>1.20480587784221E+18</v>
      </c>
      <c r="L3398" t="s">
        <v>9830</v>
      </c>
    </row>
    <row r="3399" spans="1:12" x14ac:dyDescent="0.2">
      <c r="A3399" s="1">
        <v>43810.701701388891</v>
      </c>
      <c r="B3399" t="s">
        <v>9831</v>
      </c>
      <c r="D3399">
        <v>0</v>
      </c>
      <c r="E3399">
        <v>0</v>
      </c>
      <c r="F3399">
        <v>1</v>
      </c>
      <c r="G3399" t="s">
        <v>9832</v>
      </c>
      <c r="K3399">
        <v>1.20480565758253E+18</v>
      </c>
      <c r="L3399" t="s">
        <v>9833</v>
      </c>
    </row>
    <row r="3400" spans="1:12" x14ac:dyDescent="0.2">
      <c r="A3400" s="1">
        <v>43810.701273148145</v>
      </c>
      <c r="B3400" t="s">
        <v>9834</v>
      </c>
      <c r="D3400">
        <v>0</v>
      </c>
      <c r="E3400">
        <v>30</v>
      </c>
      <c r="F3400">
        <v>1</v>
      </c>
      <c r="G3400" t="s">
        <v>9835</v>
      </c>
      <c r="K3400">
        <v>1.2048055000697101E+18</v>
      </c>
      <c r="L3400" t="s">
        <v>9836</v>
      </c>
    </row>
    <row r="3401" spans="1:12" x14ac:dyDescent="0.2">
      <c r="A3401" s="1">
        <v>43810.700844907406</v>
      </c>
      <c r="B3401" t="s">
        <v>9837</v>
      </c>
      <c r="D3401">
        <v>0</v>
      </c>
      <c r="E3401">
        <v>0</v>
      </c>
      <c r="F3401">
        <v>0</v>
      </c>
      <c r="G3401" t="s">
        <v>9838</v>
      </c>
      <c r="K3401">
        <v>1.20480534801775E+18</v>
      </c>
      <c r="L3401" t="s">
        <v>9839</v>
      </c>
    </row>
    <row r="3402" spans="1:12" x14ac:dyDescent="0.2">
      <c r="A3402" s="1">
        <v>43810.700486111113</v>
      </c>
      <c r="B3402" t="s">
        <v>9840</v>
      </c>
      <c r="D3402">
        <v>0</v>
      </c>
      <c r="E3402">
        <v>0</v>
      </c>
      <c r="F3402">
        <v>0</v>
      </c>
      <c r="G3402" t="s">
        <v>9841</v>
      </c>
      <c r="K3402">
        <v>1.2048052156035599E+18</v>
      </c>
      <c r="L3402" t="s">
        <v>9842</v>
      </c>
    </row>
    <row r="3403" spans="1:12" x14ac:dyDescent="0.2">
      <c r="A3403" s="1">
        <v>43810.700219907405</v>
      </c>
      <c r="B3403" t="s">
        <v>9843</v>
      </c>
      <c r="D3403">
        <v>0</v>
      </c>
      <c r="E3403">
        <v>0</v>
      </c>
      <c r="F3403">
        <v>0</v>
      </c>
      <c r="G3403" t="s">
        <v>9844</v>
      </c>
      <c r="K3403">
        <v>1.20480511935267E+18</v>
      </c>
      <c r="L3403" t="s">
        <v>9845</v>
      </c>
    </row>
    <row r="3404" spans="1:12" x14ac:dyDescent="0.2">
      <c r="A3404" s="1">
        <v>43810.700011574074</v>
      </c>
      <c r="B3404" t="s">
        <v>9793</v>
      </c>
      <c r="D3404">
        <v>0</v>
      </c>
      <c r="E3404">
        <v>0</v>
      </c>
      <c r="F3404">
        <v>0</v>
      </c>
      <c r="G3404" t="s">
        <v>9846</v>
      </c>
      <c r="K3404">
        <v>1.2048050452435899E+18</v>
      </c>
      <c r="L3404" t="s">
        <v>9847</v>
      </c>
    </row>
    <row r="3405" spans="1:12" x14ac:dyDescent="0.2">
      <c r="A3405" s="1">
        <v>43810.699675925927</v>
      </c>
      <c r="B3405" t="s">
        <v>8255</v>
      </c>
      <c r="D3405">
        <v>26</v>
      </c>
      <c r="E3405">
        <v>229</v>
      </c>
      <c r="F3405">
        <v>150</v>
      </c>
      <c r="G3405" t="s">
        <v>9848</v>
      </c>
      <c r="K3405">
        <v>1.20480492154929E+18</v>
      </c>
      <c r="L3405" t="s">
        <v>9849</v>
      </c>
    </row>
    <row r="3406" spans="1:12" x14ac:dyDescent="0.2">
      <c r="A3406" s="1">
        <v>43810.699594907404</v>
      </c>
      <c r="B3406" t="s">
        <v>9412</v>
      </c>
      <c r="D3406">
        <v>0</v>
      </c>
      <c r="E3406">
        <v>0</v>
      </c>
      <c r="F3406">
        <v>0</v>
      </c>
      <c r="G3406" t="s">
        <v>9850</v>
      </c>
      <c r="K3406">
        <v>1.20480489463869E+18</v>
      </c>
      <c r="L3406" t="s">
        <v>9851</v>
      </c>
    </row>
    <row r="3407" spans="1:12" x14ac:dyDescent="0.2">
      <c r="A3407" s="1">
        <v>43810.698483796295</v>
      </c>
      <c r="B3407" t="s">
        <v>9852</v>
      </c>
      <c r="D3407">
        <v>0</v>
      </c>
      <c r="E3407">
        <v>0</v>
      </c>
      <c r="F3407">
        <v>0</v>
      </c>
      <c r="G3407" t="s">
        <v>9853</v>
      </c>
      <c r="K3407">
        <v>1.20480449068528E+18</v>
      </c>
      <c r="L3407" t="s">
        <v>9854</v>
      </c>
    </row>
    <row r="3408" spans="1:12" x14ac:dyDescent="0.2">
      <c r="A3408" s="1">
        <v>43810.697141203702</v>
      </c>
      <c r="B3408" t="s">
        <v>9855</v>
      </c>
      <c r="D3408">
        <v>0</v>
      </c>
      <c r="E3408">
        <v>3</v>
      </c>
      <c r="F3408">
        <v>5</v>
      </c>
      <c r="G3408" t="s">
        <v>9856</v>
      </c>
      <c r="K3408">
        <v>1.2048040033113001E+18</v>
      </c>
      <c r="L3408" t="s">
        <v>9857</v>
      </c>
    </row>
    <row r="3409" spans="1:12" x14ac:dyDescent="0.2">
      <c r="A3409" s="1">
        <v>43810.697118055556</v>
      </c>
      <c r="B3409" t="s">
        <v>9858</v>
      </c>
      <c r="D3409">
        <v>3</v>
      </c>
      <c r="E3409">
        <v>0</v>
      </c>
      <c r="F3409">
        <v>1</v>
      </c>
      <c r="G3409" t="s">
        <v>9859</v>
      </c>
      <c r="K3409">
        <v>1.2048039942096499E+18</v>
      </c>
      <c r="L3409" t="s">
        <v>9860</v>
      </c>
    </row>
    <row r="3410" spans="1:12" x14ac:dyDescent="0.2">
      <c r="A3410" s="1">
        <v>43810.697060185186</v>
      </c>
      <c r="B3410" t="s">
        <v>9861</v>
      </c>
      <c r="D3410">
        <v>0</v>
      </c>
      <c r="E3410">
        <v>0</v>
      </c>
      <c r="F3410">
        <v>3</v>
      </c>
      <c r="G3410" t="s">
        <v>9862</v>
      </c>
      <c r="J3410" t="s">
        <v>9863</v>
      </c>
      <c r="K3410">
        <v>1.2048039745467699E+18</v>
      </c>
      <c r="L3410" t="s">
        <v>9864</v>
      </c>
    </row>
    <row r="3411" spans="1:12" x14ac:dyDescent="0.2">
      <c r="A3411" s="1">
        <v>43810.697013888886</v>
      </c>
      <c r="B3411" t="s">
        <v>9865</v>
      </c>
      <c r="D3411">
        <v>0</v>
      </c>
      <c r="E3411">
        <v>1</v>
      </c>
      <c r="F3411">
        <v>4</v>
      </c>
      <c r="G3411" t="s">
        <v>9866</v>
      </c>
      <c r="K3411">
        <v>1.2048039583441999E+18</v>
      </c>
      <c r="L3411" t="s">
        <v>9867</v>
      </c>
    </row>
    <row r="3412" spans="1:12" x14ac:dyDescent="0.2">
      <c r="A3412" s="1">
        <v>43810.696608796294</v>
      </c>
      <c r="B3412" t="s">
        <v>9868</v>
      </c>
      <c r="D3412">
        <v>0</v>
      </c>
      <c r="E3412">
        <v>0</v>
      </c>
      <c r="F3412">
        <v>0</v>
      </c>
      <c r="G3412" t="s">
        <v>9869</v>
      </c>
      <c r="I3412" t="e">
        <f>_xlfn.SINGLE(S_alkssr _xlfn.SINGLE(d3m_alkssr))</f>
        <v>#NAME?</v>
      </c>
      <c r="K3412">
        <v>1.20480381167359E+18</v>
      </c>
      <c r="L3412" t="s">
        <v>9870</v>
      </c>
    </row>
    <row r="3413" spans="1:12" x14ac:dyDescent="0.2">
      <c r="A3413" s="1">
        <v>43810.696516203701</v>
      </c>
      <c r="B3413" t="s">
        <v>9871</v>
      </c>
      <c r="D3413">
        <v>0</v>
      </c>
      <c r="E3413">
        <v>1</v>
      </c>
      <c r="F3413">
        <v>1</v>
      </c>
      <c r="G3413" t="s">
        <v>9872</v>
      </c>
      <c r="K3413">
        <v>1.2048037794865001E+18</v>
      </c>
      <c r="L3413" t="s">
        <v>9873</v>
      </c>
    </row>
    <row r="3414" spans="1:12" x14ac:dyDescent="0.2">
      <c r="A3414" s="1">
        <v>43810.696273148147</v>
      </c>
      <c r="B3414" t="s">
        <v>9874</v>
      </c>
      <c r="D3414">
        <v>0</v>
      </c>
      <c r="E3414">
        <v>0</v>
      </c>
      <c r="F3414">
        <v>0</v>
      </c>
      <c r="G3414" t="s">
        <v>9875</v>
      </c>
      <c r="K3414">
        <v>1.2048036879122601E+18</v>
      </c>
      <c r="L3414" t="s">
        <v>9876</v>
      </c>
    </row>
    <row r="3415" spans="1:12" x14ac:dyDescent="0.2">
      <c r="A3415" s="1">
        <v>43810.694513888891</v>
      </c>
      <c r="B3415" t="s">
        <v>20</v>
      </c>
      <c r="C3415" t="s">
        <v>261</v>
      </c>
      <c r="D3415">
        <v>1</v>
      </c>
      <c r="E3415">
        <v>1</v>
      </c>
      <c r="F3415">
        <v>1</v>
      </c>
      <c r="G3415" t="s">
        <v>9877</v>
      </c>
      <c r="K3415">
        <v>1.20480305361182E+18</v>
      </c>
      <c r="L3415" t="s">
        <v>9878</v>
      </c>
    </row>
    <row r="3416" spans="1:12" x14ac:dyDescent="0.2">
      <c r="A3416" s="1">
        <v>43810.694444444445</v>
      </c>
      <c r="B3416" t="s">
        <v>9879</v>
      </c>
      <c r="D3416">
        <v>0</v>
      </c>
      <c r="E3416">
        <v>0</v>
      </c>
      <c r="F3416">
        <v>1</v>
      </c>
      <c r="G3416" t="s">
        <v>9880</v>
      </c>
      <c r="K3416">
        <v>1.2048030261726799E+18</v>
      </c>
      <c r="L3416" t="s">
        <v>9881</v>
      </c>
    </row>
    <row r="3417" spans="1:12" x14ac:dyDescent="0.2">
      <c r="A3417" s="1">
        <v>43810.694340277776</v>
      </c>
      <c r="B3417" t="s">
        <v>9882</v>
      </c>
      <c r="D3417">
        <v>1</v>
      </c>
      <c r="E3417">
        <v>1</v>
      </c>
      <c r="F3417">
        <v>0</v>
      </c>
      <c r="G3417" t="s">
        <v>8512</v>
      </c>
      <c r="K3417">
        <v>1.20480298961517E+18</v>
      </c>
      <c r="L3417" t="s">
        <v>9883</v>
      </c>
    </row>
    <row r="3418" spans="1:12" x14ac:dyDescent="0.2">
      <c r="A3418" s="1">
        <v>43810.693819444445</v>
      </c>
      <c r="B3418" t="s">
        <v>9884</v>
      </c>
      <c r="C3418" t="s">
        <v>9043</v>
      </c>
      <c r="D3418">
        <v>0</v>
      </c>
      <c r="E3418">
        <v>0</v>
      </c>
      <c r="F3418">
        <v>0</v>
      </c>
      <c r="G3418" t="s">
        <v>9885</v>
      </c>
      <c r="K3418">
        <v>1.2048028016515799E+18</v>
      </c>
      <c r="L3418" t="s">
        <v>9886</v>
      </c>
    </row>
    <row r="3419" spans="1:12" x14ac:dyDescent="0.2">
      <c r="A3419" s="1">
        <v>43810.693738425929</v>
      </c>
      <c r="B3419" t="s">
        <v>9887</v>
      </c>
      <c r="D3419">
        <v>0</v>
      </c>
      <c r="E3419">
        <v>0</v>
      </c>
      <c r="F3419">
        <v>0</v>
      </c>
      <c r="G3419" t="s">
        <v>9888</v>
      </c>
      <c r="I3419" t="e">
        <f>khalidhamid77</f>
        <v>#NAME?</v>
      </c>
      <c r="K3419">
        <v>1.2048027700391099E+18</v>
      </c>
      <c r="L3419" t="s">
        <v>9889</v>
      </c>
    </row>
    <row r="3420" spans="1:12" x14ac:dyDescent="0.2">
      <c r="A3420" s="1">
        <v>43810.693680555552</v>
      </c>
      <c r="B3420" t="s">
        <v>9890</v>
      </c>
      <c r="C3420" t="s">
        <v>9891</v>
      </c>
      <c r="D3420">
        <v>0</v>
      </c>
      <c r="E3420">
        <v>0</v>
      </c>
      <c r="F3420">
        <v>0</v>
      </c>
      <c r="G3420" t="s">
        <v>9892</v>
      </c>
      <c r="K3420">
        <v>1.20480274952477E+18</v>
      </c>
      <c r="L3420" t="s">
        <v>9893</v>
      </c>
    </row>
    <row r="3421" spans="1:12" x14ac:dyDescent="0.2">
      <c r="A3421" s="1">
        <v>43810.693483796298</v>
      </c>
      <c r="B3421" t="s">
        <v>9894</v>
      </c>
      <c r="D3421">
        <v>1</v>
      </c>
      <c r="E3421">
        <v>0</v>
      </c>
      <c r="F3421">
        <v>0</v>
      </c>
      <c r="G3421" t="s">
        <v>9895</v>
      </c>
      <c r="K3421">
        <v>1.2048026779657999E+18</v>
      </c>
      <c r="L3421" t="s">
        <v>9896</v>
      </c>
    </row>
    <row r="3422" spans="1:12" x14ac:dyDescent="0.2">
      <c r="A3422" s="1">
        <v>43810.693055555559</v>
      </c>
      <c r="B3422" t="s">
        <v>9897</v>
      </c>
      <c r="D3422">
        <v>0</v>
      </c>
      <c r="E3422">
        <v>1</v>
      </c>
      <c r="F3422">
        <v>0</v>
      </c>
      <c r="G3422" t="s">
        <v>9898</v>
      </c>
      <c r="K3422">
        <v>1.2048025226841101E+18</v>
      </c>
      <c r="L3422" t="s">
        <v>9899</v>
      </c>
    </row>
    <row r="3423" spans="1:12" x14ac:dyDescent="0.2">
      <c r="A3423" s="1">
        <v>43810.692766203705</v>
      </c>
      <c r="B3423" t="s">
        <v>4778</v>
      </c>
      <c r="D3423">
        <v>0</v>
      </c>
      <c r="E3423">
        <v>1</v>
      </c>
      <c r="F3423">
        <v>3</v>
      </c>
      <c r="G3423" t="s">
        <v>9900</v>
      </c>
      <c r="K3423">
        <v>1.2048024188835999E+18</v>
      </c>
      <c r="L3423" t="s">
        <v>9901</v>
      </c>
    </row>
    <row r="3424" spans="1:12" x14ac:dyDescent="0.2">
      <c r="A3424" s="1">
        <v>43810.692476851851</v>
      </c>
      <c r="B3424" t="s">
        <v>9902</v>
      </c>
      <c r="D3424">
        <v>0</v>
      </c>
      <c r="E3424">
        <v>0</v>
      </c>
      <c r="F3424">
        <v>0</v>
      </c>
      <c r="G3424" t="s">
        <v>9903</v>
      </c>
      <c r="K3424">
        <v>1.20480231340944E+18</v>
      </c>
      <c r="L3424" t="s">
        <v>9904</v>
      </c>
    </row>
    <row r="3425" spans="1:12" x14ac:dyDescent="0.2">
      <c r="A3425" s="1">
        <v>43810.691793981481</v>
      </c>
      <c r="B3425" t="s">
        <v>9905</v>
      </c>
      <c r="D3425">
        <v>0</v>
      </c>
      <c r="E3425">
        <v>0</v>
      </c>
      <c r="F3425">
        <v>0</v>
      </c>
      <c r="G3425" t="s">
        <v>9906</v>
      </c>
      <c r="K3425">
        <v>1.2048020649724301E+18</v>
      </c>
      <c r="L3425" t="s">
        <v>9907</v>
      </c>
    </row>
    <row r="3426" spans="1:12" x14ac:dyDescent="0.2">
      <c r="A3426" s="1">
        <v>43810.691770833335</v>
      </c>
      <c r="B3426" t="s">
        <v>9908</v>
      </c>
      <c r="D3426">
        <v>0</v>
      </c>
      <c r="E3426">
        <v>0</v>
      </c>
      <c r="F3426">
        <v>0</v>
      </c>
      <c r="G3426" t="s">
        <v>9909</v>
      </c>
      <c r="K3426">
        <v>1.20480205689843E+18</v>
      </c>
      <c r="L3426" t="s">
        <v>9910</v>
      </c>
    </row>
    <row r="3427" spans="1:12" x14ac:dyDescent="0.2">
      <c r="A3427" s="1">
        <v>43810.691099537034</v>
      </c>
      <c r="B3427" t="s">
        <v>9911</v>
      </c>
      <c r="D3427">
        <v>1</v>
      </c>
      <c r="E3427">
        <v>37</v>
      </c>
      <c r="F3427">
        <v>30</v>
      </c>
      <c r="G3427" t="s">
        <v>9912</v>
      </c>
      <c r="K3427">
        <v>1.20480181661091E+18</v>
      </c>
      <c r="L3427" t="s">
        <v>9913</v>
      </c>
    </row>
    <row r="3428" spans="1:12" x14ac:dyDescent="0.2">
      <c r="A3428" s="1">
        <v>43810.690937500003</v>
      </c>
      <c r="B3428" t="s">
        <v>9914</v>
      </c>
      <c r="D3428">
        <v>0</v>
      </c>
      <c r="E3428">
        <v>1</v>
      </c>
      <c r="F3428">
        <v>0</v>
      </c>
      <c r="G3428" t="s">
        <v>9915</v>
      </c>
      <c r="J3428" t="s">
        <v>9659</v>
      </c>
      <c r="K3428">
        <v>1.20480175488335E+18</v>
      </c>
      <c r="L3428" t="s">
        <v>9916</v>
      </c>
    </row>
    <row r="3429" spans="1:12" x14ac:dyDescent="0.2">
      <c r="A3429" s="1">
        <v>43810.690671296295</v>
      </c>
      <c r="B3429" t="s">
        <v>5207</v>
      </c>
      <c r="D3429">
        <v>1</v>
      </c>
      <c r="E3429">
        <v>51</v>
      </c>
      <c r="F3429">
        <v>66</v>
      </c>
      <c r="G3429" t="s">
        <v>9917</v>
      </c>
      <c r="K3429">
        <v>1.2048016590350999E+18</v>
      </c>
      <c r="L3429" t="s">
        <v>9918</v>
      </c>
    </row>
    <row r="3430" spans="1:12" x14ac:dyDescent="0.2">
      <c r="A3430" s="1">
        <v>43810.69059027778</v>
      </c>
      <c r="B3430" t="s">
        <v>9919</v>
      </c>
      <c r="D3430">
        <v>1</v>
      </c>
      <c r="E3430">
        <v>0</v>
      </c>
      <c r="F3430">
        <v>0</v>
      </c>
      <c r="G3430" t="s">
        <v>9920</v>
      </c>
      <c r="K3430">
        <v>1.2048016292220001E+18</v>
      </c>
      <c r="L3430" t="s">
        <v>9921</v>
      </c>
    </row>
    <row r="3431" spans="1:12" x14ac:dyDescent="0.2">
      <c r="A3431" s="1">
        <v>43810.690474537034</v>
      </c>
      <c r="B3431" t="s">
        <v>7957</v>
      </c>
      <c r="D3431">
        <v>0</v>
      </c>
      <c r="E3431">
        <v>0</v>
      </c>
      <c r="F3431">
        <v>0</v>
      </c>
      <c r="G3431" t="s">
        <v>9922</v>
      </c>
      <c r="J3431" t="s">
        <v>9923</v>
      </c>
      <c r="K3431">
        <v>1.2048015904834501E+18</v>
      </c>
      <c r="L3431" t="s">
        <v>9924</v>
      </c>
    </row>
    <row r="3432" spans="1:12" x14ac:dyDescent="0.2">
      <c r="A3432" s="1">
        <v>43810.690254629626</v>
      </c>
      <c r="B3432" t="s">
        <v>9894</v>
      </c>
      <c r="D3432">
        <v>0</v>
      </c>
      <c r="E3432">
        <v>0</v>
      </c>
      <c r="F3432">
        <v>0</v>
      </c>
      <c r="G3432" t="s">
        <v>9925</v>
      </c>
      <c r="K3432">
        <v>1.2048015108922801E+18</v>
      </c>
      <c r="L3432" t="s">
        <v>9926</v>
      </c>
    </row>
    <row r="3433" spans="1:12" x14ac:dyDescent="0.2">
      <c r="A3433" s="1">
        <v>43810.689976851849</v>
      </c>
      <c r="B3433" t="s">
        <v>9927</v>
      </c>
      <c r="D3433">
        <v>0</v>
      </c>
      <c r="E3433">
        <v>0</v>
      </c>
      <c r="F3433">
        <v>0</v>
      </c>
      <c r="G3433" t="s">
        <v>9928</v>
      </c>
      <c r="K3433">
        <v>1.2048014087819899E+18</v>
      </c>
      <c r="L3433" t="s">
        <v>9929</v>
      </c>
    </row>
    <row r="3434" spans="1:12" x14ac:dyDescent="0.2">
      <c r="A3434" s="1">
        <v>43810.689525462964</v>
      </c>
      <c r="B3434" t="s">
        <v>9930</v>
      </c>
      <c r="C3434" t="s">
        <v>9931</v>
      </c>
      <c r="D3434">
        <v>0</v>
      </c>
      <c r="E3434">
        <v>0</v>
      </c>
      <c r="F3434">
        <v>1</v>
      </c>
      <c r="G3434" t="s">
        <v>9932</v>
      </c>
      <c r="K3434">
        <v>1.2048012458709901E+18</v>
      </c>
      <c r="L3434" t="s">
        <v>9933</v>
      </c>
    </row>
    <row r="3435" spans="1:12" x14ac:dyDescent="0.2">
      <c r="A3435" s="1">
        <v>43810.689351851855</v>
      </c>
      <c r="B3435" t="s">
        <v>9934</v>
      </c>
      <c r="D3435">
        <v>0</v>
      </c>
      <c r="E3435">
        <v>0</v>
      </c>
      <c r="F3435">
        <v>0</v>
      </c>
      <c r="G3435" t="s">
        <v>9935</v>
      </c>
      <c r="K3435">
        <v>1.2048011797058299E+18</v>
      </c>
      <c r="L3435" t="s">
        <v>9936</v>
      </c>
    </row>
    <row r="3436" spans="1:12" x14ac:dyDescent="0.2">
      <c r="A3436" s="1">
        <v>43810.689293981479</v>
      </c>
      <c r="B3436" t="s">
        <v>9937</v>
      </c>
      <c r="D3436">
        <v>0</v>
      </c>
      <c r="E3436">
        <v>0</v>
      </c>
      <c r="F3436">
        <v>0</v>
      </c>
      <c r="G3436" t="s">
        <v>9938</v>
      </c>
      <c r="K3436">
        <v>1.2048011602107899E+18</v>
      </c>
      <c r="L3436" t="s">
        <v>9939</v>
      </c>
    </row>
    <row r="3437" spans="1:12" x14ac:dyDescent="0.2">
      <c r="A3437" s="1">
        <v>43810.689131944448</v>
      </c>
      <c r="B3437" t="s">
        <v>9940</v>
      </c>
      <c r="D3437">
        <v>0</v>
      </c>
      <c r="E3437">
        <v>0</v>
      </c>
      <c r="F3437">
        <v>0</v>
      </c>
      <c r="G3437" t="s">
        <v>9941</v>
      </c>
      <c r="K3437">
        <v>1.2048011010206999E+18</v>
      </c>
      <c r="L3437" t="s">
        <v>9942</v>
      </c>
    </row>
    <row r="3438" spans="1:12" x14ac:dyDescent="0.2">
      <c r="A3438" s="1">
        <v>43810.688657407409</v>
      </c>
      <c r="B3438" t="s">
        <v>9943</v>
      </c>
      <c r="D3438">
        <v>0</v>
      </c>
      <c r="E3438">
        <v>0</v>
      </c>
      <c r="F3438">
        <v>0</v>
      </c>
      <c r="G3438" t="s">
        <v>6451</v>
      </c>
      <c r="K3438">
        <v>1.20480092991408E+18</v>
      </c>
      <c r="L3438" t="s">
        <v>9944</v>
      </c>
    </row>
    <row r="3439" spans="1:12" x14ac:dyDescent="0.2">
      <c r="A3439" s="1">
        <v>43810.688148148147</v>
      </c>
      <c r="B3439" t="s">
        <v>9945</v>
      </c>
      <c r="D3439">
        <v>0</v>
      </c>
      <c r="E3439">
        <v>0</v>
      </c>
      <c r="F3439">
        <v>0</v>
      </c>
      <c r="G3439" t="s">
        <v>9946</v>
      </c>
      <c r="I3439" t="e">
        <f>YouTube</f>
        <v>#NAME?</v>
      </c>
      <c r="J3439" t="s">
        <v>9947</v>
      </c>
      <c r="K3439">
        <v>1.20480074726895E+18</v>
      </c>
      <c r="L3439" t="s">
        <v>9948</v>
      </c>
    </row>
    <row r="3440" spans="1:12" x14ac:dyDescent="0.2">
      <c r="A3440" s="1">
        <v>43810.688090277778</v>
      </c>
      <c r="B3440" t="s">
        <v>9949</v>
      </c>
      <c r="D3440">
        <v>0</v>
      </c>
      <c r="E3440">
        <v>0</v>
      </c>
      <c r="F3440">
        <v>0</v>
      </c>
      <c r="G3440" t="s">
        <v>9950</v>
      </c>
      <c r="K3440">
        <v>1.20480072256866E+18</v>
      </c>
      <c r="L3440" t="s">
        <v>9951</v>
      </c>
    </row>
    <row r="3441" spans="1:12" x14ac:dyDescent="0.2">
      <c r="A3441" s="1">
        <v>43810.688055555554</v>
      </c>
      <c r="B3441" t="s">
        <v>4706</v>
      </c>
      <c r="D3441">
        <v>2</v>
      </c>
      <c r="E3441">
        <v>8</v>
      </c>
      <c r="F3441">
        <v>47</v>
      </c>
      <c r="G3441" t="s">
        <v>9952</v>
      </c>
      <c r="K3441">
        <v>1.20480070996897E+18</v>
      </c>
      <c r="L3441" t="s">
        <v>9953</v>
      </c>
    </row>
    <row r="3442" spans="1:12" x14ac:dyDescent="0.2">
      <c r="A3442" s="1">
        <v>43810.688043981485</v>
      </c>
      <c r="B3442" t="s">
        <v>9954</v>
      </c>
      <c r="D3442">
        <v>0</v>
      </c>
      <c r="E3442">
        <v>1</v>
      </c>
      <c r="F3442">
        <v>0</v>
      </c>
      <c r="G3442" t="s">
        <v>9946</v>
      </c>
      <c r="I3442" t="e">
        <f>YouTube</f>
        <v>#NAME?</v>
      </c>
      <c r="J3442" t="s">
        <v>9947</v>
      </c>
      <c r="K3442">
        <v>1.2048007059844301E+18</v>
      </c>
      <c r="L3442" t="s">
        <v>9955</v>
      </c>
    </row>
    <row r="3443" spans="1:12" x14ac:dyDescent="0.2">
      <c r="A3443" s="1">
        <v>43810.687939814816</v>
      </c>
      <c r="B3443" t="s">
        <v>7957</v>
      </c>
      <c r="C3443" t="s">
        <v>9956</v>
      </c>
      <c r="D3443">
        <v>0</v>
      </c>
      <c r="E3443">
        <v>0</v>
      </c>
      <c r="F3443">
        <v>0</v>
      </c>
      <c r="G3443" t="s">
        <v>9957</v>
      </c>
      <c r="K3443">
        <v>1.2048006710458199E+18</v>
      </c>
      <c r="L3443" t="s">
        <v>9958</v>
      </c>
    </row>
    <row r="3444" spans="1:12" x14ac:dyDescent="0.2">
      <c r="A3444" s="1">
        <v>43810.687754629631</v>
      </c>
      <c r="B3444" t="s">
        <v>9959</v>
      </c>
      <c r="D3444">
        <v>0</v>
      </c>
      <c r="E3444">
        <v>0</v>
      </c>
      <c r="F3444">
        <v>0</v>
      </c>
      <c r="G3444" t="s">
        <v>9960</v>
      </c>
      <c r="K3444">
        <v>1.2048006045493299E+18</v>
      </c>
      <c r="L3444" t="s">
        <v>9961</v>
      </c>
    </row>
    <row r="3445" spans="1:12" x14ac:dyDescent="0.2">
      <c r="A3445" s="1">
        <v>43810.687708333331</v>
      </c>
      <c r="B3445" t="s">
        <v>9962</v>
      </c>
      <c r="D3445">
        <v>0</v>
      </c>
      <c r="E3445">
        <v>0</v>
      </c>
      <c r="F3445">
        <v>0</v>
      </c>
      <c r="G3445" t="s">
        <v>9963</v>
      </c>
      <c r="K3445">
        <v>1.20480058465155E+18</v>
      </c>
      <c r="L3445" t="s">
        <v>9964</v>
      </c>
    </row>
    <row r="3446" spans="1:12" x14ac:dyDescent="0.2">
      <c r="A3446" s="1">
        <v>43810.687488425923</v>
      </c>
      <c r="B3446" t="s">
        <v>9965</v>
      </c>
      <c r="D3446">
        <v>12</v>
      </c>
      <c r="E3446">
        <v>1</v>
      </c>
      <c r="F3446">
        <v>1</v>
      </c>
      <c r="G3446" t="s">
        <v>9966</v>
      </c>
      <c r="K3446">
        <v>1.20480050445232E+18</v>
      </c>
      <c r="L3446" t="s">
        <v>9967</v>
      </c>
    </row>
    <row r="3447" spans="1:12" x14ac:dyDescent="0.2">
      <c r="A3447" s="1">
        <v>43810.687465277777</v>
      </c>
      <c r="B3447" t="s">
        <v>9968</v>
      </c>
      <c r="D3447">
        <v>0</v>
      </c>
      <c r="E3447">
        <v>0</v>
      </c>
      <c r="F3447">
        <v>1</v>
      </c>
      <c r="G3447" t="s">
        <v>9969</v>
      </c>
      <c r="K3447">
        <v>1.20480049964563E+18</v>
      </c>
      <c r="L3447" t="s">
        <v>9970</v>
      </c>
    </row>
    <row r="3448" spans="1:12" x14ac:dyDescent="0.2">
      <c r="A3448" s="1">
        <v>43810.686967592592</v>
      </c>
      <c r="B3448" t="s">
        <v>9971</v>
      </c>
      <c r="D3448">
        <v>0</v>
      </c>
      <c r="E3448">
        <v>0</v>
      </c>
      <c r="F3448">
        <v>0</v>
      </c>
      <c r="G3448" t="s">
        <v>6451</v>
      </c>
      <c r="K3448">
        <v>1.2048003167403799E+18</v>
      </c>
      <c r="L3448" t="s">
        <v>9972</v>
      </c>
    </row>
    <row r="3449" spans="1:12" x14ac:dyDescent="0.2">
      <c r="A3449" s="1">
        <v>43810.686886574076</v>
      </c>
      <c r="B3449" t="s">
        <v>4778</v>
      </c>
      <c r="D3449">
        <v>1</v>
      </c>
      <c r="E3449">
        <v>1</v>
      </c>
      <c r="F3449">
        <v>3</v>
      </c>
      <c r="G3449" t="s">
        <v>9973</v>
      </c>
      <c r="K3449">
        <v>1.2048002885672399E+18</v>
      </c>
      <c r="L3449" t="s">
        <v>9974</v>
      </c>
    </row>
    <row r="3450" spans="1:12" x14ac:dyDescent="0.2">
      <c r="A3450" s="1">
        <v>43810.686724537038</v>
      </c>
      <c r="B3450" t="s">
        <v>9975</v>
      </c>
      <c r="D3450">
        <v>8</v>
      </c>
      <c r="E3450">
        <v>38</v>
      </c>
      <c r="F3450">
        <v>147</v>
      </c>
      <c r="G3450" t="s">
        <v>9976</v>
      </c>
      <c r="K3450">
        <v>1.2048002292220301E+18</v>
      </c>
      <c r="L3450" t="s">
        <v>9977</v>
      </c>
    </row>
    <row r="3451" spans="1:12" x14ac:dyDescent="0.2">
      <c r="A3451" s="1">
        <v>43810.686111111114</v>
      </c>
      <c r="B3451" t="s">
        <v>3537</v>
      </c>
      <c r="D3451">
        <v>3</v>
      </c>
      <c r="E3451">
        <v>0</v>
      </c>
      <c r="F3451">
        <v>0</v>
      </c>
      <c r="G3451" t="s">
        <v>9978</v>
      </c>
      <c r="K3451">
        <v>1.20480000795997E+18</v>
      </c>
      <c r="L3451" t="s">
        <v>9979</v>
      </c>
    </row>
    <row r="3452" spans="1:12" x14ac:dyDescent="0.2">
      <c r="A3452" s="1">
        <v>43810.686030092591</v>
      </c>
      <c r="B3452" t="s">
        <v>4778</v>
      </c>
      <c r="D3452">
        <v>1</v>
      </c>
      <c r="E3452">
        <v>0</v>
      </c>
      <c r="F3452">
        <v>2</v>
      </c>
      <c r="G3452" t="s">
        <v>9980</v>
      </c>
      <c r="K3452">
        <v>1.2047999795897001E+18</v>
      </c>
      <c r="L3452" t="s">
        <v>9981</v>
      </c>
    </row>
    <row r="3453" spans="1:12" x14ac:dyDescent="0.2">
      <c r="A3453" s="1">
        <v>43810.685972222222</v>
      </c>
      <c r="B3453" t="s">
        <v>9982</v>
      </c>
      <c r="D3453">
        <v>1</v>
      </c>
      <c r="E3453">
        <v>0</v>
      </c>
      <c r="F3453">
        <v>0</v>
      </c>
      <c r="G3453" t="s">
        <v>9983</v>
      </c>
      <c r="K3453">
        <v>1.20479995872717E+18</v>
      </c>
      <c r="L3453" t="s">
        <v>9984</v>
      </c>
    </row>
    <row r="3454" spans="1:12" x14ac:dyDescent="0.2">
      <c r="A3454" s="1">
        <v>43810.685879629629</v>
      </c>
      <c r="B3454" t="s">
        <v>9985</v>
      </c>
      <c r="D3454">
        <v>0</v>
      </c>
      <c r="E3454">
        <v>0</v>
      </c>
      <c r="F3454">
        <v>0</v>
      </c>
      <c r="G3454" t="s">
        <v>9986</v>
      </c>
      <c r="K3454">
        <v>1.2047999232266199E+18</v>
      </c>
      <c r="L3454" t="s">
        <v>9987</v>
      </c>
    </row>
    <row r="3455" spans="1:12" x14ac:dyDescent="0.2">
      <c r="A3455" s="1">
        <v>43810.685856481483</v>
      </c>
      <c r="B3455" t="s">
        <v>9988</v>
      </c>
      <c r="D3455">
        <v>3</v>
      </c>
      <c r="E3455">
        <v>1</v>
      </c>
      <c r="F3455">
        <v>7</v>
      </c>
      <c r="G3455" t="s">
        <v>9989</v>
      </c>
      <c r="K3455">
        <v>1.2047999131770299E+18</v>
      </c>
      <c r="L3455" t="s">
        <v>9990</v>
      </c>
    </row>
    <row r="3456" spans="1:12" x14ac:dyDescent="0.2">
      <c r="A3456" s="1">
        <v>43810.685798611114</v>
      </c>
      <c r="B3456" t="s">
        <v>9991</v>
      </c>
      <c r="D3456">
        <v>0</v>
      </c>
      <c r="E3456">
        <v>0</v>
      </c>
      <c r="F3456">
        <v>0</v>
      </c>
      <c r="G3456" t="s">
        <v>9992</v>
      </c>
      <c r="K3456">
        <v>1.20479989585874E+18</v>
      </c>
      <c r="L3456" t="s">
        <v>9993</v>
      </c>
    </row>
    <row r="3457" spans="1:12" x14ac:dyDescent="0.2">
      <c r="A3457" s="1">
        <v>43810.685798611114</v>
      </c>
      <c r="B3457" t="s">
        <v>9994</v>
      </c>
      <c r="D3457">
        <v>0</v>
      </c>
      <c r="E3457">
        <v>0</v>
      </c>
      <c r="F3457">
        <v>0</v>
      </c>
      <c r="G3457" t="s">
        <v>9995</v>
      </c>
      <c r="K3457">
        <v>1.20479989340515E+18</v>
      </c>
      <c r="L3457" t="s">
        <v>9996</v>
      </c>
    </row>
    <row r="3458" spans="1:12" x14ac:dyDescent="0.2">
      <c r="A3458" s="1">
        <v>43810.685752314814</v>
      </c>
      <c r="B3458" t="s">
        <v>8747</v>
      </c>
      <c r="D3458">
        <v>1</v>
      </c>
      <c r="E3458">
        <v>3</v>
      </c>
      <c r="F3458">
        <v>5</v>
      </c>
      <c r="G3458" t="s">
        <v>9997</v>
      </c>
      <c r="K3458">
        <v>1.2047998762588101E+18</v>
      </c>
      <c r="L3458" t="s">
        <v>9998</v>
      </c>
    </row>
    <row r="3459" spans="1:12" x14ac:dyDescent="0.2">
      <c r="A3459" s="1">
        <v>43810.685590277775</v>
      </c>
      <c r="B3459" t="s">
        <v>9999</v>
      </c>
      <c r="C3459" t="s">
        <v>10000</v>
      </c>
      <c r="D3459">
        <v>0</v>
      </c>
      <c r="E3459">
        <v>0</v>
      </c>
      <c r="F3459">
        <v>0</v>
      </c>
      <c r="G3459" t="s">
        <v>10001</v>
      </c>
      <c r="K3459">
        <v>1.2047998203151401E+18</v>
      </c>
      <c r="L3459" t="s">
        <v>10002</v>
      </c>
    </row>
    <row r="3460" spans="1:12" x14ac:dyDescent="0.2">
      <c r="A3460" s="1">
        <v>43810.685370370367</v>
      </c>
      <c r="B3460" t="s">
        <v>10003</v>
      </c>
      <c r="D3460">
        <v>1</v>
      </c>
      <c r="E3460">
        <v>0</v>
      </c>
      <c r="F3460">
        <v>1</v>
      </c>
      <c r="G3460" t="s">
        <v>10004</v>
      </c>
      <c r="I3460" t="e">
        <f>jassser15</f>
        <v>#NAME?</v>
      </c>
      <c r="K3460">
        <v>1.2047997381236201E+18</v>
      </c>
      <c r="L3460" t="s">
        <v>10005</v>
      </c>
    </row>
    <row r="3461" spans="1:12" x14ac:dyDescent="0.2">
      <c r="A3461" s="1">
        <v>43810.684861111113</v>
      </c>
      <c r="B3461" t="s">
        <v>9882</v>
      </c>
      <c r="D3461">
        <v>0</v>
      </c>
      <c r="E3461">
        <v>1</v>
      </c>
      <c r="F3461">
        <v>0</v>
      </c>
      <c r="G3461" t="s">
        <v>10006</v>
      </c>
      <c r="K3461">
        <v>1.2047995543040599E+18</v>
      </c>
      <c r="L3461" t="s">
        <v>10007</v>
      </c>
    </row>
    <row r="3462" spans="1:12" x14ac:dyDescent="0.2">
      <c r="A3462" s="1">
        <v>43810.68478009259</v>
      </c>
      <c r="B3462" t="s">
        <v>10008</v>
      </c>
      <c r="D3462">
        <v>15</v>
      </c>
      <c r="E3462">
        <v>232</v>
      </c>
      <c r="F3462">
        <v>17</v>
      </c>
      <c r="G3462" t="s">
        <v>10009</v>
      </c>
      <c r="K3462">
        <v>1.2047995230186701E+18</v>
      </c>
      <c r="L3462" t="s">
        <v>10010</v>
      </c>
    </row>
    <row r="3463" spans="1:12" x14ac:dyDescent="0.2">
      <c r="A3463" s="1">
        <v>43810.684733796297</v>
      </c>
      <c r="B3463" t="s">
        <v>10011</v>
      </c>
      <c r="D3463">
        <v>1</v>
      </c>
      <c r="E3463">
        <v>1</v>
      </c>
      <c r="F3463">
        <v>5</v>
      </c>
      <c r="G3463" t="s">
        <v>10012</v>
      </c>
      <c r="K3463">
        <v>1.2047995102093299E+18</v>
      </c>
      <c r="L3463" t="s">
        <v>10013</v>
      </c>
    </row>
    <row r="3464" spans="1:12" x14ac:dyDescent="0.2">
      <c r="A3464" s="1">
        <v>43810.684664351851</v>
      </c>
      <c r="B3464" t="s">
        <v>10014</v>
      </c>
      <c r="C3464" t="s">
        <v>1175</v>
      </c>
      <c r="D3464">
        <v>0</v>
      </c>
      <c r="E3464">
        <v>1</v>
      </c>
      <c r="F3464">
        <v>3</v>
      </c>
      <c r="G3464" t="s">
        <v>10015</v>
      </c>
      <c r="K3464">
        <v>1.2047994836970801E+18</v>
      </c>
      <c r="L3464" t="s">
        <v>10016</v>
      </c>
    </row>
    <row r="3465" spans="1:12" x14ac:dyDescent="0.2">
      <c r="A3465" s="1">
        <v>43810.684421296297</v>
      </c>
      <c r="B3465" t="s">
        <v>10017</v>
      </c>
      <c r="D3465">
        <v>1</v>
      </c>
      <c r="E3465">
        <v>0</v>
      </c>
      <c r="F3465">
        <v>0</v>
      </c>
      <c r="G3465" t="s">
        <v>10018</v>
      </c>
      <c r="K3465">
        <v>1.2047993942074501E+18</v>
      </c>
      <c r="L3465" t="s">
        <v>10019</v>
      </c>
    </row>
    <row r="3466" spans="1:12" x14ac:dyDescent="0.2">
      <c r="A3466" s="1">
        <v>43810.684270833335</v>
      </c>
      <c r="B3466" t="s">
        <v>10020</v>
      </c>
      <c r="D3466">
        <v>0</v>
      </c>
      <c r="E3466">
        <v>0</v>
      </c>
      <c r="F3466">
        <v>0</v>
      </c>
      <c r="G3466" t="s">
        <v>10021</v>
      </c>
      <c r="K3466">
        <v>1.20479934034834E+18</v>
      </c>
      <c r="L3466" t="s">
        <v>10022</v>
      </c>
    </row>
    <row r="3467" spans="1:12" x14ac:dyDescent="0.2">
      <c r="A3467" s="1">
        <v>43810.684166666666</v>
      </c>
      <c r="B3467" t="s">
        <v>9999</v>
      </c>
      <c r="C3467" t="s">
        <v>10023</v>
      </c>
      <c r="D3467">
        <v>0</v>
      </c>
      <c r="E3467">
        <v>0</v>
      </c>
      <c r="F3467">
        <v>0</v>
      </c>
      <c r="G3467" t="s">
        <v>298</v>
      </c>
      <c r="K3467">
        <v>1.2047993025283699E+18</v>
      </c>
      <c r="L3467" t="s">
        <v>10024</v>
      </c>
    </row>
    <row r="3468" spans="1:12" x14ac:dyDescent="0.2">
      <c r="A3468" s="1">
        <v>43810.68409722222</v>
      </c>
      <c r="B3468" t="s">
        <v>10025</v>
      </c>
      <c r="D3468">
        <v>0</v>
      </c>
      <c r="E3468">
        <v>0</v>
      </c>
      <c r="F3468">
        <v>2</v>
      </c>
      <c r="G3468" t="s">
        <v>10026</v>
      </c>
      <c r="K3468">
        <v>1.20479927834397E+18</v>
      </c>
      <c r="L3468" t="s">
        <v>10027</v>
      </c>
    </row>
    <row r="3469" spans="1:12" x14ac:dyDescent="0.2">
      <c r="A3469" s="1">
        <v>43810.684074074074</v>
      </c>
      <c r="B3469" t="s">
        <v>10028</v>
      </c>
      <c r="D3469">
        <v>0</v>
      </c>
      <c r="E3469">
        <v>0</v>
      </c>
      <c r="F3469">
        <v>1</v>
      </c>
      <c r="G3469" t="s">
        <v>10029</v>
      </c>
      <c r="K3469">
        <v>1.2047992677869399E+18</v>
      </c>
      <c r="L3469" t="s">
        <v>10030</v>
      </c>
    </row>
    <row r="3470" spans="1:12" x14ac:dyDescent="0.2">
      <c r="A3470" s="1">
        <v>43810.683993055558</v>
      </c>
      <c r="B3470" t="s">
        <v>10000</v>
      </c>
      <c r="D3470">
        <v>5</v>
      </c>
      <c r="E3470">
        <v>97</v>
      </c>
      <c r="F3470">
        <v>141</v>
      </c>
      <c r="G3470" t="s">
        <v>7247</v>
      </c>
      <c r="K3470">
        <v>1.2047992386155E+18</v>
      </c>
      <c r="L3470" t="s">
        <v>10031</v>
      </c>
    </row>
    <row r="3471" spans="1:12" x14ac:dyDescent="0.2">
      <c r="A3471" s="1">
        <v>43810.683946759258</v>
      </c>
      <c r="B3471" t="s">
        <v>10032</v>
      </c>
      <c r="D3471">
        <v>0</v>
      </c>
      <c r="E3471">
        <v>0</v>
      </c>
      <c r="F3471">
        <v>0</v>
      </c>
      <c r="G3471" t="s">
        <v>10033</v>
      </c>
      <c r="K3471">
        <v>1.2047992217586401E+18</v>
      </c>
      <c r="L3471" t="s">
        <v>10034</v>
      </c>
    </row>
    <row r="3472" spans="1:12" x14ac:dyDescent="0.2">
      <c r="A3472" s="1">
        <v>43810.683900462966</v>
      </c>
      <c r="B3472" t="s">
        <v>10035</v>
      </c>
      <c r="D3472">
        <v>0</v>
      </c>
      <c r="E3472">
        <v>1</v>
      </c>
      <c r="F3472">
        <v>1</v>
      </c>
      <c r="G3472" t="s">
        <v>10036</v>
      </c>
      <c r="K3472">
        <v>1.2047992046122801E+18</v>
      </c>
      <c r="L3472" t="s">
        <v>10037</v>
      </c>
    </row>
    <row r="3473" spans="1:12" x14ac:dyDescent="0.2">
      <c r="A3473" s="1">
        <v>43810.68377314815</v>
      </c>
      <c r="B3473" t="s">
        <v>10038</v>
      </c>
      <c r="D3473">
        <v>0</v>
      </c>
      <c r="E3473">
        <v>1</v>
      </c>
      <c r="F3473">
        <v>0</v>
      </c>
      <c r="G3473" t="s">
        <v>10039</v>
      </c>
      <c r="K3473">
        <v>1.20479916151569E+18</v>
      </c>
      <c r="L3473" t="s">
        <v>10040</v>
      </c>
    </row>
    <row r="3474" spans="1:12" x14ac:dyDescent="0.2">
      <c r="A3474" s="1">
        <v>43810.683587962965</v>
      </c>
      <c r="B3474" t="s">
        <v>10041</v>
      </c>
      <c r="D3474">
        <v>1</v>
      </c>
      <c r="E3474">
        <v>0</v>
      </c>
      <c r="F3474">
        <v>0</v>
      </c>
      <c r="G3474" t="s">
        <v>10042</v>
      </c>
      <c r="K3474">
        <v>1.20479909174783E+18</v>
      </c>
      <c r="L3474" t="s">
        <v>10043</v>
      </c>
    </row>
    <row r="3475" spans="1:12" x14ac:dyDescent="0.2">
      <c r="A3475" s="1">
        <v>43810.683553240742</v>
      </c>
      <c r="B3475" t="s">
        <v>10044</v>
      </c>
      <c r="D3475">
        <v>0</v>
      </c>
      <c r="E3475">
        <v>3</v>
      </c>
      <c r="F3475">
        <v>1</v>
      </c>
      <c r="G3475" t="s">
        <v>10045</v>
      </c>
      <c r="K3475">
        <v>1.20479908115714E+18</v>
      </c>
      <c r="L3475" t="s">
        <v>10046</v>
      </c>
    </row>
    <row r="3476" spans="1:12" x14ac:dyDescent="0.2">
      <c r="A3476" s="1">
        <v>43810.683368055557</v>
      </c>
      <c r="B3476" t="s">
        <v>10047</v>
      </c>
      <c r="D3476">
        <v>2</v>
      </c>
      <c r="E3476">
        <v>0</v>
      </c>
      <c r="F3476">
        <v>0</v>
      </c>
      <c r="G3476" t="s">
        <v>10048</v>
      </c>
      <c r="K3476">
        <v>1.2047990125718799E+18</v>
      </c>
      <c r="L3476" t="s">
        <v>10049</v>
      </c>
    </row>
    <row r="3477" spans="1:12" x14ac:dyDescent="0.2">
      <c r="A3477" s="1">
        <v>43810.683333333334</v>
      </c>
      <c r="B3477" t="s">
        <v>10050</v>
      </c>
      <c r="D3477">
        <v>1</v>
      </c>
      <c r="E3477">
        <v>0</v>
      </c>
      <c r="F3477">
        <v>0</v>
      </c>
      <c r="G3477" t="s">
        <v>10051</v>
      </c>
      <c r="K3477">
        <v>1.2047990019142001E+18</v>
      </c>
      <c r="L3477" t="s">
        <v>10052</v>
      </c>
    </row>
    <row r="3478" spans="1:12" x14ac:dyDescent="0.2">
      <c r="A3478" s="1">
        <v>43810.683159722219</v>
      </c>
      <c r="B3478" t="s">
        <v>10053</v>
      </c>
      <c r="D3478">
        <v>0</v>
      </c>
      <c r="E3478">
        <v>0</v>
      </c>
      <c r="F3478">
        <v>1</v>
      </c>
      <c r="G3478" t="s">
        <v>10054</v>
      </c>
      <c r="K3478">
        <v>1.2047989378420101E+18</v>
      </c>
      <c r="L3478" t="s">
        <v>10055</v>
      </c>
    </row>
    <row r="3479" spans="1:12" x14ac:dyDescent="0.2">
      <c r="A3479" s="1">
        <v>43810.682719907411</v>
      </c>
      <c r="B3479" t="s">
        <v>10056</v>
      </c>
      <c r="C3479" t="s">
        <v>10057</v>
      </c>
      <c r="D3479">
        <v>0</v>
      </c>
      <c r="E3479">
        <v>0</v>
      </c>
      <c r="F3479">
        <v>1</v>
      </c>
      <c r="G3479" t="s">
        <v>10058</v>
      </c>
      <c r="K3479">
        <v>1.2047987780264399E+18</v>
      </c>
      <c r="L3479" t="s">
        <v>10059</v>
      </c>
    </row>
    <row r="3480" spans="1:12" x14ac:dyDescent="0.2">
      <c r="A3480" s="1">
        <v>43810.682569444441</v>
      </c>
      <c r="B3480" t="s">
        <v>10060</v>
      </c>
      <c r="D3480">
        <v>0</v>
      </c>
      <c r="E3480">
        <v>0</v>
      </c>
      <c r="F3480">
        <v>0</v>
      </c>
      <c r="G3480" t="s">
        <v>10061</v>
      </c>
      <c r="K3480">
        <v>1.2047987243938401E+18</v>
      </c>
      <c r="L3480" t="s">
        <v>10062</v>
      </c>
    </row>
    <row r="3481" spans="1:12" x14ac:dyDescent="0.2">
      <c r="A3481" s="1">
        <v>43810.68241898148</v>
      </c>
      <c r="B3481" t="s">
        <v>10063</v>
      </c>
      <c r="C3481" t="s">
        <v>8524</v>
      </c>
      <c r="D3481">
        <v>0</v>
      </c>
      <c r="E3481">
        <v>0</v>
      </c>
      <c r="F3481">
        <v>1</v>
      </c>
      <c r="G3481" t="s">
        <v>10064</v>
      </c>
      <c r="K3481">
        <v>1.20479866976721E+18</v>
      </c>
      <c r="L3481" t="s">
        <v>10065</v>
      </c>
    </row>
    <row r="3482" spans="1:12" x14ac:dyDescent="0.2">
      <c r="A3482" s="1">
        <v>43810.68241898148</v>
      </c>
      <c r="B3482" t="s">
        <v>10066</v>
      </c>
      <c r="D3482">
        <v>0</v>
      </c>
      <c r="E3482">
        <v>0</v>
      </c>
      <c r="F3482">
        <v>1</v>
      </c>
      <c r="G3482" t="s">
        <v>10067</v>
      </c>
      <c r="K3482">
        <v>1.2047986684208599E+18</v>
      </c>
      <c r="L3482" t="s">
        <v>10068</v>
      </c>
    </row>
    <row r="3483" spans="1:12" x14ac:dyDescent="0.2">
      <c r="A3483" s="1">
        <v>43810.682326388887</v>
      </c>
      <c r="B3483" t="s">
        <v>10069</v>
      </c>
      <c r="D3483">
        <v>0</v>
      </c>
      <c r="E3483">
        <v>0</v>
      </c>
      <c r="F3483">
        <v>0</v>
      </c>
      <c r="G3483" t="s">
        <v>10070</v>
      </c>
      <c r="K3483">
        <v>1.2047986363344599E+18</v>
      </c>
      <c r="L3483" t="s">
        <v>10071</v>
      </c>
    </row>
    <row r="3484" spans="1:12" x14ac:dyDescent="0.2">
      <c r="A3484" s="1">
        <v>43810.682071759256</v>
      </c>
      <c r="B3484" t="s">
        <v>10072</v>
      </c>
      <c r="D3484">
        <v>0</v>
      </c>
      <c r="E3484">
        <v>0</v>
      </c>
      <c r="F3484">
        <v>0</v>
      </c>
      <c r="G3484" t="s">
        <v>6451</v>
      </c>
      <c r="K3484">
        <v>1.20479854230659E+18</v>
      </c>
      <c r="L3484" t="s">
        <v>10073</v>
      </c>
    </row>
    <row r="3485" spans="1:12" x14ac:dyDescent="0.2">
      <c r="A3485" s="1">
        <v>43810.681585648148</v>
      </c>
      <c r="B3485" t="s">
        <v>10074</v>
      </c>
      <c r="D3485">
        <v>0</v>
      </c>
      <c r="E3485">
        <v>0</v>
      </c>
      <c r="F3485">
        <v>0</v>
      </c>
      <c r="G3485" t="s">
        <v>10075</v>
      </c>
      <c r="J3485" t="s">
        <v>9813</v>
      </c>
      <c r="K3485">
        <v>1.2047983653656801E+18</v>
      </c>
      <c r="L3485" t="s">
        <v>10076</v>
      </c>
    </row>
    <row r="3486" spans="1:12" x14ac:dyDescent="0.2">
      <c r="A3486" s="1">
        <v>43810.681562500002</v>
      </c>
      <c r="B3486" t="s">
        <v>10077</v>
      </c>
      <c r="D3486">
        <v>0</v>
      </c>
      <c r="E3486">
        <v>0</v>
      </c>
      <c r="F3486">
        <v>1</v>
      </c>
      <c r="G3486" t="s">
        <v>10078</v>
      </c>
      <c r="I3486" t="e">
        <f>_xlfn.SINGLE(Deertybhr _xlfn.SINGLE(emaardubai _xlfn.SINGLE(HashKSA _xlfn.SINGLE(b4bhcom _xlfn.SINGLE(HHShkMohd _xlfn.SINGLE(TheArabHash))))))</f>
        <v>#NAME?</v>
      </c>
      <c r="J3486" t="s">
        <v>10079</v>
      </c>
      <c r="K3486">
        <v>1.2047983598542799E+18</v>
      </c>
      <c r="L3486" t="s">
        <v>10080</v>
      </c>
    </row>
    <row r="3487" spans="1:12" x14ac:dyDescent="0.2">
      <c r="A3487" s="1">
        <v>43810.681446759256</v>
      </c>
      <c r="B3487" t="s">
        <v>8592</v>
      </c>
      <c r="D3487">
        <v>1</v>
      </c>
      <c r="E3487">
        <v>1</v>
      </c>
      <c r="F3487">
        <v>0</v>
      </c>
      <c r="G3487" t="s">
        <v>10081</v>
      </c>
      <c r="K3487">
        <v>1.2047983176974001E+18</v>
      </c>
      <c r="L3487" t="s">
        <v>10082</v>
      </c>
    </row>
    <row r="3488" spans="1:12" x14ac:dyDescent="0.2">
      <c r="A3488" s="1">
        <v>43810.681284722225</v>
      </c>
      <c r="B3488" t="s">
        <v>10083</v>
      </c>
      <c r="D3488">
        <v>6</v>
      </c>
      <c r="E3488">
        <v>17</v>
      </c>
      <c r="F3488">
        <v>19</v>
      </c>
      <c r="G3488" t="s">
        <v>10084</v>
      </c>
      <c r="K3488">
        <v>1.2047982586163899E+18</v>
      </c>
      <c r="L3488" t="s">
        <v>10085</v>
      </c>
    </row>
    <row r="3489" spans="1:12" x14ac:dyDescent="0.2">
      <c r="A3489" s="1">
        <v>43810.681122685186</v>
      </c>
      <c r="B3489" t="s">
        <v>10086</v>
      </c>
      <c r="D3489">
        <v>0</v>
      </c>
      <c r="E3489">
        <v>0</v>
      </c>
      <c r="F3489">
        <v>0</v>
      </c>
      <c r="G3489" t="s">
        <v>10087</v>
      </c>
      <c r="K3489">
        <v>1.20479820029038E+18</v>
      </c>
      <c r="L3489" t="s">
        <v>10088</v>
      </c>
    </row>
    <row r="3490" spans="1:12" x14ac:dyDescent="0.2">
      <c r="A3490" s="1">
        <v>43810.681122685186</v>
      </c>
      <c r="B3490" t="s">
        <v>10089</v>
      </c>
      <c r="D3490">
        <v>0</v>
      </c>
      <c r="E3490">
        <v>0</v>
      </c>
      <c r="F3490">
        <v>0</v>
      </c>
      <c r="G3490" t="s">
        <v>10090</v>
      </c>
      <c r="K3490">
        <v>1.2047982001226601E+18</v>
      </c>
      <c r="L3490" t="s">
        <v>10091</v>
      </c>
    </row>
    <row r="3491" spans="1:12" x14ac:dyDescent="0.2">
      <c r="A3491" s="1">
        <v>43810.681111111109</v>
      </c>
      <c r="B3491" t="s">
        <v>9690</v>
      </c>
      <c r="C3491" t="s">
        <v>10092</v>
      </c>
      <c r="D3491">
        <v>0</v>
      </c>
      <c r="E3491">
        <v>0</v>
      </c>
      <c r="F3491">
        <v>0</v>
      </c>
      <c r="G3491" t="s">
        <v>10093</v>
      </c>
      <c r="K3491">
        <v>1.2047981965113201E+18</v>
      </c>
      <c r="L3491" t="s">
        <v>10094</v>
      </c>
    </row>
    <row r="3492" spans="1:12" x14ac:dyDescent="0.2">
      <c r="A3492" s="1">
        <v>43810.680868055555</v>
      </c>
      <c r="B3492" t="s">
        <v>8747</v>
      </c>
      <c r="D3492">
        <v>1</v>
      </c>
      <c r="E3492">
        <v>1</v>
      </c>
      <c r="F3492">
        <v>9</v>
      </c>
      <c r="G3492" t="s">
        <v>10095</v>
      </c>
      <c r="K3492">
        <v>1.20479810706785E+18</v>
      </c>
      <c r="L3492" t="s">
        <v>10096</v>
      </c>
    </row>
    <row r="3493" spans="1:12" x14ac:dyDescent="0.2">
      <c r="A3493" s="1">
        <v>43810.680833333332</v>
      </c>
      <c r="B3493" t="s">
        <v>10097</v>
      </c>
      <c r="D3493">
        <v>0</v>
      </c>
      <c r="E3493">
        <v>0</v>
      </c>
      <c r="F3493">
        <v>0</v>
      </c>
      <c r="G3493" t="s">
        <v>10098</v>
      </c>
      <c r="K3493">
        <v>1.2047980962213701E+18</v>
      </c>
      <c r="L3493" t="s">
        <v>10099</v>
      </c>
    </row>
    <row r="3494" spans="1:12" x14ac:dyDescent="0.2">
      <c r="A3494" s="1">
        <v>43810.680821759262</v>
      </c>
      <c r="B3494" t="s">
        <v>10100</v>
      </c>
      <c r="D3494">
        <v>0</v>
      </c>
      <c r="E3494">
        <v>0</v>
      </c>
      <c r="F3494">
        <v>1</v>
      </c>
      <c r="G3494" t="s">
        <v>10101</v>
      </c>
      <c r="K3494">
        <v>1.2047980924422999E+18</v>
      </c>
      <c r="L3494" t="s">
        <v>10102</v>
      </c>
    </row>
    <row r="3495" spans="1:12" x14ac:dyDescent="0.2">
      <c r="A3495" s="1">
        <v>43810.68072916667</v>
      </c>
      <c r="B3495" t="s">
        <v>10103</v>
      </c>
      <c r="D3495">
        <v>0</v>
      </c>
      <c r="E3495">
        <v>0</v>
      </c>
      <c r="F3495">
        <v>2</v>
      </c>
      <c r="G3495" t="s">
        <v>2407</v>
      </c>
      <c r="K3495">
        <v>1.2047980557882299E+18</v>
      </c>
      <c r="L3495" t="s">
        <v>10104</v>
      </c>
    </row>
    <row r="3496" spans="1:12" x14ac:dyDescent="0.2">
      <c r="A3496" s="1">
        <v>43810.680567129632</v>
      </c>
      <c r="B3496" t="s">
        <v>10105</v>
      </c>
      <c r="D3496">
        <v>0</v>
      </c>
      <c r="E3496">
        <v>0</v>
      </c>
      <c r="F3496">
        <v>1</v>
      </c>
      <c r="G3496" t="s">
        <v>10106</v>
      </c>
      <c r="K3496">
        <v>1.2047979985695201E+18</v>
      </c>
      <c r="L3496" t="s">
        <v>10107</v>
      </c>
    </row>
    <row r="3497" spans="1:12" x14ac:dyDescent="0.2">
      <c r="A3497" s="1">
        <v>43810.680555555555</v>
      </c>
      <c r="B3497" t="s">
        <v>9879</v>
      </c>
      <c r="D3497">
        <v>0</v>
      </c>
      <c r="E3497">
        <v>0</v>
      </c>
      <c r="F3497">
        <v>0</v>
      </c>
      <c r="G3497" t="s">
        <v>10108</v>
      </c>
      <c r="K3497">
        <v>1.2047979929112901E+18</v>
      </c>
      <c r="L3497" t="s">
        <v>10109</v>
      </c>
    </row>
    <row r="3498" spans="1:12" x14ac:dyDescent="0.2">
      <c r="A3498" s="1">
        <v>43810.680115740739</v>
      </c>
      <c r="B3498" t="s">
        <v>1989</v>
      </c>
      <c r="C3498" t="s">
        <v>1989</v>
      </c>
      <c r="D3498">
        <v>192</v>
      </c>
      <c r="E3498">
        <v>30</v>
      </c>
      <c r="F3498">
        <v>54</v>
      </c>
      <c r="G3498" t="s">
        <v>10110</v>
      </c>
      <c r="K3498">
        <v>1.20479783414861E+18</v>
      </c>
      <c r="L3498" t="s">
        <v>10111</v>
      </c>
    </row>
    <row r="3499" spans="1:12" x14ac:dyDescent="0.2">
      <c r="A3499" s="1">
        <v>43810.680115740739</v>
      </c>
      <c r="B3499" t="s">
        <v>10112</v>
      </c>
      <c r="D3499">
        <v>0</v>
      </c>
      <c r="E3499">
        <v>0</v>
      </c>
      <c r="F3499">
        <v>0</v>
      </c>
      <c r="G3499" t="s">
        <v>10113</v>
      </c>
      <c r="K3499">
        <v>1.20479783287362E+18</v>
      </c>
      <c r="L3499" t="s">
        <v>10114</v>
      </c>
    </row>
    <row r="3500" spans="1:12" x14ac:dyDescent="0.2">
      <c r="A3500" s="1">
        <v>43810.679861111108</v>
      </c>
      <c r="B3500" t="s">
        <v>10115</v>
      </c>
      <c r="D3500">
        <v>0</v>
      </c>
      <c r="E3500">
        <v>0</v>
      </c>
      <c r="F3500">
        <v>1</v>
      </c>
      <c r="G3500" t="s">
        <v>10116</v>
      </c>
      <c r="K3500">
        <v>1.2047977417858401E+18</v>
      </c>
      <c r="L3500" t="s">
        <v>10117</v>
      </c>
    </row>
    <row r="3501" spans="1:12" x14ac:dyDescent="0.2">
      <c r="A3501" s="1">
        <v>43810.679837962962</v>
      </c>
      <c r="B3501" t="s">
        <v>10118</v>
      </c>
      <c r="D3501">
        <v>0</v>
      </c>
      <c r="E3501">
        <v>0</v>
      </c>
      <c r="F3501">
        <v>1</v>
      </c>
      <c r="G3501" t="s">
        <v>10119</v>
      </c>
      <c r="I3501" t="e">
        <f>_xlfn.SINGLE(Badermasaker _xlfn.SINGLE(moe_gov_sa _xlfn.SINGLE(minister_moe_sa _xlfn.SINGLE(SaudiMCS))))</f>
        <v>#NAME?</v>
      </c>
      <c r="K3501">
        <v>1.20479773481917E+18</v>
      </c>
      <c r="L3501" t="s">
        <v>10120</v>
      </c>
    </row>
    <row r="3502" spans="1:12" x14ac:dyDescent="0.2">
      <c r="A3502" s="1">
        <v>43810.679803240739</v>
      </c>
      <c r="B3502" t="s">
        <v>10121</v>
      </c>
      <c r="D3502">
        <v>0</v>
      </c>
      <c r="E3502">
        <v>1</v>
      </c>
      <c r="F3502">
        <v>1</v>
      </c>
      <c r="G3502" t="s">
        <v>10122</v>
      </c>
      <c r="K3502">
        <v>1.2047977215609201E+18</v>
      </c>
      <c r="L3502" t="s">
        <v>10123</v>
      </c>
    </row>
    <row r="3503" spans="1:12" x14ac:dyDescent="0.2">
      <c r="A3503" s="1">
        <v>43810.679606481484</v>
      </c>
      <c r="B3503" t="s">
        <v>10124</v>
      </c>
      <c r="C3503" t="s">
        <v>10125</v>
      </c>
      <c r="D3503">
        <v>0</v>
      </c>
      <c r="E3503">
        <v>0</v>
      </c>
      <c r="F3503">
        <v>0</v>
      </c>
      <c r="G3503" t="s">
        <v>10126</v>
      </c>
      <c r="K3503">
        <v>1.20479765018226E+18</v>
      </c>
      <c r="L3503" t="s">
        <v>10127</v>
      </c>
    </row>
    <row r="3504" spans="1:12" x14ac:dyDescent="0.2">
      <c r="A3504" s="1">
        <v>43810.679571759261</v>
      </c>
      <c r="B3504" t="s">
        <v>10128</v>
      </c>
      <c r="D3504">
        <v>1</v>
      </c>
      <c r="E3504">
        <v>0</v>
      </c>
      <c r="F3504">
        <v>2</v>
      </c>
      <c r="G3504" t="s">
        <v>10129</v>
      </c>
      <c r="K3504">
        <v>1.2047976383333399E+18</v>
      </c>
      <c r="L3504" t="s">
        <v>10130</v>
      </c>
    </row>
    <row r="3505" spans="1:12" x14ac:dyDescent="0.2">
      <c r="A3505" s="1">
        <v>43810.679548611108</v>
      </c>
      <c r="B3505" t="s">
        <v>10131</v>
      </c>
      <c r="D3505">
        <v>0</v>
      </c>
      <c r="E3505">
        <v>1</v>
      </c>
      <c r="F3505">
        <v>1</v>
      </c>
      <c r="G3505" t="s">
        <v>10132</v>
      </c>
      <c r="K3505">
        <v>1.2047976310856499E+18</v>
      </c>
      <c r="L3505" t="s">
        <v>10133</v>
      </c>
    </row>
    <row r="3506" spans="1:12" x14ac:dyDescent="0.2">
      <c r="A3506" s="1">
        <v>43810.678900462961</v>
      </c>
      <c r="B3506" t="s">
        <v>10134</v>
      </c>
      <c r="D3506">
        <v>0</v>
      </c>
      <c r="E3506">
        <v>0</v>
      </c>
      <c r="F3506">
        <v>1</v>
      </c>
      <c r="G3506" t="s">
        <v>10135</v>
      </c>
      <c r="K3506">
        <v>1.2047973926562199E+18</v>
      </c>
      <c r="L3506" t="s">
        <v>10136</v>
      </c>
    </row>
    <row r="3507" spans="1:12" x14ac:dyDescent="0.2">
      <c r="A3507" s="1">
        <v>43810.678726851853</v>
      </c>
      <c r="B3507" t="s">
        <v>10137</v>
      </c>
      <c r="D3507">
        <v>0</v>
      </c>
      <c r="E3507">
        <v>0</v>
      </c>
      <c r="F3507">
        <v>0</v>
      </c>
      <c r="G3507" t="s">
        <v>10138</v>
      </c>
      <c r="K3507">
        <v>1.20479733043375E+18</v>
      </c>
      <c r="L3507" t="s">
        <v>10139</v>
      </c>
    </row>
    <row r="3508" spans="1:12" x14ac:dyDescent="0.2">
      <c r="A3508" s="1">
        <v>43810.678217592591</v>
      </c>
      <c r="B3508" t="s">
        <v>10140</v>
      </c>
      <c r="C3508" t="s">
        <v>10141</v>
      </c>
      <c r="D3508">
        <v>0</v>
      </c>
      <c r="E3508">
        <v>0</v>
      </c>
      <c r="F3508">
        <v>0</v>
      </c>
      <c r="G3508" t="s">
        <v>10142</v>
      </c>
      <c r="K3508">
        <v>1.2047971461024799E+18</v>
      </c>
      <c r="L3508" t="s">
        <v>10143</v>
      </c>
    </row>
    <row r="3509" spans="1:12" x14ac:dyDescent="0.2">
      <c r="A3509" s="1">
        <v>43810.678206018521</v>
      </c>
      <c r="B3509" t="s">
        <v>10144</v>
      </c>
      <c r="D3509">
        <v>0</v>
      </c>
      <c r="E3509">
        <v>0</v>
      </c>
      <c r="F3509">
        <v>1</v>
      </c>
      <c r="G3509" t="s">
        <v>10145</v>
      </c>
      <c r="K3509">
        <v>1.20479714164387E+18</v>
      </c>
      <c r="L3509" t="s">
        <v>10146</v>
      </c>
    </row>
    <row r="3510" spans="1:12" x14ac:dyDescent="0.2">
      <c r="A3510" s="1">
        <v>43810.678206018521</v>
      </c>
      <c r="B3510" t="s">
        <v>10144</v>
      </c>
      <c r="D3510">
        <v>0</v>
      </c>
      <c r="E3510">
        <v>0</v>
      </c>
      <c r="F3510">
        <v>1</v>
      </c>
      <c r="G3510" t="s">
        <v>10147</v>
      </c>
      <c r="K3510">
        <v>1.2047971407630999E+18</v>
      </c>
      <c r="L3510" t="s">
        <v>10148</v>
      </c>
    </row>
    <row r="3511" spans="1:12" x14ac:dyDescent="0.2">
      <c r="A3511" s="1">
        <v>43810.678124999999</v>
      </c>
      <c r="B3511" t="s">
        <v>10149</v>
      </c>
      <c r="D3511">
        <v>0</v>
      </c>
      <c r="E3511">
        <v>0</v>
      </c>
      <c r="F3511">
        <v>1</v>
      </c>
      <c r="G3511" t="s">
        <v>10150</v>
      </c>
      <c r="J3511" t="s">
        <v>10151</v>
      </c>
      <c r="K3511">
        <v>1.2047971123550899E+18</v>
      </c>
      <c r="L3511" t="s">
        <v>10152</v>
      </c>
    </row>
    <row r="3512" spans="1:12" x14ac:dyDescent="0.2">
      <c r="A3512" s="1">
        <v>43810.677939814814</v>
      </c>
      <c r="B3512" t="s">
        <v>10153</v>
      </c>
      <c r="D3512">
        <v>0</v>
      </c>
      <c r="E3512">
        <v>0</v>
      </c>
      <c r="F3512">
        <v>1</v>
      </c>
      <c r="G3512" t="s">
        <v>10154</v>
      </c>
      <c r="K3512">
        <v>1.20479704749857E+18</v>
      </c>
      <c r="L3512" t="s">
        <v>10155</v>
      </c>
    </row>
    <row r="3513" spans="1:12" x14ac:dyDescent="0.2">
      <c r="A3513" s="1">
        <v>43810.677858796298</v>
      </c>
      <c r="B3513" t="s">
        <v>10156</v>
      </c>
      <c r="D3513">
        <v>0</v>
      </c>
      <c r="E3513">
        <v>0</v>
      </c>
      <c r="F3513">
        <v>2</v>
      </c>
      <c r="G3513" t="s">
        <v>10157</v>
      </c>
      <c r="K3513">
        <v>1.20479701604131E+18</v>
      </c>
      <c r="L3513" t="s">
        <v>10158</v>
      </c>
    </row>
    <row r="3514" spans="1:12" x14ac:dyDescent="0.2">
      <c r="A3514" s="1">
        <v>43810.677754629629</v>
      </c>
      <c r="B3514" t="s">
        <v>10159</v>
      </c>
      <c r="D3514">
        <v>0</v>
      </c>
      <c r="E3514">
        <v>9</v>
      </c>
      <c r="F3514">
        <v>9</v>
      </c>
      <c r="G3514" t="s">
        <v>10160</v>
      </c>
      <c r="K3514">
        <v>1.20479697732365E+18</v>
      </c>
      <c r="L3514" t="s">
        <v>10161</v>
      </c>
    </row>
    <row r="3515" spans="1:12" x14ac:dyDescent="0.2">
      <c r="A3515" s="1">
        <v>43810.677569444444</v>
      </c>
      <c r="B3515" t="s">
        <v>10162</v>
      </c>
      <c r="D3515">
        <v>0</v>
      </c>
      <c r="E3515">
        <v>0</v>
      </c>
      <c r="F3515">
        <v>0</v>
      </c>
      <c r="G3515" t="s">
        <v>10163</v>
      </c>
      <c r="K3515">
        <v>1.2047969137379799E+18</v>
      </c>
      <c r="L3515" t="s">
        <v>10164</v>
      </c>
    </row>
    <row r="3516" spans="1:12" x14ac:dyDescent="0.2">
      <c r="A3516" s="1">
        <v>43810.676747685182</v>
      </c>
      <c r="B3516" t="s">
        <v>10165</v>
      </c>
      <c r="D3516">
        <v>0</v>
      </c>
      <c r="E3516">
        <v>1</v>
      </c>
      <c r="F3516">
        <v>1</v>
      </c>
      <c r="G3516" t="s">
        <v>10166</v>
      </c>
      <c r="K3516">
        <v>1.2047966153719601E+18</v>
      </c>
      <c r="L3516" t="s">
        <v>10167</v>
      </c>
    </row>
    <row r="3517" spans="1:12" x14ac:dyDescent="0.2">
      <c r="A3517" s="1">
        <v>43810.676516203705</v>
      </c>
      <c r="B3517" t="s">
        <v>10168</v>
      </c>
      <c r="D3517">
        <v>0</v>
      </c>
      <c r="E3517">
        <v>1</v>
      </c>
      <c r="F3517">
        <v>2</v>
      </c>
      <c r="G3517" t="s">
        <v>10169</v>
      </c>
      <c r="K3517">
        <v>1.2047965305211899E+18</v>
      </c>
      <c r="L3517" t="s">
        <v>10170</v>
      </c>
    </row>
    <row r="3518" spans="1:12" x14ac:dyDescent="0.2">
      <c r="A3518" s="1">
        <v>43810.676145833335</v>
      </c>
      <c r="B3518" t="s">
        <v>10171</v>
      </c>
      <c r="D3518">
        <v>0</v>
      </c>
      <c r="E3518">
        <v>1</v>
      </c>
      <c r="F3518">
        <v>0</v>
      </c>
      <c r="G3518" t="s">
        <v>10172</v>
      </c>
      <c r="K3518">
        <v>1.20479639558211E+18</v>
      </c>
      <c r="L3518" t="s">
        <v>10173</v>
      </c>
    </row>
    <row r="3519" spans="1:12" x14ac:dyDescent="0.2">
      <c r="A3519" s="1">
        <v>43810.676099537035</v>
      </c>
      <c r="B3519" t="s">
        <v>10174</v>
      </c>
      <c r="D3519">
        <v>0</v>
      </c>
      <c r="E3519">
        <v>0</v>
      </c>
      <c r="F3519">
        <v>1</v>
      </c>
      <c r="G3519" t="s">
        <v>10175</v>
      </c>
      <c r="K3519">
        <v>1.20479637916977E+18</v>
      </c>
      <c r="L3519" t="s">
        <v>10176</v>
      </c>
    </row>
    <row r="3520" spans="1:12" x14ac:dyDescent="0.2">
      <c r="A3520" s="1">
        <v>43810.675879629627</v>
      </c>
      <c r="B3520" t="s">
        <v>10118</v>
      </c>
      <c r="D3520">
        <v>0</v>
      </c>
      <c r="E3520">
        <v>0</v>
      </c>
      <c r="F3520">
        <v>0</v>
      </c>
      <c r="G3520" t="s">
        <v>10177</v>
      </c>
      <c r="K3520">
        <v>1.20479630066081E+18</v>
      </c>
      <c r="L3520" t="s">
        <v>10178</v>
      </c>
    </row>
    <row r="3521" spans="1:12" x14ac:dyDescent="0.2">
      <c r="A3521" s="1">
        <v>43810.675787037035</v>
      </c>
      <c r="B3521" t="s">
        <v>10179</v>
      </c>
      <c r="D3521">
        <v>0</v>
      </c>
      <c r="E3521">
        <v>0</v>
      </c>
      <c r="F3521">
        <v>0</v>
      </c>
      <c r="G3521" t="s">
        <v>10180</v>
      </c>
      <c r="K3521">
        <v>1.2047962657012201E+18</v>
      </c>
      <c r="L3521" t="s">
        <v>10181</v>
      </c>
    </row>
    <row r="3522" spans="1:12" x14ac:dyDescent="0.2">
      <c r="A3522" s="1">
        <v>43810.675150462965</v>
      </c>
      <c r="B3522" t="s">
        <v>10182</v>
      </c>
      <c r="D3522">
        <v>0</v>
      </c>
      <c r="E3522">
        <v>1</v>
      </c>
      <c r="F3522">
        <v>3</v>
      </c>
      <c r="G3522" t="s">
        <v>10183</v>
      </c>
      <c r="J3522" t="s">
        <v>9659</v>
      </c>
      <c r="K3522">
        <v>1.2047960334165299E+18</v>
      </c>
      <c r="L3522" t="s">
        <v>10184</v>
      </c>
    </row>
    <row r="3523" spans="1:12" x14ac:dyDescent="0.2">
      <c r="A3523" s="1">
        <v>43810.675127314818</v>
      </c>
      <c r="B3523" t="s">
        <v>10185</v>
      </c>
      <c r="D3523">
        <v>1</v>
      </c>
      <c r="E3523">
        <v>0</v>
      </c>
      <c r="F3523">
        <v>1</v>
      </c>
      <c r="G3523" t="s">
        <v>10186</v>
      </c>
      <c r="K3523">
        <v>1.2047960252963699E+18</v>
      </c>
      <c r="L3523" t="s">
        <v>10187</v>
      </c>
    </row>
    <row r="3524" spans="1:12" x14ac:dyDescent="0.2">
      <c r="A3524" s="1">
        <v>43810.675046296295</v>
      </c>
      <c r="B3524" t="s">
        <v>10188</v>
      </c>
      <c r="D3524">
        <v>0</v>
      </c>
      <c r="E3524">
        <v>0</v>
      </c>
      <c r="F3524">
        <v>0</v>
      </c>
      <c r="G3524" t="s">
        <v>10189</v>
      </c>
      <c r="K3524">
        <v>1.2047959993251699E+18</v>
      </c>
      <c r="L3524" t="s">
        <v>10190</v>
      </c>
    </row>
    <row r="3525" spans="1:12" x14ac:dyDescent="0.2">
      <c r="A3525" s="1">
        <v>43810.674849537034</v>
      </c>
      <c r="B3525" t="s">
        <v>10191</v>
      </c>
      <c r="D3525">
        <v>1</v>
      </c>
      <c r="E3525">
        <v>0</v>
      </c>
      <c r="F3525">
        <v>1</v>
      </c>
      <c r="G3525" t="s">
        <v>10192</v>
      </c>
      <c r="K3525">
        <v>1.2047959277493701E+18</v>
      </c>
      <c r="L3525" t="s">
        <v>10193</v>
      </c>
    </row>
    <row r="3526" spans="1:12" x14ac:dyDescent="0.2">
      <c r="A3526" s="1">
        <v>43810.674768518518</v>
      </c>
      <c r="B3526" t="s">
        <v>10003</v>
      </c>
      <c r="D3526">
        <v>0</v>
      </c>
      <c r="E3526">
        <v>0</v>
      </c>
      <c r="F3526">
        <v>1</v>
      </c>
      <c r="G3526" t="s">
        <v>10194</v>
      </c>
      <c r="K3526">
        <v>1.2047958957007401E+18</v>
      </c>
      <c r="L3526" t="s">
        <v>10195</v>
      </c>
    </row>
    <row r="3527" spans="1:12" x14ac:dyDescent="0.2">
      <c r="A3527" s="1">
        <v>43810.674722222226</v>
      </c>
      <c r="B3527" t="s">
        <v>10196</v>
      </c>
      <c r="D3527">
        <v>0</v>
      </c>
      <c r="E3527">
        <v>15</v>
      </c>
      <c r="F3527">
        <v>18</v>
      </c>
      <c r="G3527" t="s">
        <v>10197</v>
      </c>
      <c r="K3527">
        <v>1.2047958796365499E+18</v>
      </c>
      <c r="L3527" t="s">
        <v>10198</v>
      </c>
    </row>
    <row r="3528" spans="1:12" x14ac:dyDescent="0.2">
      <c r="A3528" s="1">
        <v>43810.674710648149</v>
      </c>
      <c r="B3528" t="s">
        <v>10118</v>
      </c>
      <c r="D3528">
        <v>0</v>
      </c>
      <c r="E3528">
        <v>0</v>
      </c>
      <c r="F3528">
        <v>0</v>
      </c>
      <c r="G3528" t="s">
        <v>10199</v>
      </c>
      <c r="K3528">
        <v>1.2047958747753201E+18</v>
      </c>
      <c r="L3528" t="s">
        <v>10200</v>
      </c>
    </row>
    <row r="3529" spans="1:12" x14ac:dyDescent="0.2">
      <c r="A3529" s="1">
        <v>43810.674571759257</v>
      </c>
      <c r="B3529" t="s">
        <v>10201</v>
      </c>
      <c r="C3529" t="s">
        <v>10202</v>
      </c>
      <c r="D3529">
        <v>0</v>
      </c>
      <c r="E3529">
        <v>0</v>
      </c>
      <c r="F3529">
        <v>0</v>
      </c>
      <c r="G3529" t="s">
        <v>10203</v>
      </c>
      <c r="K3529">
        <v>1.20479582583202E+18</v>
      </c>
      <c r="L3529" t="s">
        <v>10204</v>
      </c>
    </row>
    <row r="3530" spans="1:12" x14ac:dyDescent="0.2">
      <c r="A3530" s="1">
        <v>43810.674432870372</v>
      </c>
      <c r="B3530" t="s">
        <v>10205</v>
      </c>
      <c r="D3530">
        <v>1</v>
      </c>
      <c r="E3530">
        <v>0</v>
      </c>
      <c r="F3530">
        <v>0</v>
      </c>
      <c r="G3530" t="s">
        <v>6451</v>
      </c>
      <c r="K3530">
        <v>1.2047957755129101E+18</v>
      </c>
      <c r="L3530" t="s">
        <v>10206</v>
      </c>
    </row>
    <row r="3531" spans="1:12" x14ac:dyDescent="0.2">
      <c r="A3531" s="1">
        <v>43810.674293981479</v>
      </c>
      <c r="B3531" t="s">
        <v>10207</v>
      </c>
      <c r="C3531" t="s">
        <v>10207</v>
      </c>
      <c r="D3531">
        <v>0</v>
      </c>
      <c r="E3531">
        <v>22</v>
      </c>
      <c r="F3531">
        <v>15</v>
      </c>
      <c r="G3531" t="s">
        <v>10208</v>
      </c>
      <c r="K3531">
        <v>1.2047957261544E+18</v>
      </c>
      <c r="L3531" t="s">
        <v>10209</v>
      </c>
    </row>
    <row r="3532" spans="1:12" x14ac:dyDescent="0.2">
      <c r="A3532" s="1">
        <v>43810.674166666664</v>
      </c>
      <c r="B3532" t="s">
        <v>10210</v>
      </c>
      <c r="D3532">
        <v>0</v>
      </c>
      <c r="E3532">
        <v>0</v>
      </c>
      <c r="F3532">
        <v>0</v>
      </c>
      <c r="G3532" t="s">
        <v>10211</v>
      </c>
      <c r="K3532">
        <v>1.2047956792746501E+18</v>
      </c>
      <c r="L3532" t="s">
        <v>10212</v>
      </c>
    </row>
    <row r="3533" spans="1:12" x14ac:dyDescent="0.2">
      <c r="A3533" s="1">
        <v>43810.673842592594</v>
      </c>
      <c r="B3533" t="s">
        <v>10213</v>
      </c>
      <c r="D3533">
        <v>0</v>
      </c>
      <c r="E3533">
        <v>0</v>
      </c>
      <c r="F3533">
        <v>0</v>
      </c>
      <c r="G3533" t="s">
        <v>10214</v>
      </c>
      <c r="K3533">
        <v>1.2047955600263601E+18</v>
      </c>
      <c r="L3533" t="s">
        <v>10215</v>
      </c>
    </row>
    <row r="3534" spans="1:12" x14ac:dyDescent="0.2">
      <c r="A3534" s="1">
        <v>43810.673634259256</v>
      </c>
      <c r="B3534" t="s">
        <v>10216</v>
      </c>
      <c r="D3534">
        <v>0</v>
      </c>
      <c r="E3534">
        <v>0</v>
      </c>
      <c r="F3534">
        <v>2</v>
      </c>
      <c r="G3534" t="s">
        <v>10217</v>
      </c>
      <c r="K3534">
        <v>1.2047954865715599E+18</v>
      </c>
      <c r="L3534" t="s">
        <v>10218</v>
      </c>
    </row>
    <row r="3535" spans="1:12" x14ac:dyDescent="0.2">
      <c r="A3535" s="1">
        <v>43810.673136574071</v>
      </c>
      <c r="B3535" t="s">
        <v>10219</v>
      </c>
      <c r="D3535">
        <v>0</v>
      </c>
      <c r="E3535">
        <v>0</v>
      </c>
      <c r="F3535">
        <v>0</v>
      </c>
      <c r="G3535" t="s">
        <v>10220</v>
      </c>
      <c r="I3535" t="e">
        <f>star__des</f>
        <v>#NAME?</v>
      </c>
      <c r="K3535">
        <v>1.20479530601091E+18</v>
      </c>
      <c r="L3535" t="s">
        <v>10221</v>
      </c>
    </row>
    <row r="3536" spans="1:12" x14ac:dyDescent="0.2">
      <c r="A3536" s="1">
        <v>43810.672858796293</v>
      </c>
      <c r="B3536" t="s">
        <v>10222</v>
      </c>
      <c r="C3536" t="s">
        <v>10223</v>
      </c>
      <c r="D3536">
        <v>0</v>
      </c>
      <c r="E3536">
        <v>0</v>
      </c>
      <c r="F3536">
        <v>0</v>
      </c>
      <c r="G3536" t="s">
        <v>10224</v>
      </c>
      <c r="K3536">
        <v>1.2047952057293599E+18</v>
      </c>
      <c r="L3536" t="s">
        <v>10225</v>
      </c>
    </row>
    <row r="3537" spans="1:12" x14ac:dyDescent="0.2">
      <c r="A3537" s="1">
        <v>43810.672835648147</v>
      </c>
      <c r="B3537" t="s">
        <v>10226</v>
      </c>
      <c r="D3537">
        <v>0</v>
      </c>
      <c r="E3537">
        <v>0</v>
      </c>
      <c r="F3537">
        <v>0</v>
      </c>
      <c r="G3537" t="s">
        <v>10227</v>
      </c>
      <c r="K3537">
        <v>1.2047951973323599E+18</v>
      </c>
      <c r="L3537" t="s">
        <v>10228</v>
      </c>
    </row>
    <row r="3538" spans="1:12" x14ac:dyDescent="0.2">
      <c r="A3538" s="1">
        <v>43810.672754629632</v>
      </c>
      <c r="B3538" t="s">
        <v>8747</v>
      </c>
      <c r="D3538">
        <v>1</v>
      </c>
      <c r="E3538">
        <v>1</v>
      </c>
      <c r="F3538">
        <v>9</v>
      </c>
      <c r="G3538" t="s">
        <v>10229</v>
      </c>
      <c r="K3538">
        <v>1.2047951661519099E+18</v>
      </c>
      <c r="L3538" t="s">
        <v>10230</v>
      </c>
    </row>
    <row r="3539" spans="1:12" x14ac:dyDescent="0.2">
      <c r="A3539" s="1">
        <v>43810.672546296293</v>
      </c>
      <c r="B3539" t="s">
        <v>10231</v>
      </c>
      <c r="D3539">
        <v>0</v>
      </c>
      <c r="E3539">
        <v>0</v>
      </c>
      <c r="F3539">
        <v>0</v>
      </c>
      <c r="G3539" t="s">
        <v>10232</v>
      </c>
      <c r="K3539">
        <v>1.20479509208467E+18</v>
      </c>
      <c r="L3539" t="s">
        <v>10233</v>
      </c>
    </row>
    <row r="3540" spans="1:12" x14ac:dyDescent="0.2">
      <c r="A3540" s="1">
        <v>43810.672268518516</v>
      </c>
      <c r="B3540" t="s">
        <v>1898</v>
      </c>
      <c r="D3540">
        <v>1</v>
      </c>
      <c r="E3540">
        <v>26</v>
      </c>
      <c r="F3540">
        <v>31</v>
      </c>
      <c r="G3540" t="s">
        <v>10234</v>
      </c>
      <c r="K3540">
        <v>1.2047949917065999E+18</v>
      </c>
      <c r="L3540" t="s">
        <v>10235</v>
      </c>
    </row>
    <row r="3541" spans="1:12" x14ac:dyDescent="0.2">
      <c r="A3541" s="1">
        <v>43810.672222222223</v>
      </c>
      <c r="B3541" t="s">
        <v>10236</v>
      </c>
      <c r="D3541">
        <v>0</v>
      </c>
      <c r="E3541">
        <v>0</v>
      </c>
      <c r="F3541">
        <v>0</v>
      </c>
      <c r="G3541" t="s">
        <v>10237</v>
      </c>
      <c r="K3541">
        <v>1.2047949751642199E+18</v>
      </c>
      <c r="L3541" t="s">
        <v>10238</v>
      </c>
    </row>
    <row r="3542" spans="1:12" x14ac:dyDescent="0.2">
      <c r="A3542" s="1">
        <v>43810.671944444446</v>
      </c>
      <c r="B3542" t="s">
        <v>10239</v>
      </c>
      <c r="D3542">
        <v>24</v>
      </c>
      <c r="E3542">
        <v>111</v>
      </c>
      <c r="F3542">
        <v>180</v>
      </c>
      <c r="G3542" t="s">
        <v>10240</v>
      </c>
      <c r="K3542">
        <v>1.2047948749539E+18</v>
      </c>
      <c r="L3542" t="s">
        <v>10241</v>
      </c>
    </row>
    <row r="3543" spans="1:12" x14ac:dyDescent="0.2">
      <c r="A3543" s="1">
        <v>43810.671493055554</v>
      </c>
      <c r="B3543" t="s">
        <v>10242</v>
      </c>
      <c r="D3543">
        <v>10</v>
      </c>
      <c r="E3543">
        <v>69</v>
      </c>
      <c r="F3543">
        <v>4</v>
      </c>
      <c r="G3543" t="s">
        <v>10243</v>
      </c>
      <c r="K3543">
        <v>1.20479470792834E+18</v>
      </c>
      <c r="L3543" t="s">
        <v>10244</v>
      </c>
    </row>
    <row r="3544" spans="1:12" x14ac:dyDescent="0.2">
      <c r="A3544" s="1">
        <v>43810.671180555553</v>
      </c>
      <c r="B3544" t="s">
        <v>10245</v>
      </c>
      <c r="C3544" t="s">
        <v>10245</v>
      </c>
      <c r="D3544">
        <v>0</v>
      </c>
      <c r="E3544">
        <v>0</v>
      </c>
      <c r="F3544">
        <v>0</v>
      </c>
      <c r="G3544" t="s">
        <v>6451</v>
      </c>
      <c r="K3544">
        <v>1.20479459841089E+18</v>
      </c>
      <c r="L3544" t="s">
        <v>10246</v>
      </c>
    </row>
    <row r="3545" spans="1:12" x14ac:dyDescent="0.2">
      <c r="A3545" s="1">
        <v>43810.670983796299</v>
      </c>
      <c r="B3545" t="s">
        <v>10247</v>
      </c>
      <c r="D3545">
        <v>0</v>
      </c>
      <c r="E3545">
        <v>4</v>
      </c>
      <c r="F3545">
        <v>1</v>
      </c>
      <c r="G3545" t="s">
        <v>10248</v>
      </c>
      <c r="K3545">
        <v>1.20479452497698E+18</v>
      </c>
      <c r="L3545" t="s">
        <v>10249</v>
      </c>
    </row>
    <row r="3546" spans="1:12" x14ac:dyDescent="0.2">
      <c r="A3546" s="1">
        <v>43810.670567129629</v>
      </c>
      <c r="B3546" t="s">
        <v>10250</v>
      </c>
      <c r="D3546">
        <v>0</v>
      </c>
      <c r="E3546">
        <v>0</v>
      </c>
      <c r="F3546">
        <v>1</v>
      </c>
      <c r="G3546" t="s">
        <v>10251</v>
      </c>
      <c r="K3546">
        <v>1.2047943755633001E+18</v>
      </c>
      <c r="L3546" t="s">
        <v>10252</v>
      </c>
    </row>
    <row r="3547" spans="1:12" x14ac:dyDescent="0.2">
      <c r="A3547" s="1">
        <v>43810.670486111114</v>
      </c>
      <c r="B3547" t="s">
        <v>10253</v>
      </c>
      <c r="D3547">
        <v>0</v>
      </c>
      <c r="E3547">
        <v>1</v>
      </c>
      <c r="F3547">
        <v>1</v>
      </c>
      <c r="G3547" t="s">
        <v>6451</v>
      </c>
      <c r="K3547">
        <v>1.2047943448693801E+18</v>
      </c>
      <c r="L3547" t="s">
        <v>10254</v>
      </c>
    </row>
    <row r="3548" spans="1:12" x14ac:dyDescent="0.2">
      <c r="A3548" s="1">
        <v>43810.670358796298</v>
      </c>
      <c r="B3548" t="s">
        <v>10255</v>
      </c>
      <c r="D3548">
        <v>0</v>
      </c>
      <c r="E3548">
        <v>0</v>
      </c>
      <c r="F3548">
        <v>0</v>
      </c>
      <c r="G3548" t="s">
        <v>10256</v>
      </c>
      <c r="K3548">
        <v>1.20479430036787E+18</v>
      </c>
      <c r="L3548" t="s">
        <v>10257</v>
      </c>
    </row>
    <row r="3549" spans="1:12" x14ac:dyDescent="0.2">
      <c r="A3549" s="1">
        <v>43810.670312499999</v>
      </c>
      <c r="B3549" t="s">
        <v>2137</v>
      </c>
      <c r="D3549">
        <v>0</v>
      </c>
      <c r="E3549">
        <v>0</v>
      </c>
      <c r="F3549">
        <v>0</v>
      </c>
      <c r="G3549" t="s">
        <v>10258</v>
      </c>
      <c r="K3549">
        <v>1.2047942805287601E+18</v>
      </c>
      <c r="L3549" t="s">
        <v>10259</v>
      </c>
    </row>
    <row r="3550" spans="1:12" x14ac:dyDescent="0.2">
      <c r="A3550" s="1">
        <v>43810.670254629629</v>
      </c>
      <c r="B3550" t="s">
        <v>10260</v>
      </c>
      <c r="D3550">
        <v>0</v>
      </c>
      <c r="E3550">
        <v>2</v>
      </c>
      <c r="F3550">
        <v>4</v>
      </c>
      <c r="G3550" t="s">
        <v>6451</v>
      </c>
      <c r="K3550">
        <v>1.2047942613523799E+18</v>
      </c>
      <c r="L3550" t="s">
        <v>10261</v>
      </c>
    </row>
    <row r="3551" spans="1:12" x14ac:dyDescent="0.2">
      <c r="A3551" s="1">
        <v>43810.670173611114</v>
      </c>
      <c r="B3551" t="s">
        <v>10262</v>
      </c>
      <c r="D3551">
        <v>0</v>
      </c>
      <c r="E3551">
        <v>0</v>
      </c>
      <c r="F3551">
        <v>4</v>
      </c>
      <c r="G3551" t="s">
        <v>10263</v>
      </c>
      <c r="K3551">
        <v>1.2047942319335401E+18</v>
      </c>
      <c r="L3551" t="s">
        <v>10264</v>
      </c>
    </row>
    <row r="3552" spans="1:12" x14ac:dyDescent="0.2">
      <c r="A3552" s="1">
        <v>43810.670138888891</v>
      </c>
      <c r="B3552" t="s">
        <v>1950</v>
      </c>
      <c r="D3552">
        <v>2</v>
      </c>
      <c r="E3552">
        <v>6</v>
      </c>
      <c r="F3552">
        <v>2</v>
      </c>
      <c r="G3552" t="s">
        <v>10265</v>
      </c>
      <c r="K3552">
        <v>1.20479421829774E+18</v>
      </c>
      <c r="L3552" t="s">
        <v>10266</v>
      </c>
    </row>
    <row r="3553" spans="1:12" x14ac:dyDescent="0.2">
      <c r="A3553" s="1">
        <v>43810.669988425929</v>
      </c>
      <c r="B3553" t="s">
        <v>10267</v>
      </c>
      <c r="D3553">
        <v>0</v>
      </c>
      <c r="E3553">
        <v>0</v>
      </c>
      <c r="F3553">
        <v>0</v>
      </c>
      <c r="G3553" t="s">
        <v>10268</v>
      </c>
      <c r="K3553">
        <v>1.20479416452275E+18</v>
      </c>
      <c r="L3553" t="s">
        <v>10269</v>
      </c>
    </row>
    <row r="3554" spans="1:12" x14ac:dyDescent="0.2">
      <c r="A3554" s="1">
        <v>43810.669895833336</v>
      </c>
      <c r="B3554" t="s">
        <v>10253</v>
      </c>
      <c r="D3554">
        <v>0</v>
      </c>
      <c r="E3554">
        <v>1</v>
      </c>
      <c r="F3554">
        <v>2</v>
      </c>
      <c r="G3554" t="s">
        <v>6451</v>
      </c>
      <c r="K3554">
        <v>1.2047941322559501E+18</v>
      </c>
      <c r="L3554" t="s">
        <v>10270</v>
      </c>
    </row>
    <row r="3555" spans="1:12" x14ac:dyDescent="0.2">
      <c r="A3555" s="1">
        <v>43810.669849537036</v>
      </c>
      <c r="B3555" t="s">
        <v>10271</v>
      </c>
      <c r="D3555">
        <v>0</v>
      </c>
      <c r="E3555">
        <v>0</v>
      </c>
      <c r="F3555">
        <v>2</v>
      </c>
      <c r="G3555" t="s">
        <v>10272</v>
      </c>
      <c r="K3555">
        <v>1.2047941131383301E+18</v>
      </c>
      <c r="L3555" t="s">
        <v>10273</v>
      </c>
    </row>
    <row r="3556" spans="1:12" x14ac:dyDescent="0.2">
      <c r="A3556" s="1">
        <v>43810.669814814813</v>
      </c>
      <c r="B3556" t="s">
        <v>10274</v>
      </c>
      <c r="D3556">
        <v>0</v>
      </c>
      <c r="E3556">
        <v>0</v>
      </c>
      <c r="F3556">
        <v>0</v>
      </c>
      <c r="G3556" t="s">
        <v>10275</v>
      </c>
      <c r="J3556" t="s">
        <v>10276</v>
      </c>
      <c r="K3556">
        <v>1.20479410082386E+18</v>
      </c>
      <c r="L3556" t="s">
        <v>10277</v>
      </c>
    </row>
    <row r="3557" spans="1:12" x14ac:dyDescent="0.2">
      <c r="A3557" s="1">
        <v>43810.669548611113</v>
      </c>
      <c r="B3557" t="s">
        <v>10278</v>
      </c>
      <c r="C3557" t="s">
        <v>666</v>
      </c>
      <c r="D3557">
        <v>0</v>
      </c>
      <c r="E3557">
        <v>0</v>
      </c>
      <c r="F3557">
        <v>0</v>
      </c>
      <c r="G3557" t="s">
        <v>10279</v>
      </c>
      <c r="K3557">
        <v>1.2047940045184399E+18</v>
      </c>
      <c r="L3557" t="s">
        <v>10280</v>
      </c>
    </row>
    <row r="3558" spans="1:12" x14ac:dyDescent="0.2">
      <c r="A3558" s="1">
        <v>43810.66946759259</v>
      </c>
      <c r="B3558" t="s">
        <v>10281</v>
      </c>
      <c r="C3558" t="s">
        <v>7532</v>
      </c>
      <c r="D3558">
        <v>1</v>
      </c>
      <c r="E3558">
        <v>0</v>
      </c>
      <c r="F3558">
        <v>0</v>
      </c>
      <c r="G3558" t="s">
        <v>10282</v>
      </c>
      <c r="K3558">
        <v>1.2047939741055501E+18</v>
      </c>
      <c r="L3558" t="s">
        <v>10283</v>
      </c>
    </row>
    <row r="3559" spans="1:12" x14ac:dyDescent="0.2">
      <c r="A3559" s="1">
        <v>43810.669166666667</v>
      </c>
      <c r="B3559" t="s">
        <v>10284</v>
      </c>
      <c r="C3559" t="s">
        <v>666</v>
      </c>
      <c r="D3559">
        <v>0</v>
      </c>
      <c r="E3559">
        <v>0</v>
      </c>
      <c r="F3559">
        <v>0</v>
      </c>
      <c r="G3559" t="s">
        <v>10285</v>
      </c>
      <c r="K3559">
        <v>1.20479386604767E+18</v>
      </c>
      <c r="L3559" t="s">
        <v>10286</v>
      </c>
    </row>
    <row r="3560" spans="1:12" x14ac:dyDescent="0.2">
      <c r="A3560" s="1">
        <v>43810.66915509259</v>
      </c>
      <c r="B3560" t="s">
        <v>10287</v>
      </c>
      <c r="D3560">
        <v>1</v>
      </c>
      <c r="E3560">
        <v>0</v>
      </c>
      <c r="F3560">
        <v>0</v>
      </c>
      <c r="G3560" t="s">
        <v>10288</v>
      </c>
      <c r="K3560">
        <v>1.2047938608005601E+18</v>
      </c>
      <c r="L3560" t="s">
        <v>10289</v>
      </c>
    </row>
    <row r="3561" spans="1:12" x14ac:dyDescent="0.2">
      <c r="A3561" s="1">
        <v>43810.669120370374</v>
      </c>
      <c r="B3561" t="s">
        <v>10253</v>
      </c>
      <c r="D3561">
        <v>0</v>
      </c>
      <c r="E3561">
        <v>1</v>
      </c>
      <c r="F3561">
        <v>1</v>
      </c>
      <c r="G3561" t="s">
        <v>6451</v>
      </c>
      <c r="K3561">
        <v>1.20479385206801E+18</v>
      </c>
      <c r="L3561" t="s">
        <v>10290</v>
      </c>
    </row>
    <row r="3562" spans="1:12" x14ac:dyDescent="0.2">
      <c r="A3562" s="1">
        <v>43810.669062499997</v>
      </c>
      <c r="B3562" t="s">
        <v>10291</v>
      </c>
      <c r="D3562">
        <v>3</v>
      </c>
      <c r="E3562">
        <v>0</v>
      </c>
      <c r="F3562">
        <v>0</v>
      </c>
      <c r="G3562" t="s">
        <v>10292</v>
      </c>
      <c r="I3562" t="e">
        <f>LAMMMAH</f>
        <v>#NAME?</v>
      </c>
      <c r="K3562">
        <v>1.20479383084483E+18</v>
      </c>
      <c r="L3562" t="s">
        <v>10293</v>
      </c>
    </row>
    <row r="3563" spans="1:12" x14ac:dyDescent="0.2">
      <c r="A3563" s="1">
        <v>43810.668009259258</v>
      </c>
      <c r="B3563" t="s">
        <v>10294</v>
      </c>
      <c r="D3563">
        <v>0</v>
      </c>
      <c r="E3563">
        <v>0</v>
      </c>
      <c r="F3563">
        <v>0</v>
      </c>
      <c r="G3563" t="s">
        <v>10295</v>
      </c>
      <c r="K3563">
        <v>1.20479344636557E+18</v>
      </c>
      <c r="L3563" t="s">
        <v>10296</v>
      </c>
    </row>
    <row r="3564" spans="1:12" x14ac:dyDescent="0.2">
      <c r="A3564" s="1">
        <v>43810.667939814812</v>
      </c>
      <c r="B3564" t="s">
        <v>10297</v>
      </c>
      <c r="D3564">
        <v>1</v>
      </c>
      <c r="E3564">
        <v>0</v>
      </c>
      <c r="F3564">
        <v>0</v>
      </c>
      <c r="G3564" t="s">
        <v>10298</v>
      </c>
      <c r="K3564">
        <v>1.20479342389667E+18</v>
      </c>
      <c r="L3564" t="s">
        <v>10299</v>
      </c>
    </row>
    <row r="3565" spans="1:12" x14ac:dyDescent="0.2">
      <c r="A3565" s="1">
        <v>43810.667858796296</v>
      </c>
      <c r="B3565" t="s">
        <v>9752</v>
      </c>
      <c r="D3565">
        <v>1</v>
      </c>
      <c r="E3565">
        <v>1</v>
      </c>
      <c r="F3565">
        <v>2</v>
      </c>
      <c r="G3565" t="s">
        <v>10300</v>
      </c>
      <c r="K3565">
        <v>1.2047933926155599E+18</v>
      </c>
      <c r="L3565" t="s">
        <v>10301</v>
      </c>
    </row>
    <row r="3566" spans="1:12" x14ac:dyDescent="0.2">
      <c r="A3566" s="1">
        <v>43810.66783564815</v>
      </c>
      <c r="B3566" t="s">
        <v>10302</v>
      </c>
      <c r="D3566">
        <v>0</v>
      </c>
      <c r="E3566">
        <v>0</v>
      </c>
      <c r="F3566">
        <v>0</v>
      </c>
      <c r="G3566" t="s">
        <v>298</v>
      </c>
      <c r="K3566">
        <v>1.2047933857453599E+18</v>
      </c>
      <c r="L3566" t="s">
        <v>10303</v>
      </c>
    </row>
    <row r="3567" spans="1:12" x14ac:dyDescent="0.2">
      <c r="A3567" s="1">
        <v>43810.667708333334</v>
      </c>
      <c r="B3567" t="s">
        <v>10304</v>
      </c>
      <c r="D3567">
        <v>0</v>
      </c>
      <c r="E3567">
        <v>0</v>
      </c>
      <c r="F3567">
        <v>0</v>
      </c>
      <c r="G3567" t="s">
        <v>6451</v>
      </c>
      <c r="K3567">
        <v>1.2047933363658199E+18</v>
      </c>
      <c r="L3567" t="s">
        <v>10305</v>
      </c>
    </row>
    <row r="3568" spans="1:12" x14ac:dyDescent="0.2">
      <c r="A3568" s="1">
        <v>43810.667118055557</v>
      </c>
      <c r="B3568" t="s">
        <v>10306</v>
      </c>
      <c r="D3568">
        <v>0</v>
      </c>
      <c r="E3568">
        <v>1</v>
      </c>
      <c r="F3568">
        <v>1</v>
      </c>
      <c r="G3568" t="s">
        <v>10307</v>
      </c>
      <c r="K3568">
        <v>1.2047931236684001E+18</v>
      </c>
      <c r="L3568" t="s">
        <v>10308</v>
      </c>
    </row>
    <row r="3569" spans="1:12" x14ac:dyDescent="0.2">
      <c r="A3569" s="1">
        <v>43810.666828703703</v>
      </c>
      <c r="B3569" t="s">
        <v>10309</v>
      </c>
      <c r="D3569">
        <v>1</v>
      </c>
      <c r="E3569">
        <v>0</v>
      </c>
      <c r="F3569">
        <v>0</v>
      </c>
      <c r="G3569" t="s">
        <v>10310</v>
      </c>
      <c r="K3569">
        <v>1.2047930193813E+18</v>
      </c>
      <c r="L3569" t="s">
        <v>10311</v>
      </c>
    </row>
    <row r="3570" spans="1:12" x14ac:dyDescent="0.2">
      <c r="A3570" s="1">
        <v>43810.666689814818</v>
      </c>
      <c r="B3570" t="s">
        <v>10312</v>
      </c>
      <c r="D3570">
        <v>0</v>
      </c>
      <c r="E3570">
        <v>0</v>
      </c>
      <c r="F3570">
        <v>1</v>
      </c>
      <c r="G3570" t="s">
        <v>6451</v>
      </c>
      <c r="K3570">
        <v>1.2047929681478001E+18</v>
      </c>
      <c r="L3570" t="s">
        <v>10313</v>
      </c>
    </row>
    <row r="3571" spans="1:12" x14ac:dyDescent="0.2">
      <c r="A3571" s="1">
        <v>43810.666678240741</v>
      </c>
      <c r="B3571" t="s">
        <v>9879</v>
      </c>
      <c r="D3571">
        <v>0</v>
      </c>
      <c r="E3571">
        <v>0</v>
      </c>
      <c r="F3571">
        <v>0</v>
      </c>
      <c r="G3571" t="s">
        <v>10314</v>
      </c>
      <c r="K3571">
        <v>1.20479296477138E+18</v>
      </c>
      <c r="L3571" t="s">
        <v>10315</v>
      </c>
    </row>
    <row r="3572" spans="1:12" x14ac:dyDescent="0.2">
      <c r="A3572" s="1">
        <v>43810.666342592594</v>
      </c>
      <c r="B3572" t="s">
        <v>10316</v>
      </c>
      <c r="D3572">
        <v>0</v>
      </c>
      <c r="E3572">
        <v>0</v>
      </c>
      <c r="F3572">
        <v>0</v>
      </c>
      <c r="G3572" t="s">
        <v>10317</v>
      </c>
      <c r="K3572">
        <v>1.20479284339663E+18</v>
      </c>
      <c r="L3572" t="s">
        <v>10318</v>
      </c>
    </row>
    <row r="3573" spans="1:12" x14ac:dyDescent="0.2">
      <c r="A3573" s="1">
        <v>43810.665902777779</v>
      </c>
      <c r="B3573" t="s">
        <v>10319</v>
      </c>
      <c r="D3573">
        <v>0</v>
      </c>
      <c r="E3573">
        <v>0</v>
      </c>
      <c r="F3573">
        <v>0</v>
      </c>
      <c r="G3573" t="s">
        <v>10320</v>
      </c>
      <c r="K3573">
        <v>1.2047926845960901E+18</v>
      </c>
      <c r="L3573" t="s">
        <v>10321</v>
      </c>
    </row>
    <row r="3574" spans="1:12" x14ac:dyDescent="0.2">
      <c r="A3574" s="1">
        <v>43810.665891203702</v>
      </c>
      <c r="B3574" t="s">
        <v>10322</v>
      </c>
      <c r="C3574" t="s">
        <v>666</v>
      </c>
      <c r="D3574">
        <v>0</v>
      </c>
      <c r="E3574">
        <v>0</v>
      </c>
      <c r="F3574">
        <v>0</v>
      </c>
      <c r="G3574" t="s">
        <v>10323</v>
      </c>
      <c r="K3574">
        <v>1.2047926797559199E+18</v>
      </c>
      <c r="L3574" t="s">
        <v>10324</v>
      </c>
    </row>
    <row r="3575" spans="1:12" x14ac:dyDescent="0.2">
      <c r="A3575" s="1">
        <v>43810.665659722225</v>
      </c>
      <c r="B3575" t="s">
        <v>10325</v>
      </c>
      <c r="D3575">
        <v>2</v>
      </c>
      <c r="E3575">
        <v>0</v>
      </c>
      <c r="F3575">
        <v>0</v>
      </c>
      <c r="G3575" t="s">
        <v>10326</v>
      </c>
      <c r="I3575" t="e">
        <f>AlRajhiBank</f>
        <v>#NAME?</v>
      </c>
      <c r="K3575">
        <v>1.2047925962221E+18</v>
      </c>
      <c r="L3575" t="s">
        <v>10327</v>
      </c>
    </row>
    <row r="3576" spans="1:12" x14ac:dyDescent="0.2">
      <c r="A3576" s="1">
        <v>43810.66547453704</v>
      </c>
      <c r="B3576" t="s">
        <v>10328</v>
      </c>
      <c r="D3576">
        <v>0</v>
      </c>
      <c r="E3576">
        <v>0</v>
      </c>
      <c r="F3576">
        <v>0</v>
      </c>
      <c r="G3576" t="s">
        <v>10329</v>
      </c>
      <c r="I3576" t="e">
        <f>y3_y5</f>
        <v>#NAME?</v>
      </c>
      <c r="K3576">
        <v>1.20479252859298E+18</v>
      </c>
      <c r="L3576" t="s">
        <v>10330</v>
      </c>
    </row>
    <row r="3577" spans="1:12" x14ac:dyDescent="0.2">
      <c r="A3577" s="1">
        <v>43810.665462962963</v>
      </c>
      <c r="B3577" t="s">
        <v>10331</v>
      </c>
      <c r="D3577">
        <v>0</v>
      </c>
      <c r="E3577">
        <v>0</v>
      </c>
      <c r="F3577">
        <v>0</v>
      </c>
      <c r="G3577" t="s">
        <v>10332</v>
      </c>
      <c r="J3577" t="s">
        <v>10333</v>
      </c>
      <c r="K3577">
        <v>1.2047925263533901E+18</v>
      </c>
      <c r="L3577" t="s">
        <v>10334</v>
      </c>
    </row>
    <row r="3578" spans="1:12" x14ac:dyDescent="0.2">
      <c r="A3578" s="1">
        <v>43810.665254629632</v>
      </c>
      <c r="B3578" t="s">
        <v>10335</v>
      </c>
      <c r="D3578">
        <v>0</v>
      </c>
      <c r="E3578">
        <v>0</v>
      </c>
      <c r="F3578">
        <v>2</v>
      </c>
      <c r="G3578" t="s">
        <v>298</v>
      </c>
      <c r="K3578">
        <v>1.2047924475466701E+18</v>
      </c>
      <c r="L3578" t="s">
        <v>10336</v>
      </c>
    </row>
    <row r="3579" spans="1:12" x14ac:dyDescent="0.2">
      <c r="A3579" s="1">
        <v>43810.665081018517</v>
      </c>
      <c r="B3579" t="s">
        <v>10337</v>
      </c>
      <c r="D3579">
        <v>0</v>
      </c>
      <c r="E3579">
        <v>0</v>
      </c>
      <c r="F3579">
        <v>0</v>
      </c>
      <c r="G3579" t="s">
        <v>10338</v>
      </c>
      <c r="K3579">
        <v>1.2047923855716301E+18</v>
      </c>
      <c r="L3579" t="s">
        <v>10339</v>
      </c>
    </row>
    <row r="3580" spans="1:12" x14ac:dyDescent="0.2">
      <c r="A3580" s="1">
        <v>43810.664976851855</v>
      </c>
      <c r="B3580" t="s">
        <v>5315</v>
      </c>
      <c r="D3580">
        <v>5</v>
      </c>
      <c r="E3580">
        <v>0</v>
      </c>
      <c r="F3580">
        <v>0</v>
      </c>
      <c r="G3580" t="s">
        <v>10340</v>
      </c>
      <c r="K3580">
        <v>1.20479234739501E+18</v>
      </c>
      <c r="L3580" t="s">
        <v>10341</v>
      </c>
    </row>
    <row r="3581" spans="1:12" x14ac:dyDescent="0.2">
      <c r="A3581" s="1">
        <v>43810.664861111109</v>
      </c>
      <c r="B3581" t="s">
        <v>10260</v>
      </c>
      <c r="D3581">
        <v>0</v>
      </c>
      <c r="E3581">
        <v>0</v>
      </c>
      <c r="F3581">
        <v>0</v>
      </c>
      <c r="G3581" t="s">
        <v>6451</v>
      </c>
      <c r="K3581">
        <v>1.2047923073058601E+18</v>
      </c>
      <c r="L3581" t="s">
        <v>10342</v>
      </c>
    </row>
    <row r="3582" spans="1:12" x14ac:dyDescent="0.2">
      <c r="A3582" s="1">
        <v>43810.664618055554</v>
      </c>
      <c r="B3582" t="s">
        <v>10343</v>
      </c>
      <c r="D3582">
        <v>0</v>
      </c>
      <c r="E3582">
        <v>0</v>
      </c>
      <c r="F3582">
        <v>1</v>
      </c>
      <c r="G3582" t="s">
        <v>10344</v>
      </c>
      <c r="K3582">
        <v>1.2047922169731899E+18</v>
      </c>
      <c r="L3582" t="s">
        <v>10345</v>
      </c>
    </row>
    <row r="3583" spans="1:12" x14ac:dyDescent="0.2">
      <c r="A3583" s="1">
        <v>43810.664143518516</v>
      </c>
      <c r="B3583" t="s">
        <v>10346</v>
      </c>
      <c r="D3583">
        <v>0</v>
      </c>
      <c r="E3583">
        <v>0</v>
      </c>
      <c r="F3583">
        <v>2</v>
      </c>
      <c r="G3583" t="s">
        <v>10347</v>
      </c>
      <c r="J3583" t="s">
        <v>10348</v>
      </c>
      <c r="K3583">
        <v>1.2047920444530099E+18</v>
      </c>
      <c r="L3583" t="s">
        <v>10349</v>
      </c>
    </row>
    <row r="3584" spans="1:12" x14ac:dyDescent="0.2">
      <c r="A3584" s="1">
        <v>43810.663993055554</v>
      </c>
      <c r="B3584" t="s">
        <v>10350</v>
      </c>
      <c r="D3584">
        <v>0</v>
      </c>
      <c r="E3584">
        <v>0</v>
      </c>
      <c r="F3584">
        <v>1</v>
      </c>
      <c r="G3584" t="s">
        <v>10351</v>
      </c>
      <c r="K3584">
        <v>1.20479199310638E+18</v>
      </c>
      <c r="L3584" t="s">
        <v>10352</v>
      </c>
    </row>
    <row r="3585" spans="1:12" x14ac:dyDescent="0.2">
      <c r="A3585" s="1">
        <v>43810.663900462961</v>
      </c>
      <c r="B3585" t="s">
        <v>10353</v>
      </c>
      <c r="D3585">
        <v>0</v>
      </c>
      <c r="E3585">
        <v>0</v>
      </c>
      <c r="F3585">
        <v>0</v>
      </c>
      <c r="G3585" t="s">
        <v>10354</v>
      </c>
      <c r="K3585">
        <v>1.20479195650689E+18</v>
      </c>
      <c r="L3585" t="s">
        <v>10355</v>
      </c>
    </row>
    <row r="3586" spans="1:12" x14ac:dyDescent="0.2">
      <c r="A3586" s="1">
        <v>43810.663495370369</v>
      </c>
      <c r="B3586" t="s">
        <v>10356</v>
      </c>
      <c r="D3586">
        <v>0</v>
      </c>
      <c r="E3586">
        <v>0</v>
      </c>
      <c r="F3586">
        <v>0</v>
      </c>
      <c r="G3586" t="s">
        <v>10357</v>
      </c>
      <c r="I3586" t="e">
        <f>kamnapp</f>
        <v>#NAME?</v>
      </c>
      <c r="K3586">
        <v>1.2047918110274801E+18</v>
      </c>
      <c r="L3586" t="s">
        <v>10358</v>
      </c>
    </row>
    <row r="3587" spans="1:12" x14ac:dyDescent="0.2">
      <c r="A3587" s="1">
        <v>43810.663321759261</v>
      </c>
      <c r="B3587" t="s">
        <v>10359</v>
      </c>
      <c r="D3587">
        <v>1</v>
      </c>
      <c r="E3587">
        <v>3</v>
      </c>
      <c r="F3587">
        <v>36</v>
      </c>
      <c r="G3587" t="s">
        <v>10360</v>
      </c>
      <c r="K3587">
        <v>1.2047917467664799E+18</v>
      </c>
      <c r="L3587" t="s">
        <v>10361</v>
      </c>
    </row>
    <row r="3588" spans="1:12" x14ac:dyDescent="0.2">
      <c r="A3588" s="1">
        <v>43810.663310185184</v>
      </c>
      <c r="B3588" t="s">
        <v>10362</v>
      </c>
      <c r="D3588">
        <v>3</v>
      </c>
      <c r="E3588">
        <v>5</v>
      </c>
      <c r="F3588">
        <v>18</v>
      </c>
      <c r="G3588" t="s">
        <v>10363</v>
      </c>
      <c r="K3588">
        <v>1.20479174346563E+18</v>
      </c>
      <c r="L3588" t="s">
        <v>10364</v>
      </c>
    </row>
    <row r="3589" spans="1:12" x14ac:dyDescent="0.2">
      <c r="A3589" s="1">
        <v>43810.663310185184</v>
      </c>
      <c r="B3589" t="s">
        <v>10365</v>
      </c>
      <c r="D3589">
        <v>0</v>
      </c>
      <c r="E3589">
        <v>0</v>
      </c>
      <c r="F3589">
        <v>2</v>
      </c>
      <c r="G3589" t="s">
        <v>10366</v>
      </c>
      <c r="K3589">
        <v>1.2047917428531799E+18</v>
      </c>
      <c r="L3589" t="s">
        <v>10367</v>
      </c>
    </row>
    <row r="3590" spans="1:12" x14ac:dyDescent="0.2">
      <c r="A3590" s="1">
        <v>43810.663032407407</v>
      </c>
      <c r="B3590" t="s">
        <v>10368</v>
      </c>
      <c r="D3590">
        <v>4</v>
      </c>
      <c r="E3590">
        <v>0</v>
      </c>
      <c r="F3590">
        <v>1</v>
      </c>
      <c r="G3590" t="s">
        <v>10369</v>
      </c>
      <c r="K3590">
        <v>1.2047916418416E+18</v>
      </c>
      <c r="L3590" t="s">
        <v>10370</v>
      </c>
    </row>
    <row r="3591" spans="1:12" x14ac:dyDescent="0.2">
      <c r="A3591" s="1">
        <v>43810.662997685184</v>
      </c>
      <c r="B3591" t="s">
        <v>10371</v>
      </c>
      <c r="D3591">
        <v>0</v>
      </c>
      <c r="E3591">
        <v>9</v>
      </c>
      <c r="F3591">
        <v>9</v>
      </c>
      <c r="G3591" t="s">
        <v>10372</v>
      </c>
      <c r="K3591">
        <v>1.20479163320994E+18</v>
      </c>
      <c r="L3591" t="s">
        <v>10373</v>
      </c>
    </row>
    <row r="3592" spans="1:12" x14ac:dyDescent="0.2">
      <c r="A3592" s="1">
        <v>43810.662974537037</v>
      </c>
      <c r="B3592" t="s">
        <v>10374</v>
      </c>
      <c r="D3592">
        <v>0</v>
      </c>
      <c r="E3592">
        <v>0</v>
      </c>
      <c r="F3592">
        <v>0</v>
      </c>
      <c r="G3592" t="s">
        <v>10375</v>
      </c>
      <c r="K3592">
        <v>1.20479162458221E+18</v>
      </c>
      <c r="L3592" t="s">
        <v>10376</v>
      </c>
    </row>
    <row r="3593" spans="1:12" x14ac:dyDescent="0.2">
      <c r="A3593" s="1">
        <v>43810.66269675926</v>
      </c>
      <c r="B3593" t="s">
        <v>10377</v>
      </c>
      <c r="D3593">
        <v>0</v>
      </c>
      <c r="E3593">
        <v>1</v>
      </c>
      <c r="F3593">
        <v>1</v>
      </c>
      <c r="G3593" t="s">
        <v>10378</v>
      </c>
      <c r="K3593">
        <v>1.2047915208277801E+18</v>
      </c>
      <c r="L3593" t="s">
        <v>10379</v>
      </c>
    </row>
    <row r="3594" spans="1:12" x14ac:dyDescent="0.2">
      <c r="A3594" s="1">
        <v>43810.662048611113</v>
      </c>
      <c r="B3594" t="s">
        <v>10380</v>
      </c>
      <c r="D3594">
        <v>1</v>
      </c>
      <c r="E3594">
        <v>0</v>
      </c>
      <c r="F3594">
        <v>0</v>
      </c>
      <c r="G3594" t="s">
        <v>10381</v>
      </c>
      <c r="K3594">
        <v>1.20479128868141E+18</v>
      </c>
      <c r="L3594" t="s">
        <v>10382</v>
      </c>
    </row>
    <row r="3595" spans="1:12" x14ac:dyDescent="0.2">
      <c r="A3595" s="1">
        <v>43810.661979166667</v>
      </c>
      <c r="B3595" t="s">
        <v>10383</v>
      </c>
      <c r="D3595">
        <v>0</v>
      </c>
      <c r="E3595">
        <v>1</v>
      </c>
      <c r="F3595">
        <v>1</v>
      </c>
      <c r="G3595" t="s">
        <v>10384</v>
      </c>
      <c r="K3595">
        <v>1.20479126376301E+18</v>
      </c>
      <c r="L3595" t="s">
        <v>10385</v>
      </c>
    </row>
    <row r="3596" spans="1:12" x14ac:dyDescent="0.2">
      <c r="A3596" s="1">
        <v>43810.661921296298</v>
      </c>
      <c r="B3596" t="s">
        <v>10386</v>
      </c>
      <c r="D3596">
        <v>1</v>
      </c>
      <c r="E3596">
        <v>0</v>
      </c>
      <c r="F3596">
        <v>1</v>
      </c>
      <c r="G3596" t="s">
        <v>10387</v>
      </c>
      <c r="K3596">
        <v>1.20479124233857E+18</v>
      </c>
      <c r="L3596" t="s">
        <v>10388</v>
      </c>
    </row>
    <row r="3597" spans="1:12" x14ac:dyDescent="0.2">
      <c r="A3597" s="1">
        <v>43810.661828703705</v>
      </c>
      <c r="B3597" t="s">
        <v>10389</v>
      </c>
      <c r="D3597">
        <v>1</v>
      </c>
      <c r="E3597">
        <v>0</v>
      </c>
      <c r="F3597">
        <v>0</v>
      </c>
      <c r="G3597" t="s">
        <v>10390</v>
      </c>
      <c r="K3597">
        <v>1.2047912071231401E+18</v>
      </c>
      <c r="L3597" t="s">
        <v>10391</v>
      </c>
    </row>
    <row r="3598" spans="1:12" x14ac:dyDescent="0.2">
      <c r="A3598" s="1">
        <v>43810.661793981482</v>
      </c>
      <c r="B3598" t="s">
        <v>10392</v>
      </c>
      <c r="D3598">
        <v>0</v>
      </c>
      <c r="E3598">
        <v>0</v>
      </c>
      <c r="F3598">
        <v>0</v>
      </c>
      <c r="G3598" t="s">
        <v>6451</v>
      </c>
      <c r="K3598">
        <v>1.2047911947877E+18</v>
      </c>
      <c r="L3598" t="s">
        <v>10393</v>
      </c>
    </row>
    <row r="3599" spans="1:12" x14ac:dyDescent="0.2">
      <c r="A3599" s="1">
        <v>43810.661759259259</v>
      </c>
      <c r="B3599" t="s">
        <v>10394</v>
      </c>
      <c r="D3599">
        <v>0</v>
      </c>
      <c r="E3599">
        <v>2</v>
      </c>
      <c r="F3599">
        <v>1</v>
      </c>
      <c r="G3599" t="s">
        <v>10395</v>
      </c>
      <c r="K3599">
        <v>1.20479118096749E+18</v>
      </c>
      <c r="L3599" t="s">
        <v>10396</v>
      </c>
    </row>
    <row r="3600" spans="1:12" x14ac:dyDescent="0.2">
      <c r="A3600" s="1">
        <v>43810.661620370367</v>
      </c>
      <c r="B3600" t="s">
        <v>10397</v>
      </c>
      <c r="D3600">
        <v>0</v>
      </c>
      <c r="E3600">
        <v>0</v>
      </c>
      <c r="F3600">
        <v>1</v>
      </c>
      <c r="G3600" t="s">
        <v>10398</v>
      </c>
      <c r="K3600">
        <v>1.2047911315082801E+18</v>
      </c>
      <c r="L3600" t="s">
        <v>10399</v>
      </c>
    </row>
    <row r="3601" spans="1:12" x14ac:dyDescent="0.2">
      <c r="A3601" s="1">
        <v>43810.661412037036</v>
      </c>
      <c r="B3601" t="s">
        <v>10291</v>
      </c>
      <c r="D3601">
        <v>1</v>
      </c>
      <c r="E3601">
        <v>0</v>
      </c>
      <c r="F3601">
        <v>0</v>
      </c>
      <c r="G3601" t="s">
        <v>10400</v>
      </c>
      <c r="K3601">
        <v>1.2047910572312901E+18</v>
      </c>
      <c r="L3601" t="s">
        <v>10401</v>
      </c>
    </row>
    <row r="3602" spans="1:12" x14ac:dyDescent="0.2">
      <c r="A3602" s="1">
        <v>43810.66101851852</v>
      </c>
      <c r="B3602" t="s">
        <v>10402</v>
      </c>
      <c r="C3602" t="s">
        <v>10403</v>
      </c>
      <c r="D3602">
        <v>0</v>
      </c>
      <c r="E3602">
        <v>0</v>
      </c>
      <c r="F3602">
        <v>0</v>
      </c>
      <c r="G3602" t="s">
        <v>10404</v>
      </c>
      <c r="K3602">
        <v>1.2047909148766001E+18</v>
      </c>
      <c r="L3602" t="s">
        <v>10405</v>
      </c>
    </row>
    <row r="3603" spans="1:12" x14ac:dyDescent="0.2">
      <c r="A3603" s="1">
        <v>43810.660787037035</v>
      </c>
      <c r="B3603" t="s">
        <v>10406</v>
      </c>
      <c r="D3603">
        <v>0</v>
      </c>
      <c r="E3603">
        <v>0</v>
      </c>
      <c r="F3603">
        <v>0</v>
      </c>
      <c r="G3603" t="s">
        <v>10407</v>
      </c>
      <c r="K3603">
        <v>1.2047908287298701E+18</v>
      </c>
      <c r="L3603" t="s">
        <v>10408</v>
      </c>
    </row>
    <row r="3604" spans="1:12" x14ac:dyDescent="0.2">
      <c r="A3604" s="1">
        <v>43810.660405092596</v>
      </c>
      <c r="B3604" t="s">
        <v>10409</v>
      </c>
      <c r="D3604">
        <v>0</v>
      </c>
      <c r="E3604">
        <v>0</v>
      </c>
      <c r="F3604">
        <v>0</v>
      </c>
      <c r="G3604" t="s">
        <v>10410</v>
      </c>
      <c r="K3604">
        <v>1.2047906899990001E+18</v>
      </c>
      <c r="L3604" t="s">
        <v>10411</v>
      </c>
    </row>
    <row r="3605" spans="1:12" x14ac:dyDescent="0.2">
      <c r="A3605" s="1">
        <v>43810.660393518519</v>
      </c>
      <c r="B3605" t="s">
        <v>3214</v>
      </c>
      <c r="C3605" t="s">
        <v>4524</v>
      </c>
      <c r="D3605">
        <v>0</v>
      </c>
      <c r="E3605">
        <v>0</v>
      </c>
      <c r="F3605">
        <v>0</v>
      </c>
      <c r="G3605" t="s">
        <v>10412</v>
      </c>
      <c r="K3605">
        <v>1.20479068804445E+18</v>
      </c>
      <c r="L3605" t="s">
        <v>10413</v>
      </c>
    </row>
    <row r="3606" spans="1:12" x14ac:dyDescent="0.2">
      <c r="A3606" s="1">
        <v>43810.660034722219</v>
      </c>
      <c r="B3606" t="s">
        <v>10414</v>
      </c>
      <c r="D3606">
        <v>0</v>
      </c>
      <c r="E3606">
        <v>3</v>
      </c>
      <c r="F3606">
        <v>3</v>
      </c>
      <c r="G3606" t="s">
        <v>10415</v>
      </c>
      <c r="K3606">
        <v>1.20479055569745E+18</v>
      </c>
      <c r="L3606" t="s">
        <v>10416</v>
      </c>
    </row>
    <row r="3607" spans="1:12" x14ac:dyDescent="0.2">
      <c r="A3607" s="1">
        <v>43810.659930555557</v>
      </c>
      <c r="B3607" t="s">
        <v>10417</v>
      </c>
      <c r="D3607">
        <v>0</v>
      </c>
      <c r="E3607">
        <v>0</v>
      </c>
      <c r="F3607">
        <v>0</v>
      </c>
      <c r="G3607" t="s">
        <v>10418</v>
      </c>
      <c r="J3607" t="s">
        <v>10348</v>
      </c>
      <c r="K3607">
        <v>1.20479052169424E+18</v>
      </c>
      <c r="L3607" t="s">
        <v>10419</v>
      </c>
    </row>
    <row r="3608" spans="1:12" x14ac:dyDescent="0.2">
      <c r="A3608" s="1">
        <v>43810.659814814811</v>
      </c>
      <c r="B3608" t="s">
        <v>10420</v>
      </c>
      <c r="D3608">
        <v>0</v>
      </c>
      <c r="E3608">
        <v>0</v>
      </c>
      <c r="F3608">
        <v>0</v>
      </c>
      <c r="G3608" t="s">
        <v>10421</v>
      </c>
      <c r="K3608">
        <v>1.2047904779853701E+18</v>
      </c>
      <c r="L3608" t="s">
        <v>10422</v>
      </c>
    </row>
    <row r="3609" spans="1:12" x14ac:dyDescent="0.2">
      <c r="A3609" s="1">
        <v>43810.659803240742</v>
      </c>
      <c r="B3609" t="s">
        <v>10423</v>
      </c>
      <c r="D3609">
        <v>0</v>
      </c>
      <c r="E3609">
        <v>1</v>
      </c>
      <c r="F3609">
        <v>1</v>
      </c>
      <c r="G3609" t="s">
        <v>10424</v>
      </c>
      <c r="K3609">
        <v>1.20479047192882E+18</v>
      </c>
      <c r="L3609" t="s">
        <v>10425</v>
      </c>
    </row>
    <row r="3610" spans="1:12" x14ac:dyDescent="0.2">
      <c r="A3610" s="1">
        <v>43810.659756944442</v>
      </c>
      <c r="B3610" t="s">
        <v>10426</v>
      </c>
      <c r="D3610">
        <v>0</v>
      </c>
      <c r="E3610">
        <v>0</v>
      </c>
      <c r="F3610">
        <v>0</v>
      </c>
      <c r="G3610" t="s">
        <v>10427</v>
      </c>
      <c r="K3610">
        <v>1.2047904577394601E+18</v>
      </c>
      <c r="L3610" t="s">
        <v>10428</v>
      </c>
    </row>
    <row r="3611" spans="1:12" x14ac:dyDescent="0.2">
      <c r="A3611" s="1">
        <v>43810.659641203703</v>
      </c>
      <c r="B3611" t="s">
        <v>10429</v>
      </c>
      <c r="D3611">
        <v>0</v>
      </c>
      <c r="E3611">
        <v>1</v>
      </c>
      <c r="F3611">
        <v>0</v>
      </c>
      <c r="G3611" t="s">
        <v>8100</v>
      </c>
      <c r="K3611">
        <v>1.2047904134516401E+18</v>
      </c>
      <c r="L3611" t="s">
        <v>10430</v>
      </c>
    </row>
    <row r="3612" spans="1:12" x14ac:dyDescent="0.2">
      <c r="A3612" s="1">
        <v>43810.659386574072</v>
      </c>
      <c r="B3612" t="s">
        <v>10414</v>
      </c>
      <c r="D3612">
        <v>0</v>
      </c>
      <c r="E3612">
        <v>4</v>
      </c>
      <c r="F3612">
        <v>3</v>
      </c>
      <c r="G3612" t="s">
        <v>10431</v>
      </c>
      <c r="K3612">
        <v>1.2047903242011599E+18</v>
      </c>
      <c r="L3612" t="s">
        <v>10432</v>
      </c>
    </row>
    <row r="3613" spans="1:12" x14ac:dyDescent="0.2">
      <c r="A3613" s="1">
        <v>43810.659062500003</v>
      </c>
      <c r="B3613" t="s">
        <v>10433</v>
      </c>
      <c r="D3613">
        <v>0</v>
      </c>
      <c r="E3613">
        <v>0</v>
      </c>
      <c r="F3613">
        <v>0</v>
      </c>
      <c r="G3613" t="s">
        <v>10434</v>
      </c>
      <c r="K3613">
        <v>1.2047902069452001E+18</v>
      </c>
      <c r="L3613" t="s">
        <v>10435</v>
      </c>
    </row>
    <row r="3614" spans="1:12" x14ac:dyDescent="0.2">
      <c r="A3614" s="1">
        <v>43810.659062500003</v>
      </c>
      <c r="B3614" t="s">
        <v>7536</v>
      </c>
      <c r="D3614">
        <v>53</v>
      </c>
      <c r="E3614">
        <v>633</v>
      </c>
      <c r="F3614">
        <v>656</v>
      </c>
      <c r="G3614" t="s">
        <v>10436</v>
      </c>
      <c r="K3614">
        <v>1.2047902066390899E+18</v>
      </c>
      <c r="L3614" t="s">
        <v>10437</v>
      </c>
    </row>
    <row r="3615" spans="1:12" x14ac:dyDescent="0.2">
      <c r="A3615" s="1">
        <v>43810.659004629626</v>
      </c>
      <c r="B3615" t="s">
        <v>10100</v>
      </c>
      <c r="D3615">
        <v>0</v>
      </c>
      <c r="E3615">
        <v>6</v>
      </c>
      <c r="F3615">
        <v>2</v>
      </c>
      <c r="G3615" t="s">
        <v>10438</v>
      </c>
      <c r="K3615">
        <v>1.2047901843673201E+18</v>
      </c>
      <c r="L3615" t="s">
        <v>10439</v>
      </c>
    </row>
    <row r="3616" spans="1:12" x14ac:dyDescent="0.2">
      <c r="A3616" s="1">
        <v>43810.658761574072</v>
      </c>
      <c r="B3616" t="s">
        <v>2052</v>
      </c>
      <c r="D3616">
        <v>19</v>
      </c>
      <c r="E3616">
        <v>74</v>
      </c>
      <c r="F3616">
        <v>93</v>
      </c>
      <c r="G3616" t="s">
        <v>10440</v>
      </c>
      <c r="K3616">
        <v>1.2047900980485601E+18</v>
      </c>
      <c r="L3616" t="s">
        <v>10441</v>
      </c>
    </row>
    <row r="3617" spans="1:12" x14ac:dyDescent="0.2">
      <c r="A3617" s="1">
        <v>43810.658715277779</v>
      </c>
      <c r="B3617" t="s">
        <v>10442</v>
      </c>
      <c r="D3617">
        <v>0</v>
      </c>
      <c r="E3617">
        <v>0</v>
      </c>
      <c r="F3617">
        <v>0</v>
      </c>
      <c r="G3617" t="s">
        <v>10443</v>
      </c>
      <c r="K3617">
        <v>1.2047900804072599E+18</v>
      </c>
      <c r="L3617" t="s">
        <v>10444</v>
      </c>
    </row>
    <row r="3618" spans="1:12" x14ac:dyDescent="0.2">
      <c r="A3618" s="1">
        <v>43810.658518518518</v>
      </c>
      <c r="B3618" t="s">
        <v>10445</v>
      </c>
      <c r="D3618">
        <v>0</v>
      </c>
      <c r="E3618">
        <v>0</v>
      </c>
      <c r="F3618">
        <v>0</v>
      </c>
      <c r="G3618" t="s">
        <v>10446</v>
      </c>
      <c r="K3618">
        <v>1.2047900087349801E+18</v>
      </c>
      <c r="L3618" t="s">
        <v>10447</v>
      </c>
    </row>
    <row r="3619" spans="1:12" x14ac:dyDescent="0.2">
      <c r="A3619" s="1">
        <v>43810.658425925925</v>
      </c>
      <c r="B3619" t="s">
        <v>10448</v>
      </c>
      <c r="D3619">
        <v>0</v>
      </c>
      <c r="E3619">
        <v>0</v>
      </c>
      <c r="F3619">
        <v>0</v>
      </c>
      <c r="G3619" t="s">
        <v>10449</v>
      </c>
      <c r="K3619">
        <v>1.2047899756083699E+18</v>
      </c>
      <c r="L3619" t="s">
        <v>10450</v>
      </c>
    </row>
    <row r="3620" spans="1:12" x14ac:dyDescent="0.2">
      <c r="A3620" s="1">
        <v>43810.658402777779</v>
      </c>
      <c r="B3620" t="s">
        <v>10451</v>
      </c>
      <c r="D3620">
        <v>0</v>
      </c>
      <c r="E3620">
        <v>0</v>
      </c>
      <c r="F3620">
        <v>0</v>
      </c>
      <c r="G3620" t="s">
        <v>10452</v>
      </c>
      <c r="J3620" t="s">
        <v>10453</v>
      </c>
      <c r="K3620">
        <v>1.2047899654581601E+18</v>
      </c>
      <c r="L3620" t="s">
        <v>10454</v>
      </c>
    </row>
    <row r="3621" spans="1:12" x14ac:dyDescent="0.2">
      <c r="A3621" s="1">
        <v>43810.658206018517</v>
      </c>
      <c r="B3621" t="s">
        <v>10455</v>
      </c>
      <c r="D3621">
        <v>0</v>
      </c>
      <c r="E3621">
        <v>0</v>
      </c>
      <c r="F3621">
        <v>0</v>
      </c>
      <c r="G3621" t="s">
        <v>10456</v>
      </c>
      <c r="K3621">
        <v>1.2047898927792499E+18</v>
      </c>
      <c r="L3621" t="s">
        <v>10457</v>
      </c>
    </row>
    <row r="3622" spans="1:12" x14ac:dyDescent="0.2">
      <c r="A3622" s="1">
        <v>43810.657523148147</v>
      </c>
      <c r="B3622" t="s">
        <v>10458</v>
      </c>
      <c r="D3622">
        <v>0</v>
      </c>
      <c r="E3622">
        <v>0</v>
      </c>
      <c r="F3622">
        <v>0</v>
      </c>
      <c r="G3622" t="s">
        <v>6451</v>
      </c>
      <c r="K3622">
        <v>1.2047896460577001E+18</v>
      </c>
      <c r="L3622" t="s">
        <v>10459</v>
      </c>
    </row>
    <row r="3623" spans="1:12" x14ac:dyDescent="0.2">
      <c r="A3623" s="1">
        <v>43810.657500000001</v>
      </c>
      <c r="B3623" t="s">
        <v>10460</v>
      </c>
      <c r="D3623">
        <v>0</v>
      </c>
      <c r="E3623">
        <v>0</v>
      </c>
      <c r="F3623">
        <v>3</v>
      </c>
      <c r="G3623" t="s">
        <v>10461</v>
      </c>
      <c r="K3623">
        <v>1.20478963972016E+18</v>
      </c>
      <c r="L3623" t="s">
        <v>10462</v>
      </c>
    </row>
    <row r="3624" spans="1:12" x14ac:dyDescent="0.2">
      <c r="A3624" s="1">
        <v>43810.657175925924</v>
      </c>
      <c r="B3624" t="s">
        <v>10463</v>
      </c>
      <c r="D3624">
        <v>0</v>
      </c>
      <c r="E3624">
        <v>0</v>
      </c>
      <c r="F3624">
        <v>0</v>
      </c>
      <c r="G3624" t="s">
        <v>10464</v>
      </c>
      <c r="K3624">
        <v>1.2047895230513999E+18</v>
      </c>
      <c r="L3624" t="s">
        <v>10465</v>
      </c>
    </row>
    <row r="3625" spans="1:12" x14ac:dyDescent="0.2">
      <c r="A3625" s="1">
        <v>43810.657129629632</v>
      </c>
      <c r="B3625" t="s">
        <v>10466</v>
      </c>
      <c r="D3625">
        <v>0</v>
      </c>
      <c r="E3625">
        <v>0</v>
      </c>
      <c r="F3625">
        <v>0</v>
      </c>
      <c r="G3625" t="s">
        <v>10467</v>
      </c>
      <c r="K3625">
        <v>1.20478950283486E+18</v>
      </c>
      <c r="L3625" t="s">
        <v>10468</v>
      </c>
    </row>
    <row r="3626" spans="1:12" x14ac:dyDescent="0.2">
      <c r="A3626" s="1">
        <v>43810.657048611109</v>
      </c>
      <c r="B3626" t="s">
        <v>10469</v>
      </c>
      <c r="D3626">
        <v>0</v>
      </c>
      <c r="E3626">
        <v>0</v>
      </c>
      <c r="F3626">
        <v>0</v>
      </c>
      <c r="G3626" t="s">
        <v>10138</v>
      </c>
      <c r="K3626">
        <v>1.2047894748963999E+18</v>
      </c>
      <c r="L3626" t="s">
        <v>10470</v>
      </c>
    </row>
    <row r="3627" spans="1:12" x14ac:dyDescent="0.2">
      <c r="A3627" s="1">
        <v>43810.656817129631</v>
      </c>
      <c r="B3627" t="s">
        <v>10471</v>
      </c>
      <c r="D3627">
        <v>0</v>
      </c>
      <c r="E3627">
        <v>0</v>
      </c>
      <c r="F3627">
        <v>0</v>
      </c>
      <c r="G3627" t="s">
        <v>10472</v>
      </c>
      <c r="K3627">
        <v>1.20478938963473E+18</v>
      </c>
      <c r="L3627" t="s">
        <v>10473</v>
      </c>
    </row>
    <row r="3628" spans="1:12" x14ac:dyDescent="0.2">
      <c r="A3628" s="1">
        <v>43810.656550925924</v>
      </c>
      <c r="B3628" t="s">
        <v>10474</v>
      </c>
      <c r="D3628">
        <v>0</v>
      </c>
      <c r="E3628">
        <v>0</v>
      </c>
      <c r="F3628">
        <v>0</v>
      </c>
      <c r="G3628" t="s">
        <v>10475</v>
      </c>
      <c r="K3628">
        <v>1.2047892955565E+18</v>
      </c>
      <c r="L3628" t="s">
        <v>10476</v>
      </c>
    </row>
    <row r="3629" spans="1:12" x14ac:dyDescent="0.2">
      <c r="A3629" s="1">
        <v>43810.655995370369</v>
      </c>
      <c r="B3629" t="s">
        <v>10477</v>
      </c>
      <c r="D3629">
        <v>0</v>
      </c>
      <c r="E3629">
        <v>0</v>
      </c>
      <c r="F3629">
        <v>8</v>
      </c>
      <c r="G3629" t="s">
        <v>10478</v>
      </c>
      <c r="K3629">
        <v>1.20478909337427E+18</v>
      </c>
      <c r="L3629" t="s">
        <v>10479</v>
      </c>
    </row>
    <row r="3630" spans="1:12" x14ac:dyDescent="0.2">
      <c r="A3630" s="1">
        <v>43810.655763888892</v>
      </c>
      <c r="B3630" t="s">
        <v>10480</v>
      </c>
      <c r="D3630">
        <v>0</v>
      </c>
      <c r="E3630">
        <v>0</v>
      </c>
      <c r="F3630">
        <v>0</v>
      </c>
      <c r="G3630" t="s">
        <v>10481</v>
      </c>
      <c r="K3630">
        <v>1.20478901093104E+18</v>
      </c>
      <c r="L3630" t="s">
        <v>10482</v>
      </c>
    </row>
    <row r="3631" spans="1:12" x14ac:dyDescent="0.2">
      <c r="A3631" s="1">
        <v>43810.655474537038</v>
      </c>
      <c r="B3631" t="s">
        <v>10483</v>
      </c>
      <c r="D3631">
        <v>0</v>
      </c>
      <c r="E3631">
        <v>1</v>
      </c>
      <c r="F3631">
        <v>1</v>
      </c>
      <c r="G3631" t="s">
        <v>10484</v>
      </c>
      <c r="K3631">
        <v>1.2047889041441101E+18</v>
      </c>
      <c r="L3631" t="s">
        <v>10485</v>
      </c>
    </row>
    <row r="3632" spans="1:12" x14ac:dyDescent="0.2">
      <c r="A3632" s="1">
        <v>43810.655289351853</v>
      </c>
      <c r="B3632" t="s">
        <v>10486</v>
      </c>
      <c r="D3632">
        <v>0</v>
      </c>
      <c r="E3632">
        <v>2</v>
      </c>
      <c r="F3632">
        <v>5</v>
      </c>
      <c r="G3632" t="s">
        <v>10487</v>
      </c>
      <c r="K3632">
        <v>1.20478883900237E+18</v>
      </c>
      <c r="L3632" t="s">
        <v>10488</v>
      </c>
    </row>
    <row r="3633" spans="1:12" x14ac:dyDescent="0.2">
      <c r="A3633" s="1">
        <v>43810.655243055553</v>
      </c>
      <c r="B3633" t="s">
        <v>10489</v>
      </c>
      <c r="D3633">
        <v>0</v>
      </c>
      <c r="E3633">
        <v>0</v>
      </c>
      <c r="F3633">
        <v>1</v>
      </c>
      <c r="G3633" t="s">
        <v>10490</v>
      </c>
      <c r="K3633">
        <v>1.2047888199896E+18</v>
      </c>
      <c r="L3633" t="s">
        <v>10491</v>
      </c>
    </row>
    <row r="3634" spans="1:12" x14ac:dyDescent="0.2">
      <c r="A3634" s="1">
        <v>43810.655162037037</v>
      </c>
      <c r="B3634" t="s">
        <v>10492</v>
      </c>
      <c r="D3634">
        <v>0</v>
      </c>
      <c r="E3634">
        <v>0</v>
      </c>
      <c r="F3634">
        <v>0</v>
      </c>
      <c r="G3634" t="s">
        <v>10493</v>
      </c>
      <c r="K3634">
        <v>1.2047887916024901E+18</v>
      </c>
      <c r="L3634" t="s">
        <v>10494</v>
      </c>
    </row>
    <row r="3635" spans="1:12" x14ac:dyDescent="0.2">
      <c r="A3635" s="1">
        <v>43810.655081018522</v>
      </c>
      <c r="B3635" t="s">
        <v>10495</v>
      </c>
      <c r="D3635">
        <v>1</v>
      </c>
      <c r="E3635">
        <v>0</v>
      </c>
      <c r="F3635">
        <v>0</v>
      </c>
      <c r="G3635" t="s">
        <v>10496</v>
      </c>
      <c r="K3635">
        <v>1.2047887640082299E+18</v>
      </c>
      <c r="L3635" t="s">
        <v>10497</v>
      </c>
    </row>
    <row r="3636" spans="1:12" x14ac:dyDescent="0.2">
      <c r="A3636" s="1">
        <v>43810.654780092591</v>
      </c>
      <c r="B3636" t="s">
        <v>10498</v>
      </c>
      <c r="D3636">
        <v>0</v>
      </c>
      <c r="E3636">
        <v>0</v>
      </c>
      <c r="F3636">
        <v>3</v>
      </c>
      <c r="G3636" t="s">
        <v>10499</v>
      </c>
      <c r="J3636" t="s">
        <v>10500</v>
      </c>
      <c r="K3636">
        <v>1.2047886551199099E+18</v>
      </c>
      <c r="L3636" t="s">
        <v>10501</v>
      </c>
    </row>
    <row r="3637" spans="1:12" x14ac:dyDescent="0.2">
      <c r="A3637" s="1">
        <v>43810.654733796298</v>
      </c>
      <c r="B3637" t="s">
        <v>10502</v>
      </c>
      <c r="D3637">
        <v>0</v>
      </c>
      <c r="E3637">
        <v>1</v>
      </c>
      <c r="F3637">
        <v>1</v>
      </c>
      <c r="G3637" t="s">
        <v>10503</v>
      </c>
      <c r="K3637">
        <v>1.2047886374576799E+18</v>
      </c>
      <c r="L3637" t="s">
        <v>10504</v>
      </c>
    </row>
    <row r="3638" spans="1:12" x14ac:dyDescent="0.2">
      <c r="A3638" s="1">
        <v>43810.654664351852</v>
      </c>
      <c r="B3638" t="s">
        <v>10505</v>
      </c>
      <c r="D3638">
        <v>3</v>
      </c>
      <c r="E3638">
        <v>9</v>
      </c>
      <c r="F3638">
        <v>5</v>
      </c>
      <c r="G3638" t="s">
        <v>10506</v>
      </c>
      <c r="K3638">
        <v>1.2047886134368499E+18</v>
      </c>
      <c r="L3638" t="s">
        <v>10507</v>
      </c>
    </row>
    <row r="3639" spans="1:12" x14ac:dyDescent="0.2">
      <c r="A3639" s="1">
        <v>43810.654479166667</v>
      </c>
      <c r="B3639" t="s">
        <v>10038</v>
      </c>
      <c r="D3639">
        <v>0</v>
      </c>
      <c r="E3639">
        <v>1</v>
      </c>
      <c r="F3639">
        <v>1</v>
      </c>
      <c r="G3639" t="s">
        <v>10508</v>
      </c>
      <c r="K3639">
        <v>1.2047885436686799E+18</v>
      </c>
      <c r="L3639" t="s">
        <v>10509</v>
      </c>
    </row>
    <row r="3640" spans="1:12" x14ac:dyDescent="0.2">
      <c r="A3640" s="1">
        <v>43810.654340277775</v>
      </c>
      <c r="B3640" t="s">
        <v>557</v>
      </c>
      <c r="D3640">
        <v>5</v>
      </c>
      <c r="E3640">
        <v>49</v>
      </c>
      <c r="F3640">
        <v>36</v>
      </c>
      <c r="G3640" t="s">
        <v>10510</v>
      </c>
      <c r="K3640">
        <v>1.2047884957362801E+18</v>
      </c>
      <c r="L3640" t="s">
        <v>10511</v>
      </c>
    </row>
    <row r="3641" spans="1:12" x14ac:dyDescent="0.2">
      <c r="A3641" s="1">
        <v>43810.65425925926</v>
      </c>
      <c r="B3641" t="s">
        <v>10512</v>
      </c>
      <c r="D3641">
        <v>0</v>
      </c>
      <c r="E3641">
        <v>3</v>
      </c>
      <c r="F3641">
        <v>3</v>
      </c>
      <c r="G3641" t="s">
        <v>10513</v>
      </c>
      <c r="K3641">
        <v>1.2047884663636301E+18</v>
      </c>
      <c r="L3641" t="s">
        <v>10514</v>
      </c>
    </row>
    <row r="3642" spans="1:12" x14ac:dyDescent="0.2">
      <c r="A3642" s="1">
        <v>43810.65425925926</v>
      </c>
      <c r="B3642" t="s">
        <v>10414</v>
      </c>
      <c r="D3642">
        <v>0</v>
      </c>
      <c r="E3642">
        <v>3</v>
      </c>
      <c r="F3642">
        <v>3</v>
      </c>
      <c r="G3642" t="s">
        <v>10515</v>
      </c>
      <c r="K3642">
        <v>1.20478846400224E+18</v>
      </c>
      <c r="L3642" t="s">
        <v>10516</v>
      </c>
    </row>
    <row r="3643" spans="1:12" x14ac:dyDescent="0.2">
      <c r="A3643" s="1">
        <v>43810.654027777775</v>
      </c>
      <c r="B3643" t="s">
        <v>10517</v>
      </c>
      <c r="D3643">
        <v>1</v>
      </c>
      <c r="E3643">
        <v>0</v>
      </c>
      <c r="F3643">
        <v>0</v>
      </c>
      <c r="G3643" t="s">
        <v>10518</v>
      </c>
      <c r="K3643">
        <v>1.20478838058593E+18</v>
      </c>
      <c r="L3643" t="s">
        <v>10519</v>
      </c>
    </row>
    <row r="3644" spans="1:12" x14ac:dyDescent="0.2">
      <c r="A3644" s="1">
        <v>43810.653923611113</v>
      </c>
      <c r="B3644" t="s">
        <v>10520</v>
      </c>
      <c r="D3644">
        <v>0</v>
      </c>
      <c r="E3644">
        <v>0</v>
      </c>
      <c r="F3644">
        <v>1</v>
      </c>
      <c r="G3644" t="s">
        <v>10521</v>
      </c>
      <c r="K3644">
        <v>1.2047883410629299E+18</v>
      </c>
      <c r="L3644" t="s">
        <v>10522</v>
      </c>
    </row>
    <row r="3645" spans="1:12" x14ac:dyDescent="0.2">
      <c r="A3645" s="1">
        <v>43810.653831018521</v>
      </c>
      <c r="B3645" t="s">
        <v>7866</v>
      </c>
      <c r="D3645">
        <v>1</v>
      </c>
      <c r="E3645">
        <v>1</v>
      </c>
      <c r="F3645">
        <v>1</v>
      </c>
      <c r="G3645" t="s">
        <v>6451</v>
      </c>
      <c r="K3645">
        <v>1.2047883099664E+18</v>
      </c>
      <c r="L3645" t="s">
        <v>10523</v>
      </c>
    </row>
    <row r="3646" spans="1:12" x14ac:dyDescent="0.2">
      <c r="A3646" s="1">
        <v>43810.653715277775</v>
      </c>
      <c r="B3646" t="s">
        <v>10414</v>
      </c>
      <c r="D3646">
        <v>0</v>
      </c>
      <c r="E3646">
        <v>4</v>
      </c>
      <c r="F3646">
        <v>5</v>
      </c>
      <c r="G3646" t="s">
        <v>10524</v>
      </c>
      <c r="K3646">
        <v>1.20478826818271E+18</v>
      </c>
      <c r="L3646" t="s">
        <v>10525</v>
      </c>
    </row>
    <row r="3647" spans="1:12" x14ac:dyDescent="0.2">
      <c r="A3647" s="1">
        <v>43810.653368055559</v>
      </c>
      <c r="B3647" t="s">
        <v>10526</v>
      </c>
      <c r="D3647">
        <v>1</v>
      </c>
      <c r="E3647">
        <v>0</v>
      </c>
      <c r="F3647">
        <v>2</v>
      </c>
      <c r="G3647" t="s">
        <v>10527</v>
      </c>
      <c r="K3647">
        <v>1.2047881431840599E+18</v>
      </c>
      <c r="L3647" t="s">
        <v>10528</v>
      </c>
    </row>
    <row r="3648" spans="1:12" x14ac:dyDescent="0.2">
      <c r="A3648" s="1">
        <v>43810.653298611112</v>
      </c>
      <c r="B3648" t="s">
        <v>10529</v>
      </c>
      <c r="D3648">
        <v>0</v>
      </c>
      <c r="E3648">
        <v>0</v>
      </c>
      <c r="F3648">
        <v>1</v>
      </c>
      <c r="G3648" t="s">
        <v>10530</v>
      </c>
      <c r="K3648">
        <v>1.20478811619377E+18</v>
      </c>
      <c r="L3648" t="s">
        <v>10531</v>
      </c>
    </row>
    <row r="3649" spans="1:12" x14ac:dyDescent="0.2">
      <c r="A3649" s="1">
        <v>43810.65320601852</v>
      </c>
      <c r="B3649" t="s">
        <v>10532</v>
      </c>
      <c r="D3649">
        <v>0</v>
      </c>
      <c r="E3649">
        <v>0</v>
      </c>
      <c r="F3649">
        <v>0</v>
      </c>
      <c r="G3649" t="s">
        <v>10533</v>
      </c>
      <c r="K3649">
        <v>1.2047880818128599E+18</v>
      </c>
      <c r="L3649" t="s">
        <v>10534</v>
      </c>
    </row>
    <row r="3650" spans="1:12" x14ac:dyDescent="0.2">
      <c r="A3650" s="1">
        <v>43810.653101851851</v>
      </c>
      <c r="B3650" t="s">
        <v>10535</v>
      </c>
      <c r="D3650">
        <v>0</v>
      </c>
      <c r="E3650">
        <v>0</v>
      </c>
      <c r="F3650">
        <v>0</v>
      </c>
      <c r="G3650" t="s">
        <v>10536</v>
      </c>
      <c r="K3650">
        <v>1.2047880464508201E+18</v>
      </c>
      <c r="L3650" t="s">
        <v>10537</v>
      </c>
    </row>
    <row r="3651" spans="1:12" x14ac:dyDescent="0.2">
      <c r="A3651" s="1">
        <v>43810.65289351852</v>
      </c>
      <c r="B3651" t="s">
        <v>10538</v>
      </c>
      <c r="D3651">
        <v>0</v>
      </c>
      <c r="E3651">
        <v>0</v>
      </c>
      <c r="F3651">
        <v>0</v>
      </c>
      <c r="G3651" t="s">
        <v>10539</v>
      </c>
      <c r="K3651">
        <v>1.20478797170832E+18</v>
      </c>
      <c r="L3651" t="s">
        <v>10540</v>
      </c>
    </row>
    <row r="3652" spans="1:12" x14ac:dyDescent="0.2">
      <c r="A3652" s="1">
        <v>43810.65284722222</v>
      </c>
      <c r="B3652" t="s">
        <v>10541</v>
      </c>
      <c r="D3652">
        <v>0</v>
      </c>
      <c r="E3652">
        <v>0</v>
      </c>
      <c r="F3652">
        <v>1</v>
      </c>
      <c r="G3652" t="s">
        <v>10542</v>
      </c>
      <c r="K3652">
        <v>1.20478795094659E+18</v>
      </c>
      <c r="L3652" t="s">
        <v>10543</v>
      </c>
    </row>
    <row r="3653" spans="1:12" x14ac:dyDescent="0.2">
      <c r="A3653" s="1">
        <v>43810.652777777781</v>
      </c>
      <c r="B3653" t="s">
        <v>9879</v>
      </c>
      <c r="D3653">
        <v>0</v>
      </c>
      <c r="E3653">
        <v>0</v>
      </c>
      <c r="F3653">
        <v>0</v>
      </c>
      <c r="G3653" t="s">
        <v>10544</v>
      </c>
      <c r="K3653">
        <v>1.20478792684593E+18</v>
      </c>
      <c r="L3653" t="s">
        <v>10545</v>
      </c>
    </row>
    <row r="3654" spans="1:12" x14ac:dyDescent="0.2">
      <c r="A3654" s="1">
        <v>43810.652638888889</v>
      </c>
      <c r="B3654" t="s">
        <v>2389</v>
      </c>
      <c r="D3654">
        <v>0</v>
      </c>
      <c r="E3654">
        <v>2</v>
      </c>
      <c r="F3654">
        <v>5</v>
      </c>
      <c r="G3654" t="s">
        <v>10546</v>
      </c>
      <c r="K3654">
        <v>1.2047878759733399E+18</v>
      </c>
      <c r="L3654" t="s">
        <v>10547</v>
      </c>
    </row>
    <row r="3655" spans="1:12" x14ac:dyDescent="0.2">
      <c r="A3655" s="1">
        <v>43810.652569444443</v>
      </c>
      <c r="B3655" t="s">
        <v>10548</v>
      </c>
      <c r="D3655">
        <v>0</v>
      </c>
      <c r="E3655">
        <v>0</v>
      </c>
      <c r="F3655">
        <v>0</v>
      </c>
      <c r="G3655" t="s">
        <v>6451</v>
      </c>
      <c r="K3655">
        <v>1.2047878519232399E+18</v>
      </c>
      <c r="L3655" t="s">
        <v>10549</v>
      </c>
    </row>
    <row r="3656" spans="1:12" x14ac:dyDescent="0.2">
      <c r="A3656" s="1">
        <v>43810.652280092596</v>
      </c>
      <c r="B3656" t="s">
        <v>10550</v>
      </c>
      <c r="D3656">
        <v>0</v>
      </c>
      <c r="E3656">
        <v>1</v>
      </c>
      <c r="F3656">
        <v>3</v>
      </c>
      <c r="G3656" t="s">
        <v>10551</v>
      </c>
      <c r="K3656">
        <v>1.2047877490159601E+18</v>
      </c>
      <c r="L3656" t="s">
        <v>10552</v>
      </c>
    </row>
    <row r="3657" spans="1:12" x14ac:dyDescent="0.2">
      <c r="A3657" s="1">
        <v>43810.652175925927</v>
      </c>
      <c r="B3657" t="s">
        <v>10553</v>
      </c>
      <c r="D3657">
        <v>0</v>
      </c>
      <c r="E3657">
        <v>0</v>
      </c>
      <c r="F3657">
        <v>0</v>
      </c>
      <c r="G3657" t="s">
        <v>10554</v>
      </c>
      <c r="K3657">
        <v>1.20478771118333E+18</v>
      </c>
      <c r="L3657" t="s">
        <v>10555</v>
      </c>
    </row>
    <row r="3658" spans="1:12" x14ac:dyDescent="0.2">
      <c r="A3658" s="1">
        <v>43810.652060185188</v>
      </c>
      <c r="B3658" t="s">
        <v>10556</v>
      </c>
      <c r="D3658">
        <v>0</v>
      </c>
      <c r="E3658">
        <v>0</v>
      </c>
      <c r="F3658">
        <v>0</v>
      </c>
      <c r="G3658" t="s">
        <v>10557</v>
      </c>
      <c r="K3658">
        <v>1.20478766591425E+18</v>
      </c>
      <c r="L3658" t="s">
        <v>10558</v>
      </c>
    </row>
    <row r="3659" spans="1:12" x14ac:dyDescent="0.2">
      <c r="A3659" s="1">
        <v>43810.652037037034</v>
      </c>
      <c r="B3659" t="s">
        <v>10559</v>
      </c>
      <c r="D3659">
        <v>0</v>
      </c>
      <c r="E3659">
        <v>0</v>
      </c>
      <c r="F3659">
        <v>0</v>
      </c>
      <c r="G3659" t="s">
        <v>6451</v>
      </c>
      <c r="K3659">
        <v>1.20478765777731E+18</v>
      </c>
      <c r="L3659" t="s">
        <v>10560</v>
      </c>
    </row>
    <row r="3660" spans="1:12" x14ac:dyDescent="0.2">
      <c r="A3660" s="1">
        <v>43810.651863425926</v>
      </c>
      <c r="B3660" t="s">
        <v>10561</v>
      </c>
      <c r="D3660">
        <v>0</v>
      </c>
      <c r="E3660">
        <v>0</v>
      </c>
      <c r="F3660">
        <v>0</v>
      </c>
      <c r="G3660" t="s">
        <v>10562</v>
      </c>
      <c r="K3660">
        <v>1.20478759781968E+18</v>
      </c>
      <c r="L3660" t="s">
        <v>10563</v>
      </c>
    </row>
    <row r="3661" spans="1:12" x14ac:dyDescent="0.2">
      <c r="A3661" s="1">
        <v>43810.651712962965</v>
      </c>
      <c r="B3661" t="s">
        <v>10564</v>
      </c>
      <c r="C3661" t="s">
        <v>666</v>
      </c>
      <c r="D3661">
        <v>0</v>
      </c>
      <c r="E3661">
        <v>0</v>
      </c>
      <c r="F3661">
        <v>0</v>
      </c>
      <c r="G3661" t="s">
        <v>10565</v>
      </c>
      <c r="K3661">
        <v>1.20478754264785E+18</v>
      </c>
      <c r="L3661" t="s">
        <v>10566</v>
      </c>
    </row>
    <row r="3662" spans="1:12" x14ac:dyDescent="0.2">
      <c r="A3662" s="1">
        <v>43810.651689814818</v>
      </c>
      <c r="B3662" t="s">
        <v>10567</v>
      </c>
      <c r="D3662">
        <v>0</v>
      </c>
      <c r="E3662">
        <v>0</v>
      </c>
      <c r="F3662">
        <v>0</v>
      </c>
      <c r="G3662" t="s">
        <v>10568</v>
      </c>
      <c r="K3662">
        <v>1.2047875317635899E+18</v>
      </c>
      <c r="L3662" t="s">
        <v>10569</v>
      </c>
    </row>
    <row r="3663" spans="1:12" x14ac:dyDescent="0.2">
      <c r="A3663" s="1">
        <v>43810.651412037034</v>
      </c>
      <c r="B3663" t="s">
        <v>10570</v>
      </c>
      <c r="D3663">
        <v>0</v>
      </c>
      <c r="E3663">
        <v>0</v>
      </c>
      <c r="F3663">
        <v>1</v>
      </c>
      <c r="G3663" t="s">
        <v>10571</v>
      </c>
      <c r="K3663">
        <v>1.2047874309325901E+18</v>
      </c>
      <c r="L3663" t="s">
        <v>10572</v>
      </c>
    </row>
    <row r="3664" spans="1:12" x14ac:dyDescent="0.2">
      <c r="A3664" s="1">
        <v>43810.651273148149</v>
      </c>
      <c r="B3664" t="s">
        <v>10573</v>
      </c>
      <c r="D3664">
        <v>0</v>
      </c>
      <c r="E3664">
        <v>0</v>
      </c>
      <c r="F3664">
        <v>0</v>
      </c>
      <c r="G3664" t="s">
        <v>10574</v>
      </c>
      <c r="K3664">
        <v>1.2047873843716301E+18</v>
      </c>
      <c r="L3664" t="s">
        <v>10575</v>
      </c>
    </row>
    <row r="3665" spans="1:12" x14ac:dyDescent="0.2">
      <c r="A3665" s="1">
        <v>43810.65116898148</v>
      </c>
      <c r="B3665" t="s">
        <v>8795</v>
      </c>
      <c r="D3665">
        <v>0</v>
      </c>
      <c r="E3665">
        <v>0</v>
      </c>
      <c r="F3665">
        <v>0</v>
      </c>
      <c r="G3665" t="s">
        <v>10576</v>
      </c>
      <c r="K3665">
        <v>1.2047873454778399E+18</v>
      </c>
      <c r="L3665" t="s">
        <v>10577</v>
      </c>
    </row>
    <row r="3666" spans="1:12" x14ac:dyDescent="0.2">
      <c r="A3666" s="1">
        <v>43810.65116898148</v>
      </c>
      <c r="B3666" t="s">
        <v>10578</v>
      </c>
      <c r="D3666">
        <v>0</v>
      </c>
      <c r="E3666">
        <v>0</v>
      </c>
      <c r="F3666">
        <v>0</v>
      </c>
      <c r="G3666" t="s">
        <v>10579</v>
      </c>
      <c r="K3666">
        <v>1.20478734451315E+18</v>
      </c>
      <c r="L3666" t="s">
        <v>10580</v>
      </c>
    </row>
    <row r="3667" spans="1:12" x14ac:dyDescent="0.2">
      <c r="A3667" s="1">
        <v>43810.651122685187</v>
      </c>
      <c r="B3667" t="s">
        <v>10581</v>
      </c>
      <c r="D3667">
        <v>0</v>
      </c>
      <c r="E3667">
        <v>0</v>
      </c>
      <c r="F3667">
        <v>0</v>
      </c>
      <c r="G3667" t="s">
        <v>10582</v>
      </c>
      <c r="K3667">
        <v>1.2047873285201999E+18</v>
      </c>
      <c r="L3667" t="s">
        <v>10583</v>
      </c>
    </row>
    <row r="3668" spans="1:12" x14ac:dyDescent="0.2">
      <c r="A3668" s="1">
        <v>43810.650972222225</v>
      </c>
      <c r="B3668" t="s">
        <v>10584</v>
      </c>
      <c r="D3668">
        <v>0</v>
      </c>
      <c r="E3668">
        <v>1</v>
      </c>
      <c r="F3668">
        <v>1</v>
      </c>
      <c r="G3668" t="s">
        <v>10585</v>
      </c>
      <c r="K3668">
        <v>1.2047872715784E+18</v>
      </c>
      <c r="L3668" t="s">
        <v>10586</v>
      </c>
    </row>
    <row r="3669" spans="1:12" x14ac:dyDescent="0.2">
      <c r="A3669" s="1">
        <v>43810.650868055556</v>
      </c>
      <c r="B3669" t="s">
        <v>9828</v>
      </c>
      <c r="D3669">
        <v>0</v>
      </c>
      <c r="E3669">
        <v>1</v>
      </c>
      <c r="F3669">
        <v>0</v>
      </c>
      <c r="G3669" t="s">
        <v>10587</v>
      </c>
      <c r="K3669">
        <v>1.2047872375332201E+18</v>
      </c>
      <c r="L3669" t="s">
        <v>10588</v>
      </c>
    </row>
    <row r="3670" spans="1:12" x14ac:dyDescent="0.2">
      <c r="A3670" s="1">
        <v>43810.65084490741</v>
      </c>
      <c r="B3670" t="s">
        <v>10589</v>
      </c>
      <c r="D3670">
        <v>1</v>
      </c>
      <c r="E3670">
        <v>0</v>
      </c>
      <c r="F3670">
        <v>0</v>
      </c>
      <c r="G3670" t="s">
        <v>10590</v>
      </c>
      <c r="K3670">
        <v>1.2047872259568799E+18</v>
      </c>
      <c r="L3670" t="s">
        <v>10591</v>
      </c>
    </row>
    <row r="3671" spans="1:12" x14ac:dyDescent="0.2">
      <c r="A3671" s="1">
        <v>43810.650810185187</v>
      </c>
      <c r="B3671" t="s">
        <v>10592</v>
      </c>
      <c r="D3671">
        <v>1</v>
      </c>
      <c r="E3671">
        <v>1</v>
      </c>
      <c r="F3671">
        <v>1</v>
      </c>
      <c r="G3671" t="s">
        <v>10593</v>
      </c>
      <c r="K3671">
        <v>1.2047872149384901E+18</v>
      </c>
      <c r="L3671" t="s">
        <v>10594</v>
      </c>
    </row>
    <row r="3672" spans="1:12" x14ac:dyDescent="0.2">
      <c r="A3672" s="1">
        <v>43810.650706018518</v>
      </c>
      <c r="B3672" t="s">
        <v>10595</v>
      </c>
      <c r="D3672">
        <v>1</v>
      </c>
      <c r="E3672">
        <v>0</v>
      </c>
      <c r="F3672">
        <v>2</v>
      </c>
      <c r="G3672" t="s">
        <v>10596</v>
      </c>
      <c r="K3672">
        <v>1.2047871760320901E+18</v>
      </c>
      <c r="L3672" t="s">
        <v>10597</v>
      </c>
    </row>
    <row r="3673" spans="1:12" x14ac:dyDescent="0.2">
      <c r="A3673" s="1">
        <v>43810.650671296295</v>
      </c>
      <c r="B3673" t="s">
        <v>8747</v>
      </c>
      <c r="D3673">
        <v>1</v>
      </c>
      <c r="E3673">
        <v>2</v>
      </c>
      <c r="F3673">
        <v>4</v>
      </c>
      <c r="G3673" t="s">
        <v>10598</v>
      </c>
      <c r="K3673">
        <v>1.2047871640615501E+18</v>
      </c>
      <c r="L3673" t="s">
        <v>10599</v>
      </c>
    </row>
    <row r="3674" spans="1:12" x14ac:dyDescent="0.2">
      <c r="A3674" s="1">
        <v>43810.650543981479</v>
      </c>
      <c r="B3674" t="s">
        <v>10600</v>
      </c>
      <c r="D3674">
        <v>0</v>
      </c>
      <c r="E3674">
        <v>0</v>
      </c>
      <c r="F3674">
        <v>0</v>
      </c>
      <c r="G3674" t="s">
        <v>9072</v>
      </c>
      <c r="K3674">
        <v>1.20478711949293E+18</v>
      </c>
      <c r="L3674" t="s">
        <v>10601</v>
      </c>
    </row>
    <row r="3675" spans="1:12" x14ac:dyDescent="0.2">
      <c r="A3675" s="1">
        <v>43810.650520833333</v>
      </c>
      <c r="B3675" t="s">
        <v>8124</v>
      </c>
      <c r="D3675">
        <v>0</v>
      </c>
      <c r="E3675">
        <v>2</v>
      </c>
      <c r="F3675">
        <v>1</v>
      </c>
      <c r="G3675" t="s">
        <v>10602</v>
      </c>
      <c r="K3675">
        <v>1.2047871099970299E+18</v>
      </c>
      <c r="L3675" t="s">
        <v>10603</v>
      </c>
    </row>
    <row r="3676" spans="1:12" x14ac:dyDescent="0.2">
      <c r="A3676" s="1">
        <v>43810.65042824074</v>
      </c>
      <c r="B3676" t="s">
        <v>8127</v>
      </c>
      <c r="D3676">
        <v>0</v>
      </c>
      <c r="E3676">
        <v>2</v>
      </c>
      <c r="F3676">
        <v>3</v>
      </c>
      <c r="G3676" t="s">
        <v>10602</v>
      </c>
      <c r="K3676">
        <v>1.20478707703392E+18</v>
      </c>
      <c r="L3676" t="s">
        <v>10604</v>
      </c>
    </row>
    <row r="3677" spans="1:12" x14ac:dyDescent="0.2">
      <c r="A3677" s="1">
        <v>43810.650243055556</v>
      </c>
      <c r="B3677" t="s">
        <v>10605</v>
      </c>
      <c r="C3677" t="s">
        <v>10606</v>
      </c>
      <c r="D3677">
        <v>3</v>
      </c>
      <c r="E3677">
        <v>6</v>
      </c>
      <c r="F3677">
        <v>13</v>
      </c>
      <c r="G3677" t="s">
        <v>10607</v>
      </c>
      <c r="K3677">
        <v>1.2047870104242501E+18</v>
      </c>
      <c r="L3677" t="s">
        <v>10608</v>
      </c>
    </row>
    <row r="3678" spans="1:12" x14ac:dyDescent="0.2">
      <c r="A3678" s="1">
        <v>43810.649756944447</v>
      </c>
      <c r="B3678" t="s">
        <v>10609</v>
      </c>
      <c r="D3678">
        <v>0</v>
      </c>
      <c r="E3678">
        <v>0</v>
      </c>
      <c r="F3678">
        <v>0</v>
      </c>
      <c r="G3678" t="s">
        <v>10610</v>
      </c>
      <c r="K3678">
        <v>1.20478683305552E+18</v>
      </c>
      <c r="L3678" t="s">
        <v>10611</v>
      </c>
    </row>
    <row r="3679" spans="1:12" x14ac:dyDescent="0.2">
      <c r="A3679" s="1">
        <v>43810.649687500001</v>
      </c>
      <c r="B3679" t="s">
        <v>10612</v>
      </c>
      <c r="D3679">
        <v>0</v>
      </c>
      <c r="E3679">
        <v>0</v>
      </c>
      <c r="F3679">
        <v>0</v>
      </c>
      <c r="G3679" t="s">
        <v>10613</v>
      </c>
      <c r="K3679">
        <v>1.20478680630418E+18</v>
      </c>
      <c r="L3679" t="s">
        <v>10614</v>
      </c>
    </row>
    <row r="3680" spans="1:12" x14ac:dyDescent="0.2">
      <c r="A3680" s="1">
        <v>43810.649664351855</v>
      </c>
      <c r="B3680" t="s">
        <v>7866</v>
      </c>
      <c r="D3680">
        <v>0</v>
      </c>
      <c r="E3680">
        <v>0</v>
      </c>
      <c r="F3680">
        <v>0</v>
      </c>
      <c r="G3680" t="s">
        <v>10615</v>
      </c>
      <c r="K3680">
        <v>1.20478680132142E+18</v>
      </c>
      <c r="L3680" t="s">
        <v>10616</v>
      </c>
    </row>
    <row r="3681" spans="1:12" x14ac:dyDescent="0.2">
      <c r="A3681" s="1">
        <v>43810.649293981478</v>
      </c>
      <c r="B3681" t="s">
        <v>10617</v>
      </c>
      <c r="D3681">
        <v>0</v>
      </c>
      <c r="E3681">
        <v>1</v>
      </c>
      <c r="F3681">
        <v>1</v>
      </c>
      <c r="G3681" t="s">
        <v>10618</v>
      </c>
      <c r="K3681">
        <v>1.2047866642138099E+18</v>
      </c>
      <c r="L3681" t="s">
        <v>10619</v>
      </c>
    </row>
    <row r="3682" spans="1:12" x14ac:dyDescent="0.2">
      <c r="A3682" s="1">
        <v>43810.649189814816</v>
      </c>
      <c r="B3682" t="s">
        <v>10620</v>
      </c>
      <c r="D3682">
        <v>0</v>
      </c>
      <c r="E3682">
        <v>0</v>
      </c>
      <c r="F3682">
        <v>0</v>
      </c>
      <c r="G3682" t="s">
        <v>10621</v>
      </c>
      <c r="K3682">
        <v>1.20478662700607E+18</v>
      </c>
      <c r="L3682" t="s">
        <v>10622</v>
      </c>
    </row>
    <row r="3683" spans="1:12" x14ac:dyDescent="0.2">
      <c r="A3683" s="1">
        <v>43810.649155092593</v>
      </c>
      <c r="B3683" t="s">
        <v>10623</v>
      </c>
      <c r="D3683">
        <v>0</v>
      </c>
      <c r="E3683">
        <v>0</v>
      </c>
      <c r="F3683">
        <v>0</v>
      </c>
      <c r="G3683" t="s">
        <v>10624</v>
      </c>
      <c r="K3683">
        <v>1.20478661514463E+18</v>
      </c>
      <c r="L3683" t="s">
        <v>10625</v>
      </c>
    </row>
    <row r="3684" spans="1:12" x14ac:dyDescent="0.2">
      <c r="A3684" s="1">
        <v>43810.648923611108</v>
      </c>
      <c r="B3684" t="s">
        <v>10626</v>
      </c>
      <c r="D3684">
        <v>0</v>
      </c>
      <c r="E3684">
        <v>0</v>
      </c>
      <c r="F3684">
        <v>0</v>
      </c>
      <c r="G3684" t="s">
        <v>10627</v>
      </c>
      <c r="K3684">
        <v>1.2047865326385101E+18</v>
      </c>
      <c r="L3684" t="s">
        <v>10628</v>
      </c>
    </row>
    <row r="3685" spans="1:12" x14ac:dyDescent="0.2">
      <c r="A3685" s="1">
        <v>43810.648900462962</v>
      </c>
      <c r="B3685" t="s">
        <v>10319</v>
      </c>
      <c r="D3685">
        <v>0</v>
      </c>
      <c r="E3685">
        <v>0</v>
      </c>
      <c r="F3685">
        <v>0</v>
      </c>
      <c r="G3685" t="s">
        <v>10629</v>
      </c>
      <c r="K3685">
        <v>1.20478652181712E+18</v>
      </c>
      <c r="L3685" t="s">
        <v>10630</v>
      </c>
    </row>
    <row r="3686" spans="1:12" x14ac:dyDescent="0.2">
      <c r="A3686" s="1">
        <v>43810.648877314816</v>
      </c>
      <c r="B3686" t="s">
        <v>10631</v>
      </c>
      <c r="D3686">
        <v>0</v>
      </c>
      <c r="E3686">
        <v>0</v>
      </c>
      <c r="F3686">
        <v>2</v>
      </c>
      <c r="G3686" t="s">
        <v>10632</v>
      </c>
      <c r="K3686">
        <v>1.20478651287491E+18</v>
      </c>
      <c r="L3686" t="s">
        <v>10633</v>
      </c>
    </row>
    <row r="3687" spans="1:12" x14ac:dyDescent="0.2">
      <c r="A3687" s="1">
        <v>43810.648842592593</v>
      </c>
      <c r="B3687" t="s">
        <v>10634</v>
      </c>
      <c r="D3687">
        <v>0</v>
      </c>
      <c r="E3687">
        <v>0</v>
      </c>
      <c r="F3687">
        <v>0</v>
      </c>
      <c r="G3687" t="s">
        <v>10635</v>
      </c>
      <c r="K3687">
        <v>1.20478650154611E+18</v>
      </c>
      <c r="L3687" t="s">
        <v>10636</v>
      </c>
    </row>
    <row r="3688" spans="1:12" x14ac:dyDescent="0.2">
      <c r="A3688" s="1">
        <v>43810.648796296293</v>
      </c>
      <c r="B3688" t="s">
        <v>10637</v>
      </c>
      <c r="D3688">
        <v>2</v>
      </c>
      <c r="E3688">
        <v>0</v>
      </c>
      <c r="F3688">
        <v>0</v>
      </c>
      <c r="G3688" t="s">
        <v>10638</v>
      </c>
      <c r="K3688">
        <v>1.20478648652205E+18</v>
      </c>
      <c r="L3688" t="s">
        <v>10639</v>
      </c>
    </row>
    <row r="3689" spans="1:12" x14ac:dyDescent="0.2">
      <c r="A3689" s="1">
        <v>43810.648645833331</v>
      </c>
      <c r="B3689" t="s">
        <v>10640</v>
      </c>
      <c r="D3689">
        <v>0</v>
      </c>
      <c r="E3689">
        <v>2</v>
      </c>
      <c r="F3689">
        <v>2</v>
      </c>
      <c r="G3689" t="s">
        <v>10641</v>
      </c>
      <c r="K3689">
        <v>1.2047864290392E+18</v>
      </c>
      <c r="L3689" t="s">
        <v>10642</v>
      </c>
    </row>
    <row r="3690" spans="1:12" x14ac:dyDescent="0.2">
      <c r="A3690" s="1">
        <v>43810.648518518516</v>
      </c>
      <c r="B3690" t="s">
        <v>10643</v>
      </c>
      <c r="D3690">
        <v>1</v>
      </c>
      <c r="E3690">
        <v>0</v>
      </c>
      <c r="F3690">
        <v>1</v>
      </c>
      <c r="G3690" t="s">
        <v>10644</v>
      </c>
      <c r="K3690">
        <v>1.2047863859133599E+18</v>
      </c>
      <c r="L3690" t="s">
        <v>10645</v>
      </c>
    </row>
    <row r="3691" spans="1:12" x14ac:dyDescent="0.2">
      <c r="A3691" s="1">
        <v>43810.648506944446</v>
      </c>
      <c r="B3691" t="s">
        <v>10646</v>
      </c>
      <c r="D3691">
        <v>0</v>
      </c>
      <c r="E3691">
        <v>1</v>
      </c>
      <c r="F3691">
        <v>0</v>
      </c>
      <c r="G3691" t="s">
        <v>10647</v>
      </c>
      <c r="K3691">
        <v>1.20478637838877E+18</v>
      </c>
      <c r="L3691" t="s">
        <v>10648</v>
      </c>
    </row>
    <row r="3692" spans="1:12" x14ac:dyDescent="0.2">
      <c r="A3692" s="1">
        <v>43810.648449074077</v>
      </c>
      <c r="B3692" t="s">
        <v>10649</v>
      </c>
      <c r="D3692">
        <v>0</v>
      </c>
      <c r="E3692">
        <v>0</v>
      </c>
      <c r="F3692">
        <v>1</v>
      </c>
      <c r="G3692" t="s">
        <v>6451</v>
      </c>
      <c r="K3692">
        <v>1.20478635950176E+18</v>
      </c>
      <c r="L3692" t="s">
        <v>10650</v>
      </c>
    </row>
    <row r="3693" spans="1:12" x14ac:dyDescent="0.2">
      <c r="A3693" s="1">
        <v>43810.648217592592</v>
      </c>
      <c r="B3693" t="s">
        <v>10651</v>
      </c>
      <c r="D3693">
        <v>0</v>
      </c>
      <c r="E3693">
        <v>0</v>
      </c>
      <c r="F3693">
        <v>0</v>
      </c>
      <c r="G3693" t="s">
        <v>10652</v>
      </c>
      <c r="K3693">
        <v>1.20478627724734E+18</v>
      </c>
      <c r="L3693" t="s">
        <v>10653</v>
      </c>
    </row>
    <row r="3694" spans="1:12" x14ac:dyDescent="0.2">
      <c r="A3694" s="1">
        <v>43810.6481712963</v>
      </c>
      <c r="B3694" t="s">
        <v>7471</v>
      </c>
      <c r="D3694">
        <v>2</v>
      </c>
      <c r="E3694">
        <v>38</v>
      </c>
      <c r="F3694">
        <v>35</v>
      </c>
      <c r="G3694" t="s">
        <v>10654</v>
      </c>
      <c r="K3694">
        <v>1.2047862565358001E+18</v>
      </c>
      <c r="L3694" t="s">
        <v>10655</v>
      </c>
    </row>
    <row r="3695" spans="1:12" x14ac:dyDescent="0.2">
      <c r="A3695" s="1">
        <v>43810.647604166668</v>
      </c>
      <c r="B3695" t="s">
        <v>10656</v>
      </c>
      <c r="D3695">
        <v>0</v>
      </c>
      <c r="E3695">
        <v>0</v>
      </c>
      <c r="F3695">
        <v>0</v>
      </c>
      <c r="G3695" t="s">
        <v>10657</v>
      </c>
      <c r="K3695">
        <v>1.20478605144271E+18</v>
      </c>
      <c r="L3695" t="s">
        <v>10658</v>
      </c>
    </row>
    <row r="3696" spans="1:12" x14ac:dyDescent="0.2">
      <c r="A3696" s="1">
        <v>43810.647303240738</v>
      </c>
      <c r="B3696" t="s">
        <v>10659</v>
      </c>
      <c r="D3696">
        <v>0</v>
      </c>
      <c r="E3696">
        <v>0</v>
      </c>
      <c r="F3696">
        <v>1</v>
      </c>
      <c r="G3696" t="s">
        <v>6451</v>
      </c>
      <c r="K3696">
        <v>1.20478594311647E+18</v>
      </c>
      <c r="L3696" t="s">
        <v>10660</v>
      </c>
    </row>
    <row r="3697" spans="1:12" x14ac:dyDescent="0.2">
      <c r="A3697" s="1">
        <v>43810.647256944445</v>
      </c>
      <c r="B3697" t="s">
        <v>2389</v>
      </c>
      <c r="D3697">
        <v>0</v>
      </c>
      <c r="E3697">
        <v>2</v>
      </c>
      <c r="F3697">
        <v>4</v>
      </c>
      <c r="G3697" t="s">
        <v>10661</v>
      </c>
      <c r="K3697">
        <v>1.2047859282853701E+18</v>
      </c>
      <c r="L3697" t="s">
        <v>10662</v>
      </c>
    </row>
    <row r="3698" spans="1:12" x14ac:dyDescent="0.2">
      <c r="A3698" s="1">
        <v>43810.647256944445</v>
      </c>
      <c r="B3698" t="s">
        <v>10663</v>
      </c>
      <c r="D3698">
        <v>0</v>
      </c>
      <c r="E3698">
        <v>0</v>
      </c>
      <c r="F3698">
        <v>0</v>
      </c>
      <c r="G3698" t="s">
        <v>10664</v>
      </c>
      <c r="K3698">
        <v>1.20478592739198E+18</v>
      </c>
      <c r="L3698" t="s">
        <v>10665</v>
      </c>
    </row>
    <row r="3699" spans="1:12" x14ac:dyDescent="0.2">
      <c r="A3699" s="1">
        <v>43810.647002314814</v>
      </c>
      <c r="B3699" t="s">
        <v>10666</v>
      </c>
      <c r="C3699" t="s">
        <v>10667</v>
      </c>
      <c r="D3699">
        <v>1</v>
      </c>
      <c r="E3699">
        <v>0</v>
      </c>
      <c r="F3699">
        <v>0</v>
      </c>
      <c r="G3699" t="s">
        <v>10668</v>
      </c>
      <c r="K3699">
        <v>1.2047858348864901E+18</v>
      </c>
      <c r="L3699" t="s">
        <v>10669</v>
      </c>
    </row>
    <row r="3700" spans="1:12" x14ac:dyDescent="0.2">
      <c r="A3700" s="1">
        <v>43810.646793981483</v>
      </c>
      <c r="B3700" t="s">
        <v>10670</v>
      </c>
      <c r="D3700">
        <v>0</v>
      </c>
      <c r="E3700">
        <v>0</v>
      </c>
      <c r="F3700">
        <v>0</v>
      </c>
      <c r="G3700" t="s">
        <v>10671</v>
      </c>
      <c r="K3700">
        <v>1.2047857612220401E+18</v>
      </c>
      <c r="L3700" t="s">
        <v>10672</v>
      </c>
    </row>
    <row r="3701" spans="1:12" x14ac:dyDescent="0.2">
      <c r="A3701" s="1">
        <v>43810.646782407406</v>
      </c>
      <c r="B3701" t="s">
        <v>10673</v>
      </c>
      <c r="D3701">
        <v>0</v>
      </c>
      <c r="E3701">
        <v>0</v>
      </c>
      <c r="F3701">
        <v>0</v>
      </c>
      <c r="G3701" t="s">
        <v>10674</v>
      </c>
      <c r="K3701">
        <v>1.20478575645312E+18</v>
      </c>
      <c r="L3701" t="s">
        <v>10675</v>
      </c>
    </row>
    <row r="3702" spans="1:12" x14ac:dyDescent="0.2">
      <c r="A3702" s="1">
        <v>43810.646608796298</v>
      </c>
      <c r="B3702" t="s">
        <v>10403</v>
      </c>
      <c r="D3702">
        <v>1</v>
      </c>
      <c r="E3702">
        <v>0</v>
      </c>
      <c r="F3702">
        <v>2</v>
      </c>
      <c r="G3702" t="s">
        <v>10676</v>
      </c>
      <c r="K3702">
        <v>1.2047856938447401E+18</v>
      </c>
      <c r="L3702" t="s">
        <v>10677</v>
      </c>
    </row>
    <row r="3703" spans="1:12" x14ac:dyDescent="0.2">
      <c r="A3703" s="1">
        <v>43810.646585648145</v>
      </c>
      <c r="B3703" t="s">
        <v>10564</v>
      </c>
      <c r="C3703" t="s">
        <v>666</v>
      </c>
      <c r="D3703">
        <v>0</v>
      </c>
      <c r="E3703">
        <v>0</v>
      </c>
      <c r="F3703">
        <v>0</v>
      </c>
      <c r="G3703" t="s">
        <v>10678</v>
      </c>
      <c r="K3703">
        <v>1.2047856821007601E+18</v>
      </c>
      <c r="L3703" t="s">
        <v>10679</v>
      </c>
    </row>
    <row r="3704" spans="1:12" x14ac:dyDescent="0.2">
      <c r="A3704" s="1">
        <v>43810.646574074075</v>
      </c>
      <c r="B3704" t="s">
        <v>10680</v>
      </c>
      <c r="D3704">
        <v>0</v>
      </c>
      <c r="E3704">
        <v>1</v>
      </c>
      <c r="F3704">
        <v>0</v>
      </c>
      <c r="G3704" t="s">
        <v>10681</v>
      </c>
      <c r="K3704">
        <v>1.2047856809514399E+18</v>
      </c>
      <c r="L3704" t="s">
        <v>10682</v>
      </c>
    </row>
    <row r="3705" spans="1:12" x14ac:dyDescent="0.2">
      <c r="A3705" s="1">
        <v>43810.646539351852</v>
      </c>
      <c r="B3705" t="s">
        <v>10683</v>
      </c>
      <c r="D3705">
        <v>0</v>
      </c>
      <c r="E3705">
        <v>0</v>
      </c>
      <c r="F3705">
        <v>1</v>
      </c>
      <c r="G3705" t="s">
        <v>10684</v>
      </c>
      <c r="K3705">
        <v>1.2047856674751601E+18</v>
      </c>
      <c r="L3705" t="s">
        <v>10685</v>
      </c>
    </row>
    <row r="3706" spans="1:12" x14ac:dyDescent="0.2">
      <c r="A3706" s="1">
        <v>43810.646539351852</v>
      </c>
      <c r="B3706" t="s">
        <v>10686</v>
      </c>
      <c r="D3706">
        <v>0</v>
      </c>
      <c r="E3706">
        <v>0</v>
      </c>
      <c r="F3706">
        <v>1</v>
      </c>
      <c r="G3706" t="s">
        <v>10687</v>
      </c>
      <c r="K3706">
        <v>1.2047856657429499E+18</v>
      </c>
      <c r="L3706" t="s">
        <v>10688</v>
      </c>
    </row>
    <row r="3707" spans="1:12" x14ac:dyDescent="0.2">
      <c r="A3707" s="1">
        <v>43810.64640046296</v>
      </c>
      <c r="B3707" t="s">
        <v>10689</v>
      </c>
      <c r="D3707">
        <v>0</v>
      </c>
      <c r="E3707">
        <v>2</v>
      </c>
      <c r="F3707">
        <v>0</v>
      </c>
      <c r="G3707" t="s">
        <v>10690</v>
      </c>
      <c r="K3707">
        <v>1.2047856172694001E+18</v>
      </c>
      <c r="L3707" t="s">
        <v>10691</v>
      </c>
    </row>
    <row r="3708" spans="1:12" x14ac:dyDescent="0.2">
      <c r="A3708" s="1">
        <v>43810.646238425928</v>
      </c>
      <c r="B3708" t="s">
        <v>10692</v>
      </c>
      <c r="D3708">
        <v>0</v>
      </c>
      <c r="E3708">
        <v>4</v>
      </c>
      <c r="F3708">
        <v>0</v>
      </c>
      <c r="G3708" t="s">
        <v>10693</v>
      </c>
      <c r="K3708">
        <v>1.2047855596060401E+18</v>
      </c>
      <c r="L3708" t="s">
        <v>10694</v>
      </c>
    </row>
    <row r="3709" spans="1:12" x14ac:dyDescent="0.2">
      <c r="A3709" s="1">
        <v>43810.645995370367</v>
      </c>
      <c r="B3709" t="s">
        <v>10695</v>
      </c>
      <c r="D3709">
        <v>1</v>
      </c>
      <c r="E3709">
        <v>1</v>
      </c>
      <c r="F3709">
        <v>0</v>
      </c>
      <c r="G3709" t="s">
        <v>10696</v>
      </c>
      <c r="K3709">
        <v>1.20478546803181E+18</v>
      </c>
      <c r="L3709" t="s">
        <v>10697</v>
      </c>
    </row>
    <row r="3710" spans="1:12" x14ac:dyDescent="0.2">
      <c r="A3710" s="1">
        <v>43810.645925925928</v>
      </c>
      <c r="B3710" t="s">
        <v>10698</v>
      </c>
      <c r="D3710">
        <v>0</v>
      </c>
      <c r="E3710">
        <v>0</v>
      </c>
      <c r="F3710">
        <v>0</v>
      </c>
      <c r="G3710" t="s">
        <v>10699</v>
      </c>
      <c r="K3710">
        <v>1.20478544643953E+18</v>
      </c>
      <c r="L3710" t="s">
        <v>10700</v>
      </c>
    </row>
    <row r="3711" spans="1:12" x14ac:dyDescent="0.2">
      <c r="A3711" s="1">
        <v>43810.645879629628</v>
      </c>
      <c r="B3711" t="s">
        <v>10701</v>
      </c>
      <c r="D3711">
        <v>1</v>
      </c>
      <c r="E3711">
        <v>1</v>
      </c>
      <c r="F3711">
        <v>0</v>
      </c>
      <c r="G3711" t="s">
        <v>10702</v>
      </c>
      <c r="K3711">
        <v>1.20478542748131E+18</v>
      </c>
      <c r="L3711" t="s">
        <v>10703</v>
      </c>
    </row>
    <row r="3712" spans="1:12" x14ac:dyDescent="0.2">
      <c r="A3712" s="1">
        <v>43810.645752314813</v>
      </c>
      <c r="B3712" t="s">
        <v>10704</v>
      </c>
      <c r="D3712">
        <v>0</v>
      </c>
      <c r="E3712">
        <v>0</v>
      </c>
      <c r="F3712">
        <v>0</v>
      </c>
      <c r="G3712" t="s">
        <v>10705</v>
      </c>
      <c r="K3712">
        <v>1.2047853798927601E+18</v>
      </c>
      <c r="L3712" t="s">
        <v>10706</v>
      </c>
    </row>
    <row r="3713" spans="1:12" x14ac:dyDescent="0.2">
      <c r="A3713" s="1">
        <v>43810.645543981482</v>
      </c>
      <c r="B3713" t="s">
        <v>10707</v>
      </c>
      <c r="D3713">
        <v>0</v>
      </c>
      <c r="E3713">
        <v>0</v>
      </c>
      <c r="F3713">
        <v>0</v>
      </c>
      <c r="G3713" t="s">
        <v>10708</v>
      </c>
      <c r="K3713">
        <v>1.2047853060016901E+18</v>
      </c>
      <c r="L3713" t="s">
        <v>10709</v>
      </c>
    </row>
    <row r="3714" spans="1:12" x14ac:dyDescent="0.2">
      <c r="A3714" s="1">
        <v>43810.645451388889</v>
      </c>
      <c r="B3714" t="s">
        <v>10710</v>
      </c>
      <c r="D3714">
        <v>2</v>
      </c>
      <c r="E3714">
        <v>0</v>
      </c>
      <c r="F3714">
        <v>1</v>
      </c>
      <c r="G3714" t="s">
        <v>10711</v>
      </c>
      <c r="K3714">
        <v>1.2047852713693299E+18</v>
      </c>
      <c r="L3714" t="s">
        <v>10712</v>
      </c>
    </row>
    <row r="3715" spans="1:12" x14ac:dyDescent="0.2">
      <c r="A3715" s="1">
        <v>43810.645289351851</v>
      </c>
      <c r="B3715" t="s">
        <v>10414</v>
      </c>
      <c r="D3715">
        <v>0</v>
      </c>
      <c r="E3715">
        <v>2</v>
      </c>
      <c r="F3715">
        <v>3</v>
      </c>
      <c r="G3715" t="s">
        <v>10713</v>
      </c>
      <c r="K3715">
        <v>1.20478521334115E+18</v>
      </c>
      <c r="L3715" t="s">
        <v>10714</v>
      </c>
    </row>
    <row r="3716" spans="1:12" x14ac:dyDescent="0.2">
      <c r="A3716" s="1">
        <v>43810.645277777781</v>
      </c>
      <c r="B3716" t="s">
        <v>10715</v>
      </c>
      <c r="D3716">
        <v>0</v>
      </c>
      <c r="E3716">
        <v>1</v>
      </c>
      <c r="F3716">
        <v>2</v>
      </c>
      <c r="G3716" t="s">
        <v>10716</v>
      </c>
      <c r="K3716">
        <v>1.20478521157949E+18</v>
      </c>
      <c r="L3716" t="s">
        <v>10717</v>
      </c>
    </row>
    <row r="3717" spans="1:12" x14ac:dyDescent="0.2">
      <c r="A3717" s="1">
        <v>43810.644953703704</v>
      </c>
      <c r="B3717" t="s">
        <v>10371</v>
      </c>
      <c r="D3717">
        <v>0</v>
      </c>
      <c r="E3717">
        <v>1</v>
      </c>
      <c r="F3717">
        <v>2</v>
      </c>
      <c r="G3717" t="s">
        <v>10718</v>
      </c>
      <c r="K3717">
        <v>1.20478509286814E+18</v>
      </c>
      <c r="L3717" t="s">
        <v>10719</v>
      </c>
    </row>
    <row r="3718" spans="1:12" x14ac:dyDescent="0.2">
      <c r="A3718" s="1">
        <v>43810.644918981481</v>
      </c>
      <c r="B3718" t="s">
        <v>10371</v>
      </c>
      <c r="D3718">
        <v>1</v>
      </c>
      <c r="E3718">
        <v>1</v>
      </c>
      <c r="F3718">
        <v>2</v>
      </c>
      <c r="G3718" t="s">
        <v>10720</v>
      </c>
      <c r="K3718">
        <v>1.20478508070048E+18</v>
      </c>
      <c r="L3718" t="s">
        <v>10721</v>
      </c>
    </row>
    <row r="3719" spans="1:12" x14ac:dyDescent="0.2">
      <c r="A3719" s="1">
        <v>43810.644895833335</v>
      </c>
      <c r="B3719" t="s">
        <v>10371</v>
      </c>
      <c r="D3719">
        <v>1</v>
      </c>
      <c r="E3719">
        <v>1</v>
      </c>
      <c r="F3719">
        <v>1</v>
      </c>
      <c r="G3719" t="s">
        <v>10722</v>
      </c>
      <c r="K3719">
        <v>1.2047850715190799E+18</v>
      </c>
      <c r="L3719" t="s">
        <v>10723</v>
      </c>
    </row>
    <row r="3720" spans="1:12" x14ac:dyDescent="0.2">
      <c r="A3720" s="1">
        <v>43810.644872685189</v>
      </c>
      <c r="B3720" t="s">
        <v>10371</v>
      </c>
      <c r="D3720">
        <v>1</v>
      </c>
      <c r="E3720">
        <v>2</v>
      </c>
      <c r="F3720">
        <v>1</v>
      </c>
      <c r="G3720" t="s">
        <v>10724</v>
      </c>
      <c r="K3720">
        <v>1.20478506309698E+18</v>
      </c>
      <c r="L3720" t="s">
        <v>10725</v>
      </c>
    </row>
    <row r="3721" spans="1:12" x14ac:dyDescent="0.2">
      <c r="A3721" s="1">
        <v>43810.644849537035</v>
      </c>
      <c r="B3721" t="s">
        <v>10371</v>
      </c>
      <c r="D3721">
        <v>1</v>
      </c>
      <c r="E3721">
        <v>1</v>
      </c>
      <c r="F3721">
        <v>1</v>
      </c>
      <c r="G3721" t="s">
        <v>10726</v>
      </c>
      <c r="K3721">
        <v>1.20478505423854E+18</v>
      </c>
      <c r="L3721" t="s">
        <v>10727</v>
      </c>
    </row>
    <row r="3722" spans="1:12" x14ac:dyDescent="0.2">
      <c r="A3722" s="1">
        <v>43810.644803240742</v>
      </c>
      <c r="B3722" t="s">
        <v>10371</v>
      </c>
      <c r="D3722">
        <v>2</v>
      </c>
      <c r="E3722">
        <v>6</v>
      </c>
      <c r="F3722">
        <v>8</v>
      </c>
      <c r="G3722" t="s">
        <v>10728</v>
      </c>
      <c r="K3722">
        <v>1.20478503861902E+18</v>
      </c>
      <c r="L3722" t="s">
        <v>10729</v>
      </c>
    </row>
    <row r="3723" spans="1:12" x14ac:dyDescent="0.2">
      <c r="A3723" s="1">
        <v>43810.644293981481</v>
      </c>
      <c r="B3723" t="s">
        <v>10414</v>
      </c>
      <c r="D3723">
        <v>0</v>
      </c>
      <c r="E3723">
        <v>2</v>
      </c>
      <c r="F3723">
        <v>4</v>
      </c>
      <c r="G3723" t="s">
        <v>10730</v>
      </c>
      <c r="K3723">
        <v>1.20478485410733E+18</v>
      </c>
      <c r="L3723" t="s">
        <v>10731</v>
      </c>
    </row>
    <row r="3724" spans="1:12" x14ac:dyDescent="0.2">
      <c r="A3724" s="1">
        <v>43810.644062500003</v>
      </c>
      <c r="B3724" t="s">
        <v>10732</v>
      </c>
      <c r="D3724">
        <v>4</v>
      </c>
      <c r="E3724">
        <v>18</v>
      </c>
      <c r="F3724">
        <v>7</v>
      </c>
      <c r="G3724" t="s">
        <v>10733</v>
      </c>
      <c r="K3724">
        <v>1.20478476856877E+18</v>
      </c>
      <c r="L3724" t="s">
        <v>10734</v>
      </c>
    </row>
    <row r="3725" spans="1:12" x14ac:dyDescent="0.2">
      <c r="A3725" s="1">
        <v>43810.643946759257</v>
      </c>
      <c r="B3725" t="s">
        <v>10735</v>
      </c>
      <c r="D3725">
        <v>0</v>
      </c>
      <c r="E3725">
        <v>0</v>
      </c>
      <c r="F3725">
        <v>0</v>
      </c>
      <c r="G3725" t="s">
        <v>10736</v>
      </c>
      <c r="K3725">
        <v>1.204784728316E+18</v>
      </c>
      <c r="L3725" t="s">
        <v>10737</v>
      </c>
    </row>
    <row r="3726" spans="1:12" x14ac:dyDescent="0.2">
      <c r="A3726" s="1">
        <v>43810.643946759257</v>
      </c>
      <c r="B3726" t="s">
        <v>10738</v>
      </c>
      <c r="D3726">
        <v>5</v>
      </c>
      <c r="E3726">
        <v>0</v>
      </c>
      <c r="F3726">
        <v>4</v>
      </c>
      <c r="G3726" t="s">
        <v>10739</v>
      </c>
      <c r="K3726">
        <v>1.20478472649983E+18</v>
      </c>
      <c r="L3726" t="s">
        <v>10740</v>
      </c>
    </row>
    <row r="3727" spans="1:12" x14ac:dyDescent="0.2">
      <c r="A3727" s="1">
        <v>43810.643773148149</v>
      </c>
      <c r="B3727" t="s">
        <v>10741</v>
      </c>
      <c r="D3727">
        <v>2</v>
      </c>
      <c r="E3727">
        <v>0</v>
      </c>
      <c r="F3727">
        <v>2</v>
      </c>
      <c r="G3727" t="s">
        <v>10742</v>
      </c>
      <c r="K3727">
        <v>1.2047846635517199E+18</v>
      </c>
      <c r="L3727" t="s">
        <v>10743</v>
      </c>
    </row>
    <row r="3728" spans="1:12" x14ac:dyDescent="0.2">
      <c r="A3728" s="1">
        <v>43810.643634259257</v>
      </c>
      <c r="B3728" t="s">
        <v>10744</v>
      </c>
      <c r="D3728">
        <v>0</v>
      </c>
      <c r="E3728">
        <v>0</v>
      </c>
      <c r="F3728">
        <v>4</v>
      </c>
      <c r="G3728" t="s">
        <v>10745</v>
      </c>
      <c r="K3728">
        <v>1.2047846121715E+18</v>
      </c>
      <c r="L3728" t="s">
        <v>10746</v>
      </c>
    </row>
    <row r="3729" spans="1:12" x14ac:dyDescent="0.2">
      <c r="A3729" s="1">
        <v>43810.643229166664</v>
      </c>
      <c r="B3729" t="s">
        <v>10747</v>
      </c>
      <c r="D3729">
        <v>0</v>
      </c>
      <c r="E3729">
        <v>1</v>
      </c>
      <c r="F3729">
        <v>10</v>
      </c>
      <c r="G3729" t="s">
        <v>10748</v>
      </c>
      <c r="J3729" t="s">
        <v>9659</v>
      </c>
      <c r="K3729">
        <v>1.2047844667424599E+18</v>
      </c>
      <c r="L3729" t="s">
        <v>10749</v>
      </c>
    </row>
    <row r="3730" spans="1:12" x14ac:dyDescent="0.2">
      <c r="A3730" s="1">
        <v>43810.643206018518</v>
      </c>
      <c r="B3730" t="s">
        <v>10750</v>
      </c>
      <c r="D3730">
        <v>0</v>
      </c>
      <c r="E3730">
        <v>0</v>
      </c>
      <c r="F3730">
        <v>3</v>
      </c>
      <c r="G3730" t="s">
        <v>10751</v>
      </c>
      <c r="K3730">
        <v>1.2047844590458801E+18</v>
      </c>
      <c r="L3730" t="s">
        <v>10752</v>
      </c>
    </row>
    <row r="3731" spans="1:12" x14ac:dyDescent="0.2">
      <c r="A3731" s="1">
        <v>43810.642997685187</v>
      </c>
      <c r="B3731" t="s">
        <v>7506</v>
      </c>
      <c r="D3731">
        <v>1</v>
      </c>
      <c r="E3731">
        <v>13</v>
      </c>
      <c r="F3731">
        <v>33</v>
      </c>
      <c r="G3731" t="s">
        <v>10753</v>
      </c>
      <c r="K3731">
        <v>1.2047843837329201E+18</v>
      </c>
      <c r="L3731" t="s">
        <v>10754</v>
      </c>
    </row>
    <row r="3732" spans="1:12" x14ac:dyDescent="0.2">
      <c r="A3732" s="1">
        <v>43810.642870370371</v>
      </c>
      <c r="B3732" t="s">
        <v>10755</v>
      </c>
      <c r="D3732">
        <v>0</v>
      </c>
      <c r="E3732">
        <v>3</v>
      </c>
      <c r="F3732">
        <v>3</v>
      </c>
      <c r="G3732" t="s">
        <v>10756</v>
      </c>
      <c r="K3732">
        <v>1.2047843381240901E+18</v>
      </c>
      <c r="L3732" t="s">
        <v>10757</v>
      </c>
    </row>
    <row r="3733" spans="1:12" x14ac:dyDescent="0.2">
      <c r="A3733" s="1">
        <v>43810.642546296294</v>
      </c>
      <c r="B3733" t="s">
        <v>10758</v>
      </c>
      <c r="D3733">
        <v>0</v>
      </c>
      <c r="E3733">
        <v>0</v>
      </c>
      <c r="F3733">
        <v>1</v>
      </c>
      <c r="G3733" t="s">
        <v>10759</v>
      </c>
      <c r="K3733">
        <v>1.2047842207338801E+18</v>
      </c>
      <c r="L3733" t="s">
        <v>10760</v>
      </c>
    </row>
    <row r="3734" spans="1:12" x14ac:dyDescent="0.2">
      <c r="A3734" s="1">
        <v>43810.642314814817</v>
      </c>
      <c r="B3734" t="s">
        <v>10761</v>
      </c>
      <c r="D3734">
        <v>0</v>
      </c>
      <c r="E3734">
        <v>0</v>
      </c>
      <c r="F3734">
        <v>0</v>
      </c>
      <c r="G3734" t="s">
        <v>10762</v>
      </c>
      <c r="K3734">
        <v>1.2047841372504399E+18</v>
      </c>
      <c r="L3734" t="s">
        <v>10763</v>
      </c>
    </row>
    <row r="3735" spans="1:12" x14ac:dyDescent="0.2">
      <c r="A3735" s="1">
        <v>43810.642314814817</v>
      </c>
      <c r="B3735" t="s">
        <v>10764</v>
      </c>
      <c r="D3735">
        <v>0</v>
      </c>
      <c r="E3735">
        <v>0</v>
      </c>
      <c r="F3735">
        <v>0</v>
      </c>
      <c r="G3735" t="s">
        <v>10765</v>
      </c>
      <c r="K3735">
        <v>1.2047841342011799E+18</v>
      </c>
      <c r="L3735" t="s">
        <v>10766</v>
      </c>
    </row>
    <row r="3736" spans="1:12" x14ac:dyDescent="0.2">
      <c r="A3736" s="1">
        <v>43810.642280092594</v>
      </c>
      <c r="B3736" t="s">
        <v>10767</v>
      </c>
      <c r="D3736">
        <v>0</v>
      </c>
      <c r="E3736">
        <v>0</v>
      </c>
      <c r="F3736">
        <v>0</v>
      </c>
      <c r="G3736" t="s">
        <v>9470</v>
      </c>
      <c r="K3736">
        <v>1.2047841238832699E+18</v>
      </c>
      <c r="L3736" t="s">
        <v>10768</v>
      </c>
    </row>
    <row r="3737" spans="1:12" x14ac:dyDescent="0.2">
      <c r="A3737" s="1">
        <v>43810.642152777778</v>
      </c>
      <c r="B3737" t="s">
        <v>10769</v>
      </c>
      <c r="D3737">
        <v>0</v>
      </c>
      <c r="E3737">
        <v>0</v>
      </c>
      <c r="F3737">
        <v>0</v>
      </c>
      <c r="G3737" t="s">
        <v>10770</v>
      </c>
      <c r="K3737">
        <v>1.2047840790377001E+18</v>
      </c>
      <c r="L3737" t="s">
        <v>10771</v>
      </c>
    </row>
    <row r="3738" spans="1:12" x14ac:dyDescent="0.2">
      <c r="A3738" s="1">
        <v>43810.642129629632</v>
      </c>
      <c r="B3738" t="s">
        <v>10772</v>
      </c>
      <c r="D3738">
        <v>0</v>
      </c>
      <c r="E3738">
        <v>1</v>
      </c>
      <c r="F3738">
        <v>1</v>
      </c>
      <c r="G3738" t="s">
        <v>10773</v>
      </c>
      <c r="K3738">
        <v>1.2047840692482701E+18</v>
      </c>
      <c r="L3738" t="s">
        <v>10774</v>
      </c>
    </row>
    <row r="3739" spans="1:12" x14ac:dyDescent="0.2">
      <c r="A3739" s="1">
        <v>43810.641875000001</v>
      </c>
      <c r="B3739" t="s">
        <v>10775</v>
      </c>
      <c r="D3739">
        <v>0</v>
      </c>
      <c r="E3739">
        <v>0</v>
      </c>
      <c r="F3739">
        <v>0</v>
      </c>
      <c r="G3739" t="s">
        <v>10776</v>
      </c>
      <c r="K3739">
        <v>1.2047839764199199E+18</v>
      </c>
      <c r="L3739" t="s">
        <v>10777</v>
      </c>
    </row>
    <row r="3740" spans="1:12" x14ac:dyDescent="0.2">
      <c r="A3740" s="1">
        <v>43810.641851851855</v>
      </c>
      <c r="B3740" t="s">
        <v>10778</v>
      </c>
      <c r="D3740">
        <v>0</v>
      </c>
      <c r="E3740">
        <v>0</v>
      </c>
      <c r="F3740">
        <v>0</v>
      </c>
      <c r="G3740" t="s">
        <v>10779</v>
      </c>
      <c r="K3740">
        <v>1.2047839685261801E+18</v>
      </c>
      <c r="L3740" t="s">
        <v>10780</v>
      </c>
    </row>
    <row r="3741" spans="1:12" x14ac:dyDescent="0.2">
      <c r="A3741" s="1">
        <v>43810.641805555555</v>
      </c>
      <c r="B3741" t="s">
        <v>10781</v>
      </c>
      <c r="D3741">
        <v>0</v>
      </c>
      <c r="E3741">
        <v>0</v>
      </c>
      <c r="F3741">
        <v>0</v>
      </c>
      <c r="G3741" t="s">
        <v>10782</v>
      </c>
      <c r="K3741">
        <v>1.2047839502851599E+18</v>
      </c>
      <c r="L3741" t="s">
        <v>10783</v>
      </c>
    </row>
    <row r="3742" spans="1:12" x14ac:dyDescent="0.2">
      <c r="A3742" s="1">
        <v>43810.641400462962</v>
      </c>
      <c r="B3742" t="s">
        <v>10784</v>
      </c>
      <c r="D3742">
        <v>0</v>
      </c>
      <c r="E3742">
        <v>0</v>
      </c>
      <c r="F3742">
        <v>0</v>
      </c>
      <c r="G3742" t="s">
        <v>10785</v>
      </c>
      <c r="K3742">
        <v>1.20478380290574E+18</v>
      </c>
      <c r="L3742" t="s">
        <v>10786</v>
      </c>
    </row>
    <row r="3743" spans="1:12" x14ac:dyDescent="0.2">
      <c r="A3743" s="1">
        <v>43810.641365740739</v>
      </c>
      <c r="B3743" t="s">
        <v>10787</v>
      </c>
      <c r="D3743">
        <v>0</v>
      </c>
      <c r="E3743">
        <v>0</v>
      </c>
      <c r="F3743">
        <v>0</v>
      </c>
      <c r="G3743" t="s">
        <v>10788</v>
      </c>
      <c r="K3743">
        <v>1.20478379392989E+18</v>
      </c>
      <c r="L3743" t="s">
        <v>10789</v>
      </c>
    </row>
    <row r="3744" spans="1:12" x14ac:dyDescent="0.2">
      <c r="A3744" s="1">
        <v>43810.641145833331</v>
      </c>
      <c r="B3744" t="s">
        <v>10414</v>
      </c>
      <c r="D3744">
        <v>0</v>
      </c>
      <c r="E3744">
        <v>2</v>
      </c>
      <c r="F3744">
        <v>3</v>
      </c>
      <c r="G3744" t="s">
        <v>10790</v>
      </c>
      <c r="K3744">
        <v>1.20478371391519E+18</v>
      </c>
      <c r="L3744" t="s">
        <v>10791</v>
      </c>
    </row>
    <row r="3745" spans="1:12" x14ac:dyDescent="0.2">
      <c r="A3745" s="1">
        <v>43810.641053240739</v>
      </c>
      <c r="B3745" t="s">
        <v>10319</v>
      </c>
      <c r="D3745">
        <v>0</v>
      </c>
      <c r="E3745">
        <v>0</v>
      </c>
      <c r="F3745">
        <v>0</v>
      </c>
      <c r="G3745" t="s">
        <v>10792</v>
      </c>
      <c r="K3745">
        <v>1.2047836778147699E+18</v>
      </c>
      <c r="L3745" t="s">
        <v>10793</v>
      </c>
    </row>
    <row r="3746" spans="1:12" x14ac:dyDescent="0.2">
      <c r="A3746" s="1">
        <v>43810.6409375</v>
      </c>
      <c r="B3746" t="s">
        <v>10794</v>
      </c>
      <c r="D3746">
        <v>0</v>
      </c>
      <c r="E3746">
        <v>0</v>
      </c>
      <c r="F3746">
        <v>0</v>
      </c>
      <c r="G3746" t="s">
        <v>10795</v>
      </c>
      <c r="I3746" t="e">
        <f>rterdogan_ar</f>
        <v>#NAME?</v>
      </c>
      <c r="J3746" t="s">
        <v>10453</v>
      </c>
      <c r="K3746">
        <v>1.2047836371217101E+18</v>
      </c>
      <c r="L3746" t="s">
        <v>10796</v>
      </c>
    </row>
    <row r="3747" spans="1:12" x14ac:dyDescent="0.2">
      <c r="A3747" s="1">
        <v>43810.640902777777</v>
      </c>
      <c r="B3747" t="s">
        <v>10797</v>
      </c>
      <c r="D3747">
        <v>0</v>
      </c>
      <c r="E3747">
        <v>0</v>
      </c>
      <c r="F3747">
        <v>2</v>
      </c>
      <c r="G3747" t="s">
        <v>10798</v>
      </c>
      <c r="K3747">
        <v>1.2047836260571E+18</v>
      </c>
      <c r="L3747" t="s">
        <v>10799</v>
      </c>
    </row>
    <row r="3748" spans="1:12" x14ac:dyDescent="0.2">
      <c r="A3748" s="1">
        <v>43810.640810185185</v>
      </c>
      <c r="B3748" t="s">
        <v>10800</v>
      </c>
      <c r="D3748">
        <v>0</v>
      </c>
      <c r="E3748">
        <v>1</v>
      </c>
      <c r="F3748">
        <v>2</v>
      </c>
      <c r="G3748" t="s">
        <v>10801</v>
      </c>
      <c r="K3748">
        <v>1.20478359153779E+18</v>
      </c>
      <c r="L3748" t="s">
        <v>10802</v>
      </c>
    </row>
    <row r="3749" spans="1:12" x14ac:dyDescent="0.2">
      <c r="A3749" s="1">
        <v>43810.640798611108</v>
      </c>
      <c r="B3749" t="s">
        <v>10803</v>
      </c>
      <c r="D3749">
        <v>0</v>
      </c>
      <c r="E3749">
        <v>0</v>
      </c>
      <c r="F3749">
        <v>0</v>
      </c>
      <c r="G3749" t="s">
        <v>10804</v>
      </c>
      <c r="K3749">
        <v>1.20478358673133E+18</v>
      </c>
      <c r="L3749" t="s">
        <v>10805</v>
      </c>
    </row>
    <row r="3750" spans="1:12" x14ac:dyDescent="0.2">
      <c r="A3750" s="1">
        <v>43810.640590277777</v>
      </c>
      <c r="B3750" t="s">
        <v>10806</v>
      </c>
      <c r="C3750" t="s">
        <v>10807</v>
      </c>
      <c r="D3750">
        <v>0</v>
      </c>
      <c r="E3750">
        <v>0</v>
      </c>
      <c r="F3750">
        <v>0</v>
      </c>
      <c r="G3750" t="s">
        <v>10808</v>
      </c>
      <c r="K3750">
        <v>1.2047835101181599E+18</v>
      </c>
      <c r="L3750" t="s">
        <v>10809</v>
      </c>
    </row>
    <row r="3751" spans="1:12" x14ac:dyDescent="0.2">
      <c r="A3751" s="1">
        <v>43810.640497685185</v>
      </c>
      <c r="B3751" t="s">
        <v>10810</v>
      </c>
      <c r="D3751">
        <v>0</v>
      </c>
      <c r="E3751">
        <v>0</v>
      </c>
      <c r="F3751">
        <v>0</v>
      </c>
      <c r="G3751" t="s">
        <v>10811</v>
      </c>
      <c r="K3751">
        <v>1.20478347661821E+18</v>
      </c>
      <c r="L3751" t="s">
        <v>10812</v>
      </c>
    </row>
    <row r="3752" spans="1:12" x14ac:dyDescent="0.2">
      <c r="A3752" s="1">
        <v>43810.640347222223</v>
      </c>
      <c r="B3752" t="s">
        <v>10813</v>
      </c>
      <c r="D3752">
        <v>0</v>
      </c>
      <c r="E3752">
        <v>0</v>
      </c>
      <c r="F3752">
        <v>0</v>
      </c>
      <c r="G3752" t="s">
        <v>10814</v>
      </c>
      <c r="K3752">
        <v>1.20478342158481E+18</v>
      </c>
      <c r="L3752" t="s">
        <v>10815</v>
      </c>
    </row>
    <row r="3753" spans="1:12" x14ac:dyDescent="0.2">
      <c r="A3753" s="1">
        <v>43810.640335648146</v>
      </c>
      <c r="B3753" t="s">
        <v>10816</v>
      </c>
      <c r="D3753">
        <v>2</v>
      </c>
      <c r="E3753">
        <v>71</v>
      </c>
      <c r="F3753">
        <v>4</v>
      </c>
      <c r="G3753" t="s">
        <v>10817</v>
      </c>
      <c r="K3753">
        <v>1.20478341895491E+18</v>
      </c>
      <c r="L3753" t="s">
        <v>10818</v>
      </c>
    </row>
    <row r="3754" spans="1:12" x14ac:dyDescent="0.2">
      <c r="A3754" s="1">
        <v>43810.640081018515</v>
      </c>
      <c r="B3754" t="s">
        <v>9879</v>
      </c>
      <c r="D3754">
        <v>0</v>
      </c>
      <c r="E3754">
        <v>0</v>
      </c>
      <c r="F3754">
        <v>0</v>
      </c>
      <c r="G3754" t="s">
        <v>10819</v>
      </c>
      <c r="K3754">
        <v>1.2047833285341701E+18</v>
      </c>
      <c r="L3754" t="s">
        <v>10820</v>
      </c>
    </row>
    <row r="3755" spans="1:12" x14ac:dyDescent="0.2">
      <c r="A3755" s="1">
        <v>43810.639930555553</v>
      </c>
      <c r="B3755" t="s">
        <v>10821</v>
      </c>
      <c r="D3755">
        <v>0</v>
      </c>
      <c r="E3755">
        <v>0</v>
      </c>
      <c r="F3755">
        <v>0</v>
      </c>
      <c r="G3755" t="s">
        <v>10822</v>
      </c>
      <c r="K3755">
        <v>1.20478327087921E+18</v>
      </c>
      <c r="L3755" t="s">
        <v>10823</v>
      </c>
    </row>
    <row r="3756" spans="1:12" x14ac:dyDescent="0.2">
      <c r="A3756" s="1">
        <v>43810.639872685184</v>
      </c>
      <c r="B3756" t="s">
        <v>10806</v>
      </c>
      <c r="C3756" t="s">
        <v>2466</v>
      </c>
      <c r="D3756">
        <v>0</v>
      </c>
      <c r="E3756">
        <v>0</v>
      </c>
      <c r="F3756">
        <v>0</v>
      </c>
      <c r="G3756" t="s">
        <v>10824</v>
      </c>
      <c r="K3756">
        <v>1.2047832520886001E+18</v>
      </c>
      <c r="L3756" t="s">
        <v>10825</v>
      </c>
    </row>
    <row r="3757" spans="1:12" x14ac:dyDescent="0.2">
      <c r="A3757" s="1">
        <v>43810.639768518522</v>
      </c>
      <c r="B3757" t="s">
        <v>10826</v>
      </c>
      <c r="D3757">
        <v>0</v>
      </c>
      <c r="E3757">
        <v>0</v>
      </c>
      <c r="F3757">
        <v>0</v>
      </c>
      <c r="G3757" t="s">
        <v>10827</v>
      </c>
      <c r="K3757">
        <v>1.20478321174371E+18</v>
      </c>
      <c r="L3757" t="s">
        <v>10828</v>
      </c>
    </row>
    <row r="3758" spans="1:12" x14ac:dyDescent="0.2">
      <c r="A3758" s="1">
        <v>43810.639745370368</v>
      </c>
      <c r="B3758" t="s">
        <v>10829</v>
      </c>
      <c r="D3758">
        <v>0</v>
      </c>
      <c r="E3758">
        <v>0</v>
      </c>
      <c r="F3758">
        <v>0</v>
      </c>
      <c r="G3758" t="s">
        <v>10830</v>
      </c>
      <c r="K3758">
        <v>1.20478320490706E+18</v>
      </c>
      <c r="L3758" t="s">
        <v>10831</v>
      </c>
    </row>
    <row r="3759" spans="1:12" x14ac:dyDescent="0.2">
      <c r="A3759" s="1">
        <v>43810.639745370368</v>
      </c>
      <c r="B3759" t="s">
        <v>10832</v>
      </c>
      <c r="D3759">
        <v>0</v>
      </c>
      <c r="E3759">
        <v>0</v>
      </c>
      <c r="F3759">
        <v>0</v>
      </c>
      <c r="G3759" t="s">
        <v>10833</v>
      </c>
      <c r="K3759">
        <v>1.20478320369903E+18</v>
      </c>
      <c r="L3759" t="s">
        <v>10834</v>
      </c>
    </row>
    <row r="3760" spans="1:12" x14ac:dyDescent="0.2">
      <c r="A3760" s="1">
        <v>43810.639699074076</v>
      </c>
      <c r="B3760" t="s">
        <v>10835</v>
      </c>
      <c r="D3760">
        <v>0</v>
      </c>
      <c r="E3760">
        <v>0</v>
      </c>
      <c r="F3760">
        <v>0</v>
      </c>
      <c r="G3760" t="s">
        <v>10836</v>
      </c>
      <c r="K3760">
        <v>1.2047831884821499E+18</v>
      </c>
      <c r="L3760" t="s">
        <v>10837</v>
      </c>
    </row>
    <row r="3761" spans="1:12" x14ac:dyDescent="0.2">
      <c r="A3761" s="1">
        <v>43810.63962962963</v>
      </c>
      <c r="B3761" t="s">
        <v>10838</v>
      </c>
      <c r="D3761">
        <v>0</v>
      </c>
      <c r="E3761">
        <v>0</v>
      </c>
      <c r="F3761">
        <v>0</v>
      </c>
      <c r="G3761" t="s">
        <v>10839</v>
      </c>
      <c r="K3761">
        <v>1.2047831636770501E+18</v>
      </c>
      <c r="L3761" t="s">
        <v>10840</v>
      </c>
    </row>
    <row r="3762" spans="1:12" x14ac:dyDescent="0.2">
      <c r="A3762" s="1">
        <v>43810.639293981483</v>
      </c>
      <c r="B3762" t="s">
        <v>10841</v>
      </c>
      <c r="D3762">
        <v>0</v>
      </c>
      <c r="E3762">
        <v>0</v>
      </c>
      <c r="F3762">
        <v>0</v>
      </c>
      <c r="G3762" t="s">
        <v>10842</v>
      </c>
      <c r="K3762">
        <v>1.20478303931167E+18</v>
      </c>
      <c r="L3762" t="s">
        <v>10843</v>
      </c>
    </row>
    <row r="3763" spans="1:12" x14ac:dyDescent="0.2">
      <c r="A3763" s="1">
        <v>43810.63921296296</v>
      </c>
      <c r="B3763" t="s">
        <v>10844</v>
      </c>
      <c r="D3763">
        <v>0</v>
      </c>
      <c r="E3763">
        <v>0</v>
      </c>
      <c r="F3763">
        <v>0</v>
      </c>
      <c r="G3763" t="s">
        <v>10845</v>
      </c>
      <c r="K3763">
        <v>1.20478301172575E+18</v>
      </c>
      <c r="L3763" t="s">
        <v>10846</v>
      </c>
    </row>
    <row r="3764" spans="1:12" x14ac:dyDescent="0.2">
      <c r="A3764" s="1">
        <v>43810.639166666668</v>
      </c>
      <c r="B3764" t="s">
        <v>10847</v>
      </c>
      <c r="D3764">
        <v>0</v>
      </c>
      <c r="E3764">
        <v>0</v>
      </c>
      <c r="F3764">
        <v>0</v>
      </c>
      <c r="G3764" t="s">
        <v>10848</v>
      </c>
      <c r="K3764">
        <v>1.2047829936860401E+18</v>
      </c>
      <c r="L3764" t="s">
        <v>10849</v>
      </c>
    </row>
    <row r="3765" spans="1:12" x14ac:dyDescent="0.2">
      <c r="A3765" s="1">
        <v>43810.639074074075</v>
      </c>
      <c r="B3765" t="s">
        <v>10850</v>
      </c>
      <c r="D3765">
        <v>18</v>
      </c>
      <c r="E3765">
        <v>67</v>
      </c>
      <c r="F3765">
        <v>32</v>
      </c>
      <c r="G3765" t="s">
        <v>10851</v>
      </c>
      <c r="K3765">
        <v>1.2047829596366799E+18</v>
      </c>
      <c r="L3765" t="s">
        <v>10852</v>
      </c>
    </row>
    <row r="3766" spans="1:12" x14ac:dyDescent="0.2">
      <c r="A3766" s="1">
        <v>43810.639050925929</v>
      </c>
      <c r="B3766" t="s">
        <v>10853</v>
      </c>
      <c r="D3766">
        <v>0</v>
      </c>
      <c r="E3766">
        <v>0</v>
      </c>
      <c r="F3766">
        <v>1</v>
      </c>
      <c r="G3766" t="s">
        <v>7514</v>
      </c>
      <c r="K3766">
        <v>1.2047829548467799E+18</v>
      </c>
      <c r="L3766" t="s">
        <v>10854</v>
      </c>
    </row>
    <row r="3767" spans="1:12" x14ac:dyDescent="0.2">
      <c r="A3767" s="1">
        <v>43810.639050925929</v>
      </c>
      <c r="B3767" t="s">
        <v>10855</v>
      </c>
      <c r="D3767">
        <v>0</v>
      </c>
      <c r="E3767">
        <v>0</v>
      </c>
      <c r="F3767">
        <v>0</v>
      </c>
      <c r="G3767" t="s">
        <v>10856</v>
      </c>
      <c r="K3767">
        <v>1.2047829531438999E+18</v>
      </c>
      <c r="L3767" t="s">
        <v>10857</v>
      </c>
    </row>
    <row r="3768" spans="1:12" x14ac:dyDescent="0.2">
      <c r="A3768" s="1">
        <v>43810.639027777775</v>
      </c>
      <c r="B3768" t="s">
        <v>10858</v>
      </c>
      <c r="D3768">
        <v>0</v>
      </c>
      <c r="E3768">
        <v>0</v>
      </c>
      <c r="F3768">
        <v>0</v>
      </c>
      <c r="G3768" t="s">
        <v>10859</v>
      </c>
      <c r="K3768">
        <v>1.20478294341313E+18</v>
      </c>
      <c r="L3768" t="s">
        <v>10860</v>
      </c>
    </row>
    <row r="3769" spans="1:12" x14ac:dyDescent="0.2">
      <c r="A3769" s="1">
        <v>43810.639004629629</v>
      </c>
      <c r="B3769" t="s">
        <v>10861</v>
      </c>
      <c r="D3769">
        <v>0</v>
      </c>
      <c r="E3769">
        <v>1</v>
      </c>
      <c r="F3769">
        <v>0</v>
      </c>
      <c r="G3769" t="s">
        <v>6451</v>
      </c>
      <c r="K3769">
        <v>1.2047829384051699E+18</v>
      </c>
      <c r="L3769" t="s">
        <v>10862</v>
      </c>
    </row>
    <row r="3770" spans="1:12" x14ac:dyDescent="0.2">
      <c r="A3770" s="1">
        <v>43810.638969907406</v>
      </c>
      <c r="B3770" t="s">
        <v>10863</v>
      </c>
      <c r="D3770">
        <v>0</v>
      </c>
      <c r="E3770">
        <v>2</v>
      </c>
      <c r="F3770">
        <v>0</v>
      </c>
      <c r="G3770" t="s">
        <v>10864</v>
      </c>
      <c r="K3770">
        <v>1.20478292452621E+18</v>
      </c>
      <c r="L3770" t="s">
        <v>10865</v>
      </c>
    </row>
    <row r="3771" spans="1:12" x14ac:dyDescent="0.2">
      <c r="A3771" s="1">
        <v>43810.638726851852</v>
      </c>
      <c r="B3771" t="s">
        <v>3643</v>
      </c>
      <c r="D3771">
        <v>0</v>
      </c>
      <c r="E3771">
        <v>0</v>
      </c>
      <c r="F3771">
        <v>0</v>
      </c>
      <c r="G3771" t="s">
        <v>10866</v>
      </c>
      <c r="K3771">
        <v>1.20478283737697E+18</v>
      </c>
      <c r="L3771" t="s">
        <v>10867</v>
      </c>
    </row>
    <row r="3772" spans="1:12" x14ac:dyDescent="0.2">
      <c r="A3772" s="1">
        <v>43810.638657407406</v>
      </c>
      <c r="B3772" t="s">
        <v>10868</v>
      </c>
      <c r="D3772">
        <v>0</v>
      </c>
      <c r="E3772">
        <v>1</v>
      </c>
      <c r="F3772">
        <v>0</v>
      </c>
      <c r="G3772" t="s">
        <v>10232</v>
      </c>
      <c r="K3772">
        <v>1.2047828116407099E+18</v>
      </c>
      <c r="L3772" t="s">
        <v>10869</v>
      </c>
    </row>
    <row r="3773" spans="1:12" x14ac:dyDescent="0.2">
      <c r="A3773" s="1">
        <v>43810.638645833336</v>
      </c>
      <c r="B3773" t="s">
        <v>10870</v>
      </c>
      <c r="D3773">
        <v>0</v>
      </c>
      <c r="E3773">
        <v>0</v>
      </c>
      <c r="F3773">
        <v>0</v>
      </c>
      <c r="G3773" t="s">
        <v>6451</v>
      </c>
      <c r="K3773">
        <v>1.20478280717374E+18</v>
      </c>
      <c r="L3773" t="s">
        <v>10871</v>
      </c>
    </row>
    <row r="3774" spans="1:12" x14ac:dyDescent="0.2">
      <c r="A3774" s="1">
        <v>43810.638518518521</v>
      </c>
      <c r="B3774" t="s">
        <v>10872</v>
      </c>
      <c r="D3774">
        <v>2</v>
      </c>
      <c r="E3774">
        <v>7</v>
      </c>
      <c r="F3774">
        <v>15</v>
      </c>
      <c r="G3774" t="s">
        <v>10873</v>
      </c>
      <c r="I3774" t="e">
        <f>fares_albashiri</f>
        <v>#NAME?</v>
      </c>
      <c r="K3774">
        <v>1.20478276008016E+18</v>
      </c>
      <c r="L3774" t="s">
        <v>10874</v>
      </c>
    </row>
    <row r="3775" spans="1:12" x14ac:dyDescent="0.2">
      <c r="A3775" s="1">
        <v>43810.638425925928</v>
      </c>
      <c r="B3775" t="s">
        <v>10875</v>
      </c>
      <c r="D3775">
        <v>0</v>
      </c>
      <c r="E3775">
        <v>0</v>
      </c>
      <c r="F3775">
        <v>1</v>
      </c>
      <c r="G3775" t="s">
        <v>10876</v>
      </c>
      <c r="K3775">
        <v>1.2047827279265999E+18</v>
      </c>
      <c r="L3775" t="s">
        <v>10877</v>
      </c>
    </row>
    <row r="3776" spans="1:12" x14ac:dyDescent="0.2">
      <c r="A3776" s="1">
        <v>43810.638391203705</v>
      </c>
      <c r="B3776" t="s">
        <v>10878</v>
      </c>
      <c r="D3776">
        <v>0</v>
      </c>
      <c r="E3776">
        <v>0</v>
      </c>
      <c r="F3776">
        <v>3</v>
      </c>
      <c r="G3776" t="s">
        <v>10879</v>
      </c>
      <c r="J3776" t="s">
        <v>10880</v>
      </c>
      <c r="K3776">
        <v>1.2047827124957E+18</v>
      </c>
      <c r="L3776" t="s">
        <v>10881</v>
      </c>
    </row>
    <row r="3777" spans="1:12" x14ac:dyDescent="0.2">
      <c r="A3777" s="1">
        <v>43810.638356481482</v>
      </c>
      <c r="B3777" t="s">
        <v>10882</v>
      </c>
      <c r="D3777">
        <v>1</v>
      </c>
      <c r="E3777">
        <v>0</v>
      </c>
      <c r="F3777">
        <v>0</v>
      </c>
      <c r="G3777" t="s">
        <v>10883</v>
      </c>
      <c r="I3777" t="e">
        <f>AlRajhiCapital</f>
        <v>#NAME?</v>
      </c>
      <c r="K3777">
        <v>1.20478270152766E+18</v>
      </c>
      <c r="L3777" t="s">
        <v>10884</v>
      </c>
    </row>
    <row r="3778" spans="1:12" x14ac:dyDescent="0.2">
      <c r="A3778" s="1">
        <v>43810.638356481482</v>
      </c>
      <c r="B3778" t="s">
        <v>10885</v>
      </c>
      <c r="D3778">
        <v>0</v>
      </c>
      <c r="E3778">
        <v>0</v>
      </c>
      <c r="F3778">
        <v>0</v>
      </c>
      <c r="G3778" t="s">
        <v>10886</v>
      </c>
      <c r="K3778">
        <v>1.2047827005671099E+18</v>
      </c>
      <c r="L3778" t="s">
        <v>10887</v>
      </c>
    </row>
    <row r="3779" spans="1:12" x14ac:dyDescent="0.2">
      <c r="A3779" s="1">
        <v>43810.63826388889</v>
      </c>
      <c r="B3779" t="s">
        <v>10888</v>
      </c>
      <c r="D3779">
        <v>2</v>
      </c>
      <c r="E3779">
        <v>1</v>
      </c>
      <c r="F3779">
        <v>0</v>
      </c>
      <c r="G3779" t="s">
        <v>10889</v>
      </c>
      <c r="K3779">
        <v>1.2047826696425101E+18</v>
      </c>
      <c r="L3779" t="s">
        <v>10890</v>
      </c>
    </row>
    <row r="3780" spans="1:12" x14ac:dyDescent="0.2">
      <c r="A3780" s="1">
        <v>43810.638240740744</v>
      </c>
      <c r="B3780" t="s">
        <v>10891</v>
      </c>
      <c r="D3780">
        <v>0</v>
      </c>
      <c r="E3780">
        <v>0</v>
      </c>
      <c r="F3780">
        <v>0</v>
      </c>
      <c r="G3780" t="s">
        <v>10892</v>
      </c>
      <c r="K3780">
        <v>1.2047826603354099E+18</v>
      </c>
      <c r="L3780" t="s">
        <v>10893</v>
      </c>
    </row>
    <row r="3781" spans="1:12" x14ac:dyDescent="0.2">
      <c r="A3781" s="1">
        <v>43810.638090277775</v>
      </c>
      <c r="B3781" t="s">
        <v>10894</v>
      </c>
      <c r="D3781">
        <v>0</v>
      </c>
      <c r="E3781">
        <v>0</v>
      </c>
      <c r="F3781">
        <v>0</v>
      </c>
      <c r="G3781" t="s">
        <v>10895</v>
      </c>
      <c r="K3781">
        <v>1.20478260501248E+18</v>
      </c>
      <c r="L3781" t="s">
        <v>10896</v>
      </c>
    </row>
    <row r="3782" spans="1:12" x14ac:dyDescent="0.2">
      <c r="A3782" s="1">
        <v>43810.638043981482</v>
      </c>
      <c r="B3782" t="s">
        <v>10897</v>
      </c>
      <c r="D3782">
        <v>0</v>
      </c>
      <c r="E3782">
        <v>0</v>
      </c>
      <c r="F3782">
        <v>0</v>
      </c>
      <c r="G3782" t="s">
        <v>10898</v>
      </c>
      <c r="K3782">
        <v>1.2047825875473999E+18</v>
      </c>
      <c r="L3782" t="s">
        <v>10899</v>
      </c>
    </row>
    <row r="3783" spans="1:12" x14ac:dyDescent="0.2">
      <c r="A3783" s="1">
        <v>43810.637997685182</v>
      </c>
      <c r="B3783" t="s">
        <v>10900</v>
      </c>
      <c r="C3783" t="s">
        <v>10900</v>
      </c>
      <c r="D3783">
        <v>0</v>
      </c>
      <c r="E3783">
        <v>11</v>
      </c>
      <c r="F3783">
        <v>10</v>
      </c>
      <c r="G3783" t="s">
        <v>10901</v>
      </c>
      <c r="K3783">
        <v>1.2047825731693599E+18</v>
      </c>
      <c r="L3783" t="s">
        <v>10902</v>
      </c>
    </row>
    <row r="3784" spans="1:12" x14ac:dyDescent="0.2">
      <c r="A3784" s="1">
        <v>43810.637986111113</v>
      </c>
      <c r="B3784" t="s">
        <v>10903</v>
      </c>
      <c r="D3784">
        <v>0</v>
      </c>
      <c r="E3784">
        <v>0</v>
      </c>
      <c r="F3784">
        <v>1</v>
      </c>
      <c r="G3784" t="s">
        <v>10904</v>
      </c>
      <c r="K3784">
        <v>1.20478256764961E+18</v>
      </c>
      <c r="L3784" t="s">
        <v>10905</v>
      </c>
    </row>
    <row r="3785" spans="1:12" x14ac:dyDescent="0.2">
      <c r="A3785" s="1">
        <v>43810.637974537036</v>
      </c>
      <c r="B3785" t="s">
        <v>10906</v>
      </c>
      <c r="D3785">
        <v>0</v>
      </c>
      <c r="E3785">
        <v>0</v>
      </c>
      <c r="F3785">
        <v>0</v>
      </c>
      <c r="G3785" t="s">
        <v>10907</v>
      </c>
      <c r="K3785">
        <v>1.2047825649568599E+18</v>
      </c>
      <c r="L3785" t="s">
        <v>10908</v>
      </c>
    </row>
    <row r="3786" spans="1:12" x14ac:dyDescent="0.2">
      <c r="A3786" s="1">
        <v>43810.637962962966</v>
      </c>
      <c r="B3786" t="s">
        <v>10909</v>
      </c>
      <c r="D3786">
        <v>0</v>
      </c>
      <c r="E3786">
        <v>0</v>
      </c>
      <c r="F3786">
        <v>0</v>
      </c>
      <c r="G3786" t="s">
        <v>10910</v>
      </c>
      <c r="K3786">
        <v>1.2047825597098501E+18</v>
      </c>
      <c r="L3786" t="s">
        <v>10911</v>
      </c>
    </row>
    <row r="3787" spans="1:12" x14ac:dyDescent="0.2">
      <c r="A3787" s="1">
        <v>43810.637812499997</v>
      </c>
      <c r="B3787" t="s">
        <v>10912</v>
      </c>
      <c r="D3787">
        <v>0</v>
      </c>
      <c r="E3787">
        <v>0</v>
      </c>
      <c r="F3787">
        <v>0</v>
      </c>
      <c r="G3787" t="s">
        <v>10913</v>
      </c>
      <c r="K3787">
        <v>1.20478250486927E+18</v>
      </c>
      <c r="L3787" t="s">
        <v>10914</v>
      </c>
    </row>
    <row r="3788" spans="1:12" x14ac:dyDescent="0.2">
      <c r="A3788" s="1">
        <v>43810.637499999997</v>
      </c>
      <c r="B3788" t="s">
        <v>10915</v>
      </c>
      <c r="D3788">
        <v>0</v>
      </c>
      <c r="E3788">
        <v>0</v>
      </c>
      <c r="F3788">
        <v>0</v>
      </c>
      <c r="G3788" t="s">
        <v>10916</v>
      </c>
      <c r="K3788">
        <v>1.20478239031026E+18</v>
      </c>
      <c r="L3788" t="s">
        <v>10917</v>
      </c>
    </row>
    <row r="3789" spans="1:12" x14ac:dyDescent="0.2">
      <c r="A3789" s="1">
        <v>43810.637488425928</v>
      </c>
      <c r="B3789" t="s">
        <v>10918</v>
      </c>
      <c r="D3789">
        <v>0</v>
      </c>
      <c r="E3789">
        <v>0</v>
      </c>
      <c r="F3789">
        <v>0</v>
      </c>
      <c r="G3789" t="s">
        <v>10919</v>
      </c>
      <c r="K3789">
        <v>1.20478238522257E+18</v>
      </c>
      <c r="L3789" t="s">
        <v>10920</v>
      </c>
    </row>
    <row r="3790" spans="1:12" x14ac:dyDescent="0.2">
      <c r="A3790" s="1">
        <v>43810.637453703705</v>
      </c>
      <c r="B3790" t="s">
        <v>10921</v>
      </c>
      <c r="D3790">
        <v>43</v>
      </c>
      <c r="E3790">
        <v>15</v>
      </c>
      <c r="F3790">
        <v>19</v>
      </c>
      <c r="G3790" t="s">
        <v>10922</v>
      </c>
      <c r="K3790">
        <v>1.20478237638097E+18</v>
      </c>
      <c r="L3790" t="s">
        <v>10923</v>
      </c>
    </row>
    <row r="3791" spans="1:12" x14ac:dyDescent="0.2">
      <c r="A3791" s="1">
        <v>43810.63721064815</v>
      </c>
      <c r="B3791" t="s">
        <v>10100</v>
      </c>
      <c r="D3791">
        <v>0</v>
      </c>
      <c r="E3791">
        <v>0</v>
      </c>
      <c r="F3791">
        <v>1</v>
      </c>
      <c r="G3791" t="s">
        <v>10924</v>
      </c>
      <c r="K3791">
        <v>1.20478228721426E+18</v>
      </c>
      <c r="L3791" t="s">
        <v>10925</v>
      </c>
    </row>
    <row r="3792" spans="1:12" x14ac:dyDescent="0.2">
      <c r="A3792" s="1">
        <v>43810.637060185189</v>
      </c>
      <c r="B3792" t="s">
        <v>10926</v>
      </c>
      <c r="D3792">
        <v>0</v>
      </c>
      <c r="E3792">
        <v>0</v>
      </c>
      <c r="F3792">
        <v>0</v>
      </c>
      <c r="G3792" t="s">
        <v>10927</v>
      </c>
      <c r="K3792">
        <v>1.20478223366145E+18</v>
      </c>
      <c r="L3792" t="s">
        <v>10928</v>
      </c>
    </row>
    <row r="3793" spans="1:12" x14ac:dyDescent="0.2">
      <c r="A3793" s="1">
        <v>43810.636863425927</v>
      </c>
      <c r="B3793" t="s">
        <v>10929</v>
      </c>
      <c r="D3793">
        <v>2</v>
      </c>
      <c r="E3793">
        <v>0</v>
      </c>
      <c r="F3793">
        <v>0</v>
      </c>
      <c r="G3793" t="s">
        <v>10930</v>
      </c>
      <c r="K3793">
        <v>1.20478216210656E+18</v>
      </c>
      <c r="L3793" t="s">
        <v>10931</v>
      </c>
    </row>
    <row r="3794" spans="1:12" x14ac:dyDescent="0.2">
      <c r="A3794" s="1">
        <v>43810.636793981481</v>
      </c>
      <c r="B3794" t="s">
        <v>10242</v>
      </c>
      <c r="D3794">
        <v>10</v>
      </c>
      <c r="E3794">
        <v>74</v>
      </c>
      <c r="F3794">
        <v>5</v>
      </c>
      <c r="G3794" t="s">
        <v>10932</v>
      </c>
      <c r="K3794">
        <v>1.2047821345290199E+18</v>
      </c>
      <c r="L3794" t="s">
        <v>10933</v>
      </c>
    </row>
    <row r="3795" spans="1:12" x14ac:dyDescent="0.2">
      <c r="A3795" s="1">
        <v>43810.636759259258</v>
      </c>
      <c r="B3795" t="s">
        <v>10934</v>
      </c>
      <c r="C3795" t="s">
        <v>10935</v>
      </c>
      <c r="D3795">
        <v>0</v>
      </c>
      <c r="E3795">
        <v>0</v>
      </c>
      <c r="F3795">
        <v>0</v>
      </c>
      <c r="G3795" t="s">
        <v>10936</v>
      </c>
      <c r="K3795">
        <v>1.20478212225647E+18</v>
      </c>
      <c r="L3795" t="s">
        <v>10937</v>
      </c>
    </row>
    <row r="3796" spans="1:12" x14ac:dyDescent="0.2">
      <c r="A3796" s="1">
        <v>43810.636689814812</v>
      </c>
      <c r="B3796" t="s">
        <v>10938</v>
      </c>
      <c r="D3796">
        <v>0</v>
      </c>
      <c r="E3796">
        <v>0</v>
      </c>
      <c r="F3796">
        <v>0</v>
      </c>
      <c r="G3796" t="s">
        <v>10939</v>
      </c>
      <c r="K3796">
        <v>1.20478209698578E+18</v>
      </c>
      <c r="L3796" t="s">
        <v>10940</v>
      </c>
    </row>
    <row r="3797" spans="1:12" x14ac:dyDescent="0.2">
      <c r="A3797" s="1">
        <v>43810.636643518519</v>
      </c>
      <c r="B3797" t="s">
        <v>10941</v>
      </c>
      <c r="D3797">
        <v>0</v>
      </c>
      <c r="E3797">
        <v>0</v>
      </c>
      <c r="F3797">
        <v>0</v>
      </c>
      <c r="G3797" t="s">
        <v>6451</v>
      </c>
      <c r="K3797">
        <v>1.20478207890001E+18</v>
      </c>
      <c r="L3797" t="s">
        <v>10942</v>
      </c>
    </row>
    <row r="3798" spans="1:12" x14ac:dyDescent="0.2">
      <c r="A3798" s="1">
        <v>43810.636608796296</v>
      </c>
      <c r="B3798" t="s">
        <v>10943</v>
      </c>
      <c r="D3798">
        <v>0</v>
      </c>
      <c r="E3798">
        <v>0</v>
      </c>
      <c r="F3798">
        <v>0</v>
      </c>
      <c r="G3798" t="s">
        <v>10944</v>
      </c>
      <c r="K3798">
        <v>1.2047820661745001E+18</v>
      </c>
      <c r="L3798" t="s">
        <v>10945</v>
      </c>
    </row>
    <row r="3799" spans="1:12" x14ac:dyDescent="0.2">
      <c r="A3799" s="1">
        <v>43810.636597222219</v>
      </c>
      <c r="B3799" t="s">
        <v>10946</v>
      </c>
      <c r="D3799">
        <v>1</v>
      </c>
      <c r="E3799">
        <v>0</v>
      </c>
      <c r="F3799">
        <v>1</v>
      </c>
      <c r="G3799" t="s">
        <v>10947</v>
      </c>
      <c r="K3799">
        <v>1.20478206614512E+18</v>
      </c>
      <c r="L3799" t="s">
        <v>10948</v>
      </c>
    </row>
    <row r="3800" spans="1:12" x14ac:dyDescent="0.2">
      <c r="A3800" s="1">
        <v>43810.636574074073</v>
      </c>
      <c r="B3800" t="s">
        <v>10949</v>
      </c>
      <c r="D3800">
        <v>1</v>
      </c>
      <c r="E3800">
        <v>0</v>
      </c>
      <c r="F3800">
        <v>1</v>
      </c>
      <c r="G3800" t="s">
        <v>10950</v>
      </c>
      <c r="K3800">
        <v>1.20478205556291E+18</v>
      </c>
      <c r="L3800" t="s">
        <v>10951</v>
      </c>
    </row>
    <row r="3801" spans="1:12" x14ac:dyDescent="0.2">
      <c r="A3801" s="1">
        <v>43810.636550925927</v>
      </c>
      <c r="B3801" t="s">
        <v>10952</v>
      </c>
      <c r="D3801">
        <v>0</v>
      </c>
      <c r="E3801">
        <v>0</v>
      </c>
      <c r="F3801">
        <v>0</v>
      </c>
      <c r="G3801" t="s">
        <v>10953</v>
      </c>
      <c r="K3801">
        <v>1.2047820484073999E+18</v>
      </c>
      <c r="L3801" t="s">
        <v>10954</v>
      </c>
    </row>
    <row r="3802" spans="1:12" x14ac:dyDescent="0.2">
      <c r="A3802" s="1">
        <v>43810.636504629627</v>
      </c>
      <c r="B3802" t="s">
        <v>10955</v>
      </c>
      <c r="D3802">
        <v>0</v>
      </c>
      <c r="E3802">
        <v>0</v>
      </c>
      <c r="F3802">
        <v>0</v>
      </c>
      <c r="G3802" t="s">
        <v>6451</v>
      </c>
      <c r="K3802">
        <v>1.2047820320034401E+18</v>
      </c>
      <c r="L3802" t="s">
        <v>10956</v>
      </c>
    </row>
    <row r="3803" spans="1:12" x14ac:dyDescent="0.2">
      <c r="A3803" s="1">
        <v>43810.636493055557</v>
      </c>
      <c r="B3803" t="s">
        <v>10242</v>
      </c>
      <c r="D3803">
        <v>10</v>
      </c>
      <c r="E3803">
        <v>5</v>
      </c>
      <c r="F3803">
        <v>5</v>
      </c>
      <c r="G3803" t="s">
        <v>10957</v>
      </c>
      <c r="K3803">
        <v>1.2047820247892401E+18</v>
      </c>
      <c r="L3803" t="s">
        <v>10958</v>
      </c>
    </row>
    <row r="3804" spans="1:12" x14ac:dyDescent="0.2">
      <c r="A3804" s="1">
        <v>43810.636354166665</v>
      </c>
      <c r="B3804" t="s">
        <v>10959</v>
      </c>
      <c r="C3804" t="s">
        <v>10959</v>
      </c>
      <c r="D3804">
        <v>0</v>
      </c>
      <c r="E3804">
        <v>0</v>
      </c>
      <c r="F3804">
        <v>0</v>
      </c>
      <c r="G3804" t="s">
        <v>10960</v>
      </c>
      <c r="K3804">
        <v>1.20478197559424E+18</v>
      </c>
      <c r="L3804" t="s">
        <v>10961</v>
      </c>
    </row>
    <row r="3805" spans="1:12" x14ac:dyDescent="0.2">
      <c r="A3805" s="1">
        <v>43810.63616898148</v>
      </c>
      <c r="B3805" t="s">
        <v>10962</v>
      </c>
      <c r="D3805">
        <v>0</v>
      </c>
      <c r="E3805">
        <v>0</v>
      </c>
      <c r="F3805">
        <v>1</v>
      </c>
      <c r="G3805" t="s">
        <v>10963</v>
      </c>
      <c r="K3805">
        <v>1.2047819076130099E+18</v>
      </c>
      <c r="L3805" t="s">
        <v>10964</v>
      </c>
    </row>
    <row r="3806" spans="1:12" x14ac:dyDescent="0.2">
      <c r="A3806" s="1">
        <v>43810.63616898148</v>
      </c>
      <c r="B3806" t="s">
        <v>10965</v>
      </c>
      <c r="D3806">
        <v>0</v>
      </c>
      <c r="E3806">
        <v>0</v>
      </c>
      <c r="F3806">
        <v>1</v>
      </c>
      <c r="G3806" t="s">
        <v>10966</v>
      </c>
      <c r="K3806">
        <v>1.2047819072606999E+18</v>
      </c>
      <c r="L3806" t="s">
        <v>10967</v>
      </c>
    </row>
    <row r="3807" spans="1:12" x14ac:dyDescent="0.2">
      <c r="A3807" s="1">
        <v>43810.636122685188</v>
      </c>
      <c r="B3807" t="s">
        <v>10968</v>
      </c>
      <c r="D3807">
        <v>0</v>
      </c>
      <c r="E3807">
        <v>0</v>
      </c>
      <c r="F3807">
        <v>0</v>
      </c>
      <c r="G3807" t="s">
        <v>10969</v>
      </c>
      <c r="K3807">
        <v>1.2047818927189901E+18</v>
      </c>
      <c r="L3807" t="s">
        <v>10970</v>
      </c>
    </row>
    <row r="3808" spans="1:12" x14ac:dyDescent="0.2">
      <c r="A3808" s="1">
        <v>43810.636087962965</v>
      </c>
      <c r="B3808" t="s">
        <v>7147</v>
      </c>
      <c r="D3808">
        <v>10</v>
      </c>
      <c r="E3808">
        <v>5</v>
      </c>
      <c r="F3808">
        <v>22</v>
      </c>
      <c r="G3808" t="s">
        <v>10971</v>
      </c>
      <c r="K3808">
        <v>1.2047818815034601E+18</v>
      </c>
      <c r="L3808" t="s">
        <v>10972</v>
      </c>
    </row>
    <row r="3809" spans="1:12" x14ac:dyDescent="0.2">
      <c r="A3809" s="1">
        <v>43810.636030092595</v>
      </c>
      <c r="B3809" t="s">
        <v>10973</v>
      </c>
      <c r="D3809">
        <v>0</v>
      </c>
      <c r="E3809">
        <v>1</v>
      </c>
      <c r="F3809">
        <v>11</v>
      </c>
      <c r="G3809" t="s">
        <v>6451</v>
      </c>
      <c r="K3809">
        <v>1.2047818591058401E+18</v>
      </c>
      <c r="L3809" t="s">
        <v>10974</v>
      </c>
    </row>
    <row r="3810" spans="1:12" x14ac:dyDescent="0.2">
      <c r="A3810" s="1">
        <v>43810.635879629626</v>
      </c>
      <c r="B3810" t="s">
        <v>10975</v>
      </c>
      <c r="D3810">
        <v>0</v>
      </c>
      <c r="E3810">
        <v>1</v>
      </c>
      <c r="F3810">
        <v>0</v>
      </c>
      <c r="G3810" t="s">
        <v>10976</v>
      </c>
      <c r="K3810">
        <v>1.2047818046386099E+18</v>
      </c>
      <c r="L3810" t="s">
        <v>10977</v>
      </c>
    </row>
    <row r="3811" spans="1:12" x14ac:dyDescent="0.2">
      <c r="A3811" s="1">
        <v>43810.635729166665</v>
      </c>
      <c r="B3811" t="s">
        <v>3643</v>
      </c>
      <c r="D3811">
        <v>0</v>
      </c>
      <c r="E3811">
        <v>0</v>
      </c>
      <c r="F3811">
        <v>0</v>
      </c>
      <c r="G3811" t="s">
        <v>10978</v>
      </c>
      <c r="K3811">
        <v>1.2047817506117801E+18</v>
      </c>
      <c r="L3811" t="s">
        <v>10979</v>
      </c>
    </row>
    <row r="3812" spans="1:12" x14ac:dyDescent="0.2">
      <c r="A3812" s="1">
        <v>43810.635706018518</v>
      </c>
      <c r="B3812" t="s">
        <v>10980</v>
      </c>
      <c r="D3812">
        <v>0</v>
      </c>
      <c r="E3812">
        <v>0</v>
      </c>
      <c r="F3812">
        <v>0</v>
      </c>
      <c r="G3812" t="s">
        <v>10981</v>
      </c>
      <c r="K3812">
        <v>1.20478174156893E+18</v>
      </c>
      <c r="L3812" t="s">
        <v>10982</v>
      </c>
    </row>
    <row r="3813" spans="1:12" x14ac:dyDescent="0.2">
      <c r="A3813" s="1">
        <v>43810.635636574072</v>
      </c>
      <c r="B3813" t="s">
        <v>10983</v>
      </c>
      <c r="D3813">
        <v>0</v>
      </c>
      <c r="E3813">
        <v>0</v>
      </c>
      <c r="F3813">
        <v>0</v>
      </c>
      <c r="G3813" t="s">
        <v>10984</v>
      </c>
      <c r="K3813">
        <v>1.2047817155264901E+18</v>
      </c>
      <c r="L3813" t="s">
        <v>10985</v>
      </c>
    </row>
    <row r="3814" spans="1:12" x14ac:dyDescent="0.2">
      <c r="A3814" s="1">
        <v>43810.635625000003</v>
      </c>
      <c r="B3814" t="s">
        <v>10986</v>
      </c>
      <c r="D3814">
        <v>0</v>
      </c>
      <c r="E3814">
        <v>0</v>
      </c>
      <c r="F3814">
        <v>0</v>
      </c>
      <c r="G3814" t="s">
        <v>10987</v>
      </c>
      <c r="K3814">
        <v>1.2047817121291E+18</v>
      </c>
      <c r="L3814" t="s">
        <v>10988</v>
      </c>
    </row>
    <row r="3815" spans="1:12" x14ac:dyDescent="0.2">
      <c r="A3815" s="1">
        <v>43810.635393518518</v>
      </c>
      <c r="B3815" t="s">
        <v>10989</v>
      </c>
      <c r="D3815">
        <v>3</v>
      </c>
      <c r="E3815">
        <v>0</v>
      </c>
      <c r="F3815">
        <v>0</v>
      </c>
      <c r="G3815" t="s">
        <v>10990</v>
      </c>
      <c r="K3815">
        <v>1.2047816295306199E+18</v>
      </c>
      <c r="L3815" t="s">
        <v>10991</v>
      </c>
    </row>
    <row r="3816" spans="1:12" x14ac:dyDescent="0.2">
      <c r="A3816" s="1">
        <v>43810.635196759256</v>
      </c>
      <c r="B3816" t="s">
        <v>10992</v>
      </c>
      <c r="D3816">
        <v>0</v>
      </c>
      <c r="E3816">
        <v>0</v>
      </c>
      <c r="F3816">
        <v>0</v>
      </c>
      <c r="G3816" t="s">
        <v>10993</v>
      </c>
      <c r="K3816">
        <v>1.2047815586301599E+18</v>
      </c>
      <c r="L3816" t="s">
        <v>10994</v>
      </c>
    </row>
    <row r="3817" spans="1:12" x14ac:dyDescent="0.2">
      <c r="A3817" s="1">
        <v>43810.63517361111</v>
      </c>
      <c r="B3817" t="s">
        <v>10995</v>
      </c>
      <c r="D3817">
        <v>0</v>
      </c>
      <c r="E3817">
        <v>0</v>
      </c>
      <c r="F3817">
        <v>0</v>
      </c>
      <c r="G3817" t="s">
        <v>10996</v>
      </c>
      <c r="K3817">
        <v>1.2047815486141399E+18</v>
      </c>
      <c r="L3817" t="s">
        <v>10997</v>
      </c>
    </row>
    <row r="3818" spans="1:12" x14ac:dyDescent="0.2">
      <c r="A3818" s="1">
        <v>43810.634965277779</v>
      </c>
      <c r="B3818" t="s">
        <v>10998</v>
      </c>
      <c r="D3818">
        <v>0</v>
      </c>
      <c r="E3818">
        <v>0</v>
      </c>
      <c r="F3818">
        <v>0</v>
      </c>
      <c r="G3818" t="s">
        <v>10999</v>
      </c>
      <c r="K3818">
        <v>1.2047814713005599E+18</v>
      </c>
      <c r="L3818" t="s">
        <v>11000</v>
      </c>
    </row>
    <row r="3819" spans="1:12" x14ac:dyDescent="0.2">
      <c r="A3819" s="1">
        <v>43810.63490740741</v>
      </c>
      <c r="B3819" t="s">
        <v>11001</v>
      </c>
      <c r="D3819">
        <v>0</v>
      </c>
      <c r="E3819">
        <v>0</v>
      </c>
      <c r="F3819">
        <v>0</v>
      </c>
      <c r="G3819" t="s">
        <v>8349</v>
      </c>
      <c r="K3819">
        <v>1.2047814526610199E+18</v>
      </c>
      <c r="L3819" t="s">
        <v>11002</v>
      </c>
    </row>
    <row r="3820" spans="1:12" x14ac:dyDescent="0.2">
      <c r="A3820" s="1">
        <v>43810.63490740741</v>
      </c>
      <c r="B3820" t="s">
        <v>11003</v>
      </c>
      <c r="D3820">
        <v>0</v>
      </c>
      <c r="E3820">
        <v>0</v>
      </c>
      <c r="F3820">
        <v>0</v>
      </c>
      <c r="G3820" t="s">
        <v>11004</v>
      </c>
      <c r="I3820" t="e">
        <f>Saudi_Aramco</f>
        <v>#NAME?</v>
      </c>
      <c r="K3820">
        <v>1.20478145179697E+18</v>
      </c>
      <c r="L3820" t="s">
        <v>11005</v>
      </c>
    </row>
    <row r="3821" spans="1:12" x14ac:dyDescent="0.2">
      <c r="A3821" s="1">
        <v>43810.634768518517</v>
      </c>
      <c r="B3821" t="s">
        <v>11006</v>
      </c>
      <c r="D3821">
        <v>1</v>
      </c>
      <c r="E3821">
        <v>10</v>
      </c>
      <c r="F3821">
        <v>20</v>
      </c>
      <c r="G3821" t="s">
        <v>10676</v>
      </c>
      <c r="K3821">
        <v>1.2047814008068301E+18</v>
      </c>
      <c r="L3821" t="s">
        <v>11007</v>
      </c>
    </row>
    <row r="3822" spans="1:12" x14ac:dyDescent="0.2">
      <c r="A3822" s="1">
        <v>43810.634768518517</v>
      </c>
      <c r="B3822" t="s">
        <v>11008</v>
      </c>
      <c r="D3822">
        <v>0</v>
      </c>
      <c r="E3822">
        <v>0</v>
      </c>
      <c r="F3822">
        <v>2</v>
      </c>
      <c r="G3822" t="s">
        <v>11009</v>
      </c>
      <c r="K3822">
        <v>1.20478140047133E+18</v>
      </c>
      <c r="L3822" t="s">
        <v>11010</v>
      </c>
    </row>
    <row r="3823" spans="1:12" x14ac:dyDescent="0.2">
      <c r="A3823" s="1">
        <v>43810.634756944448</v>
      </c>
      <c r="B3823" t="s">
        <v>3182</v>
      </c>
      <c r="D3823">
        <v>5</v>
      </c>
      <c r="E3823">
        <v>150</v>
      </c>
      <c r="F3823">
        <v>200</v>
      </c>
      <c r="G3823" t="s">
        <v>6429</v>
      </c>
      <c r="K3823">
        <v>1.2047813976275899E+18</v>
      </c>
      <c r="L3823" t="s">
        <v>11011</v>
      </c>
    </row>
    <row r="3824" spans="1:12" x14ac:dyDescent="0.2">
      <c r="A3824" s="1">
        <v>43810.634722222225</v>
      </c>
      <c r="B3824" t="s">
        <v>11012</v>
      </c>
      <c r="D3824">
        <v>0</v>
      </c>
      <c r="E3824">
        <v>2</v>
      </c>
      <c r="F3824">
        <v>2</v>
      </c>
      <c r="G3824" t="s">
        <v>11013</v>
      </c>
      <c r="K3824">
        <v>1.2047813859254799E+18</v>
      </c>
      <c r="L3824" t="s">
        <v>11014</v>
      </c>
    </row>
    <row r="3825" spans="1:12" x14ac:dyDescent="0.2">
      <c r="A3825" s="1">
        <v>43810.634699074071</v>
      </c>
      <c r="B3825" t="s">
        <v>11015</v>
      </c>
      <c r="D3825">
        <v>0</v>
      </c>
      <c r="E3825">
        <v>0</v>
      </c>
      <c r="F3825">
        <v>2</v>
      </c>
      <c r="G3825" t="s">
        <v>11016</v>
      </c>
      <c r="K3825">
        <v>1.20478137573328E+18</v>
      </c>
      <c r="L3825" t="s">
        <v>11017</v>
      </c>
    </row>
    <row r="3826" spans="1:12" x14ac:dyDescent="0.2">
      <c r="A3826" s="1">
        <v>43810.634687500002</v>
      </c>
      <c r="B3826" t="s">
        <v>11018</v>
      </c>
      <c r="D3826">
        <v>0</v>
      </c>
      <c r="E3826">
        <v>0</v>
      </c>
      <c r="F3826">
        <v>0</v>
      </c>
      <c r="G3826" t="s">
        <v>11019</v>
      </c>
      <c r="K3826">
        <v>1.2047813734599601E+18</v>
      </c>
      <c r="L3826" t="s">
        <v>11020</v>
      </c>
    </row>
    <row r="3827" spans="1:12" x14ac:dyDescent="0.2">
      <c r="A3827" s="1">
        <v>43810.634652777779</v>
      </c>
      <c r="B3827" t="s">
        <v>11021</v>
      </c>
      <c r="D3827">
        <v>0</v>
      </c>
      <c r="E3827">
        <v>0</v>
      </c>
      <c r="F3827">
        <v>0</v>
      </c>
      <c r="G3827" t="s">
        <v>11022</v>
      </c>
      <c r="K3827">
        <v>1.20478135812143E+18</v>
      </c>
      <c r="L3827" t="s">
        <v>11023</v>
      </c>
    </row>
    <row r="3828" spans="1:12" x14ac:dyDescent="0.2">
      <c r="A3828" s="1">
        <v>43810.634641203702</v>
      </c>
      <c r="B3828" t="s">
        <v>11024</v>
      </c>
      <c r="D3828">
        <v>1</v>
      </c>
      <c r="E3828">
        <v>1</v>
      </c>
      <c r="F3828">
        <v>2</v>
      </c>
      <c r="G3828" t="s">
        <v>11025</v>
      </c>
      <c r="K3828">
        <v>1.2047813549882501E+18</v>
      </c>
      <c r="L3828" t="s">
        <v>11026</v>
      </c>
    </row>
    <row r="3829" spans="1:12" x14ac:dyDescent="0.2">
      <c r="A3829" s="1">
        <v>43810.634456018517</v>
      </c>
      <c r="B3829" t="s">
        <v>11027</v>
      </c>
      <c r="D3829">
        <v>0</v>
      </c>
      <c r="E3829">
        <v>0</v>
      </c>
      <c r="F3829">
        <v>0</v>
      </c>
      <c r="G3829" t="s">
        <v>11028</v>
      </c>
      <c r="K3829">
        <v>1.2047812877661399E+18</v>
      </c>
      <c r="L3829" t="s">
        <v>11029</v>
      </c>
    </row>
    <row r="3830" spans="1:12" x14ac:dyDescent="0.2">
      <c r="A3830" s="1">
        <v>43810.63422453704</v>
      </c>
      <c r="B3830" t="s">
        <v>11030</v>
      </c>
      <c r="D3830">
        <v>0</v>
      </c>
      <c r="E3830">
        <v>0</v>
      </c>
      <c r="F3830">
        <v>0</v>
      </c>
      <c r="G3830" t="s">
        <v>11031</v>
      </c>
      <c r="K3830">
        <v>1.20478120610723E+18</v>
      </c>
      <c r="L3830" t="s">
        <v>11032</v>
      </c>
    </row>
    <row r="3831" spans="1:12" x14ac:dyDescent="0.2">
      <c r="A3831" s="1">
        <v>43810.634201388886</v>
      </c>
      <c r="B3831" t="s">
        <v>11033</v>
      </c>
      <c r="D3831">
        <v>2</v>
      </c>
      <c r="E3831">
        <v>0</v>
      </c>
      <c r="F3831">
        <v>0</v>
      </c>
      <c r="G3831" t="s">
        <v>11034</v>
      </c>
      <c r="K3831">
        <v>1.20478119693855E+18</v>
      </c>
      <c r="L3831" t="s">
        <v>11035</v>
      </c>
    </row>
    <row r="3832" spans="1:12" x14ac:dyDescent="0.2">
      <c r="A3832" s="1">
        <v>43810.633969907409</v>
      </c>
      <c r="B3832" t="s">
        <v>11036</v>
      </c>
      <c r="D3832">
        <v>0</v>
      </c>
      <c r="E3832">
        <v>0</v>
      </c>
      <c r="F3832">
        <v>0</v>
      </c>
      <c r="G3832" t="s">
        <v>11037</v>
      </c>
      <c r="K3832">
        <v>1.2047811138115799E+18</v>
      </c>
      <c r="L3832" t="s">
        <v>11038</v>
      </c>
    </row>
    <row r="3833" spans="1:12" x14ac:dyDescent="0.2">
      <c r="A3833" s="1">
        <v>43810.633958333332</v>
      </c>
      <c r="B3833" t="s">
        <v>11039</v>
      </c>
      <c r="D3833">
        <v>0</v>
      </c>
      <c r="E3833">
        <v>0</v>
      </c>
      <c r="F3833">
        <v>0</v>
      </c>
      <c r="G3833" t="s">
        <v>11040</v>
      </c>
      <c r="K3833">
        <v>1.2047811068909599E+18</v>
      </c>
      <c r="L3833" t="s">
        <v>11041</v>
      </c>
    </row>
    <row r="3834" spans="1:12" x14ac:dyDescent="0.2">
      <c r="A3834" s="1">
        <v>43810.633946759262</v>
      </c>
      <c r="B3834" t="s">
        <v>11042</v>
      </c>
      <c r="D3834">
        <v>0</v>
      </c>
      <c r="E3834">
        <v>0</v>
      </c>
      <c r="F3834">
        <v>0</v>
      </c>
      <c r="G3834" t="s">
        <v>6451</v>
      </c>
      <c r="K3834">
        <v>1.20478110442897E+18</v>
      </c>
      <c r="L3834" t="s">
        <v>11043</v>
      </c>
    </row>
    <row r="3835" spans="1:12" x14ac:dyDescent="0.2">
      <c r="A3835" s="1">
        <v>43810.633935185186</v>
      </c>
      <c r="B3835" t="s">
        <v>11044</v>
      </c>
      <c r="D3835">
        <v>0</v>
      </c>
      <c r="E3835">
        <v>0</v>
      </c>
      <c r="F3835">
        <v>0</v>
      </c>
      <c r="G3835" t="s">
        <v>11045</v>
      </c>
      <c r="K3835">
        <v>1.20478110118672E+18</v>
      </c>
      <c r="L3835" t="s">
        <v>11046</v>
      </c>
    </row>
    <row r="3836" spans="1:12" x14ac:dyDescent="0.2">
      <c r="A3836" s="1">
        <v>43810.633888888886</v>
      </c>
      <c r="B3836" t="s">
        <v>11047</v>
      </c>
      <c r="D3836">
        <v>0</v>
      </c>
      <c r="E3836">
        <v>0</v>
      </c>
      <c r="F3836">
        <v>0</v>
      </c>
      <c r="G3836" t="s">
        <v>11031</v>
      </c>
      <c r="K3836">
        <v>1.2047810811715699E+18</v>
      </c>
      <c r="L3836" t="s">
        <v>11048</v>
      </c>
    </row>
    <row r="3837" spans="1:12" x14ac:dyDescent="0.2">
      <c r="A3837" s="1">
        <v>43810.633703703701</v>
      </c>
      <c r="B3837" t="s">
        <v>11049</v>
      </c>
      <c r="D3837">
        <v>0</v>
      </c>
      <c r="E3837">
        <v>0</v>
      </c>
      <c r="F3837">
        <v>0</v>
      </c>
      <c r="G3837" t="s">
        <v>11050</v>
      </c>
      <c r="K3837">
        <v>1.20478101757326E+18</v>
      </c>
      <c r="L3837" t="s">
        <v>11051</v>
      </c>
    </row>
    <row r="3838" spans="1:12" x14ac:dyDescent="0.2">
      <c r="A3838" s="1">
        <v>43810.633564814816</v>
      </c>
      <c r="B3838" t="s">
        <v>11052</v>
      </c>
      <c r="D3838">
        <v>1</v>
      </c>
      <c r="E3838">
        <v>2</v>
      </c>
      <c r="F3838">
        <v>3</v>
      </c>
      <c r="G3838" t="s">
        <v>11053</v>
      </c>
      <c r="I3838" t="e">
        <f>Saudi_Aramco</f>
        <v>#NAME?</v>
      </c>
      <c r="K3838">
        <v>1.2047809644189E+18</v>
      </c>
      <c r="L3838" t="s">
        <v>11054</v>
      </c>
    </row>
    <row r="3839" spans="1:12" x14ac:dyDescent="0.2">
      <c r="A3839" s="1">
        <v>43810.633148148147</v>
      </c>
      <c r="B3839" t="s">
        <v>11055</v>
      </c>
      <c r="D3839">
        <v>0</v>
      </c>
      <c r="E3839">
        <v>0</v>
      </c>
      <c r="F3839">
        <v>0</v>
      </c>
      <c r="G3839" t="s">
        <v>11056</v>
      </c>
      <c r="K3839">
        <v>1.20478081574755E+18</v>
      </c>
      <c r="L3839" t="s">
        <v>11057</v>
      </c>
    </row>
    <row r="3840" spans="1:12" x14ac:dyDescent="0.2">
      <c r="A3840" s="1">
        <v>43810.633136574077</v>
      </c>
      <c r="B3840" t="s">
        <v>11058</v>
      </c>
      <c r="D3840">
        <v>0</v>
      </c>
      <c r="E3840">
        <v>1</v>
      </c>
      <c r="F3840">
        <v>3</v>
      </c>
      <c r="G3840" t="s">
        <v>11031</v>
      </c>
      <c r="K3840">
        <v>1.2047808082187699E+18</v>
      </c>
      <c r="L3840" t="s">
        <v>11059</v>
      </c>
    </row>
    <row r="3841" spans="1:12" x14ac:dyDescent="0.2">
      <c r="A3841" s="1">
        <v>43810.6330787037</v>
      </c>
      <c r="B3841" t="s">
        <v>11060</v>
      </c>
      <c r="D3841">
        <v>0</v>
      </c>
      <c r="E3841">
        <v>0</v>
      </c>
      <c r="F3841">
        <v>0</v>
      </c>
      <c r="G3841" t="s">
        <v>11061</v>
      </c>
      <c r="K3841">
        <v>1.20478078918083E+18</v>
      </c>
      <c r="L3841" t="s">
        <v>11062</v>
      </c>
    </row>
    <row r="3842" spans="1:12" x14ac:dyDescent="0.2">
      <c r="A3842" s="1">
        <v>43810.632986111108</v>
      </c>
      <c r="B3842" t="s">
        <v>11063</v>
      </c>
      <c r="D3842">
        <v>0</v>
      </c>
      <c r="E3842">
        <v>0</v>
      </c>
      <c r="F3842">
        <v>0</v>
      </c>
      <c r="G3842" t="s">
        <v>11064</v>
      </c>
      <c r="K3842">
        <v>1.2047807546449999E+18</v>
      </c>
      <c r="L3842" t="s">
        <v>11065</v>
      </c>
    </row>
    <row r="3843" spans="1:12" x14ac:dyDescent="0.2">
      <c r="A3843" s="1">
        <v>43810.6328125</v>
      </c>
      <c r="B3843" t="s">
        <v>11066</v>
      </c>
      <c r="D3843">
        <v>0</v>
      </c>
      <c r="E3843">
        <v>1</v>
      </c>
      <c r="F3843">
        <v>1</v>
      </c>
      <c r="G3843" t="s">
        <v>11067</v>
      </c>
      <c r="K3843">
        <v>1.2047806915710001E+18</v>
      </c>
      <c r="L3843" t="s">
        <v>11068</v>
      </c>
    </row>
    <row r="3844" spans="1:12" x14ac:dyDescent="0.2">
      <c r="A3844" s="1">
        <v>43810.632789351854</v>
      </c>
      <c r="B3844" t="s">
        <v>11069</v>
      </c>
      <c r="D3844">
        <v>0</v>
      </c>
      <c r="E3844">
        <v>0</v>
      </c>
      <c r="F3844">
        <v>3</v>
      </c>
      <c r="G3844" t="s">
        <v>11070</v>
      </c>
      <c r="I3844" t="e">
        <f>_xlfn.SINGLE(alwan32 _xlfn.SINGLE(m_algth3))</f>
        <v>#NAME?</v>
      </c>
      <c r="K3844">
        <v>1.2047806821421901E+18</v>
      </c>
      <c r="L3844" t="s">
        <v>11071</v>
      </c>
    </row>
    <row r="3845" spans="1:12" x14ac:dyDescent="0.2">
      <c r="A3845" s="1">
        <v>43810.632743055554</v>
      </c>
      <c r="B3845" t="s">
        <v>11072</v>
      </c>
      <c r="D3845">
        <v>0</v>
      </c>
      <c r="E3845">
        <v>0</v>
      </c>
      <c r="F3845">
        <v>0</v>
      </c>
      <c r="G3845" t="s">
        <v>11073</v>
      </c>
      <c r="K3845">
        <v>1.2047806679781E+18</v>
      </c>
      <c r="L3845" t="s">
        <v>11074</v>
      </c>
    </row>
    <row r="3846" spans="1:12" x14ac:dyDescent="0.2">
      <c r="A3846" s="1">
        <v>43810.632731481484</v>
      </c>
      <c r="B3846" t="s">
        <v>11075</v>
      </c>
      <c r="D3846">
        <v>0</v>
      </c>
      <c r="E3846">
        <v>0</v>
      </c>
      <c r="F3846">
        <v>0</v>
      </c>
      <c r="G3846" t="s">
        <v>11076</v>
      </c>
      <c r="K3846">
        <v>1.2047806652517801E+18</v>
      </c>
      <c r="L3846" t="s">
        <v>11077</v>
      </c>
    </row>
    <row r="3847" spans="1:12" x14ac:dyDescent="0.2">
      <c r="A3847" s="1">
        <v>43810.632719907408</v>
      </c>
      <c r="B3847" t="s">
        <v>11078</v>
      </c>
      <c r="D3847">
        <v>0</v>
      </c>
      <c r="E3847">
        <v>0</v>
      </c>
      <c r="F3847">
        <v>0</v>
      </c>
      <c r="G3847" t="s">
        <v>11079</v>
      </c>
      <c r="K3847">
        <v>1.2047806592706501E+18</v>
      </c>
      <c r="L3847" t="s">
        <v>11080</v>
      </c>
    </row>
    <row r="3848" spans="1:12" x14ac:dyDescent="0.2">
      <c r="A3848" s="1">
        <v>43810.632673611108</v>
      </c>
      <c r="B3848" t="s">
        <v>11018</v>
      </c>
      <c r="D3848">
        <v>0</v>
      </c>
      <c r="E3848">
        <v>0</v>
      </c>
      <c r="F3848">
        <v>0</v>
      </c>
      <c r="G3848" t="s">
        <v>11081</v>
      </c>
      <c r="K3848">
        <v>1.2047806408408901E+18</v>
      </c>
      <c r="L3848" t="s">
        <v>11082</v>
      </c>
    </row>
    <row r="3849" spans="1:12" x14ac:dyDescent="0.2">
      <c r="A3849" s="1">
        <v>43810.632476851853</v>
      </c>
      <c r="B3849" t="s">
        <v>11083</v>
      </c>
      <c r="D3849">
        <v>0</v>
      </c>
      <c r="E3849">
        <v>0</v>
      </c>
      <c r="F3849">
        <v>0</v>
      </c>
      <c r="G3849" t="s">
        <v>11084</v>
      </c>
      <c r="K3849">
        <v>1.2047805693574001E+18</v>
      </c>
      <c r="L3849" t="s">
        <v>11085</v>
      </c>
    </row>
    <row r="3850" spans="1:12" x14ac:dyDescent="0.2">
      <c r="A3850" s="1">
        <v>43810.632337962961</v>
      </c>
      <c r="B3850" t="s">
        <v>11086</v>
      </c>
      <c r="C3850" t="s">
        <v>673</v>
      </c>
      <c r="D3850">
        <v>0</v>
      </c>
      <c r="E3850">
        <v>0</v>
      </c>
      <c r="F3850">
        <v>0</v>
      </c>
      <c r="G3850" t="s">
        <v>11087</v>
      </c>
      <c r="K3850">
        <v>1.2047805199820101E+18</v>
      </c>
      <c r="L3850" t="s">
        <v>11088</v>
      </c>
    </row>
    <row r="3851" spans="1:12" x14ac:dyDescent="0.2">
      <c r="A3851" s="1">
        <v>43810.632210648146</v>
      </c>
      <c r="B3851" t="s">
        <v>11089</v>
      </c>
      <c r="D3851">
        <v>0</v>
      </c>
      <c r="E3851">
        <v>0</v>
      </c>
      <c r="F3851">
        <v>1</v>
      </c>
      <c r="G3851" t="s">
        <v>11090</v>
      </c>
      <c r="J3851" t="s">
        <v>11091</v>
      </c>
      <c r="K3851">
        <v>1.2047804754552801E+18</v>
      </c>
      <c r="L3851" t="s">
        <v>11092</v>
      </c>
    </row>
    <row r="3852" spans="1:12" x14ac:dyDescent="0.2">
      <c r="A3852" s="1">
        <v>43810.63212962963</v>
      </c>
      <c r="B3852" t="s">
        <v>5245</v>
      </c>
      <c r="D3852">
        <v>2</v>
      </c>
      <c r="E3852">
        <v>15</v>
      </c>
      <c r="F3852">
        <v>13</v>
      </c>
      <c r="G3852" t="s">
        <v>11093</v>
      </c>
      <c r="K3852">
        <v>1.2047804462839401E+18</v>
      </c>
      <c r="L3852" t="s">
        <v>11094</v>
      </c>
    </row>
    <row r="3853" spans="1:12" x14ac:dyDescent="0.2">
      <c r="A3853" s="1">
        <v>43810.632071759261</v>
      </c>
      <c r="B3853" t="s">
        <v>11095</v>
      </c>
      <c r="D3853">
        <v>0</v>
      </c>
      <c r="E3853">
        <v>1</v>
      </c>
      <c r="F3853">
        <v>8</v>
      </c>
      <c r="G3853" t="s">
        <v>11096</v>
      </c>
      <c r="K3853">
        <v>1.2047804258492401E+18</v>
      </c>
      <c r="L3853" t="s">
        <v>11097</v>
      </c>
    </row>
    <row r="3854" spans="1:12" x14ac:dyDescent="0.2">
      <c r="A3854" s="1">
        <v>43810.632037037038</v>
      </c>
      <c r="B3854" t="s">
        <v>11098</v>
      </c>
      <c r="D3854">
        <v>0</v>
      </c>
      <c r="E3854">
        <v>0</v>
      </c>
      <c r="F3854">
        <v>0</v>
      </c>
      <c r="G3854" t="s">
        <v>11099</v>
      </c>
      <c r="K3854">
        <v>1.20478041354317E+18</v>
      </c>
      <c r="L3854" t="s">
        <v>11100</v>
      </c>
    </row>
    <row r="3855" spans="1:12" x14ac:dyDescent="0.2">
      <c r="A3855" s="1">
        <v>43810.631921296299</v>
      </c>
      <c r="B3855" t="s">
        <v>11101</v>
      </c>
      <c r="D3855">
        <v>0</v>
      </c>
      <c r="E3855">
        <v>0</v>
      </c>
      <c r="F3855">
        <v>0</v>
      </c>
      <c r="G3855" t="s">
        <v>11102</v>
      </c>
      <c r="K3855">
        <v>1.20478036903327E+18</v>
      </c>
      <c r="L3855" t="s">
        <v>11103</v>
      </c>
    </row>
    <row r="3856" spans="1:12" x14ac:dyDescent="0.2">
      <c r="A3856" s="1">
        <v>43810.631909722222</v>
      </c>
      <c r="B3856" t="s">
        <v>7238</v>
      </c>
      <c r="D3856">
        <v>0</v>
      </c>
      <c r="E3856">
        <v>0</v>
      </c>
      <c r="F3856">
        <v>0</v>
      </c>
      <c r="G3856" t="s">
        <v>11104</v>
      </c>
      <c r="K3856">
        <v>1.2047803635848E+18</v>
      </c>
      <c r="L3856" t="s">
        <v>11105</v>
      </c>
    </row>
    <row r="3857" spans="1:12" x14ac:dyDescent="0.2">
      <c r="A3857" s="1">
        <v>43810.631874999999</v>
      </c>
      <c r="B3857" t="s">
        <v>11106</v>
      </c>
      <c r="D3857">
        <v>0</v>
      </c>
      <c r="E3857">
        <v>0</v>
      </c>
      <c r="F3857">
        <v>0</v>
      </c>
      <c r="G3857" t="s">
        <v>11107</v>
      </c>
      <c r="K3857">
        <v>1.2047803529229E+18</v>
      </c>
      <c r="L3857" t="s">
        <v>11108</v>
      </c>
    </row>
    <row r="3858" spans="1:12" x14ac:dyDescent="0.2">
      <c r="A3858" s="1">
        <v>43810.631840277776</v>
      </c>
      <c r="B3858" t="s">
        <v>11109</v>
      </c>
      <c r="D3858">
        <v>0</v>
      </c>
      <c r="E3858">
        <v>0</v>
      </c>
      <c r="F3858">
        <v>0</v>
      </c>
      <c r="G3858" t="s">
        <v>11110</v>
      </c>
      <c r="K3858">
        <v>1.20478034141791E+18</v>
      </c>
      <c r="L3858" t="s">
        <v>11111</v>
      </c>
    </row>
    <row r="3859" spans="1:12" x14ac:dyDescent="0.2">
      <c r="A3859" s="1">
        <v>43810.631736111114</v>
      </c>
      <c r="B3859" t="s">
        <v>11112</v>
      </c>
      <c r="D3859">
        <v>0</v>
      </c>
      <c r="E3859">
        <v>0</v>
      </c>
      <c r="F3859">
        <v>0</v>
      </c>
      <c r="G3859" t="s">
        <v>11113</v>
      </c>
      <c r="K3859">
        <v>1.2047803032455401E+18</v>
      </c>
      <c r="L3859" t="s">
        <v>11114</v>
      </c>
    </row>
    <row r="3860" spans="1:12" x14ac:dyDescent="0.2">
      <c r="A3860" s="1">
        <v>43810.631701388891</v>
      </c>
      <c r="B3860" t="s">
        <v>11115</v>
      </c>
      <c r="D3860">
        <v>0</v>
      </c>
      <c r="E3860">
        <v>0</v>
      </c>
      <c r="F3860">
        <v>0</v>
      </c>
      <c r="G3860" t="s">
        <v>11116</v>
      </c>
      <c r="K3860">
        <v>1.20478028857391E+18</v>
      </c>
      <c r="L3860" t="s">
        <v>11117</v>
      </c>
    </row>
    <row r="3861" spans="1:12" x14ac:dyDescent="0.2">
      <c r="A3861" s="1">
        <v>43810.631423611114</v>
      </c>
      <c r="B3861" t="s">
        <v>11118</v>
      </c>
      <c r="D3861">
        <v>0</v>
      </c>
      <c r="E3861">
        <v>0</v>
      </c>
      <c r="F3861">
        <v>0</v>
      </c>
      <c r="G3861" t="s">
        <v>11119</v>
      </c>
      <c r="K3861">
        <v>1.2047801878937999E+18</v>
      </c>
      <c r="L3861" t="s">
        <v>11120</v>
      </c>
    </row>
    <row r="3862" spans="1:12" x14ac:dyDescent="0.2">
      <c r="A3862" s="1">
        <v>43810.631215277775</v>
      </c>
      <c r="B3862" t="s">
        <v>8124</v>
      </c>
      <c r="D3862">
        <v>0</v>
      </c>
      <c r="E3862">
        <v>1</v>
      </c>
      <c r="F3862">
        <v>3</v>
      </c>
      <c r="G3862" t="s">
        <v>8125</v>
      </c>
      <c r="I3862" t="e">
        <f>Saudi_Aramco</f>
        <v>#NAME?</v>
      </c>
      <c r="K3862">
        <v>1.2047801132939E+18</v>
      </c>
      <c r="L3862" t="s">
        <v>11121</v>
      </c>
    </row>
    <row r="3863" spans="1:12" x14ac:dyDescent="0.2">
      <c r="A3863" s="1">
        <v>43810.631192129629</v>
      </c>
      <c r="B3863" t="s">
        <v>11122</v>
      </c>
      <c r="D3863">
        <v>0</v>
      </c>
      <c r="E3863">
        <v>0</v>
      </c>
      <c r="F3863">
        <v>1</v>
      </c>
      <c r="G3863" t="s">
        <v>11123</v>
      </c>
      <c r="I3863" t="e">
        <f>y3_y5</f>
        <v>#NAME?</v>
      </c>
      <c r="K3863">
        <v>1.2047801060965399E+18</v>
      </c>
      <c r="L3863" t="s">
        <v>11124</v>
      </c>
    </row>
    <row r="3864" spans="1:12" x14ac:dyDescent="0.2">
      <c r="A3864" s="1">
        <v>43810.631030092591</v>
      </c>
      <c r="B3864" t="s">
        <v>8127</v>
      </c>
      <c r="D3864">
        <v>0</v>
      </c>
      <c r="E3864">
        <v>8</v>
      </c>
      <c r="F3864">
        <v>7</v>
      </c>
      <c r="G3864" t="s">
        <v>8125</v>
      </c>
      <c r="I3864" t="e">
        <f>Saudi_Aramco</f>
        <v>#NAME?</v>
      </c>
      <c r="K3864">
        <v>1.2047800484877199E+18</v>
      </c>
      <c r="L3864" t="s">
        <v>11125</v>
      </c>
    </row>
    <row r="3865" spans="1:12" x14ac:dyDescent="0.2">
      <c r="A3865" s="1">
        <v>43810.630729166667</v>
      </c>
      <c r="B3865" t="s">
        <v>11126</v>
      </c>
      <c r="C3865" t="s">
        <v>6733</v>
      </c>
      <c r="D3865">
        <v>1</v>
      </c>
      <c r="E3865">
        <v>0</v>
      </c>
      <c r="F3865">
        <v>0</v>
      </c>
      <c r="G3865" t="s">
        <v>11127</v>
      </c>
      <c r="K3865">
        <v>1.2047799387354299E+18</v>
      </c>
      <c r="L3865" t="s">
        <v>11128</v>
      </c>
    </row>
    <row r="3866" spans="1:12" x14ac:dyDescent="0.2">
      <c r="A3866" s="1">
        <v>43810.630694444444</v>
      </c>
      <c r="B3866" t="s">
        <v>11129</v>
      </c>
      <c r="D3866">
        <v>0</v>
      </c>
      <c r="E3866">
        <v>0</v>
      </c>
      <c r="F3866">
        <v>1</v>
      </c>
      <c r="G3866" t="s">
        <v>11130</v>
      </c>
      <c r="K3866">
        <v>1.2047799232332301E+18</v>
      </c>
      <c r="L3866" t="s">
        <v>11131</v>
      </c>
    </row>
    <row r="3867" spans="1:12" x14ac:dyDescent="0.2">
      <c r="A3867" s="1">
        <v>43810.630543981482</v>
      </c>
      <c r="B3867" t="s">
        <v>11132</v>
      </c>
      <c r="D3867">
        <v>0</v>
      </c>
      <c r="E3867">
        <v>0</v>
      </c>
      <c r="F3867">
        <v>0</v>
      </c>
      <c r="G3867" t="s">
        <v>11133</v>
      </c>
      <c r="K3867">
        <v>1.20477986945809E+18</v>
      </c>
      <c r="L3867" t="s">
        <v>11134</v>
      </c>
    </row>
    <row r="3868" spans="1:12" x14ac:dyDescent="0.2">
      <c r="A3868" s="1">
        <v>43810.630543981482</v>
      </c>
      <c r="B3868" t="s">
        <v>11135</v>
      </c>
      <c r="D3868">
        <v>0</v>
      </c>
      <c r="E3868">
        <v>0</v>
      </c>
      <c r="F3868">
        <v>0</v>
      </c>
      <c r="G3868" t="s">
        <v>11136</v>
      </c>
      <c r="K3868">
        <v>1.20477986903023E+18</v>
      </c>
      <c r="L3868" t="s">
        <v>11137</v>
      </c>
    </row>
    <row r="3869" spans="1:12" x14ac:dyDescent="0.2">
      <c r="A3869" s="1">
        <v>43810.630543981482</v>
      </c>
      <c r="B3869" t="s">
        <v>11138</v>
      </c>
      <c r="D3869">
        <v>0</v>
      </c>
      <c r="E3869">
        <v>0</v>
      </c>
      <c r="F3869">
        <v>0</v>
      </c>
      <c r="G3869" t="s">
        <v>11139</v>
      </c>
      <c r="K3869">
        <v>1.2047798687491999E+18</v>
      </c>
      <c r="L3869" t="s">
        <v>11140</v>
      </c>
    </row>
    <row r="3870" spans="1:12" x14ac:dyDescent="0.2">
      <c r="A3870" s="1">
        <v>43810.630381944444</v>
      </c>
      <c r="B3870" t="s">
        <v>11141</v>
      </c>
      <c r="D3870">
        <v>0</v>
      </c>
      <c r="E3870">
        <v>1</v>
      </c>
      <c r="F3870">
        <v>3</v>
      </c>
      <c r="G3870" t="s">
        <v>11142</v>
      </c>
      <c r="K3870">
        <v>1.20477981075458E+18</v>
      </c>
      <c r="L3870" t="s">
        <v>11143</v>
      </c>
    </row>
    <row r="3871" spans="1:12" x14ac:dyDescent="0.2">
      <c r="A3871" s="1">
        <v>43810.630196759259</v>
      </c>
      <c r="B3871" t="s">
        <v>11144</v>
      </c>
      <c r="D3871">
        <v>1</v>
      </c>
      <c r="E3871">
        <v>1</v>
      </c>
      <c r="F3871">
        <v>0</v>
      </c>
      <c r="G3871" t="s">
        <v>11145</v>
      </c>
      <c r="I3871" t="e">
        <f>BM__97</f>
        <v>#NAME?</v>
      </c>
      <c r="K3871">
        <v>1.2047797465146601E+18</v>
      </c>
      <c r="L3871" t="s">
        <v>11146</v>
      </c>
    </row>
    <row r="3872" spans="1:12" x14ac:dyDescent="0.2">
      <c r="A3872" s="1">
        <v>43810.630162037036</v>
      </c>
      <c r="B3872" t="s">
        <v>11147</v>
      </c>
      <c r="D3872">
        <v>0</v>
      </c>
      <c r="E3872">
        <v>0</v>
      </c>
      <c r="F3872">
        <v>2</v>
      </c>
      <c r="G3872" t="s">
        <v>11148</v>
      </c>
      <c r="K3872">
        <v>1.2047797308698501E+18</v>
      </c>
      <c r="L3872" t="s">
        <v>11149</v>
      </c>
    </row>
    <row r="3873" spans="1:12" x14ac:dyDescent="0.2">
      <c r="A3873" s="1">
        <v>43810.63009259259</v>
      </c>
      <c r="B3873" t="s">
        <v>11150</v>
      </c>
      <c r="D3873">
        <v>0</v>
      </c>
      <c r="E3873">
        <v>0</v>
      </c>
      <c r="F3873">
        <v>0</v>
      </c>
      <c r="G3873" t="s">
        <v>11151</v>
      </c>
      <c r="K3873">
        <v>1.20477970718461E+18</v>
      </c>
      <c r="L3873" t="s">
        <v>11152</v>
      </c>
    </row>
    <row r="3874" spans="1:12" x14ac:dyDescent="0.2">
      <c r="A3874" s="1">
        <v>43810.63008101852</v>
      </c>
      <c r="B3874" t="s">
        <v>11153</v>
      </c>
      <c r="D3874">
        <v>0</v>
      </c>
      <c r="E3874">
        <v>0</v>
      </c>
      <c r="F3874">
        <v>0</v>
      </c>
      <c r="G3874" t="s">
        <v>10635</v>
      </c>
      <c r="K3874">
        <v>1.2047797041899E+18</v>
      </c>
      <c r="L3874" t="s">
        <v>11154</v>
      </c>
    </row>
    <row r="3875" spans="1:12" x14ac:dyDescent="0.2">
      <c r="A3875" s="1">
        <v>43810.630023148151</v>
      </c>
      <c r="B3875" t="s">
        <v>11155</v>
      </c>
      <c r="D3875">
        <v>0</v>
      </c>
      <c r="E3875">
        <v>5</v>
      </c>
      <c r="F3875">
        <v>6</v>
      </c>
      <c r="G3875" t="s">
        <v>11156</v>
      </c>
      <c r="K3875">
        <v>1.2047796802949399E+18</v>
      </c>
      <c r="L3875" t="s">
        <v>11157</v>
      </c>
    </row>
    <row r="3876" spans="1:12" x14ac:dyDescent="0.2">
      <c r="A3876" s="1">
        <v>43810.63</v>
      </c>
      <c r="B3876" t="s">
        <v>11158</v>
      </c>
      <c r="D3876">
        <v>0</v>
      </c>
      <c r="E3876">
        <v>0</v>
      </c>
      <c r="F3876">
        <v>2</v>
      </c>
      <c r="G3876" t="s">
        <v>11159</v>
      </c>
      <c r="K3876">
        <v>1.2047796752491899E+18</v>
      </c>
      <c r="L3876" t="s">
        <v>11160</v>
      </c>
    </row>
    <row r="3877" spans="1:12" x14ac:dyDescent="0.2">
      <c r="A3877" s="1">
        <v>43810.63</v>
      </c>
      <c r="B3877" t="s">
        <v>11161</v>
      </c>
      <c r="D3877">
        <v>0</v>
      </c>
      <c r="E3877">
        <v>0</v>
      </c>
      <c r="F3877">
        <v>2</v>
      </c>
      <c r="G3877" t="s">
        <v>11162</v>
      </c>
      <c r="K3877">
        <v>1.2047796732527601E+18</v>
      </c>
      <c r="L3877" t="s">
        <v>11163</v>
      </c>
    </row>
    <row r="3878" spans="1:12" x14ac:dyDescent="0.2">
      <c r="A3878" s="1">
        <v>43810.629895833335</v>
      </c>
      <c r="B3878" t="s">
        <v>11164</v>
      </c>
      <c r="D3878">
        <v>0</v>
      </c>
      <c r="E3878">
        <v>0</v>
      </c>
      <c r="F3878">
        <v>0</v>
      </c>
      <c r="G3878" t="s">
        <v>11165</v>
      </c>
      <c r="K3878">
        <v>1.2047796373033201E+18</v>
      </c>
      <c r="L3878" t="s">
        <v>11166</v>
      </c>
    </row>
    <row r="3879" spans="1:12" x14ac:dyDescent="0.2">
      <c r="A3879" s="1">
        <v>43810.629803240743</v>
      </c>
      <c r="B3879" t="s">
        <v>11167</v>
      </c>
      <c r="D3879">
        <v>0</v>
      </c>
      <c r="E3879">
        <v>0</v>
      </c>
      <c r="F3879">
        <v>0</v>
      </c>
      <c r="G3879" t="s">
        <v>11168</v>
      </c>
      <c r="K3879">
        <v>1.2047796005906501E+18</v>
      </c>
      <c r="L3879" t="s">
        <v>11169</v>
      </c>
    </row>
    <row r="3880" spans="1:12" x14ac:dyDescent="0.2">
      <c r="A3880" s="1">
        <v>43810.629675925928</v>
      </c>
      <c r="B3880" t="s">
        <v>11170</v>
      </c>
      <c r="D3880">
        <v>0</v>
      </c>
      <c r="E3880">
        <v>0</v>
      </c>
      <c r="F3880">
        <v>4</v>
      </c>
      <c r="G3880" t="s">
        <v>11171</v>
      </c>
      <c r="K3880">
        <v>1.20477955699922E+18</v>
      </c>
      <c r="L3880" t="s">
        <v>11172</v>
      </c>
    </row>
    <row r="3881" spans="1:12" x14ac:dyDescent="0.2">
      <c r="A3881" s="1">
        <v>43810.629583333335</v>
      </c>
      <c r="B3881" t="s">
        <v>11173</v>
      </c>
      <c r="D3881">
        <v>1</v>
      </c>
      <c r="E3881">
        <v>0</v>
      </c>
      <c r="F3881">
        <v>0</v>
      </c>
      <c r="G3881" t="s">
        <v>11174</v>
      </c>
      <c r="I3881" t="e">
        <f>Saudi_Aramco</f>
        <v>#NAME?</v>
      </c>
      <c r="K3881">
        <v>1.20477952071426E+18</v>
      </c>
      <c r="L3881" t="s">
        <v>11175</v>
      </c>
    </row>
    <row r="3882" spans="1:12" x14ac:dyDescent="0.2">
      <c r="A3882" s="1">
        <v>43810.629270833335</v>
      </c>
      <c r="B3882" t="s">
        <v>11176</v>
      </c>
      <c r="D3882">
        <v>0</v>
      </c>
      <c r="E3882">
        <v>0</v>
      </c>
      <c r="F3882">
        <v>0</v>
      </c>
      <c r="G3882" t="s">
        <v>11177</v>
      </c>
      <c r="K3882">
        <v>1.20477940945614E+18</v>
      </c>
      <c r="L3882" t="s">
        <v>11178</v>
      </c>
    </row>
    <row r="3883" spans="1:12" x14ac:dyDescent="0.2">
      <c r="A3883" s="1">
        <v>43810.629212962966</v>
      </c>
      <c r="B3883" t="s">
        <v>11179</v>
      </c>
      <c r="D3883">
        <v>0</v>
      </c>
      <c r="E3883">
        <v>0</v>
      </c>
      <c r="F3883">
        <v>0</v>
      </c>
      <c r="G3883" t="s">
        <v>11180</v>
      </c>
      <c r="K3883">
        <v>1.20477938629105E+18</v>
      </c>
      <c r="L3883" t="s">
        <v>11181</v>
      </c>
    </row>
    <row r="3884" spans="1:12" x14ac:dyDescent="0.2">
      <c r="A3884" s="1">
        <v>43810.628865740742</v>
      </c>
      <c r="B3884" t="s">
        <v>11182</v>
      </c>
      <c r="D3884">
        <v>2</v>
      </c>
      <c r="E3884">
        <v>0</v>
      </c>
      <c r="F3884">
        <v>1</v>
      </c>
      <c r="G3884" t="s">
        <v>11183</v>
      </c>
      <c r="K3884">
        <v>1.20477926260099E+18</v>
      </c>
      <c r="L3884" t="s">
        <v>11184</v>
      </c>
    </row>
    <row r="3885" spans="1:12" x14ac:dyDescent="0.2">
      <c r="A3885" s="1">
        <v>43810.62872685185</v>
      </c>
      <c r="B3885" t="s">
        <v>11185</v>
      </c>
      <c r="D3885">
        <v>0</v>
      </c>
      <c r="E3885">
        <v>1</v>
      </c>
      <c r="F3885">
        <v>0</v>
      </c>
      <c r="G3885" t="s">
        <v>6451</v>
      </c>
      <c r="K3885">
        <v>1.2047792128354501E+18</v>
      </c>
      <c r="L3885" t="s">
        <v>11186</v>
      </c>
    </row>
    <row r="3886" spans="1:12" x14ac:dyDescent="0.2">
      <c r="A3886" s="1">
        <v>43810.628645833334</v>
      </c>
      <c r="B3886" t="s">
        <v>3643</v>
      </c>
      <c r="D3886">
        <v>0</v>
      </c>
      <c r="E3886">
        <v>1</v>
      </c>
      <c r="F3886">
        <v>1</v>
      </c>
      <c r="G3886" t="s">
        <v>11187</v>
      </c>
      <c r="K3886">
        <v>1.20477918299728E+18</v>
      </c>
      <c r="L3886" t="s">
        <v>11188</v>
      </c>
    </row>
    <row r="3887" spans="1:12" x14ac:dyDescent="0.2">
      <c r="A3887" s="1">
        <v>43810.628576388888</v>
      </c>
      <c r="B3887" t="s">
        <v>11189</v>
      </c>
      <c r="D3887">
        <v>0</v>
      </c>
      <c r="E3887">
        <v>1</v>
      </c>
      <c r="F3887">
        <v>1</v>
      </c>
      <c r="G3887" t="s">
        <v>11190</v>
      </c>
      <c r="K3887">
        <v>1.2047791589765399E+18</v>
      </c>
      <c r="L3887" t="s">
        <v>11191</v>
      </c>
    </row>
    <row r="3888" spans="1:12" x14ac:dyDescent="0.2">
      <c r="A3888" s="1">
        <v>43810.628530092596</v>
      </c>
      <c r="B3888" t="s">
        <v>11192</v>
      </c>
      <c r="D3888">
        <v>0</v>
      </c>
      <c r="E3888">
        <v>0</v>
      </c>
      <c r="F3888">
        <v>1</v>
      </c>
      <c r="G3888" t="s">
        <v>11193</v>
      </c>
      <c r="K3888">
        <v>1.20477914191408E+18</v>
      </c>
      <c r="L3888" t="s">
        <v>11194</v>
      </c>
    </row>
    <row r="3889" spans="1:12" x14ac:dyDescent="0.2">
      <c r="A3889" s="1">
        <v>43810.62841435185</v>
      </c>
      <c r="B3889" t="s">
        <v>11195</v>
      </c>
      <c r="D3889">
        <v>0</v>
      </c>
      <c r="E3889">
        <v>0</v>
      </c>
      <c r="F3889">
        <v>1</v>
      </c>
      <c r="G3889" t="s">
        <v>11196</v>
      </c>
      <c r="K3889">
        <v>1.2047791003695601E+18</v>
      </c>
      <c r="L3889" t="s">
        <v>11197</v>
      </c>
    </row>
    <row r="3890" spans="1:12" x14ac:dyDescent="0.2">
      <c r="A3890" s="1">
        <v>43810.62840277778</v>
      </c>
      <c r="B3890" t="s">
        <v>11198</v>
      </c>
      <c r="D3890">
        <v>1</v>
      </c>
      <c r="E3890">
        <v>0</v>
      </c>
      <c r="F3890">
        <v>1</v>
      </c>
      <c r="G3890" t="s">
        <v>11199</v>
      </c>
      <c r="K3890">
        <v>1.20477909338178E+18</v>
      </c>
      <c r="L3890" t="s">
        <v>11200</v>
      </c>
    </row>
    <row r="3891" spans="1:12" x14ac:dyDescent="0.2">
      <c r="A3891" s="1">
        <v>43810.62840277778</v>
      </c>
      <c r="B3891" t="s">
        <v>11201</v>
      </c>
      <c r="D3891">
        <v>0</v>
      </c>
      <c r="E3891">
        <v>3</v>
      </c>
      <c r="F3891">
        <v>11</v>
      </c>
      <c r="G3891" t="s">
        <v>11202</v>
      </c>
      <c r="K3891">
        <v>1.2047790929833201E+18</v>
      </c>
      <c r="L3891" t="s">
        <v>11203</v>
      </c>
    </row>
    <row r="3892" spans="1:12" x14ac:dyDescent="0.2">
      <c r="A3892" s="1">
        <v>43810.628344907411</v>
      </c>
      <c r="B3892" t="s">
        <v>11204</v>
      </c>
      <c r="D3892">
        <v>0</v>
      </c>
      <c r="E3892">
        <v>0</v>
      </c>
      <c r="F3892">
        <v>0</v>
      </c>
      <c r="G3892" t="s">
        <v>11205</v>
      </c>
      <c r="K3892">
        <v>1.2047790725277199E+18</v>
      </c>
      <c r="L3892" t="s">
        <v>11206</v>
      </c>
    </row>
    <row r="3893" spans="1:12" x14ac:dyDescent="0.2">
      <c r="A3893" s="1">
        <v>43810.628217592595</v>
      </c>
      <c r="B3893" t="s">
        <v>11207</v>
      </c>
      <c r="D3893">
        <v>0</v>
      </c>
      <c r="E3893">
        <v>0</v>
      </c>
      <c r="F3893">
        <v>0</v>
      </c>
      <c r="G3893" t="s">
        <v>11208</v>
      </c>
      <c r="K3893">
        <v>1.2047790261093399E+18</v>
      </c>
      <c r="L3893" t="s">
        <v>11209</v>
      </c>
    </row>
    <row r="3894" spans="1:12" x14ac:dyDescent="0.2">
      <c r="A3894" s="1">
        <v>43810.628148148149</v>
      </c>
      <c r="B3894" t="s">
        <v>11210</v>
      </c>
      <c r="D3894">
        <v>0</v>
      </c>
      <c r="E3894">
        <v>0</v>
      </c>
      <c r="F3894">
        <v>0</v>
      </c>
      <c r="G3894" t="s">
        <v>6451</v>
      </c>
      <c r="K3894">
        <v>1.20477900167759E+18</v>
      </c>
      <c r="L3894" t="s">
        <v>11211</v>
      </c>
    </row>
    <row r="3895" spans="1:12" x14ac:dyDescent="0.2">
      <c r="A3895" s="1">
        <v>43810.628078703703</v>
      </c>
      <c r="B3895" t="s">
        <v>11212</v>
      </c>
      <c r="C3895" t="s">
        <v>11213</v>
      </c>
      <c r="D3895">
        <v>0</v>
      </c>
      <c r="E3895">
        <v>0</v>
      </c>
      <c r="F3895">
        <v>0</v>
      </c>
      <c r="G3895" t="s">
        <v>11214</v>
      </c>
      <c r="K3895">
        <v>1.20477897592451E+18</v>
      </c>
      <c r="L3895" t="s">
        <v>11215</v>
      </c>
    </row>
    <row r="3896" spans="1:12" x14ac:dyDescent="0.2">
      <c r="A3896" s="1">
        <v>43810.627997685187</v>
      </c>
      <c r="B3896" t="s">
        <v>11216</v>
      </c>
      <c r="D3896">
        <v>0</v>
      </c>
      <c r="E3896">
        <v>0</v>
      </c>
      <c r="F3896">
        <v>1</v>
      </c>
      <c r="G3896" t="s">
        <v>11217</v>
      </c>
      <c r="K3896">
        <v>1.2047789470886899E+18</v>
      </c>
      <c r="L3896" t="s">
        <v>11218</v>
      </c>
    </row>
    <row r="3897" spans="1:12" x14ac:dyDescent="0.2">
      <c r="A3897" s="1">
        <v>43810.627916666665</v>
      </c>
      <c r="B3897" t="s">
        <v>11219</v>
      </c>
      <c r="D3897">
        <v>1</v>
      </c>
      <c r="E3897">
        <v>14</v>
      </c>
      <c r="F3897">
        <v>1</v>
      </c>
      <c r="G3897" t="s">
        <v>11220</v>
      </c>
      <c r="K3897">
        <v>1.20477891864288E+18</v>
      </c>
      <c r="L3897" t="s">
        <v>11221</v>
      </c>
    </row>
    <row r="3898" spans="1:12" x14ac:dyDescent="0.2">
      <c r="A3898" s="1">
        <v>43810.62771990741</v>
      </c>
      <c r="B3898" t="s">
        <v>11176</v>
      </c>
      <c r="D3898">
        <v>0</v>
      </c>
      <c r="E3898">
        <v>0</v>
      </c>
      <c r="F3898">
        <v>1</v>
      </c>
      <c r="G3898" t="s">
        <v>11222</v>
      </c>
      <c r="K3898">
        <v>1.20477884619473E+18</v>
      </c>
      <c r="L3898" t="s">
        <v>11223</v>
      </c>
    </row>
    <row r="3899" spans="1:12" x14ac:dyDescent="0.2">
      <c r="A3899" s="1">
        <v>43810.627696759257</v>
      </c>
      <c r="B3899" t="s">
        <v>11224</v>
      </c>
      <c r="D3899">
        <v>0</v>
      </c>
      <c r="E3899">
        <v>0</v>
      </c>
      <c r="F3899">
        <v>0</v>
      </c>
      <c r="G3899" t="s">
        <v>11225</v>
      </c>
      <c r="K3899">
        <v>1.2047788372692401E+18</v>
      </c>
      <c r="L3899" t="s">
        <v>11226</v>
      </c>
    </row>
    <row r="3900" spans="1:12" x14ac:dyDescent="0.2">
      <c r="A3900" s="1">
        <v>43810.627685185187</v>
      </c>
      <c r="B3900" t="s">
        <v>11227</v>
      </c>
      <c r="D3900">
        <v>0</v>
      </c>
      <c r="E3900">
        <v>0</v>
      </c>
      <c r="F3900">
        <v>1</v>
      </c>
      <c r="G3900" t="s">
        <v>6451</v>
      </c>
      <c r="K3900">
        <v>1.2047788353733601E+18</v>
      </c>
      <c r="L3900" t="s">
        <v>11228</v>
      </c>
    </row>
    <row r="3901" spans="1:12" x14ac:dyDescent="0.2">
      <c r="A3901" s="1">
        <v>43810.627650462964</v>
      </c>
      <c r="B3901" t="s">
        <v>11229</v>
      </c>
      <c r="D3901">
        <v>0</v>
      </c>
      <c r="E3901">
        <v>0</v>
      </c>
      <c r="F3901">
        <v>0</v>
      </c>
      <c r="G3901" t="s">
        <v>11230</v>
      </c>
      <c r="K3901">
        <v>1.2047788207016901E+18</v>
      </c>
      <c r="L3901" t="s">
        <v>11231</v>
      </c>
    </row>
    <row r="3902" spans="1:12" x14ac:dyDescent="0.2">
      <c r="A3902" s="1">
        <v>43810.627465277779</v>
      </c>
      <c r="B3902" t="s">
        <v>11232</v>
      </c>
      <c r="D3902">
        <v>0</v>
      </c>
      <c r="E3902">
        <v>0</v>
      </c>
      <c r="F3902">
        <v>0</v>
      </c>
      <c r="G3902" t="s">
        <v>11233</v>
      </c>
      <c r="K3902">
        <v>1.2047787547672399E+18</v>
      </c>
      <c r="L3902" t="s">
        <v>11234</v>
      </c>
    </row>
    <row r="3903" spans="1:12" x14ac:dyDescent="0.2">
      <c r="A3903" s="1">
        <v>43810.62736111111</v>
      </c>
      <c r="B3903" t="s">
        <v>9448</v>
      </c>
      <c r="D3903">
        <v>0</v>
      </c>
      <c r="E3903">
        <v>0</v>
      </c>
      <c r="F3903">
        <v>0</v>
      </c>
      <c r="G3903" t="s">
        <v>11235</v>
      </c>
      <c r="K3903">
        <v>1.2047787172659599E+18</v>
      </c>
      <c r="L3903" t="s">
        <v>11236</v>
      </c>
    </row>
    <row r="3904" spans="1:12" x14ac:dyDescent="0.2">
      <c r="A3904" s="1">
        <v>43810.62736111111</v>
      </c>
      <c r="B3904" t="s">
        <v>11237</v>
      </c>
      <c r="D3904">
        <v>0</v>
      </c>
      <c r="E3904">
        <v>0</v>
      </c>
      <c r="F3904">
        <v>0</v>
      </c>
      <c r="G3904" t="s">
        <v>11238</v>
      </c>
      <c r="K3904">
        <v>1.2047787155882299E+18</v>
      </c>
      <c r="L3904" t="s">
        <v>11239</v>
      </c>
    </row>
    <row r="3905" spans="1:12" x14ac:dyDescent="0.2">
      <c r="A3905" s="1">
        <v>43810.627280092594</v>
      </c>
      <c r="B3905" t="s">
        <v>11240</v>
      </c>
      <c r="D3905">
        <v>0</v>
      </c>
      <c r="E3905">
        <v>0</v>
      </c>
      <c r="F3905">
        <v>0</v>
      </c>
      <c r="G3905" t="s">
        <v>11241</v>
      </c>
      <c r="K3905">
        <v>1.2047786869999401E+18</v>
      </c>
      <c r="L3905" t="s">
        <v>11242</v>
      </c>
    </row>
    <row r="3906" spans="1:12" x14ac:dyDescent="0.2">
      <c r="A3906" s="1">
        <v>43810.627222222225</v>
      </c>
      <c r="B3906" t="s">
        <v>6721</v>
      </c>
      <c r="D3906">
        <v>0</v>
      </c>
      <c r="E3906">
        <v>0</v>
      </c>
      <c r="F3906">
        <v>0</v>
      </c>
      <c r="G3906" t="s">
        <v>11243</v>
      </c>
      <c r="K3906">
        <v>1.2047786665191301E+18</v>
      </c>
      <c r="L3906" t="s">
        <v>11244</v>
      </c>
    </row>
    <row r="3907" spans="1:12" x14ac:dyDescent="0.2">
      <c r="A3907" s="1">
        <v>43810.626782407409</v>
      </c>
      <c r="B3907" t="s">
        <v>11245</v>
      </c>
      <c r="D3907">
        <v>0</v>
      </c>
      <c r="E3907">
        <v>0</v>
      </c>
      <c r="F3907">
        <v>0</v>
      </c>
      <c r="G3907" t="s">
        <v>11246</v>
      </c>
      <c r="K3907">
        <v>1.20477850582272E+18</v>
      </c>
      <c r="L3907" t="s">
        <v>11247</v>
      </c>
    </row>
    <row r="3908" spans="1:12" x14ac:dyDescent="0.2">
      <c r="A3908" s="1">
        <v>43810.626701388886</v>
      </c>
      <c r="B3908" t="s">
        <v>11248</v>
      </c>
      <c r="D3908">
        <v>0</v>
      </c>
      <c r="E3908">
        <v>0</v>
      </c>
      <c r="F3908">
        <v>0</v>
      </c>
      <c r="G3908" t="s">
        <v>11249</v>
      </c>
      <c r="K3908">
        <v>1.20477847972994E+18</v>
      </c>
      <c r="L3908" t="s">
        <v>11250</v>
      </c>
    </row>
    <row r="3909" spans="1:12" x14ac:dyDescent="0.2">
      <c r="A3909" s="1">
        <v>43810.626608796294</v>
      </c>
      <c r="B3909" t="s">
        <v>11251</v>
      </c>
      <c r="D3909">
        <v>1</v>
      </c>
      <c r="E3909">
        <v>0</v>
      </c>
      <c r="F3909">
        <v>1</v>
      </c>
      <c r="G3909" t="s">
        <v>11252</v>
      </c>
      <c r="K3909">
        <v>1.20477844460672E+18</v>
      </c>
      <c r="L3909" t="s">
        <v>11253</v>
      </c>
    </row>
    <row r="3910" spans="1:12" x14ac:dyDescent="0.2">
      <c r="A3910" s="1">
        <v>43810.62641203704</v>
      </c>
      <c r="B3910" t="s">
        <v>11254</v>
      </c>
      <c r="D3910">
        <v>0</v>
      </c>
      <c r="E3910">
        <v>0</v>
      </c>
      <c r="F3910">
        <v>0</v>
      </c>
      <c r="G3910" t="s">
        <v>11255</v>
      </c>
      <c r="K3910">
        <v>1.2047783745619599E+18</v>
      </c>
      <c r="L3910" t="s">
        <v>11256</v>
      </c>
    </row>
    <row r="3911" spans="1:12" x14ac:dyDescent="0.2">
      <c r="A3911" s="1">
        <v>43810.626261574071</v>
      </c>
      <c r="B3911" t="s">
        <v>11257</v>
      </c>
      <c r="D3911">
        <v>0</v>
      </c>
      <c r="E3911">
        <v>0</v>
      </c>
      <c r="F3911">
        <v>0</v>
      </c>
      <c r="G3911" t="s">
        <v>11258</v>
      </c>
      <c r="K3911">
        <v>1.2047783204931799E+18</v>
      </c>
      <c r="L3911" t="s">
        <v>11259</v>
      </c>
    </row>
    <row r="3912" spans="1:12" x14ac:dyDescent="0.2">
      <c r="A3912" s="1">
        <v>43810.626250000001</v>
      </c>
      <c r="B3912" t="s">
        <v>11260</v>
      </c>
      <c r="D3912">
        <v>2</v>
      </c>
      <c r="E3912">
        <v>0</v>
      </c>
      <c r="F3912">
        <v>3</v>
      </c>
      <c r="G3912" t="s">
        <v>11261</v>
      </c>
      <c r="K3912">
        <v>1.2047783134258501E+18</v>
      </c>
      <c r="L3912" t="s">
        <v>11262</v>
      </c>
    </row>
    <row r="3913" spans="1:12" x14ac:dyDescent="0.2">
      <c r="A3913" s="1">
        <v>43810.626134259262</v>
      </c>
      <c r="B3913" t="s">
        <v>11263</v>
      </c>
      <c r="D3913">
        <v>0</v>
      </c>
      <c r="E3913">
        <v>0</v>
      </c>
      <c r="F3913">
        <v>0</v>
      </c>
      <c r="G3913" t="s">
        <v>11264</v>
      </c>
      <c r="K3913">
        <v>1.20477827347085E+18</v>
      </c>
      <c r="L3913" t="s">
        <v>11265</v>
      </c>
    </row>
    <row r="3914" spans="1:12" x14ac:dyDescent="0.2">
      <c r="A3914" s="1">
        <v>43810.625925925924</v>
      </c>
      <c r="B3914" t="s">
        <v>11266</v>
      </c>
      <c r="C3914" t="s">
        <v>11267</v>
      </c>
      <c r="D3914">
        <v>1</v>
      </c>
      <c r="E3914">
        <v>0</v>
      </c>
      <c r="F3914">
        <v>0</v>
      </c>
      <c r="G3914" t="s">
        <v>11268</v>
      </c>
      <c r="K3914">
        <v>1.20477819721425E+18</v>
      </c>
      <c r="L3914" t="s">
        <v>11269</v>
      </c>
    </row>
    <row r="3915" spans="1:12" x14ac:dyDescent="0.2">
      <c r="A3915" s="1">
        <v>43810.625844907408</v>
      </c>
      <c r="B3915" t="s">
        <v>11270</v>
      </c>
      <c r="D3915">
        <v>0</v>
      </c>
      <c r="E3915">
        <v>0</v>
      </c>
      <c r="F3915">
        <v>0</v>
      </c>
      <c r="G3915" t="s">
        <v>11271</v>
      </c>
      <c r="K3915">
        <v>1.20477816613441E+18</v>
      </c>
      <c r="L3915" t="s">
        <v>11272</v>
      </c>
    </row>
    <row r="3916" spans="1:12" x14ac:dyDescent="0.2">
      <c r="A3916" s="1">
        <v>43810.625740740739</v>
      </c>
      <c r="B3916" t="s">
        <v>11273</v>
      </c>
      <c r="D3916">
        <v>0</v>
      </c>
      <c r="E3916">
        <v>0</v>
      </c>
      <c r="F3916">
        <v>1</v>
      </c>
      <c r="G3916" t="s">
        <v>11274</v>
      </c>
      <c r="K3916">
        <v>1.2047781310659E+18</v>
      </c>
      <c r="L3916" t="s">
        <v>11275</v>
      </c>
    </row>
    <row r="3917" spans="1:12" x14ac:dyDescent="0.2">
      <c r="A3917" s="1">
        <v>43810.625520833331</v>
      </c>
      <c r="B3917" t="s">
        <v>11276</v>
      </c>
      <c r="D3917">
        <v>0</v>
      </c>
      <c r="E3917">
        <v>1</v>
      </c>
      <c r="F3917">
        <v>1</v>
      </c>
      <c r="G3917" t="s">
        <v>11277</v>
      </c>
      <c r="K3917">
        <v>1.2047780503464599E+18</v>
      </c>
      <c r="L3917" t="s">
        <v>11278</v>
      </c>
    </row>
    <row r="3918" spans="1:12" x14ac:dyDescent="0.2">
      <c r="A3918" s="1">
        <v>43810.625405092593</v>
      </c>
      <c r="B3918" t="s">
        <v>11279</v>
      </c>
      <c r="D3918">
        <v>0</v>
      </c>
      <c r="E3918">
        <v>2</v>
      </c>
      <c r="F3918">
        <v>4</v>
      </c>
      <c r="G3918" t="s">
        <v>11280</v>
      </c>
      <c r="K3918">
        <v>1.2047780077743301E+18</v>
      </c>
      <c r="L3918" t="s">
        <v>11281</v>
      </c>
    </row>
    <row r="3919" spans="1:12" x14ac:dyDescent="0.2">
      <c r="A3919" s="1">
        <v>43810.625358796293</v>
      </c>
      <c r="B3919" t="s">
        <v>11282</v>
      </c>
      <c r="D3919">
        <v>2</v>
      </c>
      <c r="E3919">
        <v>0</v>
      </c>
      <c r="F3919">
        <v>0</v>
      </c>
      <c r="G3919" t="s">
        <v>11283</v>
      </c>
      <c r="K3919">
        <v>1.20477799168499E+18</v>
      </c>
      <c r="L3919" t="s">
        <v>11284</v>
      </c>
    </row>
    <row r="3920" spans="1:12" x14ac:dyDescent="0.2">
      <c r="A3920" s="1">
        <v>43810.625289351854</v>
      </c>
      <c r="B3920" t="s">
        <v>11285</v>
      </c>
      <c r="D3920">
        <v>1</v>
      </c>
      <c r="E3920">
        <v>0</v>
      </c>
      <c r="F3920">
        <v>10</v>
      </c>
      <c r="G3920" t="s">
        <v>11286</v>
      </c>
      <c r="K3920">
        <v>1.20477796508049E+18</v>
      </c>
      <c r="L3920" t="s">
        <v>11287</v>
      </c>
    </row>
    <row r="3921" spans="1:12" x14ac:dyDescent="0.2">
      <c r="A3921" s="1">
        <v>43810.625196759262</v>
      </c>
      <c r="B3921" t="s">
        <v>11288</v>
      </c>
      <c r="D3921">
        <v>1</v>
      </c>
      <c r="E3921">
        <v>0</v>
      </c>
      <c r="F3921">
        <v>0</v>
      </c>
      <c r="G3921" t="s">
        <v>11289</v>
      </c>
      <c r="K3921">
        <v>1.2047779342985101E+18</v>
      </c>
      <c r="L3921" t="s">
        <v>11290</v>
      </c>
    </row>
    <row r="3922" spans="1:12" x14ac:dyDescent="0.2">
      <c r="A3922" s="1">
        <v>43810.625092592592</v>
      </c>
      <c r="B3922" t="s">
        <v>11176</v>
      </c>
      <c r="D3922">
        <v>0</v>
      </c>
      <c r="E3922">
        <v>0</v>
      </c>
      <c r="F3922">
        <v>0</v>
      </c>
      <c r="G3922" t="s">
        <v>11291</v>
      </c>
      <c r="K3922">
        <v>1.2047778935424699E+18</v>
      </c>
      <c r="L3922" t="s">
        <v>11292</v>
      </c>
    </row>
    <row r="3923" spans="1:12" x14ac:dyDescent="0.2">
      <c r="A3923" s="1">
        <v>43810.6249537037</v>
      </c>
      <c r="B3923" t="s">
        <v>11293</v>
      </c>
      <c r="D3923">
        <v>1</v>
      </c>
      <c r="E3923">
        <v>0</v>
      </c>
      <c r="F3923">
        <v>0</v>
      </c>
      <c r="G3923" t="s">
        <v>11294</v>
      </c>
      <c r="K3923">
        <v>1.2047778437728399E+18</v>
      </c>
      <c r="L3923" t="s">
        <v>11295</v>
      </c>
    </row>
    <row r="3924" spans="1:12" x14ac:dyDescent="0.2">
      <c r="A3924" s="1">
        <v>43810.624814814815</v>
      </c>
      <c r="B3924" t="s">
        <v>11115</v>
      </c>
      <c r="D3924">
        <v>0</v>
      </c>
      <c r="E3924">
        <v>0</v>
      </c>
      <c r="F3924">
        <v>0</v>
      </c>
      <c r="G3924" t="s">
        <v>11296</v>
      </c>
      <c r="K3924">
        <v>1.2047777923632699E+18</v>
      </c>
      <c r="L3924" t="s">
        <v>11297</v>
      </c>
    </row>
    <row r="3925" spans="1:12" x14ac:dyDescent="0.2">
      <c r="A3925" s="1">
        <v>43810.624537037038</v>
      </c>
      <c r="B3925" t="s">
        <v>11298</v>
      </c>
      <c r="D3925">
        <v>0</v>
      </c>
      <c r="E3925">
        <v>0</v>
      </c>
      <c r="F3925">
        <v>0</v>
      </c>
      <c r="G3925" t="s">
        <v>11299</v>
      </c>
      <c r="K3925">
        <v>1.2047776948834601E+18</v>
      </c>
      <c r="L3925" t="s">
        <v>11300</v>
      </c>
    </row>
    <row r="3926" spans="1:12" x14ac:dyDescent="0.2">
      <c r="A3926" s="1">
        <v>43810.624525462961</v>
      </c>
      <c r="B3926" t="s">
        <v>11301</v>
      </c>
      <c r="D3926">
        <v>1</v>
      </c>
      <c r="E3926">
        <v>0</v>
      </c>
      <c r="F3926">
        <v>0</v>
      </c>
      <c r="G3926" t="s">
        <v>11302</v>
      </c>
      <c r="K3926">
        <v>1.2047776896405701E+18</v>
      </c>
      <c r="L3926" t="s">
        <v>11303</v>
      </c>
    </row>
    <row r="3927" spans="1:12" x14ac:dyDescent="0.2">
      <c r="A3927" s="1">
        <v>43810.624490740738</v>
      </c>
      <c r="B3927" t="s">
        <v>11304</v>
      </c>
      <c r="D3927">
        <v>0</v>
      </c>
      <c r="E3927">
        <v>1</v>
      </c>
      <c r="F3927">
        <v>1</v>
      </c>
      <c r="G3927" t="s">
        <v>11305</v>
      </c>
      <c r="K3927">
        <v>1.2047776755434399E+18</v>
      </c>
      <c r="L3927" t="s">
        <v>11306</v>
      </c>
    </row>
    <row r="3928" spans="1:12" x14ac:dyDescent="0.2">
      <c r="A3928" s="1">
        <v>43810.624398148146</v>
      </c>
      <c r="B3928" t="s">
        <v>11307</v>
      </c>
      <c r="D3928">
        <v>26</v>
      </c>
      <c r="E3928">
        <v>149</v>
      </c>
      <c r="F3928">
        <v>107</v>
      </c>
      <c r="G3928" t="s">
        <v>11308</v>
      </c>
      <c r="K3928">
        <v>1.20477764364577E+18</v>
      </c>
      <c r="L3928" t="s">
        <v>11309</v>
      </c>
    </row>
    <row r="3929" spans="1:12" x14ac:dyDescent="0.2">
      <c r="A3929" s="1">
        <v>43810.624328703707</v>
      </c>
      <c r="B3929" t="s">
        <v>11310</v>
      </c>
      <c r="D3929">
        <v>1</v>
      </c>
      <c r="E3929">
        <v>0</v>
      </c>
      <c r="F3929">
        <v>0</v>
      </c>
      <c r="G3929" t="s">
        <v>11311</v>
      </c>
      <c r="K3929">
        <v>1.20477761941533E+18</v>
      </c>
      <c r="L3929" t="s">
        <v>11312</v>
      </c>
    </row>
    <row r="3930" spans="1:12" x14ac:dyDescent="0.2">
      <c r="A3930" s="1">
        <v>43810.624282407407</v>
      </c>
      <c r="B3930" t="s">
        <v>11313</v>
      </c>
      <c r="D3930">
        <v>0</v>
      </c>
      <c r="E3930">
        <v>0</v>
      </c>
      <c r="F3930">
        <v>3</v>
      </c>
      <c r="G3930" t="s">
        <v>11314</v>
      </c>
      <c r="K3930">
        <v>1.2047776002976399E+18</v>
      </c>
      <c r="L3930" t="s">
        <v>11315</v>
      </c>
    </row>
    <row r="3931" spans="1:12" x14ac:dyDescent="0.2">
      <c r="A3931" s="1">
        <v>43810.624062499999</v>
      </c>
      <c r="B3931" t="s">
        <v>11316</v>
      </c>
      <c r="D3931">
        <v>0</v>
      </c>
      <c r="E3931">
        <v>0</v>
      </c>
      <c r="F3931">
        <v>0</v>
      </c>
      <c r="G3931" t="s">
        <v>6451</v>
      </c>
      <c r="K3931">
        <v>1.20477752358803E+18</v>
      </c>
      <c r="L3931" t="s">
        <v>11317</v>
      </c>
    </row>
    <row r="3932" spans="1:12" x14ac:dyDescent="0.2">
      <c r="A3932" s="1">
        <v>43810.623993055553</v>
      </c>
      <c r="B3932" t="s">
        <v>11318</v>
      </c>
      <c r="D3932">
        <v>1</v>
      </c>
      <c r="E3932">
        <v>3</v>
      </c>
      <c r="F3932">
        <v>32</v>
      </c>
      <c r="G3932" t="s">
        <v>11319</v>
      </c>
      <c r="K3932">
        <v>1.2047774956875699E+18</v>
      </c>
      <c r="L3932" t="s">
        <v>11320</v>
      </c>
    </row>
    <row r="3933" spans="1:12" x14ac:dyDescent="0.2">
      <c r="A3933" s="1">
        <v>43810.623969907407</v>
      </c>
      <c r="B3933" t="s">
        <v>11321</v>
      </c>
      <c r="D3933">
        <v>0</v>
      </c>
      <c r="E3933">
        <v>0</v>
      </c>
      <c r="F3933">
        <v>1</v>
      </c>
      <c r="G3933" t="s">
        <v>10635</v>
      </c>
      <c r="K3933">
        <v>1.20477749001681E+18</v>
      </c>
      <c r="L3933" t="s">
        <v>11322</v>
      </c>
    </row>
    <row r="3934" spans="1:12" x14ac:dyDescent="0.2">
      <c r="A3934" s="1">
        <v>43810.62395833333</v>
      </c>
      <c r="B3934" t="s">
        <v>11323</v>
      </c>
      <c r="D3934">
        <v>0</v>
      </c>
      <c r="E3934">
        <v>0</v>
      </c>
      <c r="F3934">
        <v>3</v>
      </c>
      <c r="G3934" t="s">
        <v>11324</v>
      </c>
      <c r="K3934">
        <v>1.20477748221539E+18</v>
      </c>
      <c r="L3934" t="s">
        <v>11325</v>
      </c>
    </row>
    <row r="3935" spans="1:12" x14ac:dyDescent="0.2">
      <c r="A3935" s="1">
        <v>43810.623761574076</v>
      </c>
      <c r="B3935" t="s">
        <v>11326</v>
      </c>
      <c r="D3935">
        <v>0</v>
      </c>
      <c r="E3935">
        <v>0</v>
      </c>
      <c r="F3935">
        <v>0</v>
      </c>
      <c r="G3935" t="s">
        <v>11327</v>
      </c>
      <c r="K3935">
        <v>1.2047774139783099E+18</v>
      </c>
      <c r="L3935" t="s">
        <v>11328</v>
      </c>
    </row>
    <row r="3936" spans="1:12" x14ac:dyDescent="0.2">
      <c r="A3936" s="1">
        <v>43810.623680555553</v>
      </c>
      <c r="B3936" t="s">
        <v>11329</v>
      </c>
      <c r="D3936">
        <v>1</v>
      </c>
      <c r="E3936">
        <v>0</v>
      </c>
      <c r="F3936">
        <v>1</v>
      </c>
      <c r="G3936" t="s">
        <v>11330</v>
      </c>
      <c r="K3936">
        <v>1.20477738390512E+18</v>
      </c>
      <c r="L3936" t="s">
        <v>11331</v>
      </c>
    </row>
    <row r="3937" spans="1:12" x14ac:dyDescent="0.2">
      <c r="A3937" s="1">
        <v>43810.623668981483</v>
      </c>
      <c r="B3937" t="s">
        <v>11332</v>
      </c>
      <c r="D3937">
        <v>0</v>
      </c>
      <c r="E3937">
        <v>0</v>
      </c>
      <c r="F3937">
        <v>0</v>
      </c>
      <c r="G3937" t="s">
        <v>6451</v>
      </c>
      <c r="K3937">
        <v>1.2047773782512E+18</v>
      </c>
      <c r="L3937" t="s">
        <v>11333</v>
      </c>
    </row>
    <row r="3938" spans="1:12" x14ac:dyDescent="0.2">
      <c r="A3938" s="1">
        <v>43810.623657407406</v>
      </c>
      <c r="B3938" t="s">
        <v>11334</v>
      </c>
      <c r="D3938">
        <v>0</v>
      </c>
      <c r="E3938">
        <v>0</v>
      </c>
      <c r="F3938">
        <v>0</v>
      </c>
      <c r="G3938" t="s">
        <v>2407</v>
      </c>
      <c r="K3938">
        <v>1.20477737281537E+18</v>
      </c>
      <c r="L3938" t="s">
        <v>11335</v>
      </c>
    </row>
    <row r="3939" spans="1:12" x14ac:dyDescent="0.2">
      <c r="A3939" s="1">
        <v>43810.623576388891</v>
      </c>
      <c r="B3939" t="s">
        <v>11336</v>
      </c>
      <c r="D3939">
        <v>0</v>
      </c>
      <c r="E3939">
        <v>0</v>
      </c>
      <c r="F3939">
        <v>0</v>
      </c>
      <c r="G3939" t="s">
        <v>11337</v>
      </c>
      <c r="K3939">
        <v>1.2047773445751199E+18</v>
      </c>
      <c r="L3939" t="s">
        <v>11338</v>
      </c>
    </row>
    <row r="3940" spans="1:12" x14ac:dyDescent="0.2">
      <c r="A3940" s="1">
        <v>43810.623472222222</v>
      </c>
      <c r="B3940" t="s">
        <v>11339</v>
      </c>
      <c r="D3940">
        <v>0</v>
      </c>
      <c r="E3940">
        <v>0</v>
      </c>
      <c r="F3940">
        <v>1</v>
      </c>
      <c r="G3940" t="s">
        <v>11340</v>
      </c>
      <c r="K3940">
        <v>1.2047773088522701E+18</v>
      </c>
      <c r="L3940" t="s">
        <v>11341</v>
      </c>
    </row>
    <row r="3941" spans="1:12" x14ac:dyDescent="0.2">
      <c r="A3941" s="1">
        <v>43810.623379629629</v>
      </c>
      <c r="B3941" t="s">
        <v>11342</v>
      </c>
      <c r="D3941">
        <v>0</v>
      </c>
      <c r="E3941">
        <v>0</v>
      </c>
      <c r="F3941">
        <v>0</v>
      </c>
      <c r="G3941" t="s">
        <v>11343</v>
      </c>
      <c r="K3941">
        <v>1.2047772759018399E+18</v>
      </c>
      <c r="L3941" t="s">
        <v>11344</v>
      </c>
    </row>
    <row r="3942" spans="1:12" x14ac:dyDescent="0.2">
      <c r="A3942" s="1">
        <v>43810.623356481483</v>
      </c>
      <c r="B3942" t="s">
        <v>11345</v>
      </c>
      <c r="D3942">
        <v>0</v>
      </c>
      <c r="E3942">
        <v>0</v>
      </c>
      <c r="F3942">
        <v>0</v>
      </c>
      <c r="G3942" t="s">
        <v>11346</v>
      </c>
      <c r="K3942">
        <v>1.2047772640109399E+18</v>
      </c>
      <c r="L3942" t="s">
        <v>11347</v>
      </c>
    </row>
    <row r="3943" spans="1:12" x14ac:dyDescent="0.2">
      <c r="A3943" s="1">
        <v>43810.623229166667</v>
      </c>
      <c r="B3943" t="s">
        <v>11348</v>
      </c>
      <c r="D3943">
        <v>0</v>
      </c>
      <c r="E3943">
        <v>0</v>
      </c>
      <c r="F3943">
        <v>0</v>
      </c>
      <c r="G3943" t="s">
        <v>11349</v>
      </c>
      <c r="K3943">
        <v>1.20477722166943E+18</v>
      </c>
      <c r="L3943" t="s">
        <v>11350</v>
      </c>
    </row>
    <row r="3944" spans="1:12" x14ac:dyDescent="0.2">
      <c r="A3944" s="1">
        <v>43810.623101851852</v>
      </c>
      <c r="B3944" t="s">
        <v>11351</v>
      </c>
      <c r="D3944">
        <v>0</v>
      </c>
      <c r="E3944">
        <v>0</v>
      </c>
      <c r="F3944">
        <v>0</v>
      </c>
      <c r="G3944" t="s">
        <v>11352</v>
      </c>
      <c r="K3944">
        <v>1.20477717515887E+18</v>
      </c>
      <c r="L3944" t="s">
        <v>11353</v>
      </c>
    </row>
    <row r="3945" spans="1:12" x14ac:dyDescent="0.2">
      <c r="A3945" s="1">
        <v>43810.623101851852</v>
      </c>
      <c r="B3945" t="s">
        <v>11354</v>
      </c>
      <c r="D3945">
        <v>0</v>
      </c>
      <c r="E3945">
        <v>2</v>
      </c>
      <c r="F3945">
        <v>10</v>
      </c>
      <c r="G3945" t="s">
        <v>11355</v>
      </c>
      <c r="K3945">
        <v>1.20477717372016E+18</v>
      </c>
      <c r="L3945" t="s">
        <v>11356</v>
      </c>
    </row>
    <row r="3946" spans="1:12" x14ac:dyDescent="0.2">
      <c r="A3946" s="1">
        <v>43810.622928240744</v>
      </c>
      <c r="B3946" t="s">
        <v>11357</v>
      </c>
      <c r="D3946">
        <v>0</v>
      </c>
      <c r="E3946">
        <v>0</v>
      </c>
      <c r="F3946">
        <v>0</v>
      </c>
      <c r="G3946" t="s">
        <v>6451</v>
      </c>
      <c r="K3946">
        <v>1.2047771095430999E+18</v>
      </c>
      <c r="L3946" t="s">
        <v>11358</v>
      </c>
    </row>
    <row r="3947" spans="1:12" x14ac:dyDescent="0.2">
      <c r="A3947" s="1">
        <v>43810.622881944444</v>
      </c>
      <c r="B3947" t="s">
        <v>11359</v>
      </c>
      <c r="D3947">
        <v>0</v>
      </c>
      <c r="E3947">
        <v>0</v>
      </c>
      <c r="F3947">
        <v>1</v>
      </c>
      <c r="G3947" t="s">
        <v>11360</v>
      </c>
      <c r="K3947">
        <v>1.2047770958990899E+18</v>
      </c>
      <c r="L3947" t="s">
        <v>11361</v>
      </c>
    </row>
    <row r="3948" spans="1:12" x14ac:dyDescent="0.2">
      <c r="A3948" s="1">
        <v>43810.622881944444</v>
      </c>
      <c r="B3948" t="s">
        <v>11362</v>
      </c>
      <c r="D3948">
        <v>0</v>
      </c>
      <c r="E3948">
        <v>0</v>
      </c>
      <c r="F3948">
        <v>0</v>
      </c>
      <c r="G3948" t="s">
        <v>11363</v>
      </c>
      <c r="K3948">
        <v>1.2047770948378701E+18</v>
      </c>
      <c r="L3948" t="s">
        <v>11364</v>
      </c>
    </row>
    <row r="3949" spans="1:12" x14ac:dyDescent="0.2">
      <c r="A3949" s="1">
        <v>43810.622881944444</v>
      </c>
      <c r="B3949" t="s">
        <v>11365</v>
      </c>
      <c r="D3949">
        <v>0</v>
      </c>
      <c r="E3949">
        <v>1</v>
      </c>
      <c r="F3949">
        <v>6</v>
      </c>
      <c r="G3949" t="s">
        <v>6451</v>
      </c>
      <c r="K3949">
        <v>1.20477709246798E+18</v>
      </c>
      <c r="L3949" t="s">
        <v>11366</v>
      </c>
    </row>
    <row r="3950" spans="1:12" x14ac:dyDescent="0.2">
      <c r="A3950" s="1">
        <v>43810.622881944444</v>
      </c>
      <c r="B3950" t="s">
        <v>11367</v>
      </c>
      <c r="C3950" t="s">
        <v>8777</v>
      </c>
      <c r="D3950">
        <v>0</v>
      </c>
      <c r="E3950">
        <v>0</v>
      </c>
      <c r="F3950">
        <v>0</v>
      </c>
      <c r="G3950" t="s">
        <v>11368</v>
      </c>
      <c r="K3950">
        <v>1.20477709223328E+18</v>
      </c>
      <c r="L3950" t="s">
        <v>11369</v>
      </c>
    </row>
    <row r="3951" spans="1:12" x14ac:dyDescent="0.2">
      <c r="A3951" s="1">
        <v>43810.622604166667</v>
      </c>
      <c r="B3951" t="s">
        <v>11370</v>
      </c>
      <c r="D3951">
        <v>0</v>
      </c>
      <c r="E3951">
        <v>1</v>
      </c>
      <c r="F3951">
        <v>1</v>
      </c>
      <c r="G3951" t="s">
        <v>11371</v>
      </c>
      <c r="K3951">
        <v>1.20477699156578E+18</v>
      </c>
      <c r="L3951" t="s">
        <v>11372</v>
      </c>
    </row>
    <row r="3952" spans="1:12" x14ac:dyDescent="0.2">
      <c r="A3952" s="1">
        <v>43810.622546296298</v>
      </c>
      <c r="B3952" t="s">
        <v>11373</v>
      </c>
      <c r="D3952">
        <v>2</v>
      </c>
      <c r="E3952">
        <v>10</v>
      </c>
      <c r="F3952">
        <v>3</v>
      </c>
      <c r="G3952" t="s">
        <v>11374</v>
      </c>
      <c r="K3952">
        <v>1.20477697368541E+18</v>
      </c>
      <c r="L3952" t="s">
        <v>11375</v>
      </c>
    </row>
    <row r="3953" spans="1:12" x14ac:dyDescent="0.2">
      <c r="A3953" s="1">
        <v>43810.622488425928</v>
      </c>
      <c r="B3953" t="s">
        <v>11376</v>
      </c>
      <c r="D3953">
        <v>0</v>
      </c>
      <c r="E3953">
        <v>1</v>
      </c>
      <c r="F3953">
        <v>1</v>
      </c>
      <c r="G3953" t="s">
        <v>11377</v>
      </c>
      <c r="K3953">
        <v>1.2047769500295199E+18</v>
      </c>
      <c r="L3953" t="s">
        <v>11378</v>
      </c>
    </row>
    <row r="3954" spans="1:12" x14ac:dyDescent="0.2">
      <c r="A3954" s="1">
        <v>43810.622465277775</v>
      </c>
      <c r="B3954" t="s">
        <v>11379</v>
      </c>
      <c r="D3954">
        <v>0</v>
      </c>
      <c r="E3954">
        <v>0</v>
      </c>
      <c r="F3954">
        <v>0</v>
      </c>
      <c r="G3954" t="s">
        <v>11380</v>
      </c>
      <c r="K3954">
        <v>1.2047769435325399E+18</v>
      </c>
      <c r="L3954" t="s">
        <v>11381</v>
      </c>
    </row>
    <row r="3955" spans="1:12" x14ac:dyDescent="0.2">
      <c r="A3955" s="1">
        <v>43810.622453703705</v>
      </c>
      <c r="B3955" t="s">
        <v>8782</v>
      </c>
      <c r="D3955">
        <v>1</v>
      </c>
      <c r="E3955">
        <v>0</v>
      </c>
      <c r="F3955">
        <v>1</v>
      </c>
      <c r="G3955" t="s">
        <v>11382</v>
      </c>
      <c r="K3955">
        <v>1.20477693783249E+18</v>
      </c>
      <c r="L3955" t="s">
        <v>11383</v>
      </c>
    </row>
    <row r="3956" spans="1:12" x14ac:dyDescent="0.2">
      <c r="A3956" s="1">
        <v>43810.622442129628</v>
      </c>
      <c r="B3956" t="s">
        <v>3643</v>
      </c>
      <c r="D3956">
        <v>0</v>
      </c>
      <c r="E3956">
        <v>1</v>
      </c>
      <c r="F3956">
        <v>1</v>
      </c>
      <c r="G3956" t="s">
        <v>11384</v>
      </c>
      <c r="K3956">
        <v>1.20477693498461E+18</v>
      </c>
      <c r="L3956" t="s">
        <v>11385</v>
      </c>
    </row>
    <row r="3957" spans="1:12" x14ac:dyDescent="0.2">
      <c r="A3957" s="1">
        <v>43810.622430555559</v>
      </c>
      <c r="B3957" t="s">
        <v>11386</v>
      </c>
      <c r="D3957">
        <v>0</v>
      </c>
      <c r="E3957">
        <v>0</v>
      </c>
      <c r="F3957">
        <v>0</v>
      </c>
      <c r="G3957" t="s">
        <v>11387</v>
      </c>
      <c r="K3957">
        <v>1.2047769305258601E+18</v>
      </c>
      <c r="L3957" t="s">
        <v>11388</v>
      </c>
    </row>
    <row r="3958" spans="1:12" x14ac:dyDescent="0.2">
      <c r="A3958" s="1">
        <v>43810.622430555559</v>
      </c>
      <c r="B3958" t="s">
        <v>11376</v>
      </c>
      <c r="D3958">
        <v>1</v>
      </c>
      <c r="E3958">
        <v>1</v>
      </c>
      <c r="F3958">
        <v>1</v>
      </c>
      <c r="G3958" t="s">
        <v>11377</v>
      </c>
      <c r="K3958">
        <v>1.2047769304379799E+18</v>
      </c>
      <c r="L3958" t="s">
        <v>11389</v>
      </c>
    </row>
    <row r="3959" spans="1:12" x14ac:dyDescent="0.2">
      <c r="A3959" s="1">
        <v>43810.622395833336</v>
      </c>
      <c r="B3959" t="s">
        <v>11376</v>
      </c>
      <c r="D3959">
        <v>1</v>
      </c>
      <c r="E3959">
        <v>1</v>
      </c>
      <c r="F3959">
        <v>1</v>
      </c>
      <c r="G3959" t="s">
        <v>11377</v>
      </c>
      <c r="K3959">
        <v>1.2047769180018199E+18</v>
      </c>
      <c r="L3959" t="s">
        <v>11390</v>
      </c>
    </row>
    <row r="3960" spans="1:12" x14ac:dyDescent="0.2">
      <c r="A3960" s="1">
        <v>43810.622349537036</v>
      </c>
      <c r="B3960" t="s">
        <v>11391</v>
      </c>
      <c r="D3960">
        <v>0</v>
      </c>
      <c r="E3960">
        <v>3</v>
      </c>
      <c r="F3960">
        <v>3</v>
      </c>
      <c r="G3960" t="s">
        <v>11392</v>
      </c>
      <c r="K3960">
        <v>1.2047769007087099E+18</v>
      </c>
      <c r="L3960" t="s">
        <v>11393</v>
      </c>
    </row>
    <row r="3961" spans="1:12" x14ac:dyDescent="0.2">
      <c r="A3961" s="1">
        <v>43810.62222222222</v>
      </c>
      <c r="B3961" t="s">
        <v>11376</v>
      </c>
      <c r="D3961">
        <v>1</v>
      </c>
      <c r="E3961">
        <v>1</v>
      </c>
      <c r="F3961">
        <v>1</v>
      </c>
      <c r="G3961" t="s">
        <v>11377</v>
      </c>
      <c r="K3961">
        <v>1.2047768530404401E+18</v>
      </c>
      <c r="L3961" t="s">
        <v>11394</v>
      </c>
    </row>
    <row r="3962" spans="1:12" x14ac:dyDescent="0.2">
      <c r="A3962" s="1">
        <v>43810.622175925928</v>
      </c>
      <c r="B3962" t="s">
        <v>11357</v>
      </c>
      <c r="D3962">
        <v>0</v>
      </c>
      <c r="E3962">
        <v>0</v>
      </c>
      <c r="F3962">
        <v>0</v>
      </c>
      <c r="G3962" t="s">
        <v>6451</v>
      </c>
      <c r="K3962">
        <v>1.20477683985778E+18</v>
      </c>
      <c r="L3962" t="s">
        <v>11395</v>
      </c>
    </row>
    <row r="3963" spans="1:12" x14ac:dyDescent="0.2">
      <c r="A3963" s="1">
        <v>43810.622164351851</v>
      </c>
      <c r="B3963" t="s">
        <v>11376</v>
      </c>
      <c r="D3963">
        <v>1</v>
      </c>
      <c r="E3963">
        <v>1</v>
      </c>
      <c r="F3963">
        <v>1</v>
      </c>
      <c r="G3963" t="s">
        <v>11396</v>
      </c>
      <c r="J3963" t="s">
        <v>8442</v>
      </c>
      <c r="K3963">
        <v>1.2047768343842199E+18</v>
      </c>
      <c r="L3963" t="s">
        <v>11397</v>
      </c>
    </row>
    <row r="3964" spans="1:12" x14ac:dyDescent="0.2">
      <c r="A3964" s="1">
        <v>43810.622094907405</v>
      </c>
      <c r="B3964" t="s">
        <v>11376</v>
      </c>
      <c r="D3964">
        <v>1</v>
      </c>
      <c r="E3964">
        <v>1</v>
      </c>
      <c r="F3964">
        <v>1</v>
      </c>
      <c r="G3964" t="s">
        <v>11377</v>
      </c>
      <c r="K3964">
        <v>1.2047768091806001E+18</v>
      </c>
      <c r="L3964" t="s">
        <v>11398</v>
      </c>
    </row>
    <row r="3965" spans="1:12" x14ac:dyDescent="0.2">
      <c r="A3965" s="1">
        <v>43810.622025462966</v>
      </c>
      <c r="B3965" t="s">
        <v>11376</v>
      </c>
      <c r="D3965">
        <v>1</v>
      </c>
      <c r="E3965">
        <v>1</v>
      </c>
      <c r="F3965">
        <v>1</v>
      </c>
      <c r="G3965" t="s">
        <v>11399</v>
      </c>
      <c r="J3965" t="s">
        <v>8442</v>
      </c>
      <c r="K3965">
        <v>1.2047767838848E+18</v>
      </c>
      <c r="L3965" t="s">
        <v>11400</v>
      </c>
    </row>
    <row r="3966" spans="1:12" x14ac:dyDescent="0.2">
      <c r="A3966" s="1">
        <v>43810.621944444443</v>
      </c>
      <c r="B3966" t="s">
        <v>11376</v>
      </c>
      <c r="D3966">
        <v>1</v>
      </c>
      <c r="E3966">
        <v>2</v>
      </c>
      <c r="F3966">
        <v>1</v>
      </c>
      <c r="G3966" t="s">
        <v>11377</v>
      </c>
      <c r="K3966">
        <v>1.2047767559674801E+18</v>
      </c>
      <c r="L3966" t="s">
        <v>11401</v>
      </c>
    </row>
    <row r="3967" spans="1:12" x14ac:dyDescent="0.2">
      <c r="A3967" s="1">
        <v>43810.621944444443</v>
      </c>
      <c r="B3967" t="s">
        <v>11402</v>
      </c>
      <c r="D3967">
        <v>0</v>
      </c>
      <c r="E3967">
        <v>3</v>
      </c>
      <c r="F3967">
        <v>0</v>
      </c>
      <c r="G3967" t="s">
        <v>11403</v>
      </c>
      <c r="K3967">
        <v>1.2047767556570801E+18</v>
      </c>
      <c r="L3967" t="s">
        <v>11404</v>
      </c>
    </row>
    <row r="3968" spans="1:12" x14ac:dyDescent="0.2">
      <c r="A3968" s="1">
        <v>43810.621851851851</v>
      </c>
      <c r="B3968" t="s">
        <v>11405</v>
      </c>
      <c r="D3968">
        <v>10</v>
      </c>
      <c r="E3968">
        <v>502</v>
      </c>
      <c r="F3968">
        <v>386</v>
      </c>
      <c r="G3968" t="s">
        <v>11406</v>
      </c>
      <c r="K3968">
        <v>1.20477672216143E+18</v>
      </c>
      <c r="L3968" t="s">
        <v>11407</v>
      </c>
    </row>
    <row r="3969" spans="1:12" x14ac:dyDescent="0.2">
      <c r="A3969" s="1">
        <v>43810.621689814812</v>
      </c>
      <c r="B3969" t="s">
        <v>11408</v>
      </c>
      <c r="D3969">
        <v>0</v>
      </c>
      <c r="E3969">
        <v>0</v>
      </c>
      <c r="F3969">
        <v>0</v>
      </c>
      <c r="G3969" t="s">
        <v>11409</v>
      </c>
      <c r="K3969">
        <v>1.2047766606687301E+18</v>
      </c>
      <c r="L3969" t="s">
        <v>11410</v>
      </c>
    </row>
    <row r="3970" spans="1:12" x14ac:dyDescent="0.2">
      <c r="A3970" s="1">
        <v>43810.621678240743</v>
      </c>
      <c r="B3970" t="s">
        <v>11411</v>
      </c>
      <c r="D3970">
        <v>0</v>
      </c>
      <c r="E3970">
        <v>0</v>
      </c>
      <c r="F3970">
        <v>0</v>
      </c>
      <c r="G3970" t="s">
        <v>11412</v>
      </c>
      <c r="K3970">
        <v>1.2047766568141199E+18</v>
      </c>
      <c r="L3970" t="s">
        <v>11413</v>
      </c>
    </row>
    <row r="3971" spans="1:12" x14ac:dyDescent="0.2">
      <c r="A3971" s="1">
        <v>43810.621527777781</v>
      </c>
      <c r="B3971" t="s">
        <v>11414</v>
      </c>
      <c r="D3971">
        <v>3</v>
      </c>
      <c r="E3971">
        <v>0</v>
      </c>
      <c r="F3971">
        <v>1</v>
      </c>
      <c r="G3971" t="s">
        <v>11415</v>
      </c>
      <c r="K3971">
        <v>1.2047766014618801E+18</v>
      </c>
      <c r="L3971" t="s">
        <v>11416</v>
      </c>
    </row>
    <row r="3972" spans="1:12" x14ac:dyDescent="0.2">
      <c r="A3972" s="1">
        <v>43810.621516203704</v>
      </c>
      <c r="B3972" t="s">
        <v>11417</v>
      </c>
      <c r="D3972">
        <v>0</v>
      </c>
      <c r="E3972">
        <v>0</v>
      </c>
      <c r="F3972">
        <v>0</v>
      </c>
      <c r="G3972" t="s">
        <v>11418</v>
      </c>
      <c r="K3972">
        <v>1.20477659825745E+18</v>
      </c>
      <c r="L3972" t="s">
        <v>11419</v>
      </c>
    </row>
    <row r="3973" spans="1:12" x14ac:dyDescent="0.2">
      <c r="A3973" s="1">
        <v>43810.621412037035</v>
      </c>
      <c r="B3973" t="s">
        <v>11420</v>
      </c>
      <c r="D3973">
        <v>0</v>
      </c>
      <c r="E3973">
        <v>4</v>
      </c>
      <c r="F3973">
        <v>5</v>
      </c>
      <c r="G3973" t="s">
        <v>6451</v>
      </c>
      <c r="K3973">
        <v>1.2047765591749199E+18</v>
      </c>
      <c r="L3973" t="s">
        <v>11421</v>
      </c>
    </row>
    <row r="3974" spans="1:12" x14ac:dyDescent="0.2">
      <c r="A3974" s="1">
        <v>43810.621342592596</v>
      </c>
      <c r="B3974" t="s">
        <v>11422</v>
      </c>
      <c r="D3974">
        <v>1</v>
      </c>
      <c r="E3974">
        <v>0</v>
      </c>
      <c r="F3974">
        <v>0</v>
      </c>
      <c r="G3974" t="s">
        <v>11423</v>
      </c>
      <c r="K3974">
        <v>1.2047765356029701E+18</v>
      </c>
      <c r="L3974" t="s">
        <v>11424</v>
      </c>
    </row>
    <row r="3975" spans="1:12" x14ac:dyDescent="0.2">
      <c r="A3975" s="1">
        <v>43810.621307870373</v>
      </c>
      <c r="B3975" t="s">
        <v>11425</v>
      </c>
      <c r="D3975">
        <v>0</v>
      </c>
      <c r="E3975">
        <v>0</v>
      </c>
      <c r="F3975">
        <v>1</v>
      </c>
      <c r="G3975" t="s">
        <v>11426</v>
      </c>
      <c r="K3975">
        <v>1.20477652442096E+18</v>
      </c>
      <c r="L3975" t="s">
        <v>11427</v>
      </c>
    </row>
    <row r="3976" spans="1:12" x14ac:dyDescent="0.2">
      <c r="A3976" s="1">
        <v>43810.621192129627</v>
      </c>
      <c r="B3976" t="s">
        <v>11428</v>
      </c>
      <c r="D3976">
        <v>0</v>
      </c>
      <c r="E3976">
        <v>0</v>
      </c>
      <c r="F3976">
        <v>0</v>
      </c>
      <c r="G3976" t="s">
        <v>11429</v>
      </c>
      <c r="K3976">
        <v>1.2047764822220201E+18</v>
      </c>
      <c r="L3976" t="s">
        <v>11430</v>
      </c>
    </row>
    <row r="3977" spans="1:12" x14ac:dyDescent="0.2">
      <c r="A3977" s="1">
        <v>43810.621099537035</v>
      </c>
      <c r="B3977" t="s">
        <v>11431</v>
      </c>
      <c r="D3977">
        <v>2</v>
      </c>
      <c r="E3977">
        <v>0</v>
      </c>
      <c r="F3977">
        <v>0</v>
      </c>
      <c r="G3977" t="s">
        <v>11432</v>
      </c>
      <c r="K3977">
        <v>1.2047764463187699E+18</v>
      </c>
      <c r="L3977" t="s">
        <v>11433</v>
      </c>
    </row>
    <row r="3978" spans="1:12" x14ac:dyDescent="0.2">
      <c r="A3978" s="1">
        <v>43810.621053240742</v>
      </c>
      <c r="B3978" t="s">
        <v>11434</v>
      </c>
      <c r="D3978">
        <v>1</v>
      </c>
      <c r="E3978">
        <v>0</v>
      </c>
      <c r="F3978">
        <v>1</v>
      </c>
      <c r="G3978" t="s">
        <v>11435</v>
      </c>
      <c r="K3978">
        <v>1.2047764331528599E+18</v>
      </c>
      <c r="L3978" t="s">
        <v>11436</v>
      </c>
    </row>
    <row r="3979" spans="1:12" x14ac:dyDescent="0.2">
      <c r="A3979" s="1">
        <v>43810.620995370373</v>
      </c>
      <c r="B3979" t="s">
        <v>11357</v>
      </c>
      <c r="D3979">
        <v>0</v>
      </c>
      <c r="E3979">
        <v>0</v>
      </c>
      <c r="F3979">
        <v>0</v>
      </c>
      <c r="G3979" t="s">
        <v>6451</v>
      </c>
      <c r="K3979">
        <v>1.2047764092579799E+18</v>
      </c>
      <c r="L3979" t="s">
        <v>11437</v>
      </c>
    </row>
    <row r="3980" spans="1:12" x14ac:dyDescent="0.2">
      <c r="A3980" s="1">
        <v>43810.620949074073</v>
      </c>
      <c r="B3980" t="s">
        <v>11438</v>
      </c>
      <c r="D3980">
        <v>0</v>
      </c>
      <c r="E3980">
        <v>0</v>
      </c>
      <c r="F3980">
        <v>0</v>
      </c>
      <c r="G3980" t="s">
        <v>11439</v>
      </c>
      <c r="K3980">
        <v>1.2047763930888801E+18</v>
      </c>
      <c r="L3980" t="s">
        <v>11440</v>
      </c>
    </row>
    <row r="3981" spans="1:12" x14ac:dyDescent="0.2">
      <c r="A3981" s="1">
        <v>43810.620763888888</v>
      </c>
      <c r="B3981" t="s">
        <v>11441</v>
      </c>
      <c r="D3981">
        <v>0</v>
      </c>
      <c r="E3981">
        <v>0</v>
      </c>
      <c r="F3981">
        <v>0</v>
      </c>
      <c r="G3981" t="s">
        <v>11442</v>
      </c>
      <c r="K3981">
        <v>1.20477632732639E+18</v>
      </c>
      <c r="L3981" t="s">
        <v>11443</v>
      </c>
    </row>
    <row r="3982" spans="1:12" x14ac:dyDescent="0.2">
      <c r="A3982" s="1">
        <v>43810.620532407411</v>
      </c>
      <c r="B3982" t="s">
        <v>11444</v>
      </c>
      <c r="D3982">
        <v>0</v>
      </c>
      <c r="E3982">
        <v>1</v>
      </c>
      <c r="F3982">
        <v>1</v>
      </c>
      <c r="G3982" t="s">
        <v>11445</v>
      </c>
      <c r="K3982">
        <v>1.20477624124653E+18</v>
      </c>
      <c r="L3982" t="s">
        <v>11446</v>
      </c>
    </row>
    <row r="3983" spans="1:12" x14ac:dyDescent="0.2">
      <c r="A3983" s="1">
        <v>43810.620520833334</v>
      </c>
      <c r="B3983" t="s">
        <v>11447</v>
      </c>
      <c r="D3983">
        <v>1</v>
      </c>
      <c r="E3983">
        <v>0</v>
      </c>
      <c r="F3983">
        <v>0</v>
      </c>
      <c r="G3983" t="s">
        <v>11448</v>
      </c>
      <c r="K3983">
        <v>1.20477623930895E+18</v>
      </c>
      <c r="L3983" t="s">
        <v>11449</v>
      </c>
    </row>
    <row r="3984" spans="1:12" x14ac:dyDescent="0.2">
      <c r="A3984" s="1">
        <v>43810.620439814818</v>
      </c>
      <c r="B3984" t="s">
        <v>11450</v>
      </c>
      <c r="D3984">
        <v>0</v>
      </c>
      <c r="E3984">
        <v>0</v>
      </c>
      <c r="F3984">
        <v>0</v>
      </c>
      <c r="G3984" t="s">
        <v>11451</v>
      </c>
      <c r="K3984">
        <v>1.2047762098858701E+18</v>
      </c>
      <c r="L3984" t="s">
        <v>11452</v>
      </c>
    </row>
    <row r="3985" spans="1:12" x14ac:dyDescent="0.2">
      <c r="A3985" s="1">
        <v>43810.620381944442</v>
      </c>
      <c r="B3985" t="s">
        <v>11453</v>
      </c>
      <c r="D3985">
        <v>0</v>
      </c>
      <c r="E3985">
        <v>0</v>
      </c>
      <c r="F3985">
        <v>0</v>
      </c>
      <c r="G3985" t="s">
        <v>8100</v>
      </c>
      <c r="K3985">
        <v>1.2047761883439301E+18</v>
      </c>
      <c r="L3985" t="s">
        <v>11454</v>
      </c>
    </row>
    <row r="3986" spans="1:12" x14ac:dyDescent="0.2">
      <c r="A3986" s="1">
        <v>43810.620370370372</v>
      </c>
      <c r="B3986" t="s">
        <v>11455</v>
      </c>
      <c r="D3986">
        <v>0</v>
      </c>
      <c r="E3986">
        <v>0</v>
      </c>
      <c r="F3986">
        <v>0</v>
      </c>
      <c r="G3986" t="s">
        <v>11456</v>
      </c>
      <c r="K3986">
        <v>1.2047761836966899E+18</v>
      </c>
      <c r="L3986" t="s">
        <v>11457</v>
      </c>
    </row>
    <row r="3987" spans="1:12" x14ac:dyDescent="0.2">
      <c r="A3987" s="1">
        <v>43810.620335648149</v>
      </c>
      <c r="B3987" t="s">
        <v>11458</v>
      </c>
      <c r="D3987">
        <v>2</v>
      </c>
      <c r="E3987">
        <v>3</v>
      </c>
      <c r="F3987">
        <v>7</v>
      </c>
      <c r="G3987" t="s">
        <v>11459</v>
      </c>
      <c r="K3987">
        <v>1.20477617168834E+18</v>
      </c>
      <c r="L3987" t="s">
        <v>11460</v>
      </c>
    </row>
    <row r="3988" spans="1:12" x14ac:dyDescent="0.2">
      <c r="A3988" s="1">
        <v>43810.620324074072</v>
      </c>
      <c r="B3988" t="s">
        <v>11461</v>
      </c>
      <c r="D3988">
        <v>0</v>
      </c>
      <c r="E3988">
        <v>0</v>
      </c>
      <c r="F3988">
        <v>0</v>
      </c>
      <c r="G3988" t="s">
        <v>11462</v>
      </c>
      <c r="K3988">
        <v>1.2047761686390799E+18</v>
      </c>
      <c r="L3988" t="s">
        <v>11463</v>
      </c>
    </row>
    <row r="3989" spans="1:12" x14ac:dyDescent="0.2">
      <c r="A3989" s="1">
        <v>43810.620254629626</v>
      </c>
      <c r="B3989" t="s">
        <v>11464</v>
      </c>
      <c r="D3989">
        <v>0</v>
      </c>
      <c r="E3989">
        <v>6</v>
      </c>
      <c r="F3989">
        <v>6</v>
      </c>
      <c r="G3989" t="s">
        <v>11465</v>
      </c>
      <c r="K3989">
        <v>1.20477614097345E+18</v>
      </c>
      <c r="L3989" t="s">
        <v>11466</v>
      </c>
    </row>
    <row r="3990" spans="1:12" x14ac:dyDescent="0.2">
      <c r="A3990" s="1">
        <v>43810.620243055557</v>
      </c>
      <c r="B3990" t="s">
        <v>5342</v>
      </c>
      <c r="D3990">
        <v>2</v>
      </c>
      <c r="E3990">
        <v>2</v>
      </c>
      <c r="F3990">
        <v>4</v>
      </c>
      <c r="G3990" t="s">
        <v>11467</v>
      </c>
      <c r="K3990">
        <v>1.2047761386581801E+18</v>
      </c>
      <c r="L3990" t="s">
        <v>11468</v>
      </c>
    </row>
    <row r="3991" spans="1:12" x14ac:dyDescent="0.2">
      <c r="A3991" s="1">
        <v>43810.620243055557</v>
      </c>
      <c r="B3991" t="s">
        <v>11469</v>
      </c>
      <c r="D3991">
        <v>13</v>
      </c>
      <c r="E3991">
        <v>10</v>
      </c>
      <c r="F3991">
        <v>74</v>
      </c>
      <c r="G3991" t="s">
        <v>11470</v>
      </c>
      <c r="K3991">
        <v>1.2047761361416801E+18</v>
      </c>
      <c r="L3991" t="s">
        <v>11471</v>
      </c>
    </row>
    <row r="3992" spans="1:12" x14ac:dyDescent="0.2">
      <c r="A3992" s="1">
        <v>43810.620150462964</v>
      </c>
      <c r="B3992" t="s">
        <v>11472</v>
      </c>
      <c r="D3992">
        <v>1</v>
      </c>
      <c r="E3992">
        <v>0</v>
      </c>
      <c r="F3992">
        <v>1</v>
      </c>
      <c r="G3992" t="s">
        <v>11473</v>
      </c>
      <c r="K3992">
        <v>1.2047761046507699E+18</v>
      </c>
      <c r="L3992" t="s">
        <v>11474</v>
      </c>
    </row>
    <row r="3993" spans="1:12" x14ac:dyDescent="0.2">
      <c r="A3993" s="1">
        <v>43810.620104166665</v>
      </c>
      <c r="B3993" t="s">
        <v>11475</v>
      </c>
      <c r="D3993">
        <v>0</v>
      </c>
      <c r="E3993">
        <v>0</v>
      </c>
      <c r="F3993">
        <v>0</v>
      </c>
      <c r="G3993" t="s">
        <v>11476</v>
      </c>
      <c r="K3993">
        <v>1.2047760865397701E+18</v>
      </c>
      <c r="L3993" t="s">
        <v>11477</v>
      </c>
    </row>
    <row r="3994" spans="1:12" x14ac:dyDescent="0.2">
      <c r="A3994" s="1">
        <v>43810.620034722226</v>
      </c>
      <c r="B3994" t="s">
        <v>11478</v>
      </c>
      <c r="D3994">
        <v>0</v>
      </c>
      <c r="E3994">
        <v>0</v>
      </c>
      <c r="F3994">
        <v>0</v>
      </c>
      <c r="G3994" t="s">
        <v>11479</v>
      </c>
      <c r="K3994">
        <v>1.2047760620869801E+18</v>
      </c>
      <c r="L3994" t="s">
        <v>11480</v>
      </c>
    </row>
    <row r="3995" spans="1:12" x14ac:dyDescent="0.2">
      <c r="A3995" s="1">
        <v>43810.619953703703</v>
      </c>
      <c r="B3995" t="s">
        <v>11481</v>
      </c>
      <c r="D3995">
        <v>0</v>
      </c>
      <c r="E3995">
        <v>0</v>
      </c>
      <c r="F3995">
        <v>0</v>
      </c>
      <c r="G3995" t="s">
        <v>11482</v>
      </c>
      <c r="K3995">
        <v>1.20477603236194E+18</v>
      </c>
      <c r="L3995" t="s">
        <v>11483</v>
      </c>
    </row>
    <row r="3996" spans="1:12" x14ac:dyDescent="0.2">
      <c r="A3996" s="1">
        <v>43810.619664351849</v>
      </c>
      <c r="B3996" t="s">
        <v>11484</v>
      </c>
      <c r="D3996">
        <v>0</v>
      </c>
      <c r="E3996">
        <v>0</v>
      </c>
      <c r="F3996">
        <v>0</v>
      </c>
      <c r="G3996" t="s">
        <v>11485</v>
      </c>
      <c r="K3996">
        <v>1.2047759289388101E+18</v>
      </c>
      <c r="L3996" t="s">
        <v>11486</v>
      </c>
    </row>
    <row r="3997" spans="1:12" x14ac:dyDescent="0.2">
      <c r="A3997" s="1">
        <v>43810.619664351849</v>
      </c>
      <c r="B3997" t="s">
        <v>11487</v>
      </c>
      <c r="D3997">
        <v>0</v>
      </c>
      <c r="E3997">
        <v>0</v>
      </c>
      <c r="F3997">
        <v>2</v>
      </c>
      <c r="G3997" t="s">
        <v>11488</v>
      </c>
      <c r="I3997" t="e">
        <f>fz_bone</f>
        <v>#NAME?</v>
      </c>
      <c r="K3997">
        <v>1.2047759288759199E+18</v>
      </c>
      <c r="L3997" t="s">
        <v>11489</v>
      </c>
    </row>
    <row r="3998" spans="1:12" x14ac:dyDescent="0.2">
      <c r="A3998" s="1">
        <v>43810.619537037041</v>
      </c>
      <c r="B3998" t="s">
        <v>11490</v>
      </c>
      <c r="D3998">
        <v>0</v>
      </c>
      <c r="E3998">
        <v>2</v>
      </c>
      <c r="F3998">
        <v>1</v>
      </c>
      <c r="G3998" t="s">
        <v>11491</v>
      </c>
      <c r="K3998">
        <v>1.2047758820926799E+18</v>
      </c>
      <c r="L3998" t="s">
        <v>11492</v>
      </c>
    </row>
    <row r="3999" spans="1:12" x14ac:dyDescent="0.2">
      <c r="A3999" s="1">
        <v>43810.619421296295</v>
      </c>
      <c r="B3999" t="s">
        <v>11493</v>
      </c>
      <c r="D3999">
        <v>1</v>
      </c>
      <c r="E3999">
        <v>0</v>
      </c>
      <c r="F3999">
        <v>0</v>
      </c>
      <c r="G3999" t="s">
        <v>11494</v>
      </c>
      <c r="K3999">
        <v>1.20477583997761E+18</v>
      </c>
      <c r="L3999" t="s">
        <v>11495</v>
      </c>
    </row>
    <row r="4000" spans="1:12" x14ac:dyDescent="0.2">
      <c r="A4000" s="1">
        <v>43810.619386574072</v>
      </c>
      <c r="B4000" t="s">
        <v>3643</v>
      </c>
      <c r="D4000">
        <v>0</v>
      </c>
      <c r="E4000">
        <v>0</v>
      </c>
      <c r="F4000">
        <v>0</v>
      </c>
      <c r="G4000" t="s">
        <v>11496</v>
      </c>
      <c r="K4000">
        <v>1.20477582753311E+18</v>
      </c>
      <c r="L4000" t="s">
        <v>11497</v>
      </c>
    </row>
    <row r="4001" spans="1:12" x14ac:dyDescent="0.2">
      <c r="A4001" s="1">
        <v>43810.619375000002</v>
      </c>
      <c r="B4001" t="s">
        <v>11498</v>
      </c>
      <c r="D4001">
        <v>0</v>
      </c>
      <c r="E4001">
        <v>0</v>
      </c>
      <c r="F4001">
        <v>0</v>
      </c>
      <c r="G4001" t="s">
        <v>11499</v>
      </c>
      <c r="K4001">
        <v>1.20477582410638E+18</v>
      </c>
      <c r="L4001" t="s">
        <v>11500</v>
      </c>
    </row>
    <row r="4002" spans="1:12" x14ac:dyDescent="0.2">
      <c r="A4002" s="1">
        <v>43810.619351851848</v>
      </c>
      <c r="B4002" t="s">
        <v>11501</v>
      </c>
      <c r="D4002">
        <v>0</v>
      </c>
      <c r="E4002">
        <v>0</v>
      </c>
      <c r="F4002">
        <v>0</v>
      </c>
      <c r="G4002" t="s">
        <v>11502</v>
      </c>
      <c r="K4002">
        <v>1.2047758131550999E+18</v>
      </c>
      <c r="L4002" t="s">
        <v>11503</v>
      </c>
    </row>
    <row r="4003" spans="1:12" x14ac:dyDescent="0.2">
      <c r="A4003" s="1">
        <v>43810.619062500002</v>
      </c>
      <c r="B4003" t="s">
        <v>11504</v>
      </c>
      <c r="D4003">
        <v>0</v>
      </c>
      <c r="E4003">
        <v>0</v>
      </c>
      <c r="F4003">
        <v>0</v>
      </c>
      <c r="G4003" t="s">
        <v>11505</v>
      </c>
      <c r="K4003">
        <v>1.2047757109818601E+18</v>
      </c>
      <c r="L4003" t="s">
        <v>11506</v>
      </c>
    </row>
    <row r="4004" spans="1:12" x14ac:dyDescent="0.2">
      <c r="A4004" s="1">
        <v>43810.618715277778</v>
      </c>
      <c r="B4004" t="s">
        <v>11507</v>
      </c>
      <c r="D4004">
        <v>0</v>
      </c>
      <c r="E4004">
        <v>0</v>
      </c>
      <c r="F4004">
        <v>0</v>
      </c>
      <c r="G4004" t="s">
        <v>11508</v>
      </c>
      <c r="K4004">
        <v>1.20477558256483E+18</v>
      </c>
      <c r="L4004" t="s">
        <v>11509</v>
      </c>
    </row>
    <row r="4005" spans="1:12" x14ac:dyDescent="0.2">
      <c r="A4005" s="1">
        <v>43810.618634259263</v>
      </c>
      <c r="B4005" t="s">
        <v>11510</v>
      </c>
      <c r="D4005">
        <v>0</v>
      </c>
      <c r="E4005">
        <v>0</v>
      </c>
      <c r="F4005">
        <v>0</v>
      </c>
      <c r="G4005" t="s">
        <v>11511</v>
      </c>
      <c r="K4005">
        <v>1.20477555377088E+18</v>
      </c>
      <c r="L4005" t="s">
        <v>11512</v>
      </c>
    </row>
    <row r="4006" spans="1:12" x14ac:dyDescent="0.2">
      <c r="A4006" s="1">
        <v>43810.618587962963</v>
      </c>
      <c r="B4006" t="s">
        <v>11513</v>
      </c>
      <c r="D4006">
        <v>1</v>
      </c>
      <c r="E4006">
        <v>0</v>
      </c>
      <c r="F4006">
        <v>3</v>
      </c>
      <c r="G4006" t="s">
        <v>11514</v>
      </c>
      <c r="K4006">
        <v>1.2047755374886001E+18</v>
      </c>
      <c r="L4006" t="s">
        <v>11515</v>
      </c>
    </row>
    <row r="4007" spans="1:12" x14ac:dyDescent="0.2">
      <c r="A4007" s="1">
        <v>43810.618576388886</v>
      </c>
      <c r="B4007" t="s">
        <v>11516</v>
      </c>
      <c r="D4007">
        <v>0</v>
      </c>
      <c r="E4007">
        <v>1</v>
      </c>
      <c r="F4007">
        <v>0</v>
      </c>
      <c r="G4007" t="s">
        <v>6451</v>
      </c>
      <c r="K4007">
        <v>1.2047755354208499E+18</v>
      </c>
      <c r="L4007" t="s">
        <v>11517</v>
      </c>
    </row>
    <row r="4008" spans="1:12" x14ac:dyDescent="0.2">
      <c r="A4008" s="1">
        <v>43810.618414351855</v>
      </c>
      <c r="B4008" t="s">
        <v>11518</v>
      </c>
      <c r="D4008">
        <v>0</v>
      </c>
      <c r="E4008">
        <v>0</v>
      </c>
      <c r="F4008">
        <v>0</v>
      </c>
      <c r="G4008" t="s">
        <v>11519</v>
      </c>
      <c r="K4008">
        <v>1.20477547505219E+18</v>
      </c>
      <c r="L4008" t="s">
        <v>11520</v>
      </c>
    </row>
    <row r="4009" spans="1:12" x14ac:dyDescent="0.2">
      <c r="A4009" s="1">
        <v>43810.618344907409</v>
      </c>
      <c r="B4009" t="s">
        <v>11521</v>
      </c>
      <c r="D4009">
        <v>1</v>
      </c>
      <c r="E4009">
        <v>0</v>
      </c>
      <c r="F4009">
        <v>1</v>
      </c>
      <c r="G4009" t="s">
        <v>11522</v>
      </c>
      <c r="K4009">
        <v>1.2047754489930501E+18</v>
      </c>
      <c r="L4009" t="s">
        <v>11523</v>
      </c>
    </row>
    <row r="4010" spans="1:12" x14ac:dyDescent="0.2">
      <c r="A4010" s="1">
        <v>43810.618125000001</v>
      </c>
      <c r="B4010" t="s">
        <v>11524</v>
      </c>
      <c r="D4010">
        <v>0</v>
      </c>
      <c r="E4010">
        <v>0</v>
      </c>
      <c r="F4010">
        <v>0</v>
      </c>
      <c r="G4010" t="s">
        <v>11525</v>
      </c>
      <c r="K4010">
        <v>1.2047753691544699E+18</v>
      </c>
      <c r="L4010" t="s">
        <v>11526</v>
      </c>
    </row>
    <row r="4011" spans="1:12" x14ac:dyDescent="0.2">
      <c r="A4011" s="1">
        <v>43810.618090277778</v>
      </c>
      <c r="B4011" t="s">
        <v>11527</v>
      </c>
      <c r="D4011">
        <v>0</v>
      </c>
      <c r="E4011">
        <v>0</v>
      </c>
      <c r="F4011">
        <v>0</v>
      </c>
      <c r="G4011" t="s">
        <v>11528</v>
      </c>
      <c r="K4011">
        <v>1.20477535788851E+18</v>
      </c>
      <c r="L4011" t="s">
        <v>11529</v>
      </c>
    </row>
    <row r="4012" spans="1:12" x14ac:dyDescent="0.2">
      <c r="A4012" s="1">
        <v>43810.618055555555</v>
      </c>
      <c r="B4012" t="s">
        <v>11530</v>
      </c>
      <c r="D4012">
        <v>1</v>
      </c>
      <c r="E4012">
        <v>0</v>
      </c>
      <c r="F4012">
        <v>1</v>
      </c>
      <c r="G4012" t="s">
        <v>11531</v>
      </c>
      <c r="K4012">
        <v>1.2047753434391301E+18</v>
      </c>
      <c r="L4012" t="s">
        <v>11532</v>
      </c>
    </row>
    <row r="4013" spans="1:12" x14ac:dyDescent="0.2">
      <c r="A4013" s="1">
        <v>43810.617847222224</v>
      </c>
      <c r="B4013" t="s">
        <v>11533</v>
      </c>
      <c r="D4013">
        <v>0</v>
      </c>
      <c r="E4013">
        <v>0</v>
      </c>
      <c r="F4013">
        <v>0</v>
      </c>
      <c r="G4013" t="s">
        <v>11534</v>
      </c>
      <c r="K4013">
        <v>1.20477526758094E+18</v>
      </c>
      <c r="L4013" t="s">
        <v>11535</v>
      </c>
    </row>
    <row r="4014" spans="1:12" x14ac:dyDescent="0.2">
      <c r="A4014" s="1">
        <v>43810.617835648147</v>
      </c>
      <c r="B4014" t="s">
        <v>11536</v>
      </c>
      <c r="D4014">
        <v>1</v>
      </c>
      <c r="E4014">
        <v>0</v>
      </c>
      <c r="F4014">
        <v>0</v>
      </c>
      <c r="G4014" t="s">
        <v>11537</v>
      </c>
      <c r="K4014">
        <v>1.2047752667127301E+18</v>
      </c>
      <c r="L4014" t="s">
        <v>11538</v>
      </c>
    </row>
    <row r="4015" spans="1:12" x14ac:dyDescent="0.2">
      <c r="A4015" s="1">
        <v>43810.617708333331</v>
      </c>
      <c r="B4015" t="s">
        <v>11539</v>
      </c>
      <c r="D4015">
        <v>1</v>
      </c>
      <c r="E4015">
        <v>1</v>
      </c>
      <c r="F4015">
        <v>1</v>
      </c>
      <c r="G4015" t="s">
        <v>11540</v>
      </c>
      <c r="K4015">
        <v>1.20477521782397E+18</v>
      </c>
      <c r="L4015" t="s">
        <v>11541</v>
      </c>
    </row>
    <row r="4016" spans="1:12" x14ac:dyDescent="0.2">
      <c r="A4016" s="1">
        <v>43810.617685185185</v>
      </c>
      <c r="B4016" t="s">
        <v>11542</v>
      </c>
      <c r="D4016">
        <v>0</v>
      </c>
      <c r="E4016">
        <v>0</v>
      </c>
      <c r="F4016">
        <v>0</v>
      </c>
      <c r="G4016" t="s">
        <v>11543</v>
      </c>
      <c r="K4016">
        <v>1.2047752103161201E+18</v>
      </c>
      <c r="L4016" t="s">
        <v>11544</v>
      </c>
    </row>
    <row r="4017" spans="1:12" x14ac:dyDescent="0.2">
      <c r="A4017" s="1">
        <v>43810.617546296293</v>
      </c>
      <c r="B4017" t="s">
        <v>11545</v>
      </c>
      <c r="D4017">
        <v>0</v>
      </c>
      <c r="E4017">
        <v>1</v>
      </c>
      <c r="F4017">
        <v>0</v>
      </c>
      <c r="G4017" t="s">
        <v>6451</v>
      </c>
      <c r="K4017">
        <v>1.2047751614693199E+18</v>
      </c>
      <c r="L4017" t="s">
        <v>11546</v>
      </c>
    </row>
    <row r="4018" spans="1:12" x14ac:dyDescent="0.2">
      <c r="A4018" s="1">
        <v>43810.617546296293</v>
      </c>
      <c r="B4018" t="s">
        <v>11547</v>
      </c>
      <c r="D4018">
        <v>0</v>
      </c>
      <c r="E4018">
        <v>0</v>
      </c>
      <c r="F4018">
        <v>1</v>
      </c>
      <c r="G4018" t="s">
        <v>11548</v>
      </c>
      <c r="K4018">
        <v>1.20477515845358E+18</v>
      </c>
      <c r="L4018" t="s">
        <v>11549</v>
      </c>
    </row>
    <row r="4019" spans="1:12" x14ac:dyDescent="0.2">
      <c r="A4019" s="1">
        <v>43810.617511574077</v>
      </c>
      <c r="B4019" t="s">
        <v>11550</v>
      </c>
      <c r="D4019">
        <v>0</v>
      </c>
      <c r="E4019">
        <v>0</v>
      </c>
      <c r="F4019">
        <v>1</v>
      </c>
      <c r="G4019" t="s">
        <v>11551</v>
      </c>
      <c r="K4019">
        <v>1.2047751466759401E+18</v>
      </c>
      <c r="L4019" t="s">
        <v>11552</v>
      </c>
    </row>
    <row r="4020" spans="1:12" x14ac:dyDescent="0.2">
      <c r="A4020" s="1">
        <v>43810.6175</v>
      </c>
      <c r="B4020" t="s">
        <v>11553</v>
      </c>
      <c r="D4020">
        <v>0</v>
      </c>
      <c r="E4020">
        <v>0</v>
      </c>
      <c r="F4020">
        <v>0</v>
      </c>
      <c r="G4020" t="s">
        <v>11554</v>
      </c>
      <c r="K4020">
        <v>1.20477514228451E+18</v>
      </c>
      <c r="L4020" t="s">
        <v>11555</v>
      </c>
    </row>
    <row r="4021" spans="1:12" x14ac:dyDescent="0.2">
      <c r="A4021" s="1">
        <v>43810.617430555554</v>
      </c>
      <c r="B4021" t="s">
        <v>11556</v>
      </c>
      <c r="D4021">
        <v>0</v>
      </c>
      <c r="E4021">
        <v>0</v>
      </c>
      <c r="F4021">
        <v>0</v>
      </c>
      <c r="G4021" t="s">
        <v>11557</v>
      </c>
      <c r="K4021">
        <v>1.20477511622512E+18</v>
      </c>
      <c r="L4021" t="s">
        <v>11558</v>
      </c>
    </row>
    <row r="4022" spans="1:12" x14ac:dyDescent="0.2">
      <c r="A4022" s="1">
        <v>43810.617291666669</v>
      </c>
      <c r="B4022" t="s">
        <v>11559</v>
      </c>
      <c r="D4022">
        <v>0</v>
      </c>
      <c r="E4022">
        <v>0</v>
      </c>
      <c r="F4022">
        <v>0</v>
      </c>
      <c r="G4022" t="s">
        <v>11560</v>
      </c>
      <c r="K4022">
        <v>1.2047750691274399E+18</v>
      </c>
      <c r="L4022" t="s">
        <v>11561</v>
      </c>
    </row>
    <row r="4023" spans="1:12" x14ac:dyDescent="0.2">
      <c r="A4023" s="1">
        <v>43810.617083333331</v>
      </c>
      <c r="B4023" t="s">
        <v>11562</v>
      </c>
      <c r="D4023">
        <v>0</v>
      </c>
      <c r="E4023">
        <v>1</v>
      </c>
      <c r="F4023">
        <v>1</v>
      </c>
      <c r="G4023" t="s">
        <v>11563</v>
      </c>
      <c r="K4023">
        <v>1.2047749932819E+18</v>
      </c>
      <c r="L4023" t="s">
        <v>11564</v>
      </c>
    </row>
    <row r="4024" spans="1:12" x14ac:dyDescent="0.2">
      <c r="A4024" s="1">
        <v>43810.617060185185</v>
      </c>
      <c r="B4024" t="s">
        <v>11565</v>
      </c>
      <c r="D4024">
        <v>0</v>
      </c>
      <c r="E4024">
        <v>0</v>
      </c>
      <c r="F4024">
        <v>0</v>
      </c>
      <c r="G4024" t="s">
        <v>11566</v>
      </c>
      <c r="K4024">
        <v>1.20477498296813E+18</v>
      </c>
      <c r="L4024" t="s">
        <v>11567</v>
      </c>
    </row>
    <row r="4025" spans="1:12" x14ac:dyDescent="0.2">
      <c r="A4025" s="1">
        <v>43810.616990740738</v>
      </c>
      <c r="B4025" t="s">
        <v>11568</v>
      </c>
      <c r="D4025">
        <v>1</v>
      </c>
      <c r="E4025">
        <v>0</v>
      </c>
      <c r="F4025">
        <v>0</v>
      </c>
      <c r="G4025" t="s">
        <v>11569</v>
      </c>
      <c r="K4025">
        <v>1.2047749603440499E+18</v>
      </c>
      <c r="L4025" t="s">
        <v>11570</v>
      </c>
    </row>
    <row r="4026" spans="1:12" x14ac:dyDescent="0.2">
      <c r="A4026" s="1">
        <v>43810.616875</v>
      </c>
      <c r="B4026" t="s">
        <v>11571</v>
      </c>
      <c r="D4026">
        <v>0</v>
      </c>
      <c r="E4026">
        <v>0</v>
      </c>
      <c r="F4026">
        <v>0</v>
      </c>
      <c r="G4026" t="s">
        <v>6451</v>
      </c>
      <c r="K4026">
        <v>1.2047749168070999E+18</v>
      </c>
      <c r="L4026" t="s">
        <v>11572</v>
      </c>
    </row>
    <row r="4027" spans="1:12" x14ac:dyDescent="0.2">
      <c r="A4027" s="1">
        <v>43810.616851851853</v>
      </c>
      <c r="B4027" t="s">
        <v>11573</v>
      </c>
      <c r="D4027">
        <v>0</v>
      </c>
      <c r="E4027">
        <v>1</v>
      </c>
      <c r="F4027">
        <v>0</v>
      </c>
      <c r="G4027" t="s">
        <v>11574</v>
      </c>
      <c r="K4027">
        <v>1.20477490981107E+18</v>
      </c>
      <c r="L4027" t="s">
        <v>11575</v>
      </c>
    </row>
    <row r="4028" spans="1:12" x14ac:dyDescent="0.2">
      <c r="A4028" s="1">
        <v>43810.616736111115</v>
      </c>
      <c r="B4028" t="s">
        <v>11576</v>
      </c>
      <c r="D4028">
        <v>0</v>
      </c>
      <c r="E4028">
        <v>0</v>
      </c>
      <c r="F4028">
        <v>0</v>
      </c>
      <c r="G4028" t="s">
        <v>11577</v>
      </c>
      <c r="K4028">
        <v>1.2047748669158999E+18</v>
      </c>
      <c r="L4028" t="s">
        <v>11578</v>
      </c>
    </row>
    <row r="4029" spans="1:12" x14ac:dyDescent="0.2">
      <c r="A4029" s="1">
        <v>43810.616643518515</v>
      </c>
      <c r="B4029" t="s">
        <v>10949</v>
      </c>
      <c r="D4029">
        <v>0</v>
      </c>
      <c r="E4029">
        <v>1</v>
      </c>
      <c r="F4029">
        <v>1</v>
      </c>
      <c r="G4029" t="s">
        <v>11579</v>
      </c>
      <c r="K4029">
        <v>1.20477483373891E+18</v>
      </c>
      <c r="L4029" t="s">
        <v>11580</v>
      </c>
    </row>
    <row r="4030" spans="1:12" x14ac:dyDescent="0.2">
      <c r="A4030" s="1">
        <v>43810.616354166668</v>
      </c>
      <c r="B4030" t="s">
        <v>11581</v>
      </c>
      <c r="D4030">
        <v>0</v>
      </c>
      <c r="E4030">
        <v>1</v>
      </c>
      <c r="F4030">
        <v>0</v>
      </c>
      <c r="G4030" t="s">
        <v>11582</v>
      </c>
      <c r="K4030">
        <v>1.2047747291624E+18</v>
      </c>
      <c r="L4030" t="s">
        <v>11583</v>
      </c>
    </row>
    <row r="4031" spans="1:12" x14ac:dyDescent="0.2">
      <c r="A4031" s="1">
        <v>43810.616331018522</v>
      </c>
      <c r="B4031" t="s">
        <v>11584</v>
      </c>
      <c r="D4031">
        <v>0</v>
      </c>
      <c r="E4031">
        <v>0</v>
      </c>
      <c r="F4031">
        <v>1</v>
      </c>
      <c r="G4031" t="s">
        <v>11585</v>
      </c>
      <c r="K4031">
        <v>1.2047747185046001E+18</v>
      </c>
      <c r="L4031" t="s">
        <v>11586</v>
      </c>
    </row>
    <row r="4032" spans="1:12" x14ac:dyDescent="0.2">
      <c r="A4032" s="1">
        <v>43810.616238425922</v>
      </c>
      <c r="B4032" t="s">
        <v>11568</v>
      </c>
      <c r="D4032">
        <v>1</v>
      </c>
      <c r="E4032">
        <v>0</v>
      </c>
      <c r="F4032">
        <v>1</v>
      </c>
      <c r="G4032" t="s">
        <v>11587</v>
      </c>
      <c r="K4032">
        <v>1.20477468462301E+18</v>
      </c>
      <c r="L4032" t="s">
        <v>11588</v>
      </c>
    </row>
    <row r="4033" spans="1:12" x14ac:dyDescent="0.2">
      <c r="A4033" s="1">
        <v>43810.616006944445</v>
      </c>
      <c r="B4033" t="s">
        <v>11589</v>
      </c>
      <c r="D4033">
        <v>0</v>
      </c>
      <c r="E4033">
        <v>0</v>
      </c>
      <c r="F4033">
        <v>0</v>
      </c>
      <c r="G4033" t="s">
        <v>11590</v>
      </c>
      <c r="K4033">
        <v>1.2047746039372001E+18</v>
      </c>
      <c r="L4033" t="s">
        <v>11591</v>
      </c>
    </row>
    <row r="4034" spans="1:12" x14ac:dyDescent="0.2">
      <c r="A4034" s="1">
        <v>43810.615972222222</v>
      </c>
      <c r="B4034" t="s">
        <v>9150</v>
      </c>
      <c r="D4034">
        <v>0</v>
      </c>
      <c r="E4034">
        <v>5</v>
      </c>
      <c r="F4034">
        <v>16</v>
      </c>
      <c r="G4034" t="s">
        <v>11592</v>
      </c>
      <c r="K4034">
        <v>1.2047745886280599E+18</v>
      </c>
      <c r="L4034" t="s">
        <v>11593</v>
      </c>
    </row>
    <row r="4035" spans="1:12" x14ac:dyDescent="0.2">
      <c r="A4035" s="1">
        <v>43810.615960648145</v>
      </c>
      <c r="B4035" t="s">
        <v>11594</v>
      </c>
      <c r="D4035">
        <v>0</v>
      </c>
      <c r="E4035">
        <v>0</v>
      </c>
      <c r="F4035">
        <v>1</v>
      </c>
      <c r="G4035" t="s">
        <v>11595</v>
      </c>
      <c r="K4035">
        <v>1.20477458494126E+18</v>
      </c>
      <c r="L4035" t="s">
        <v>11596</v>
      </c>
    </row>
    <row r="4036" spans="1:12" x14ac:dyDescent="0.2">
      <c r="A4036" s="1">
        <v>43810.615833333337</v>
      </c>
      <c r="B4036" t="s">
        <v>11597</v>
      </c>
      <c r="D4036">
        <v>0</v>
      </c>
      <c r="E4036">
        <v>0</v>
      </c>
      <c r="F4036">
        <v>1</v>
      </c>
      <c r="G4036" t="s">
        <v>6451</v>
      </c>
      <c r="K4036">
        <v>1.2047745385605701E+18</v>
      </c>
      <c r="L4036" t="s">
        <v>11598</v>
      </c>
    </row>
    <row r="4037" spans="1:12" x14ac:dyDescent="0.2">
      <c r="A4037" s="1">
        <v>43810.615694444445</v>
      </c>
      <c r="B4037" t="s">
        <v>11599</v>
      </c>
      <c r="D4037">
        <v>0</v>
      </c>
      <c r="E4037">
        <v>0</v>
      </c>
      <c r="F4037">
        <v>0</v>
      </c>
      <c r="G4037" t="s">
        <v>11600</v>
      </c>
      <c r="K4037">
        <v>1.2047744907833001E+18</v>
      </c>
      <c r="L4037" t="s">
        <v>11601</v>
      </c>
    </row>
    <row r="4038" spans="1:12" x14ac:dyDescent="0.2">
      <c r="A4038" s="1">
        <v>43810.615486111114</v>
      </c>
      <c r="B4038" t="s">
        <v>11602</v>
      </c>
      <c r="D4038">
        <v>1</v>
      </c>
      <c r="E4038">
        <v>0</v>
      </c>
      <c r="F4038">
        <v>2</v>
      </c>
      <c r="G4038" t="s">
        <v>11603</v>
      </c>
      <c r="K4038">
        <v>1.20477441243793E+18</v>
      </c>
      <c r="L4038" t="s">
        <v>11604</v>
      </c>
    </row>
    <row r="4039" spans="1:12" x14ac:dyDescent="0.2">
      <c r="A4039" s="1">
        <v>43810.61546296296</v>
      </c>
      <c r="B4039" t="s">
        <v>7099</v>
      </c>
      <c r="D4039">
        <v>0</v>
      </c>
      <c r="E4039">
        <v>0</v>
      </c>
      <c r="F4039">
        <v>1</v>
      </c>
      <c r="G4039" t="s">
        <v>11605</v>
      </c>
      <c r="K4039">
        <v>1.2047744061128499E+18</v>
      </c>
      <c r="L4039" t="s">
        <v>11606</v>
      </c>
    </row>
    <row r="4040" spans="1:12" x14ac:dyDescent="0.2">
      <c r="A4040" s="1">
        <v>43810.615393518521</v>
      </c>
      <c r="B4040" t="s">
        <v>10100</v>
      </c>
      <c r="D4040">
        <v>0</v>
      </c>
      <c r="E4040">
        <v>0</v>
      </c>
      <c r="F4040">
        <v>1</v>
      </c>
      <c r="G4040" t="s">
        <v>11607</v>
      </c>
      <c r="K4040">
        <v>1.20477438056114E+18</v>
      </c>
      <c r="L4040" t="s">
        <v>11608</v>
      </c>
    </row>
    <row r="4041" spans="1:12" x14ac:dyDescent="0.2">
      <c r="A4041" s="1">
        <v>43810.615370370368</v>
      </c>
      <c r="B4041" t="s">
        <v>11609</v>
      </c>
      <c r="D4041">
        <v>0</v>
      </c>
      <c r="E4041">
        <v>0</v>
      </c>
      <c r="F4041">
        <v>0</v>
      </c>
      <c r="G4041" t="s">
        <v>11610</v>
      </c>
      <c r="K4041">
        <v>1.20477437357345E+18</v>
      </c>
      <c r="L4041" t="s">
        <v>11611</v>
      </c>
    </row>
    <row r="4042" spans="1:12" x14ac:dyDescent="0.2">
      <c r="A4042" s="1">
        <v>43810.615254629629</v>
      </c>
      <c r="B4042" t="s">
        <v>11612</v>
      </c>
      <c r="D4042">
        <v>0</v>
      </c>
      <c r="E4042">
        <v>1</v>
      </c>
      <c r="F4042">
        <v>0</v>
      </c>
      <c r="G4042" t="s">
        <v>11613</v>
      </c>
      <c r="K4042">
        <v>1.2047743295626701E+18</v>
      </c>
      <c r="L4042" t="s">
        <v>11614</v>
      </c>
    </row>
    <row r="4043" spans="1:12" x14ac:dyDescent="0.2">
      <c r="A4043" s="1">
        <v>43810.61513888889</v>
      </c>
      <c r="B4043" t="s">
        <v>11615</v>
      </c>
      <c r="D4043">
        <v>0</v>
      </c>
      <c r="E4043">
        <v>1</v>
      </c>
      <c r="F4043">
        <v>0</v>
      </c>
      <c r="G4043" t="s">
        <v>11616</v>
      </c>
      <c r="K4043">
        <v>1.20477428771184E+18</v>
      </c>
      <c r="L4043" t="s">
        <v>11617</v>
      </c>
    </row>
    <row r="4044" spans="1:12" x14ac:dyDescent="0.2">
      <c r="A4044" s="1">
        <v>43810.615127314813</v>
      </c>
      <c r="B4044" t="s">
        <v>11618</v>
      </c>
      <c r="D4044">
        <v>0</v>
      </c>
      <c r="E4044">
        <v>0</v>
      </c>
      <c r="F4044">
        <v>0</v>
      </c>
      <c r="G4044" t="s">
        <v>11619</v>
      </c>
      <c r="K4044">
        <v>1.20477428173921E+18</v>
      </c>
      <c r="L4044" t="s">
        <v>11620</v>
      </c>
    </row>
    <row r="4045" spans="1:12" x14ac:dyDescent="0.2">
      <c r="A4045" s="1">
        <v>43810.614907407406</v>
      </c>
      <c r="B4045" t="s">
        <v>11621</v>
      </c>
      <c r="D4045">
        <v>0</v>
      </c>
      <c r="E4045">
        <v>0</v>
      </c>
      <c r="F4045">
        <v>0</v>
      </c>
      <c r="G4045" t="s">
        <v>11622</v>
      </c>
      <c r="K4045">
        <v>1.20477420531473E+18</v>
      </c>
      <c r="L4045" t="s">
        <v>11623</v>
      </c>
    </row>
    <row r="4046" spans="1:12" x14ac:dyDescent="0.2">
      <c r="A4046" s="1">
        <v>43810.614722222221</v>
      </c>
      <c r="B4046" t="s">
        <v>3459</v>
      </c>
      <c r="D4046">
        <v>0</v>
      </c>
      <c r="E4046">
        <v>0</v>
      </c>
      <c r="F4046">
        <v>0</v>
      </c>
      <c r="G4046" t="s">
        <v>11624</v>
      </c>
      <c r="K4046">
        <v>1.20477413709443E+18</v>
      </c>
      <c r="L4046" t="s">
        <v>11625</v>
      </c>
    </row>
    <row r="4047" spans="1:12" x14ac:dyDescent="0.2">
      <c r="A4047" s="1">
        <v>43810.614722222221</v>
      </c>
      <c r="B4047" t="s">
        <v>11626</v>
      </c>
      <c r="D4047">
        <v>0</v>
      </c>
      <c r="E4047">
        <v>0</v>
      </c>
      <c r="F4047">
        <v>1</v>
      </c>
      <c r="G4047" t="s">
        <v>6451</v>
      </c>
      <c r="K4047">
        <v>1.20477413681757E+18</v>
      </c>
      <c r="L4047" t="s">
        <v>11627</v>
      </c>
    </row>
    <row r="4048" spans="1:12" x14ac:dyDescent="0.2">
      <c r="A4048" s="1">
        <v>43810.614710648151</v>
      </c>
      <c r="B4048" t="s">
        <v>11628</v>
      </c>
      <c r="C4048" t="s">
        <v>11628</v>
      </c>
      <c r="D4048">
        <v>0</v>
      </c>
      <c r="E4048">
        <v>0</v>
      </c>
      <c r="F4048">
        <v>1</v>
      </c>
      <c r="G4048" t="s">
        <v>11629</v>
      </c>
      <c r="K4048">
        <v>1.2047741316754099E+18</v>
      </c>
      <c r="L4048" t="s">
        <v>11630</v>
      </c>
    </row>
    <row r="4049" spans="1:12" x14ac:dyDescent="0.2">
      <c r="A4049" s="1">
        <v>43810.614652777775</v>
      </c>
      <c r="B4049" t="s">
        <v>11631</v>
      </c>
      <c r="D4049">
        <v>0</v>
      </c>
      <c r="E4049">
        <v>0</v>
      </c>
      <c r="F4049">
        <v>0</v>
      </c>
      <c r="G4049" t="s">
        <v>11632</v>
      </c>
      <c r="K4049">
        <v>1.2047741134175401E+18</v>
      </c>
      <c r="L4049" t="s">
        <v>11633</v>
      </c>
    </row>
    <row r="4050" spans="1:12" x14ac:dyDescent="0.2">
      <c r="A4050" s="1">
        <v>43810.614652777775</v>
      </c>
      <c r="B4050" t="s">
        <v>11634</v>
      </c>
      <c r="D4050">
        <v>0</v>
      </c>
      <c r="E4050">
        <v>0</v>
      </c>
      <c r="F4050">
        <v>0</v>
      </c>
      <c r="G4050" t="s">
        <v>11635</v>
      </c>
      <c r="K4050">
        <v>1.2047741108548201E+18</v>
      </c>
      <c r="L4050" t="s">
        <v>11636</v>
      </c>
    </row>
    <row r="4051" spans="1:12" x14ac:dyDescent="0.2">
      <c r="A4051" s="1">
        <v>43810.614571759259</v>
      </c>
      <c r="B4051" t="s">
        <v>7099</v>
      </c>
      <c r="D4051">
        <v>0</v>
      </c>
      <c r="E4051">
        <v>0</v>
      </c>
      <c r="F4051">
        <v>0</v>
      </c>
      <c r="G4051" t="s">
        <v>11637</v>
      </c>
      <c r="K4051">
        <v>1.2047740829837199E+18</v>
      </c>
      <c r="L4051" t="s">
        <v>11638</v>
      </c>
    </row>
    <row r="4052" spans="1:12" x14ac:dyDescent="0.2">
      <c r="A4052" s="1">
        <v>43810.614560185182</v>
      </c>
      <c r="B4052" t="s">
        <v>11639</v>
      </c>
      <c r="D4052">
        <v>0</v>
      </c>
      <c r="E4052">
        <v>0</v>
      </c>
      <c r="F4052">
        <v>0</v>
      </c>
      <c r="G4052" t="s">
        <v>11640</v>
      </c>
      <c r="K4052">
        <v>1.20477407686003E+18</v>
      </c>
      <c r="L4052" t="s">
        <v>11641</v>
      </c>
    </row>
    <row r="4053" spans="1:12" x14ac:dyDescent="0.2">
      <c r="A4053" s="1">
        <v>43810.614548611113</v>
      </c>
      <c r="B4053" t="s">
        <v>11642</v>
      </c>
      <c r="D4053">
        <v>1</v>
      </c>
      <c r="E4053">
        <v>0</v>
      </c>
      <c r="F4053">
        <v>0</v>
      </c>
      <c r="G4053" t="s">
        <v>11643</v>
      </c>
      <c r="I4053" t="e">
        <f>mhmd_6766</f>
        <v>#NAME?</v>
      </c>
      <c r="K4053">
        <v>1.20477407513613E+18</v>
      </c>
      <c r="L4053" t="s">
        <v>11644</v>
      </c>
    </row>
    <row r="4054" spans="1:12" x14ac:dyDescent="0.2">
      <c r="A4054" s="1">
        <v>43810.614548611113</v>
      </c>
      <c r="B4054" t="s">
        <v>11645</v>
      </c>
      <c r="D4054">
        <v>0</v>
      </c>
      <c r="E4054">
        <v>0</v>
      </c>
      <c r="F4054">
        <v>0</v>
      </c>
      <c r="G4054" t="s">
        <v>11646</v>
      </c>
      <c r="K4054">
        <v>1.2047740736974799E+18</v>
      </c>
      <c r="L4054" t="s">
        <v>11647</v>
      </c>
    </row>
    <row r="4055" spans="1:12" x14ac:dyDescent="0.2">
      <c r="A4055" s="1">
        <v>43810.61451388889</v>
      </c>
      <c r="B4055" t="s">
        <v>11648</v>
      </c>
      <c r="D4055">
        <v>1</v>
      </c>
      <c r="E4055">
        <v>13</v>
      </c>
      <c r="F4055">
        <v>17</v>
      </c>
      <c r="G4055" t="s">
        <v>11649</v>
      </c>
      <c r="K4055">
        <v>1.2047740627042601E+18</v>
      </c>
      <c r="L4055" t="s">
        <v>11650</v>
      </c>
    </row>
    <row r="4056" spans="1:12" x14ac:dyDescent="0.2">
      <c r="A4056" s="1">
        <v>43810.614502314813</v>
      </c>
      <c r="B4056" t="s">
        <v>11651</v>
      </c>
      <c r="D4056">
        <v>1</v>
      </c>
      <c r="E4056">
        <v>0</v>
      </c>
      <c r="F4056">
        <v>1</v>
      </c>
      <c r="G4056" t="s">
        <v>11652</v>
      </c>
      <c r="K4056">
        <v>1.2047740555277399E+18</v>
      </c>
      <c r="L4056" t="s">
        <v>11653</v>
      </c>
    </row>
    <row r="4057" spans="1:12" x14ac:dyDescent="0.2">
      <c r="A4057" s="1">
        <v>43810.61446759259</v>
      </c>
      <c r="B4057" t="s">
        <v>11654</v>
      </c>
      <c r="C4057" t="s">
        <v>7532</v>
      </c>
      <c r="D4057">
        <v>0</v>
      </c>
      <c r="E4057">
        <v>2</v>
      </c>
      <c r="F4057">
        <v>0</v>
      </c>
      <c r="G4057" t="s">
        <v>11655</v>
      </c>
      <c r="K4057">
        <v>1.2047740450084301E+18</v>
      </c>
      <c r="L4057" t="s">
        <v>11656</v>
      </c>
    </row>
    <row r="4058" spans="1:12" x14ac:dyDescent="0.2">
      <c r="A4058" s="1">
        <v>43810.614317129628</v>
      </c>
      <c r="B4058" t="s">
        <v>11657</v>
      </c>
      <c r="C4058" t="s">
        <v>11658</v>
      </c>
      <c r="D4058">
        <v>1</v>
      </c>
      <c r="E4058">
        <v>1</v>
      </c>
      <c r="F4058">
        <v>4</v>
      </c>
      <c r="G4058" t="s">
        <v>11659</v>
      </c>
      <c r="K4058">
        <v>1.20477398883837E+18</v>
      </c>
      <c r="L4058" t="s">
        <v>11660</v>
      </c>
    </row>
    <row r="4059" spans="1:12" x14ac:dyDescent="0.2">
      <c r="A4059" s="1">
        <v>43810.614305555559</v>
      </c>
      <c r="B4059" t="s">
        <v>2466</v>
      </c>
      <c r="D4059">
        <v>3</v>
      </c>
      <c r="E4059">
        <v>75</v>
      </c>
      <c r="F4059">
        <v>65</v>
      </c>
      <c r="G4059" t="s">
        <v>6940</v>
      </c>
      <c r="K4059">
        <v>1.2047739846188401E+18</v>
      </c>
      <c r="L4059" t="s">
        <v>11661</v>
      </c>
    </row>
    <row r="4060" spans="1:12" x14ac:dyDescent="0.2">
      <c r="A4060" s="1">
        <v>43810.614016203705</v>
      </c>
      <c r="B4060" t="s">
        <v>11662</v>
      </c>
      <c r="D4060">
        <v>0</v>
      </c>
      <c r="E4060">
        <v>0</v>
      </c>
      <c r="F4060">
        <v>2</v>
      </c>
      <c r="G4060" t="s">
        <v>11663</v>
      </c>
      <c r="K4060">
        <v>1.20477388245405E+18</v>
      </c>
      <c r="L4060" t="s">
        <v>11664</v>
      </c>
    </row>
    <row r="4061" spans="1:12" x14ac:dyDescent="0.2">
      <c r="A4061" s="1">
        <v>43810.613865740743</v>
      </c>
      <c r="B4061" t="s">
        <v>11665</v>
      </c>
      <c r="D4061">
        <v>0</v>
      </c>
      <c r="E4061">
        <v>0</v>
      </c>
      <c r="F4061">
        <v>1</v>
      </c>
      <c r="G4061" t="s">
        <v>11666</v>
      </c>
      <c r="K4061">
        <v>1.20477382443842E+18</v>
      </c>
      <c r="L4061" t="s">
        <v>11667</v>
      </c>
    </row>
    <row r="4062" spans="1:12" x14ac:dyDescent="0.2">
      <c r="A4062" s="1">
        <v>43810.613530092596</v>
      </c>
      <c r="B4062" t="s">
        <v>11668</v>
      </c>
      <c r="D4062">
        <v>3</v>
      </c>
      <c r="E4062">
        <v>0</v>
      </c>
      <c r="F4062">
        <v>0</v>
      </c>
      <c r="G4062" t="s">
        <v>11669</v>
      </c>
      <c r="K4062">
        <v>1.20477370347472E+18</v>
      </c>
      <c r="L4062" t="s">
        <v>11670</v>
      </c>
    </row>
    <row r="4063" spans="1:12" x14ac:dyDescent="0.2">
      <c r="A4063" s="1">
        <v>43810.613287037035</v>
      </c>
      <c r="B4063" t="s">
        <v>11671</v>
      </c>
      <c r="D4063">
        <v>0</v>
      </c>
      <c r="E4063">
        <v>0</v>
      </c>
      <c r="F4063">
        <v>0</v>
      </c>
      <c r="G4063" t="s">
        <v>11672</v>
      </c>
      <c r="K4063">
        <v>1.20477361736127E+18</v>
      </c>
      <c r="L4063" t="s">
        <v>11673</v>
      </c>
    </row>
    <row r="4064" spans="1:12" x14ac:dyDescent="0.2">
      <c r="A4064" s="1">
        <v>43810.613206018519</v>
      </c>
      <c r="B4064" t="s">
        <v>11674</v>
      </c>
      <c r="D4064">
        <v>0</v>
      </c>
      <c r="E4064">
        <v>0</v>
      </c>
      <c r="F4064">
        <v>0</v>
      </c>
      <c r="G4064" t="s">
        <v>11675</v>
      </c>
      <c r="I4064" t="e">
        <f>namr_1616</f>
        <v>#NAME?</v>
      </c>
      <c r="K4064">
        <v>1.20477358605937E+18</v>
      </c>
      <c r="L4064" t="s">
        <v>11676</v>
      </c>
    </row>
    <row r="4065" spans="1:12" x14ac:dyDescent="0.2">
      <c r="A4065" s="1">
        <v>43810.613194444442</v>
      </c>
      <c r="B4065" t="s">
        <v>11677</v>
      </c>
      <c r="D4065">
        <v>0</v>
      </c>
      <c r="E4065">
        <v>38</v>
      </c>
      <c r="F4065">
        <v>1</v>
      </c>
      <c r="G4065" t="s">
        <v>11678</v>
      </c>
      <c r="K4065">
        <v>1.2047735823976699E+18</v>
      </c>
      <c r="L4065" t="s">
        <v>11679</v>
      </c>
    </row>
    <row r="4066" spans="1:12" x14ac:dyDescent="0.2">
      <c r="A4066" s="1">
        <v>43810.613171296296</v>
      </c>
      <c r="B4066" t="s">
        <v>11680</v>
      </c>
      <c r="D4066">
        <v>0</v>
      </c>
      <c r="E4066">
        <v>0</v>
      </c>
      <c r="F4066">
        <v>0</v>
      </c>
      <c r="G4066" t="s">
        <v>11681</v>
      </c>
      <c r="K4066">
        <v>1.2047735741432801E+18</v>
      </c>
      <c r="L4066" t="s">
        <v>11682</v>
      </c>
    </row>
    <row r="4067" spans="1:12" x14ac:dyDescent="0.2">
      <c r="A4067" s="1">
        <v>43810.613067129627</v>
      </c>
      <c r="B4067" t="s">
        <v>11683</v>
      </c>
      <c r="D4067">
        <v>0</v>
      </c>
      <c r="E4067">
        <v>0</v>
      </c>
      <c r="F4067">
        <v>0</v>
      </c>
      <c r="G4067" t="s">
        <v>11684</v>
      </c>
      <c r="K4067">
        <v>1.20477353584509E+18</v>
      </c>
      <c r="L4067" t="s">
        <v>11685</v>
      </c>
    </row>
    <row r="4068" spans="1:12" x14ac:dyDescent="0.2">
      <c r="A4068" s="1">
        <v>43810.612974537034</v>
      </c>
      <c r="B4068" t="s">
        <v>11686</v>
      </c>
      <c r="D4068">
        <v>0</v>
      </c>
      <c r="E4068">
        <v>0</v>
      </c>
      <c r="F4068">
        <v>0</v>
      </c>
      <c r="G4068" t="s">
        <v>11687</v>
      </c>
      <c r="K4068">
        <v>1.2047735018922099E+18</v>
      </c>
      <c r="L4068" t="s">
        <v>11688</v>
      </c>
    </row>
    <row r="4069" spans="1:12" x14ac:dyDescent="0.2">
      <c r="A4069" s="1">
        <v>43810.612870370373</v>
      </c>
      <c r="B4069" t="s">
        <v>11689</v>
      </c>
      <c r="D4069">
        <v>0</v>
      </c>
      <c r="E4069">
        <v>0</v>
      </c>
      <c r="F4069">
        <v>0</v>
      </c>
      <c r="G4069" t="s">
        <v>6451</v>
      </c>
      <c r="K4069">
        <v>1.2047734666097101E+18</v>
      </c>
      <c r="L4069" t="s">
        <v>11690</v>
      </c>
    </row>
    <row r="4070" spans="1:12" x14ac:dyDescent="0.2">
      <c r="A4070" s="1">
        <v>43810.612812500003</v>
      </c>
      <c r="B4070" t="s">
        <v>11691</v>
      </c>
      <c r="D4070">
        <v>0</v>
      </c>
      <c r="E4070">
        <v>0</v>
      </c>
      <c r="F4070">
        <v>0</v>
      </c>
      <c r="G4070" t="s">
        <v>11692</v>
      </c>
      <c r="K4070">
        <v>1.2047734434698099E+18</v>
      </c>
      <c r="L4070" t="s">
        <v>11693</v>
      </c>
    </row>
    <row r="4071" spans="1:12" x14ac:dyDescent="0.2">
      <c r="A4071" s="1">
        <v>43810.612696759257</v>
      </c>
      <c r="B4071" t="s">
        <v>11694</v>
      </c>
      <c r="D4071">
        <v>0</v>
      </c>
      <c r="E4071">
        <v>0</v>
      </c>
      <c r="F4071">
        <v>0</v>
      </c>
      <c r="G4071" t="s">
        <v>11695</v>
      </c>
      <c r="K4071">
        <v>1.20477340304511E+18</v>
      </c>
      <c r="L4071" t="s">
        <v>11696</v>
      </c>
    </row>
    <row r="4072" spans="1:12" x14ac:dyDescent="0.2">
      <c r="A4072" s="1">
        <v>43810.612453703703</v>
      </c>
      <c r="B4072" t="s">
        <v>11697</v>
      </c>
      <c r="D4072">
        <v>1</v>
      </c>
      <c r="E4072">
        <v>0</v>
      </c>
      <c r="F4072">
        <v>1</v>
      </c>
      <c r="G4072" t="s">
        <v>11698</v>
      </c>
      <c r="K4072">
        <v>1.2047733149101299E+18</v>
      </c>
      <c r="L4072" t="s">
        <v>11699</v>
      </c>
    </row>
    <row r="4073" spans="1:12" x14ac:dyDescent="0.2">
      <c r="A4073" s="1">
        <v>43810.612361111111</v>
      </c>
      <c r="B4073" t="s">
        <v>11700</v>
      </c>
      <c r="C4073" t="s">
        <v>11701</v>
      </c>
      <c r="D4073">
        <v>0</v>
      </c>
      <c r="E4073">
        <v>0</v>
      </c>
      <c r="F4073">
        <v>0</v>
      </c>
      <c r="G4073" t="s">
        <v>11702</v>
      </c>
      <c r="K4073">
        <v>1.20477327960673E+18</v>
      </c>
      <c r="L4073" t="s">
        <v>11703</v>
      </c>
    </row>
    <row r="4074" spans="1:12" x14ac:dyDescent="0.2">
      <c r="A4074" s="1">
        <v>43810.612349537034</v>
      </c>
      <c r="B4074" t="s">
        <v>11704</v>
      </c>
      <c r="D4074">
        <v>0</v>
      </c>
      <c r="E4074">
        <v>0</v>
      </c>
      <c r="F4074">
        <v>1</v>
      </c>
      <c r="G4074" t="s">
        <v>11705</v>
      </c>
      <c r="K4074">
        <v>1.20477327606256E+18</v>
      </c>
      <c r="L4074" t="s">
        <v>11706</v>
      </c>
    </row>
    <row r="4075" spans="1:12" x14ac:dyDescent="0.2">
      <c r="A4075" s="1">
        <v>43810.612314814818</v>
      </c>
      <c r="B4075" t="s">
        <v>11707</v>
      </c>
      <c r="D4075">
        <v>0</v>
      </c>
      <c r="E4075">
        <v>1</v>
      </c>
      <c r="F4075">
        <v>6</v>
      </c>
      <c r="G4075" t="s">
        <v>11708</v>
      </c>
      <c r="K4075">
        <v>1.20477326493919E+18</v>
      </c>
      <c r="L4075" t="s">
        <v>11709</v>
      </c>
    </row>
    <row r="4076" spans="1:12" x14ac:dyDescent="0.2">
      <c r="A4076" s="1">
        <v>43810.612129629626</v>
      </c>
      <c r="B4076" t="s">
        <v>11710</v>
      </c>
      <c r="D4076">
        <v>1</v>
      </c>
      <c r="E4076">
        <v>0</v>
      </c>
      <c r="F4076">
        <v>0</v>
      </c>
      <c r="G4076" t="s">
        <v>11711</v>
      </c>
      <c r="K4076">
        <v>1.2047731958716001E+18</v>
      </c>
      <c r="L4076" t="s">
        <v>11712</v>
      </c>
    </row>
    <row r="4077" spans="1:12" x14ac:dyDescent="0.2">
      <c r="A4077" s="1">
        <v>43810.61210648148</v>
      </c>
      <c r="B4077" t="s">
        <v>11713</v>
      </c>
      <c r="D4077">
        <v>0</v>
      </c>
      <c r="E4077">
        <v>0</v>
      </c>
      <c r="F4077">
        <v>2</v>
      </c>
      <c r="G4077" t="s">
        <v>11714</v>
      </c>
      <c r="K4077">
        <v>1.2047731892781399E+18</v>
      </c>
      <c r="L4077" t="s">
        <v>11715</v>
      </c>
    </row>
    <row r="4078" spans="1:12" x14ac:dyDescent="0.2">
      <c r="A4078" s="1">
        <v>43810.612083333333</v>
      </c>
      <c r="B4078" t="s">
        <v>11716</v>
      </c>
      <c r="D4078">
        <v>0</v>
      </c>
      <c r="E4078">
        <v>0</v>
      </c>
      <c r="F4078">
        <v>0</v>
      </c>
      <c r="G4078" t="s">
        <v>11717</v>
      </c>
      <c r="K4078">
        <v>1.20477317964382E+18</v>
      </c>
      <c r="L4078" t="s">
        <v>11718</v>
      </c>
    </row>
    <row r="4079" spans="1:12" x14ac:dyDescent="0.2">
      <c r="A4079" s="1">
        <v>43810.611921296295</v>
      </c>
      <c r="B4079" t="s">
        <v>11719</v>
      </c>
      <c r="D4079">
        <v>0</v>
      </c>
      <c r="E4079">
        <v>0</v>
      </c>
      <c r="F4079">
        <v>0</v>
      </c>
      <c r="G4079" t="s">
        <v>11720</v>
      </c>
      <c r="K4079">
        <v>1.20477312094035E+18</v>
      </c>
      <c r="L4079" t="s">
        <v>11721</v>
      </c>
    </row>
    <row r="4080" spans="1:12" x14ac:dyDescent="0.2">
      <c r="A4080" s="1">
        <v>43810.611851851849</v>
      </c>
      <c r="B4080" t="s">
        <v>11722</v>
      </c>
      <c r="D4080">
        <v>1</v>
      </c>
      <c r="E4080">
        <v>1</v>
      </c>
      <c r="F4080">
        <v>1</v>
      </c>
      <c r="G4080" t="s">
        <v>11723</v>
      </c>
      <c r="K4080">
        <v>1.2047730969490099E+18</v>
      </c>
      <c r="L4080" t="s">
        <v>11724</v>
      </c>
    </row>
    <row r="4081" spans="1:12" x14ac:dyDescent="0.2">
      <c r="A4081" s="1">
        <v>43810.611840277779</v>
      </c>
      <c r="B4081" t="s">
        <v>11725</v>
      </c>
      <c r="D4081">
        <v>0</v>
      </c>
      <c r="E4081">
        <v>0</v>
      </c>
      <c r="F4081">
        <v>0</v>
      </c>
      <c r="G4081" t="s">
        <v>11726</v>
      </c>
      <c r="K4081">
        <v>1.2047730931866801E+18</v>
      </c>
      <c r="L4081" t="s">
        <v>11727</v>
      </c>
    </row>
    <row r="4082" spans="1:12" x14ac:dyDescent="0.2">
      <c r="A4082" s="1">
        <v>43810.611828703702</v>
      </c>
      <c r="B4082" t="s">
        <v>11686</v>
      </c>
      <c r="D4082">
        <v>2</v>
      </c>
      <c r="E4082">
        <v>0</v>
      </c>
      <c r="F4082">
        <v>0</v>
      </c>
      <c r="G4082" t="s">
        <v>11728</v>
      </c>
      <c r="K4082">
        <v>1.2047730895376599E+18</v>
      </c>
      <c r="L4082" t="s">
        <v>11729</v>
      </c>
    </row>
    <row r="4083" spans="1:12" x14ac:dyDescent="0.2">
      <c r="A4083" s="1">
        <v>43810.611828703702</v>
      </c>
      <c r="B4083" t="s">
        <v>11730</v>
      </c>
      <c r="D4083">
        <v>0</v>
      </c>
      <c r="E4083">
        <v>0</v>
      </c>
      <c r="F4083">
        <v>0</v>
      </c>
      <c r="G4083" t="s">
        <v>11731</v>
      </c>
      <c r="K4083">
        <v>1.2047730878682601E+18</v>
      </c>
      <c r="L4083" t="s">
        <v>11732</v>
      </c>
    </row>
    <row r="4084" spans="1:12" x14ac:dyDescent="0.2">
      <c r="A4084" s="1">
        <v>43810.611608796295</v>
      </c>
      <c r="B4084" t="s">
        <v>5663</v>
      </c>
      <c r="D4084">
        <v>0</v>
      </c>
      <c r="E4084">
        <v>1</v>
      </c>
      <c r="F4084">
        <v>3</v>
      </c>
      <c r="G4084" t="s">
        <v>11733</v>
      </c>
      <c r="K4084">
        <v>1.2047730067210601E+18</v>
      </c>
      <c r="L4084" t="s">
        <v>11734</v>
      </c>
    </row>
    <row r="4085" spans="1:12" x14ac:dyDescent="0.2">
      <c r="A4085" s="1">
        <v>43810.611597222225</v>
      </c>
      <c r="B4085" t="s">
        <v>11735</v>
      </c>
      <c r="D4085">
        <v>0</v>
      </c>
      <c r="E4085">
        <v>1</v>
      </c>
      <c r="F4085">
        <v>0</v>
      </c>
      <c r="G4085" t="s">
        <v>11736</v>
      </c>
      <c r="K4085">
        <v>1.2047730024890701E+18</v>
      </c>
      <c r="L4085" t="s">
        <v>11737</v>
      </c>
    </row>
    <row r="4086" spans="1:12" x14ac:dyDescent="0.2">
      <c r="A4086" s="1">
        <v>43810.611585648148</v>
      </c>
      <c r="B4086" t="s">
        <v>11738</v>
      </c>
      <c r="D4086">
        <v>0</v>
      </c>
      <c r="E4086">
        <v>0</v>
      </c>
      <c r="F4086">
        <v>0</v>
      </c>
      <c r="G4086" t="s">
        <v>11739</v>
      </c>
      <c r="K4086">
        <v>1.2047729996117601E+18</v>
      </c>
      <c r="L4086" t="s">
        <v>11740</v>
      </c>
    </row>
    <row r="4087" spans="1:12" x14ac:dyDescent="0.2">
      <c r="A4087" s="1">
        <v>43810.611504629633</v>
      </c>
      <c r="B4087" t="s">
        <v>11741</v>
      </c>
      <c r="D4087">
        <v>0</v>
      </c>
      <c r="E4087">
        <v>0</v>
      </c>
      <c r="F4087">
        <v>2</v>
      </c>
      <c r="G4087" t="s">
        <v>11742</v>
      </c>
      <c r="K4087">
        <v>1.20477297235714E+18</v>
      </c>
      <c r="L4087" t="s">
        <v>11743</v>
      </c>
    </row>
    <row r="4088" spans="1:12" x14ac:dyDescent="0.2">
      <c r="A4088" s="1">
        <v>43810.61142361111</v>
      </c>
      <c r="B4088" t="s">
        <v>11744</v>
      </c>
      <c r="D4088">
        <v>0</v>
      </c>
      <c r="E4088">
        <v>0</v>
      </c>
      <c r="F4088">
        <v>0</v>
      </c>
      <c r="G4088" t="s">
        <v>11745</v>
      </c>
      <c r="K4088">
        <v>1.2047729431731699E+18</v>
      </c>
      <c r="L4088" t="s">
        <v>11746</v>
      </c>
    </row>
    <row r="4089" spans="1:12" x14ac:dyDescent="0.2">
      <c r="A4089" s="1">
        <v>43810.611354166664</v>
      </c>
      <c r="B4089" t="s">
        <v>11747</v>
      </c>
      <c r="D4089">
        <v>0</v>
      </c>
      <c r="E4089">
        <v>0</v>
      </c>
      <c r="F4089">
        <v>0</v>
      </c>
      <c r="G4089" t="s">
        <v>11748</v>
      </c>
      <c r="K4089">
        <v>1.2047729164471199E+18</v>
      </c>
      <c r="L4089" t="s">
        <v>11749</v>
      </c>
    </row>
    <row r="4090" spans="1:12" x14ac:dyDescent="0.2">
      <c r="A4090" s="1">
        <v>43810.611064814817</v>
      </c>
      <c r="B4090" t="s">
        <v>11750</v>
      </c>
      <c r="D4090">
        <v>0</v>
      </c>
      <c r="E4090">
        <v>0</v>
      </c>
      <c r="F4090">
        <v>5</v>
      </c>
      <c r="G4090" t="s">
        <v>6451</v>
      </c>
      <c r="K4090">
        <v>1.2047728110652401E+18</v>
      </c>
      <c r="L4090" t="s">
        <v>11751</v>
      </c>
    </row>
    <row r="4091" spans="1:12" x14ac:dyDescent="0.2">
      <c r="A4091" s="1">
        <v>43810.611030092594</v>
      </c>
      <c r="B4091" t="s">
        <v>11752</v>
      </c>
      <c r="D4091">
        <v>0</v>
      </c>
      <c r="E4091">
        <v>0</v>
      </c>
      <c r="F4091">
        <v>0</v>
      </c>
      <c r="G4091" t="s">
        <v>11753</v>
      </c>
      <c r="K4091">
        <v>1.2047727976434701E+18</v>
      </c>
      <c r="L4091" t="s">
        <v>11754</v>
      </c>
    </row>
    <row r="4092" spans="1:12" x14ac:dyDescent="0.2">
      <c r="A4092" s="1">
        <v>43810.610972222225</v>
      </c>
      <c r="B4092" t="s">
        <v>11755</v>
      </c>
      <c r="D4092">
        <v>0</v>
      </c>
      <c r="E4092">
        <v>0</v>
      </c>
      <c r="F4092">
        <v>0</v>
      </c>
      <c r="G4092" t="s">
        <v>11756</v>
      </c>
      <c r="K4092">
        <v>1.2047727771877901E+18</v>
      </c>
      <c r="L4092" t="s">
        <v>11757</v>
      </c>
    </row>
    <row r="4093" spans="1:12" x14ac:dyDescent="0.2">
      <c r="A4093" s="1">
        <v>43810.610949074071</v>
      </c>
      <c r="B4093" t="s">
        <v>11758</v>
      </c>
      <c r="D4093">
        <v>1</v>
      </c>
      <c r="E4093">
        <v>2</v>
      </c>
      <c r="F4093">
        <v>3</v>
      </c>
      <c r="G4093" t="s">
        <v>11759</v>
      </c>
      <c r="K4093">
        <v>1.2047727715128801E+18</v>
      </c>
      <c r="L4093" t="s">
        <v>11760</v>
      </c>
    </row>
    <row r="4094" spans="1:12" x14ac:dyDescent="0.2">
      <c r="A4094" s="1">
        <v>43810.610949074071</v>
      </c>
      <c r="B4094" t="s">
        <v>11761</v>
      </c>
      <c r="D4094">
        <v>0</v>
      </c>
      <c r="E4094">
        <v>0</v>
      </c>
      <c r="F4094">
        <v>1</v>
      </c>
      <c r="G4094" t="s">
        <v>11762</v>
      </c>
      <c r="K4094">
        <v>1.2047727685936499E+18</v>
      </c>
      <c r="L4094" t="s">
        <v>11763</v>
      </c>
    </row>
    <row r="4095" spans="1:12" x14ac:dyDescent="0.2">
      <c r="A4095" s="1">
        <v>43810.610902777778</v>
      </c>
      <c r="B4095" t="s">
        <v>1898</v>
      </c>
      <c r="D4095">
        <v>15</v>
      </c>
      <c r="E4095">
        <v>37</v>
      </c>
      <c r="F4095">
        <v>95</v>
      </c>
      <c r="G4095" t="s">
        <v>11764</v>
      </c>
      <c r="K4095">
        <v>1.2047727532760399E+18</v>
      </c>
      <c r="L4095" t="s">
        <v>11765</v>
      </c>
    </row>
    <row r="4096" spans="1:12" x14ac:dyDescent="0.2">
      <c r="A4096" s="1">
        <v>43810.610891203702</v>
      </c>
      <c r="B4096" t="s">
        <v>11766</v>
      </c>
      <c r="D4096">
        <v>0</v>
      </c>
      <c r="E4096">
        <v>0</v>
      </c>
      <c r="F4096">
        <v>0</v>
      </c>
      <c r="G4096" t="s">
        <v>11767</v>
      </c>
      <c r="K4096">
        <v>1.2047727471188101E+18</v>
      </c>
      <c r="L4096" t="s">
        <v>11768</v>
      </c>
    </row>
    <row r="4097" spans="1:12" x14ac:dyDescent="0.2">
      <c r="A4097" s="1">
        <v>43810.610856481479</v>
      </c>
      <c r="B4097" t="s">
        <v>11769</v>
      </c>
      <c r="D4097">
        <v>0</v>
      </c>
      <c r="E4097">
        <v>0</v>
      </c>
      <c r="F4097">
        <v>0</v>
      </c>
      <c r="G4097" t="s">
        <v>11770</v>
      </c>
      <c r="K4097">
        <v>1.2047727345778501E+18</v>
      </c>
      <c r="L4097" t="s">
        <v>11771</v>
      </c>
    </row>
    <row r="4098" spans="1:12" x14ac:dyDescent="0.2">
      <c r="A4098" s="1">
        <v>43810.610833333332</v>
      </c>
      <c r="B4098" t="s">
        <v>11772</v>
      </c>
      <c r="D4098">
        <v>0</v>
      </c>
      <c r="E4098">
        <v>0</v>
      </c>
      <c r="F4098">
        <v>1</v>
      </c>
      <c r="G4098" t="s">
        <v>11773</v>
      </c>
      <c r="K4098">
        <v>1.2047727293978701E+18</v>
      </c>
      <c r="L4098" t="s">
        <v>11774</v>
      </c>
    </row>
    <row r="4099" spans="1:12" x14ac:dyDescent="0.2">
      <c r="A4099" s="1">
        <v>43810.610833333332</v>
      </c>
      <c r="B4099" t="s">
        <v>11775</v>
      </c>
      <c r="D4099">
        <v>0</v>
      </c>
      <c r="E4099">
        <v>0</v>
      </c>
      <c r="F4099">
        <v>0</v>
      </c>
      <c r="G4099" t="s">
        <v>11776</v>
      </c>
      <c r="K4099">
        <v>1.20477272932657E+18</v>
      </c>
      <c r="L4099" t="s">
        <v>11777</v>
      </c>
    </row>
    <row r="4100" spans="1:12" x14ac:dyDescent="0.2">
      <c r="A4100" s="1">
        <v>43810.610706018517</v>
      </c>
      <c r="B4100" t="s">
        <v>11778</v>
      </c>
      <c r="D4100">
        <v>3</v>
      </c>
      <c r="E4100">
        <v>59</v>
      </c>
      <c r="F4100">
        <v>85</v>
      </c>
      <c r="G4100" t="s">
        <v>11779</v>
      </c>
      <c r="K4100">
        <v>1.2047726807649201E+18</v>
      </c>
      <c r="L4100" t="s">
        <v>11780</v>
      </c>
    </row>
    <row r="4101" spans="1:12" x14ac:dyDescent="0.2">
      <c r="A4101" s="1">
        <v>43810.610648148147</v>
      </c>
      <c r="B4101" t="s">
        <v>5393</v>
      </c>
      <c r="D4101">
        <v>0</v>
      </c>
      <c r="E4101">
        <v>0</v>
      </c>
      <c r="F4101">
        <v>0</v>
      </c>
      <c r="G4101" t="s">
        <v>11781</v>
      </c>
      <c r="K4101">
        <v>1.2047726609048901E+18</v>
      </c>
      <c r="L4101" t="s">
        <v>11782</v>
      </c>
    </row>
    <row r="4102" spans="1:12" x14ac:dyDescent="0.2">
      <c r="A4102" s="1">
        <v>43810.610636574071</v>
      </c>
      <c r="B4102" t="s">
        <v>11783</v>
      </c>
      <c r="D4102">
        <v>0</v>
      </c>
      <c r="E4102">
        <v>0</v>
      </c>
      <c r="F4102">
        <v>0</v>
      </c>
      <c r="G4102" t="s">
        <v>11784</v>
      </c>
      <c r="K4102">
        <v>1.20477265762083E+18</v>
      </c>
      <c r="L4102" t="s">
        <v>11785</v>
      </c>
    </row>
    <row r="4103" spans="1:12" x14ac:dyDescent="0.2">
      <c r="A4103" s="1">
        <v>43810.610578703701</v>
      </c>
      <c r="B4103" t="s">
        <v>11786</v>
      </c>
      <c r="C4103" t="s">
        <v>7788</v>
      </c>
      <c r="D4103">
        <v>0</v>
      </c>
      <c r="E4103">
        <v>1</v>
      </c>
      <c r="F4103">
        <v>1</v>
      </c>
      <c r="G4103" t="s">
        <v>11787</v>
      </c>
      <c r="K4103">
        <v>1.2047726337216499E+18</v>
      </c>
      <c r="L4103" t="s">
        <v>11788</v>
      </c>
    </row>
    <row r="4104" spans="1:12" x14ac:dyDescent="0.2">
      <c r="A4104" s="1">
        <v>43810.610462962963</v>
      </c>
      <c r="B4104" t="s">
        <v>11789</v>
      </c>
      <c r="D4104">
        <v>0</v>
      </c>
      <c r="E4104">
        <v>0</v>
      </c>
      <c r="F4104">
        <v>15</v>
      </c>
      <c r="G4104" t="s">
        <v>11790</v>
      </c>
      <c r="K4104">
        <v>1.20477259539406E+18</v>
      </c>
      <c r="L4104" t="s">
        <v>11791</v>
      </c>
    </row>
    <row r="4105" spans="1:12" x14ac:dyDescent="0.2">
      <c r="A4105" s="1">
        <v>43810.610381944447</v>
      </c>
      <c r="B4105" t="s">
        <v>11792</v>
      </c>
      <c r="D4105">
        <v>0</v>
      </c>
      <c r="E4105">
        <v>2</v>
      </c>
      <c r="F4105">
        <v>4</v>
      </c>
      <c r="G4105" t="s">
        <v>11793</v>
      </c>
      <c r="K4105">
        <v>1.2047725657487601E+18</v>
      </c>
      <c r="L4105" t="s">
        <v>11794</v>
      </c>
    </row>
    <row r="4106" spans="1:12" x14ac:dyDescent="0.2">
      <c r="A4106" s="1">
        <v>43810.610277777778</v>
      </c>
      <c r="B4106" t="s">
        <v>7866</v>
      </c>
      <c r="D4106">
        <v>0</v>
      </c>
      <c r="E4106">
        <v>0</v>
      </c>
      <c r="F4106">
        <v>0</v>
      </c>
      <c r="G4106" t="s">
        <v>11795</v>
      </c>
      <c r="K4106">
        <v>1.2047725246487301E+18</v>
      </c>
      <c r="L4106" t="s">
        <v>11796</v>
      </c>
    </row>
    <row r="4107" spans="1:12" x14ac:dyDescent="0.2">
      <c r="A4107" s="1">
        <v>43810.610243055555</v>
      </c>
      <c r="B4107" t="s">
        <v>11797</v>
      </c>
      <c r="D4107">
        <v>1</v>
      </c>
      <c r="E4107">
        <v>0</v>
      </c>
      <c r="F4107">
        <v>0</v>
      </c>
      <c r="G4107" t="s">
        <v>11798</v>
      </c>
      <c r="K4107">
        <v>1.2047725126152801E+18</v>
      </c>
      <c r="L4107" t="s">
        <v>11799</v>
      </c>
    </row>
    <row r="4108" spans="1:12" x14ac:dyDescent="0.2">
      <c r="A4108" s="1">
        <v>43810.610173611109</v>
      </c>
      <c r="B4108" t="s">
        <v>11800</v>
      </c>
      <c r="C4108" t="s">
        <v>11800</v>
      </c>
      <c r="D4108">
        <v>1</v>
      </c>
      <c r="E4108">
        <v>19</v>
      </c>
      <c r="F4108">
        <v>17</v>
      </c>
      <c r="G4108" t="s">
        <v>11801</v>
      </c>
      <c r="K4108">
        <v>1.2047724881499699E+18</v>
      </c>
      <c r="L4108" t="s">
        <v>11802</v>
      </c>
    </row>
    <row r="4109" spans="1:12" x14ac:dyDescent="0.2">
      <c r="A4109" s="1">
        <v>43810.61010416667</v>
      </c>
      <c r="B4109" t="s">
        <v>11803</v>
      </c>
      <c r="D4109">
        <v>0</v>
      </c>
      <c r="E4109">
        <v>0</v>
      </c>
      <c r="F4109">
        <v>0</v>
      </c>
      <c r="G4109" t="s">
        <v>11804</v>
      </c>
      <c r="K4109">
        <v>1.2047724615957701E+18</v>
      </c>
      <c r="L4109" t="s">
        <v>11805</v>
      </c>
    </row>
    <row r="4110" spans="1:12" x14ac:dyDescent="0.2">
      <c r="A4110" s="1">
        <v>43810.61</v>
      </c>
      <c r="B4110" t="s">
        <v>11806</v>
      </c>
      <c r="D4110">
        <v>0</v>
      </c>
      <c r="E4110">
        <v>0</v>
      </c>
      <c r="F4110">
        <v>0</v>
      </c>
      <c r="G4110" t="s">
        <v>11807</v>
      </c>
      <c r="K4110">
        <v>1.20477242505919E+18</v>
      </c>
      <c r="L4110" t="s">
        <v>11808</v>
      </c>
    </row>
    <row r="4111" spans="1:12" x14ac:dyDescent="0.2">
      <c r="A4111" s="1">
        <v>43810.609988425924</v>
      </c>
      <c r="B4111" t="s">
        <v>11809</v>
      </c>
      <c r="D4111">
        <v>0</v>
      </c>
      <c r="E4111">
        <v>2</v>
      </c>
      <c r="F4111">
        <v>1</v>
      </c>
      <c r="G4111" t="s">
        <v>11810</v>
      </c>
      <c r="K4111">
        <v>1.2047724219763699E+18</v>
      </c>
      <c r="L4111" t="s">
        <v>11811</v>
      </c>
    </row>
    <row r="4112" spans="1:12" x14ac:dyDescent="0.2">
      <c r="A4112" s="1">
        <v>43810.609398148146</v>
      </c>
      <c r="B4112" t="s">
        <v>10667</v>
      </c>
      <c r="D4112">
        <v>47</v>
      </c>
      <c r="E4112">
        <v>372</v>
      </c>
      <c r="F4112">
        <v>644</v>
      </c>
      <c r="G4112" t="s">
        <v>10456</v>
      </c>
      <c r="K4112">
        <v>1.2047722084149901E+18</v>
      </c>
      <c r="L4112" t="s">
        <v>11812</v>
      </c>
    </row>
    <row r="4113" spans="1:12" x14ac:dyDescent="0.2">
      <c r="A4113" s="1">
        <v>43810.609351851854</v>
      </c>
      <c r="B4113" t="s">
        <v>11813</v>
      </c>
      <c r="D4113">
        <v>0</v>
      </c>
      <c r="E4113">
        <v>0</v>
      </c>
      <c r="F4113">
        <v>0</v>
      </c>
      <c r="G4113" t="s">
        <v>11814</v>
      </c>
      <c r="K4113">
        <v>1.20477218883599E+18</v>
      </c>
      <c r="L4113" t="s">
        <v>11815</v>
      </c>
    </row>
    <row r="4114" spans="1:12" x14ac:dyDescent="0.2">
      <c r="A4114" s="1">
        <v>43810.6093287037</v>
      </c>
      <c r="B4114" t="s">
        <v>11816</v>
      </c>
      <c r="D4114">
        <v>0</v>
      </c>
      <c r="E4114">
        <v>0</v>
      </c>
      <c r="F4114">
        <v>0</v>
      </c>
      <c r="G4114" t="s">
        <v>11817</v>
      </c>
      <c r="K4114">
        <v>1.2047721832156101E+18</v>
      </c>
      <c r="L4114" t="s">
        <v>11818</v>
      </c>
    </row>
    <row r="4115" spans="1:12" x14ac:dyDescent="0.2">
      <c r="A4115" s="1">
        <v>43810.609120370369</v>
      </c>
      <c r="B4115" t="s">
        <v>11819</v>
      </c>
      <c r="D4115">
        <v>0</v>
      </c>
      <c r="E4115">
        <v>0</v>
      </c>
      <c r="F4115">
        <v>0</v>
      </c>
      <c r="G4115" t="s">
        <v>11820</v>
      </c>
      <c r="K4115">
        <v>1.2047721049919201E+18</v>
      </c>
      <c r="L4115" t="s">
        <v>11821</v>
      </c>
    </row>
    <row r="4116" spans="1:12" x14ac:dyDescent="0.2">
      <c r="A4116" s="1">
        <v>43810.609016203707</v>
      </c>
      <c r="B4116" t="s">
        <v>11822</v>
      </c>
      <c r="D4116">
        <v>0</v>
      </c>
      <c r="E4116">
        <v>0</v>
      </c>
      <c r="F4116">
        <v>0</v>
      </c>
      <c r="G4116" t="s">
        <v>11823</v>
      </c>
      <c r="K4116">
        <v>1.2047720682581299E+18</v>
      </c>
      <c r="L4116" t="s">
        <v>11824</v>
      </c>
    </row>
    <row r="4117" spans="1:12" x14ac:dyDescent="0.2">
      <c r="A4117" s="1">
        <v>43810.608981481484</v>
      </c>
      <c r="B4117" t="s">
        <v>11825</v>
      </c>
      <c r="D4117">
        <v>0</v>
      </c>
      <c r="E4117">
        <v>0</v>
      </c>
      <c r="F4117">
        <v>0</v>
      </c>
      <c r="G4117" t="s">
        <v>11826</v>
      </c>
      <c r="K4117">
        <v>1.2047720561785999E+18</v>
      </c>
      <c r="L4117" t="s">
        <v>11827</v>
      </c>
    </row>
    <row r="4118" spans="1:12" x14ac:dyDescent="0.2">
      <c r="A4118" s="1">
        <v>43810.608912037038</v>
      </c>
      <c r="B4118" t="s">
        <v>11828</v>
      </c>
      <c r="D4118">
        <v>0</v>
      </c>
      <c r="E4118">
        <v>0</v>
      </c>
      <c r="F4118">
        <v>0</v>
      </c>
      <c r="G4118" t="s">
        <v>11829</v>
      </c>
      <c r="K4118">
        <v>1.2047720299347799E+18</v>
      </c>
      <c r="L4118" t="s">
        <v>11830</v>
      </c>
    </row>
    <row r="4119" spans="1:12" x14ac:dyDescent="0.2">
      <c r="A4119" s="1">
        <v>43810.608877314815</v>
      </c>
      <c r="B4119" t="s">
        <v>11658</v>
      </c>
      <c r="D4119">
        <v>44</v>
      </c>
      <c r="E4119">
        <v>19</v>
      </c>
      <c r="F4119">
        <v>44</v>
      </c>
      <c r="G4119" t="s">
        <v>11831</v>
      </c>
      <c r="K4119">
        <v>1.2047720203675599E+18</v>
      </c>
      <c r="L4119" t="s">
        <v>11832</v>
      </c>
    </row>
    <row r="4120" spans="1:12" x14ac:dyDescent="0.2">
      <c r="A4120" s="1">
        <v>43810.608842592592</v>
      </c>
      <c r="B4120" t="s">
        <v>9828</v>
      </c>
      <c r="D4120">
        <v>0</v>
      </c>
      <c r="E4120">
        <v>1</v>
      </c>
      <c r="F4120">
        <v>1</v>
      </c>
      <c r="G4120" t="s">
        <v>11833</v>
      </c>
      <c r="K4120">
        <v>1.20477200606926E+18</v>
      </c>
      <c r="L4120" t="s">
        <v>11834</v>
      </c>
    </row>
    <row r="4121" spans="1:12" x14ac:dyDescent="0.2">
      <c r="A4121" s="1">
        <v>43810.608773148146</v>
      </c>
      <c r="B4121" t="s">
        <v>223</v>
      </c>
      <c r="D4121">
        <v>6</v>
      </c>
      <c r="E4121">
        <v>1</v>
      </c>
      <c r="F4121">
        <v>2</v>
      </c>
      <c r="G4121" t="s">
        <v>11835</v>
      </c>
      <c r="K4121">
        <v>1.2047719813437701E+18</v>
      </c>
      <c r="L4121" t="s">
        <v>11836</v>
      </c>
    </row>
    <row r="4122" spans="1:12" x14ac:dyDescent="0.2">
      <c r="A4122" s="1">
        <v>43810.608680555553</v>
      </c>
      <c r="B4122" t="s">
        <v>11775</v>
      </c>
      <c r="D4122">
        <v>0</v>
      </c>
      <c r="E4122">
        <v>0</v>
      </c>
      <c r="F4122">
        <v>0</v>
      </c>
      <c r="G4122" t="s">
        <v>11837</v>
      </c>
      <c r="K4122">
        <v>1.2047719481584699E+18</v>
      </c>
      <c r="L4122" t="s">
        <v>11838</v>
      </c>
    </row>
    <row r="4123" spans="1:12" x14ac:dyDescent="0.2">
      <c r="A4123" s="1">
        <v>43810.608437499999</v>
      </c>
      <c r="B4123" t="s">
        <v>11839</v>
      </c>
      <c r="D4123">
        <v>1</v>
      </c>
      <c r="E4123">
        <v>0</v>
      </c>
      <c r="F4123">
        <v>0</v>
      </c>
      <c r="G4123" t="s">
        <v>11840</v>
      </c>
      <c r="K4123">
        <v>1.2047718597928399E+18</v>
      </c>
      <c r="L4123" t="s">
        <v>11841</v>
      </c>
    </row>
    <row r="4124" spans="1:12" x14ac:dyDescent="0.2">
      <c r="A4124" s="1">
        <v>43810.608402777776</v>
      </c>
      <c r="B4124" t="s">
        <v>11842</v>
      </c>
      <c r="D4124">
        <v>0</v>
      </c>
      <c r="E4124">
        <v>1</v>
      </c>
      <c r="F4124">
        <v>2</v>
      </c>
      <c r="G4124" t="s">
        <v>11843</v>
      </c>
      <c r="K4124">
        <v>1.2047718466730501E+18</v>
      </c>
      <c r="L4124" t="s">
        <v>11844</v>
      </c>
    </row>
    <row r="4125" spans="1:12" x14ac:dyDescent="0.2">
      <c r="A4125" s="1">
        <v>43810.608391203707</v>
      </c>
      <c r="B4125" t="s">
        <v>11701</v>
      </c>
      <c r="D4125">
        <v>4</v>
      </c>
      <c r="E4125">
        <v>16</v>
      </c>
      <c r="F4125">
        <v>23</v>
      </c>
      <c r="G4125" t="s">
        <v>11845</v>
      </c>
      <c r="K4125">
        <v>1.2047718409772301E+18</v>
      </c>
      <c r="L4125" t="s">
        <v>11846</v>
      </c>
    </row>
    <row r="4126" spans="1:12" x14ac:dyDescent="0.2">
      <c r="A4126" s="1">
        <v>43810.608287037037</v>
      </c>
      <c r="B4126" t="s">
        <v>11847</v>
      </c>
      <c r="D4126">
        <v>0</v>
      </c>
      <c r="E4126">
        <v>0</v>
      </c>
      <c r="F4126">
        <v>1</v>
      </c>
      <c r="G4126" t="s">
        <v>6451</v>
      </c>
      <c r="K4126">
        <v>1.20477180584576E+18</v>
      </c>
      <c r="L4126" t="s">
        <v>11848</v>
      </c>
    </row>
    <row r="4127" spans="1:12" x14ac:dyDescent="0.2">
      <c r="A4127" s="1">
        <v>43810.607939814814</v>
      </c>
      <c r="B4127" t="s">
        <v>11849</v>
      </c>
      <c r="D4127">
        <v>0</v>
      </c>
      <c r="E4127">
        <v>0</v>
      </c>
      <c r="F4127">
        <v>0</v>
      </c>
      <c r="G4127" t="s">
        <v>11850</v>
      </c>
      <c r="K4127">
        <v>1.20477167761328E+18</v>
      </c>
      <c r="L4127" t="s">
        <v>11851</v>
      </c>
    </row>
    <row r="4128" spans="1:12" x14ac:dyDescent="0.2">
      <c r="A4128" s="1">
        <v>43810.607835648145</v>
      </c>
      <c r="B4128" t="s">
        <v>11852</v>
      </c>
      <c r="D4128">
        <v>0</v>
      </c>
      <c r="E4128">
        <v>0</v>
      </c>
      <c r="F4128">
        <v>0</v>
      </c>
      <c r="G4128" t="s">
        <v>11853</v>
      </c>
      <c r="K4128">
        <v>1.20477164223008E+18</v>
      </c>
      <c r="L4128" t="s">
        <v>11854</v>
      </c>
    </row>
    <row r="4129" spans="1:12" x14ac:dyDescent="0.2">
      <c r="A4129" s="1">
        <v>43810.607800925929</v>
      </c>
      <c r="B4129" t="s">
        <v>11855</v>
      </c>
      <c r="D4129">
        <v>0</v>
      </c>
      <c r="E4129">
        <v>0</v>
      </c>
      <c r="F4129">
        <v>0</v>
      </c>
      <c r="G4129" t="s">
        <v>11856</v>
      </c>
      <c r="K4129">
        <v>1.20477162888382E+18</v>
      </c>
      <c r="L4129" t="s">
        <v>11857</v>
      </c>
    </row>
    <row r="4130" spans="1:12" x14ac:dyDescent="0.2">
      <c r="A4130" s="1">
        <v>43810.607719907406</v>
      </c>
      <c r="B4130" t="s">
        <v>11858</v>
      </c>
      <c r="D4130">
        <v>3</v>
      </c>
      <c r="E4130">
        <v>1</v>
      </c>
      <c r="F4130">
        <v>1</v>
      </c>
      <c r="G4130" t="s">
        <v>11859</v>
      </c>
      <c r="K4130">
        <v>1.2047715987896801E+18</v>
      </c>
      <c r="L4130" t="s">
        <v>11860</v>
      </c>
    </row>
    <row r="4131" spans="1:12" x14ac:dyDescent="0.2">
      <c r="A4131" s="1">
        <v>43810.60769675926</v>
      </c>
      <c r="B4131" t="s">
        <v>11861</v>
      </c>
      <c r="D4131">
        <v>0</v>
      </c>
      <c r="E4131">
        <v>0</v>
      </c>
      <c r="F4131">
        <v>1</v>
      </c>
      <c r="G4131" t="s">
        <v>11862</v>
      </c>
      <c r="K4131">
        <v>1.20477159045986E+18</v>
      </c>
      <c r="L4131" t="s">
        <v>11863</v>
      </c>
    </row>
    <row r="4132" spans="1:12" x14ac:dyDescent="0.2">
      <c r="A4132" s="1">
        <v>43810.607685185183</v>
      </c>
      <c r="B4132" t="s">
        <v>11864</v>
      </c>
      <c r="D4132">
        <v>0</v>
      </c>
      <c r="E4132">
        <v>0</v>
      </c>
      <c r="F4132">
        <v>0</v>
      </c>
      <c r="G4132" t="s">
        <v>11865</v>
      </c>
      <c r="K4132">
        <v>1.20477158809425E+18</v>
      </c>
      <c r="L4132" t="s">
        <v>11866</v>
      </c>
    </row>
    <row r="4133" spans="1:12" x14ac:dyDescent="0.2">
      <c r="A4133" s="1">
        <v>43810.607638888891</v>
      </c>
      <c r="B4133" t="s">
        <v>7147</v>
      </c>
      <c r="D4133">
        <v>10</v>
      </c>
      <c r="E4133">
        <v>1</v>
      </c>
      <c r="F4133">
        <v>5</v>
      </c>
      <c r="G4133" t="s">
        <v>11867</v>
      </c>
      <c r="K4133">
        <v>1.20477156909405E+18</v>
      </c>
      <c r="L4133" t="s">
        <v>11868</v>
      </c>
    </row>
    <row r="4134" spans="1:12" x14ac:dyDescent="0.2">
      <c r="A4134" s="1">
        <v>43810.60733796296</v>
      </c>
      <c r="B4134" t="s">
        <v>11869</v>
      </c>
      <c r="D4134">
        <v>0</v>
      </c>
      <c r="E4134">
        <v>0</v>
      </c>
      <c r="F4134">
        <v>0</v>
      </c>
      <c r="G4134" t="s">
        <v>11870</v>
      </c>
      <c r="K4134">
        <v>1.20477145978205E+18</v>
      </c>
      <c r="L4134" t="s">
        <v>11871</v>
      </c>
    </row>
    <row r="4135" spans="1:12" x14ac:dyDescent="0.2">
      <c r="A4135" s="1">
        <v>43810.607152777775</v>
      </c>
      <c r="B4135" t="s">
        <v>11872</v>
      </c>
      <c r="C4135" t="s">
        <v>8915</v>
      </c>
      <c r="D4135">
        <v>0</v>
      </c>
      <c r="E4135">
        <v>0</v>
      </c>
      <c r="F4135">
        <v>1</v>
      </c>
      <c r="G4135" t="s">
        <v>11873</v>
      </c>
      <c r="K4135">
        <v>1.20477139352463E+18</v>
      </c>
      <c r="L4135" t="s">
        <v>11874</v>
      </c>
    </row>
    <row r="4136" spans="1:12" x14ac:dyDescent="0.2">
      <c r="A4136" s="1">
        <v>43810.607118055559</v>
      </c>
      <c r="B4136" t="s">
        <v>11875</v>
      </c>
      <c r="D4136">
        <v>0</v>
      </c>
      <c r="E4136">
        <v>0</v>
      </c>
      <c r="F4136">
        <v>1</v>
      </c>
      <c r="G4136" t="s">
        <v>11876</v>
      </c>
      <c r="K4136">
        <v>1.2047713812857001E+18</v>
      </c>
      <c r="L4136" t="s">
        <v>11877</v>
      </c>
    </row>
    <row r="4137" spans="1:12" x14ac:dyDescent="0.2">
      <c r="A4137" s="1">
        <v>43810.607060185182</v>
      </c>
      <c r="B4137" t="s">
        <v>11855</v>
      </c>
      <c r="D4137">
        <v>0</v>
      </c>
      <c r="E4137">
        <v>0</v>
      </c>
      <c r="F4137">
        <v>0</v>
      </c>
      <c r="G4137" t="s">
        <v>11878</v>
      </c>
      <c r="K4137">
        <v>1.2047713621177001E+18</v>
      </c>
      <c r="L4137" t="s">
        <v>11879</v>
      </c>
    </row>
    <row r="4138" spans="1:12" x14ac:dyDescent="0.2">
      <c r="A4138" s="1">
        <v>43810.606805555559</v>
      </c>
      <c r="B4138" t="s">
        <v>11880</v>
      </c>
      <c r="C4138" t="s">
        <v>11881</v>
      </c>
      <c r="D4138">
        <v>0</v>
      </c>
      <c r="E4138">
        <v>1</v>
      </c>
      <c r="F4138">
        <v>1</v>
      </c>
      <c r="G4138" t="s">
        <v>11882</v>
      </c>
      <c r="K4138">
        <v>1.2047712683666199E+18</v>
      </c>
      <c r="L4138" t="s">
        <v>11883</v>
      </c>
    </row>
    <row r="4139" spans="1:12" x14ac:dyDescent="0.2">
      <c r="A4139" s="1">
        <v>43810.606574074074</v>
      </c>
      <c r="B4139" t="s">
        <v>11884</v>
      </c>
      <c r="D4139">
        <v>0</v>
      </c>
      <c r="E4139">
        <v>0</v>
      </c>
      <c r="F4139">
        <v>0</v>
      </c>
      <c r="G4139" t="s">
        <v>11885</v>
      </c>
      <c r="K4139">
        <v>1.2047711853655401E+18</v>
      </c>
      <c r="L4139" t="s">
        <v>11886</v>
      </c>
    </row>
    <row r="4140" spans="1:12" x14ac:dyDescent="0.2">
      <c r="A4140" s="1">
        <v>43810.606388888889</v>
      </c>
      <c r="B4140" t="s">
        <v>11887</v>
      </c>
      <c r="D4140">
        <v>1</v>
      </c>
      <c r="E4140">
        <v>0</v>
      </c>
      <c r="F4140">
        <v>0</v>
      </c>
      <c r="G4140" t="s">
        <v>11888</v>
      </c>
      <c r="K4140">
        <v>1.2047711164196301E+18</v>
      </c>
      <c r="L4140" t="s">
        <v>11889</v>
      </c>
    </row>
    <row r="4141" spans="1:12" x14ac:dyDescent="0.2">
      <c r="A4141" s="1">
        <v>43810.606296296297</v>
      </c>
      <c r="B4141" t="s">
        <v>11890</v>
      </c>
      <c r="D4141">
        <v>0</v>
      </c>
      <c r="E4141">
        <v>0</v>
      </c>
      <c r="F4141">
        <v>0</v>
      </c>
      <c r="G4141" t="s">
        <v>11891</v>
      </c>
      <c r="K4141">
        <v>1.20477108309587E+18</v>
      </c>
      <c r="L4141" t="s">
        <v>11892</v>
      </c>
    </row>
    <row r="4142" spans="1:12" x14ac:dyDescent="0.2">
      <c r="A4142" s="1">
        <v>43810.606249999997</v>
      </c>
      <c r="B4142" t="s">
        <v>6958</v>
      </c>
      <c r="D4142">
        <v>15</v>
      </c>
      <c r="E4142">
        <v>67</v>
      </c>
      <c r="F4142">
        <v>127</v>
      </c>
      <c r="G4142" t="s">
        <v>11893</v>
      </c>
      <c r="K4142">
        <v>1.20477106571041E+18</v>
      </c>
      <c r="L4142" t="s">
        <v>11894</v>
      </c>
    </row>
    <row r="4143" spans="1:12" x14ac:dyDescent="0.2">
      <c r="A4143" s="1">
        <v>43810.606215277781</v>
      </c>
      <c r="B4143" t="s">
        <v>11895</v>
      </c>
      <c r="D4143">
        <v>0</v>
      </c>
      <c r="E4143">
        <v>0</v>
      </c>
      <c r="F4143">
        <v>0</v>
      </c>
      <c r="G4143" t="s">
        <v>11896</v>
      </c>
      <c r="K4143">
        <v>1.2047710527374799E+18</v>
      </c>
      <c r="L4143" t="s">
        <v>11897</v>
      </c>
    </row>
    <row r="4144" spans="1:12" x14ac:dyDescent="0.2">
      <c r="A4144" s="1">
        <v>43810.606168981481</v>
      </c>
      <c r="B4144" t="s">
        <v>11713</v>
      </c>
      <c r="D4144">
        <v>0</v>
      </c>
      <c r="E4144">
        <v>0</v>
      </c>
      <c r="F4144">
        <v>2</v>
      </c>
      <c r="G4144" t="s">
        <v>11898</v>
      </c>
      <c r="K4144">
        <v>1.20477103691233E+18</v>
      </c>
      <c r="L4144" t="s">
        <v>11899</v>
      </c>
    </row>
    <row r="4145" spans="1:12" x14ac:dyDescent="0.2">
      <c r="A4145" s="1">
        <v>43810.606168981481</v>
      </c>
      <c r="B4145" t="s">
        <v>11900</v>
      </c>
      <c r="D4145">
        <v>0</v>
      </c>
      <c r="E4145">
        <v>0</v>
      </c>
      <c r="F4145">
        <v>0</v>
      </c>
      <c r="G4145" t="s">
        <v>11901</v>
      </c>
      <c r="K4145">
        <v>1.20477103684947E+18</v>
      </c>
      <c r="L4145" t="s">
        <v>11902</v>
      </c>
    </row>
    <row r="4146" spans="1:12" x14ac:dyDescent="0.2">
      <c r="A4146" s="1">
        <v>43810.606145833335</v>
      </c>
      <c r="B4146" t="s">
        <v>11903</v>
      </c>
      <c r="D4146">
        <v>1</v>
      </c>
      <c r="E4146">
        <v>5</v>
      </c>
      <c r="F4146">
        <v>12</v>
      </c>
      <c r="G4146" t="s">
        <v>11904</v>
      </c>
      <c r="K4146">
        <v>1.20477102822173E+18</v>
      </c>
      <c r="L4146" t="s">
        <v>11905</v>
      </c>
    </row>
    <row r="4147" spans="1:12" x14ac:dyDescent="0.2">
      <c r="A4147" s="1">
        <v>43810.606122685182</v>
      </c>
      <c r="B4147" t="s">
        <v>11906</v>
      </c>
      <c r="D4147">
        <v>0</v>
      </c>
      <c r="E4147">
        <v>1</v>
      </c>
      <c r="F4147">
        <v>0</v>
      </c>
      <c r="G4147" t="s">
        <v>11907</v>
      </c>
      <c r="K4147">
        <v>1.2047710212089101E+18</v>
      </c>
      <c r="L4147" t="s">
        <v>11908</v>
      </c>
    </row>
    <row r="4148" spans="1:12" x14ac:dyDescent="0.2">
      <c r="A4148" s="1">
        <v>43810.606122685182</v>
      </c>
      <c r="B4148" t="s">
        <v>11493</v>
      </c>
      <c r="D4148">
        <v>1</v>
      </c>
      <c r="E4148">
        <v>0</v>
      </c>
      <c r="F4148">
        <v>0</v>
      </c>
      <c r="G4148" t="s">
        <v>11909</v>
      </c>
      <c r="K4148">
        <v>1.20477102089854E+18</v>
      </c>
      <c r="L4148" t="s">
        <v>11910</v>
      </c>
    </row>
    <row r="4149" spans="1:12" x14ac:dyDescent="0.2">
      <c r="A4149" s="1">
        <v>43810.606122685182</v>
      </c>
      <c r="B4149" t="s">
        <v>11911</v>
      </c>
      <c r="D4149">
        <v>1</v>
      </c>
      <c r="E4149">
        <v>13</v>
      </c>
      <c r="F4149">
        <v>39</v>
      </c>
      <c r="G4149" t="s">
        <v>11912</v>
      </c>
      <c r="K4149">
        <v>1.20477101997997E+18</v>
      </c>
      <c r="L4149" t="s">
        <v>11913</v>
      </c>
    </row>
    <row r="4150" spans="1:12" x14ac:dyDescent="0.2">
      <c r="A4150" s="1">
        <v>43810.606087962966</v>
      </c>
      <c r="B4150" t="s">
        <v>11914</v>
      </c>
      <c r="D4150">
        <v>0</v>
      </c>
      <c r="E4150">
        <v>0</v>
      </c>
      <c r="F4150">
        <v>1</v>
      </c>
      <c r="G4150" t="s">
        <v>11915</v>
      </c>
      <c r="K4150">
        <v>1.2047710060339E+18</v>
      </c>
      <c r="L4150" t="s">
        <v>11916</v>
      </c>
    </row>
    <row r="4151" spans="1:12" x14ac:dyDescent="0.2">
      <c r="A4151" s="1">
        <v>43810.605624999997</v>
      </c>
      <c r="B4151" t="s">
        <v>11917</v>
      </c>
      <c r="D4151">
        <v>0</v>
      </c>
      <c r="E4151">
        <v>0</v>
      </c>
      <c r="F4151">
        <v>0</v>
      </c>
      <c r="G4151" t="s">
        <v>11918</v>
      </c>
      <c r="K4151">
        <v>1.20477084212465E+18</v>
      </c>
      <c r="L4151" t="s">
        <v>11919</v>
      </c>
    </row>
    <row r="4152" spans="1:12" x14ac:dyDescent="0.2">
      <c r="A4152" s="1">
        <v>43810.605624999997</v>
      </c>
      <c r="B4152" t="s">
        <v>11920</v>
      </c>
      <c r="D4152">
        <v>0</v>
      </c>
      <c r="E4152">
        <v>1</v>
      </c>
      <c r="F4152">
        <v>1</v>
      </c>
      <c r="G4152" t="s">
        <v>11921</v>
      </c>
      <c r="K4152">
        <v>1.20477083912158E+18</v>
      </c>
      <c r="L4152" t="s">
        <v>11922</v>
      </c>
    </row>
    <row r="4153" spans="1:12" x14ac:dyDescent="0.2">
      <c r="A4153" s="1">
        <v>43810.605624999997</v>
      </c>
      <c r="B4153" t="s">
        <v>11923</v>
      </c>
      <c r="D4153">
        <v>0</v>
      </c>
      <c r="E4153">
        <v>0</v>
      </c>
      <c r="F4153">
        <v>0</v>
      </c>
      <c r="G4153" t="s">
        <v>11924</v>
      </c>
      <c r="K4153">
        <v>1.2047708387692101E+18</v>
      </c>
      <c r="L4153" t="s">
        <v>11925</v>
      </c>
    </row>
    <row r="4154" spans="1:12" x14ac:dyDescent="0.2">
      <c r="A4154" s="1">
        <v>43810.605520833335</v>
      </c>
      <c r="B4154" t="s">
        <v>11926</v>
      </c>
      <c r="D4154">
        <v>0</v>
      </c>
      <c r="E4154">
        <v>2</v>
      </c>
      <c r="F4154">
        <v>2</v>
      </c>
      <c r="G4154" t="s">
        <v>11927</v>
      </c>
      <c r="K4154">
        <v>1.2047708017671301E+18</v>
      </c>
      <c r="L4154" t="s">
        <v>11928</v>
      </c>
    </row>
    <row r="4155" spans="1:12" x14ac:dyDescent="0.2">
      <c r="A4155" s="1">
        <v>43810.605497685188</v>
      </c>
      <c r="B4155" t="s">
        <v>11929</v>
      </c>
      <c r="D4155">
        <v>0</v>
      </c>
      <c r="E4155">
        <v>0</v>
      </c>
      <c r="F4155">
        <v>0</v>
      </c>
      <c r="G4155" t="s">
        <v>11930</v>
      </c>
      <c r="K4155">
        <v>1.2047707941628301E+18</v>
      </c>
      <c r="L4155" t="s">
        <v>11931</v>
      </c>
    </row>
    <row r="4156" spans="1:12" x14ac:dyDescent="0.2">
      <c r="A4156" s="1">
        <v>43810.605462962965</v>
      </c>
      <c r="B4156" t="s">
        <v>11932</v>
      </c>
      <c r="D4156">
        <v>0</v>
      </c>
      <c r="E4156">
        <v>0</v>
      </c>
      <c r="F4156">
        <v>0</v>
      </c>
      <c r="G4156" t="s">
        <v>11933</v>
      </c>
      <c r="K4156">
        <v>1.2047707806152399E+18</v>
      </c>
      <c r="L4156" t="s">
        <v>11934</v>
      </c>
    </row>
    <row r="4157" spans="1:12" x14ac:dyDescent="0.2">
      <c r="A4157" s="1">
        <v>43810.605439814812</v>
      </c>
      <c r="B4157" t="s">
        <v>11935</v>
      </c>
      <c r="D4157">
        <v>0</v>
      </c>
      <c r="E4157">
        <v>3</v>
      </c>
      <c r="F4157">
        <v>1</v>
      </c>
      <c r="G4157" t="s">
        <v>11936</v>
      </c>
      <c r="K4157">
        <v>1.20477077493617E+18</v>
      </c>
      <c r="L4157" t="s">
        <v>11937</v>
      </c>
    </row>
    <row r="4158" spans="1:12" x14ac:dyDescent="0.2">
      <c r="A4158" s="1">
        <v>43810.605428240742</v>
      </c>
      <c r="B4158" t="s">
        <v>11938</v>
      </c>
      <c r="D4158">
        <v>3</v>
      </c>
      <c r="E4158">
        <v>0</v>
      </c>
      <c r="F4158">
        <v>0</v>
      </c>
      <c r="G4158" t="s">
        <v>11939</v>
      </c>
      <c r="K4158">
        <v>1.20477076924862E+18</v>
      </c>
      <c r="L4158" t="s">
        <v>11940</v>
      </c>
    </row>
    <row r="4159" spans="1:12" x14ac:dyDescent="0.2">
      <c r="A4159" s="1">
        <v>43810.605428240742</v>
      </c>
      <c r="B4159" t="s">
        <v>11941</v>
      </c>
      <c r="D4159">
        <v>2</v>
      </c>
      <c r="E4159">
        <v>0</v>
      </c>
      <c r="F4159">
        <v>1</v>
      </c>
      <c r="G4159" t="s">
        <v>11942</v>
      </c>
      <c r="K4159">
        <v>1.2047707683720599E+18</v>
      </c>
      <c r="L4159" t="s">
        <v>11943</v>
      </c>
    </row>
    <row r="4160" spans="1:12" x14ac:dyDescent="0.2">
      <c r="A4160" s="1">
        <v>43810.605393518519</v>
      </c>
      <c r="B4160" t="s">
        <v>11944</v>
      </c>
      <c r="D4160">
        <v>0</v>
      </c>
      <c r="E4160">
        <v>0</v>
      </c>
      <c r="F4160">
        <v>1</v>
      </c>
      <c r="G4160" t="s">
        <v>11945</v>
      </c>
      <c r="K4160">
        <v>1.2047707564601999E+18</v>
      </c>
      <c r="L4160" t="s">
        <v>11946</v>
      </c>
    </row>
    <row r="4161" spans="1:12" x14ac:dyDescent="0.2">
      <c r="A4161" s="1">
        <v>43810.605358796296</v>
      </c>
      <c r="B4161" t="s">
        <v>11947</v>
      </c>
      <c r="D4161">
        <v>1</v>
      </c>
      <c r="E4161">
        <v>4</v>
      </c>
      <c r="F4161">
        <v>9</v>
      </c>
      <c r="G4161" t="s">
        <v>11948</v>
      </c>
      <c r="K4161">
        <v>1.2047707423002199E+18</v>
      </c>
      <c r="L4161" t="s">
        <v>11949</v>
      </c>
    </row>
    <row r="4162" spans="1:12" x14ac:dyDescent="0.2">
      <c r="A4162" s="1">
        <v>43810.605358796296</v>
      </c>
      <c r="B4162" t="s">
        <v>11701</v>
      </c>
      <c r="D4162">
        <v>0</v>
      </c>
      <c r="E4162">
        <v>13</v>
      </c>
      <c r="F4162">
        <v>31</v>
      </c>
      <c r="G4162" t="s">
        <v>11950</v>
      </c>
      <c r="K4162">
        <v>1.2047707420737201E+18</v>
      </c>
      <c r="L4162" t="s">
        <v>11951</v>
      </c>
    </row>
    <row r="4163" spans="1:12" x14ac:dyDescent="0.2">
      <c r="A4163" s="1">
        <v>43810.605115740742</v>
      </c>
      <c r="B4163" t="s">
        <v>3102</v>
      </c>
      <c r="D4163">
        <v>0</v>
      </c>
      <c r="E4163">
        <v>1</v>
      </c>
      <c r="F4163">
        <v>0</v>
      </c>
      <c r="G4163" t="s">
        <v>11952</v>
      </c>
      <c r="K4163">
        <v>1.2047706550671401E+18</v>
      </c>
      <c r="L4163" t="s">
        <v>11953</v>
      </c>
    </row>
    <row r="4164" spans="1:12" x14ac:dyDescent="0.2">
      <c r="A4164" s="1">
        <v>43810.604988425926</v>
      </c>
      <c r="B4164" t="s">
        <v>11954</v>
      </c>
      <c r="D4164">
        <v>0</v>
      </c>
      <c r="E4164">
        <v>0</v>
      </c>
      <c r="F4164">
        <v>0</v>
      </c>
      <c r="G4164" t="s">
        <v>11955</v>
      </c>
      <c r="K4164">
        <v>1.2047706113415401E+18</v>
      </c>
      <c r="L4164" t="s">
        <v>11956</v>
      </c>
    </row>
    <row r="4165" spans="1:12" x14ac:dyDescent="0.2">
      <c r="A4165" s="1">
        <v>43810.604953703703</v>
      </c>
      <c r="B4165" t="s">
        <v>11707</v>
      </c>
      <c r="D4165">
        <v>0</v>
      </c>
      <c r="E4165">
        <v>0</v>
      </c>
      <c r="F4165">
        <v>3</v>
      </c>
      <c r="G4165" t="s">
        <v>11957</v>
      </c>
      <c r="K4165">
        <v>1.2047705960616801E+18</v>
      </c>
      <c r="L4165" t="s">
        <v>11958</v>
      </c>
    </row>
    <row r="4166" spans="1:12" x14ac:dyDescent="0.2">
      <c r="A4166" s="1">
        <v>43810.604930555557</v>
      </c>
      <c r="B4166" t="s">
        <v>11959</v>
      </c>
      <c r="D4166">
        <v>1</v>
      </c>
      <c r="E4166">
        <v>0</v>
      </c>
      <c r="F4166">
        <v>0</v>
      </c>
      <c r="G4166" t="s">
        <v>11960</v>
      </c>
      <c r="I4166" t="e">
        <f>Lameia7</f>
        <v>#NAME?</v>
      </c>
      <c r="K4166">
        <v>1.2047705879079601E+18</v>
      </c>
      <c r="L4166" t="s">
        <v>11961</v>
      </c>
    </row>
    <row r="4167" spans="1:12" x14ac:dyDescent="0.2">
      <c r="A4167" s="1">
        <v>43810.604895833334</v>
      </c>
      <c r="B4167" t="s">
        <v>11962</v>
      </c>
      <c r="D4167">
        <v>0</v>
      </c>
      <c r="E4167">
        <v>0</v>
      </c>
      <c r="F4167">
        <v>1</v>
      </c>
      <c r="G4167" t="s">
        <v>11963</v>
      </c>
      <c r="K4167">
        <v>1.2047705769355799E+18</v>
      </c>
      <c r="L4167" t="s">
        <v>11964</v>
      </c>
    </row>
    <row r="4168" spans="1:12" x14ac:dyDescent="0.2">
      <c r="A4168" s="1">
        <v>43810.604826388888</v>
      </c>
      <c r="B4168" t="s">
        <v>11965</v>
      </c>
      <c r="D4168">
        <v>0</v>
      </c>
      <c r="E4168">
        <v>0</v>
      </c>
      <c r="F4168">
        <v>0</v>
      </c>
      <c r="G4168" t="s">
        <v>11966</v>
      </c>
      <c r="K4168">
        <v>1.20477054893442E+18</v>
      </c>
      <c r="L4168" t="s">
        <v>11967</v>
      </c>
    </row>
    <row r="4169" spans="1:12" x14ac:dyDescent="0.2">
      <c r="A4169" s="1">
        <v>43810.604780092595</v>
      </c>
      <c r="B4169" t="s">
        <v>11968</v>
      </c>
      <c r="D4169">
        <v>0</v>
      </c>
      <c r="E4169">
        <v>0</v>
      </c>
      <c r="F4169">
        <v>3</v>
      </c>
      <c r="G4169" t="s">
        <v>11969</v>
      </c>
      <c r="K4169">
        <v>1.20477053284511E+18</v>
      </c>
      <c r="L4169" t="s">
        <v>11970</v>
      </c>
    </row>
    <row r="4170" spans="1:12" x14ac:dyDescent="0.2">
      <c r="A4170" s="1">
        <v>43810.604745370372</v>
      </c>
      <c r="B4170" t="s">
        <v>11971</v>
      </c>
      <c r="D4170">
        <v>0</v>
      </c>
      <c r="E4170">
        <v>0</v>
      </c>
      <c r="F4170">
        <v>0</v>
      </c>
      <c r="G4170" t="s">
        <v>11972</v>
      </c>
      <c r="K4170">
        <v>1.20477051980498E+18</v>
      </c>
      <c r="L4170" t="s">
        <v>11973</v>
      </c>
    </row>
    <row r="4171" spans="1:12" x14ac:dyDescent="0.2">
      <c r="A4171" s="1">
        <v>43810.604699074072</v>
      </c>
      <c r="B4171" t="s">
        <v>11974</v>
      </c>
      <c r="D4171">
        <v>3</v>
      </c>
      <c r="E4171">
        <v>0</v>
      </c>
      <c r="F4171">
        <v>1</v>
      </c>
      <c r="G4171" t="s">
        <v>11975</v>
      </c>
      <c r="K4171">
        <v>1.2047705051291599E+18</v>
      </c>
      <c r="L4171" t="s">
        <v>11976</v>
      </c>
    </row>
    <row r="4172" spans="1:12" x14ac:dyDescent="0.2">
      <c r="A4172" s="1">
        <v>43810.604664351849</v>
      </c>
      <c r="B4172" t="s">
        <v>11977</v>
      </c>
      <c r="D4172">
        <v>0</v>
      </c>
      <c r="E4172">
        <v>0</v>
      </c>
      <c r="F4172">
        <v>1</v>
      </c>
      <c r="G4172" t="s">
        <v>11978</v>
      </c>
      <c r="K4172">
        <v>1.2047704936954299E+18</v>
      </c>
      <c r="L4172" t="s">
        <v>11979</v>
      </c>
    </row>
    <row r="4173" spans="1:12" x14ac:dyDescent="0.2">
      <c r="A4173" s="1">
        <v>43810.60460648148</v>
      </c>
      <c r="B4173" t="s">
        <v>11980</v>
      </c>
      <c r="D4173">
        <v>0</v>
      </c>
      <c r="E4173">
        <v>0</v>
      </c>
      <c r="F4173">
        <v>0</v>
      </c>
      <c r="G4173" t="s">
        <v>11981</v>
      </c>
      <c r="K4173">
        <v>1.2047704697586099E+18</v>
      </c>
      <c r="L4173" t="s">
        <v>11982</v>
      </c>
    </row>
    <row r="4174" spans="1:12" x14ac:dyDescent="0.2">
      <c r="A4174" s="1">
        <v>43810.604537037034</v>
      </c>
      <c r="B4174" t="s">
        <v>10807</v>
      </c>
      <c r="D4174">
        <v>83</v>
      </c>
      <c r="E4174">
        <v>353</v>
      </c>
      <c r="F4174">
        <v>542</v>
      </c>
      <c r="G4174" t="s">
        <v>11983</v>
      </c>
      <c r="K4174">
        <v>1.2047704475581299E+18</v>
      </c>
      <c r="L4174" t="s">
        <v>11984</v>
      </c>
    </row>
    <row r="4175" spans="1:12" x14ac:dyDescent="0.2">
      <c r="A4175" s="1">
        <v>43810.604467592595</v>
      </c>
      <c r="B4175" t="s">
        <v>11985</v>
      </c>
      <c r="D4175">
        <v>0</v>
      </c>
      <c r="E4175">
        <v>0</v>
      </c>
      <c r="F4175">
        <v>0</v>
      </c>
      <c r="G4175" t="s">
        <v>11986</v>
      </c>
      <c r="K4175">
        <v>1.20477041939341E+18</v>
      </c>
      <c r="L4175" t="s">
        <v>11987</v>
      </c>
    </row>
    <row r="4176" spans="1:12" x14ac:dyDescent="0.2">
      <c r="A4176" s="1">
        <v>43810.604386574072</v>
      </c>
      <c r="B4176" t="s">
        <v>11988</v>
      </c>
      <c r="D4176">
        <v>0</v>
      </c>
      <c r="E4176">
        <v>0</v>
      </c>
      <c r="F4176">
        <v>0</v>
      </c>
      <c r="G4176" t="s">
        <v>11989</v>
      </c>
      <c r="K4176">
        <v>1.2047703898151501E+18</v>
      </c>
      <c r="L4176" t="s">
        <v>11990</v>
      </c>
    </row>
    <row r="4177" spans="1:12" x14ac:dyDescent="0.2">
      <c r="A4177" s="1">
        <v>43810.604317129626</v>
      </c>
      <c r="B4177" t="s">
        <v>11991</v>
      </c>
      <c r="D4177">
        <v>0</v>
      </c>
      <c r="E4177">
        <v>0</v>
      </c>
      <c r="F4177">
        <v>0</v>
      </c>
      <c r="G4177" t="s">
        <v>11992</v>
      </c>
      <c r="K4177">
        <v>1.2047703675224499E+18</v>
      </c>
      <c r="L4177" t="s">
        <v>11993</v>
      </c>
    </row>
    <row r="4178" spans="1:12" x14ac:dyDescent="0.2">
      <c r="A4178" s="1">
        <v>43810.604247685187</v>
      </c>
      <c r="B4178" t="s">
        <v>11994</v>
      </c>
      <c r="D4178">
        <v>0</v>
      </c>
      <c r="E4178">
        <v>0</v>
      </c>
      <c r="F4178">
        <v>0</v>
      </c>
      <c r="G4178" t="s">
        <v>11995</v>
      </c>
      <c r="K4178">
        <v>1.20477034044819E+18</v>
      </c>
      <c r="L4178" t="s">
        <v>11996</v>
      </c>
    </row>
    <row r="4179" spans="1:12" x14ac:dyDescent="0.2">
      <c r="A4179" s="1">
        <v>43810.604224537034</v>
      </c>
      <c r="B4179" t="s">
        <v>11997</v>
      </c>
      <c r="D4179">
        <v>0</v>
      </c>
      <c r="E4179">
        <v>0</v>
      </c>
      <c r="F4179">
        <v>0</v>
      </c>
      <c r="G4179" t="s">
        <v>11998</v>
      </c>
      <c r="K4179">
        <v>1.20477033187086E+18</v>
      </c>
      <c r="L4179" t="s">
        <v>11999</v>
      </c>
    </row>
    <row r="4180" spans="1:12" x14ac:dyDescent="0.2">
      <c r="A4180" s="1">
        <v>43810.604189814818</v>
      </c>
      <c r="B4180" t="s">
        <v>12000</v>
      </c>
      <c r="D4180">
        <v>0</v>
      </c>
      <c r="E4180">
        <v>1</v>
      </c>
      <c r="F4180">
        <v>1</v>
      </c>
      <c r="G4180" t="s">
        <v>12001</v>
      </c>
      <c r="K4180">
        <v>1.2047703214227799E+18</v>
      </c>
      <c r="L4180" t="s">
        <v>12002</v>
      </c>
    </row>
    <row r="4181" spans="1:12" x14ac:dyDescent="0.2">
      <c r="A4181" s="1">
        <v>43810.604166666664</v>
      </c>
      <c r="B4181" t="s">
        <v>7089</v>
      </c>
      <c r="D4181">
        <v>0</v>
      </c>
      <c r="E4181">
        <v>2</v>
      </c>
      <c r="F4181">
        <v>3</v>
      </c>
      <c r="G4181" t="s">
        <v>12003</v>
      </c>
      <c r="I4181" t="e">
        <f>_xlfn.SINGLE(alyaum _xlfn.SINGLE(ibahathek11))</f>
        <v>#NAME?</v>
      </c>
      <c r="K4181">
        <v>1.2047703130886999E+18</v>
      </c>
      <c r="L4181" t="s">
        <v>12004</v>
      </c>
    </row>
    <row r="4182" spans="1:12" x14ac:dyDescent="0.2">
      <c r="A4182" s="1">
        <v>43810.604131944441</v>
      </c>
      <c r="B4182" t="s">
        <v>12005</v>
      </c>
      <c r="D4182">
        <v>0</v>
      </c>
      <c r="E4182">
        <v>0</v>
      </c>
      <c r="F4182">
        <v>0</v>
      </c>
      <c r="G4182" t="s">
        <v>12006</v>
      </c>
      <c r="K4182">
        <v>1.2047703005896699E+18</v>
      </c>
      <c r="L4182" t="s">
        <v>12007</v>
      </c>
    </row>
    <row r="4183" spans="1:12" x14ac:dyDescent="0.2">
      <c r="A4183" s="1">
        <v>43810.604097222225</v>
      </c>
      <c r="B4183" t="s">
        <v>12008</v>
      </c>
      <c r="D4183">
        <v>0</v>
      </c>
      <c r="E4183">
        <v>0</v>
      </c>
      <c r="F4183">
        <v>1</v>
      </c>
      <c r="G4183" t="s">
        <v>12009</v>
      </c>
      <c r="K4183">
        <v>1.20477028694561E+18</v>
      </c>
      <c r="L4183" t="s">
        <v>12010</v>
      </c>
    </row>
    <row r="4184" spans="1:12" x14ac:dyDescent="0.2">
      <c r="A4184" s="1">
        <v>43810.604062500002</v>
      </c>
      <c r="B4184" t="s">
        <v>393</v>
      </c>
      <c r="D4184">
        <v>53</v>
      </c>
      <c r="E4184">
        <v>35</v>
      </c>
      <c r="F4184">
        <v>71</v>
      </c>
      <c r="G4184" t="s">
        <v>12011</v>
      </c>
      <c r="K4184">
        <v>1.20477027513026E+18</v>
      </c>
      <c r="L4184" t="s">
        <v>12012</v>
      </c>
    </row>
    <row r="4185" spans="1:12" x14ac:dyDescent="0.2">
      <c r="A4185" s="1">
        <v>43810.604062500002</v>
      </c>
      <c r="B4185" t="s">
        <v>12013</v>
      </c>
      <c r="D4185">
        <v>0</v>
      </c>
      <c r="E4185">
        <v>1</v>
      </c>
      <c r="F4185">
        <v>4</v>
      </c>
      <c r="G4185" t="s">
        <v>12014</v>
      </c>
      <c r="K4185">
        <v>1.2047702741194299E+18</v>
      </c>
      <c r="L4185" t="s">
        <v>12015</v>
      </c>
    </row>
    <row r="4186" spans="1:12" x14ac:dyDescent="0.2">
      <c r="A4186" s="1">
        <v>43810.603935185187</v>
      </c>
      <c r="B4186" t="s">
        <v>10578</v>
      </c>
      <c r="D4186">
        <v>0</v>
      </c>
      <c r="E4186">
        <v>1</v>
      </c>
      <c r="F4186">
        <v>1</v>
      </c>
      <c r="G4186" t="s">
        <v>12016</v>
      </c>
      <c r="K4186">
        <v>1.204770227504E+18</v>
      </c>
      <c r="L4186" t="s">
        <v>12017</v>
      </c>
    </row>
    <row r="4187" spans="1:12" x14ac:dyDescent="0.2">
      <c r="A4187" s="1">
        <v>43810.60392361111</v>
      </c>
      <c r="B4187" t="s">
        <v>11935</v>
      </c>
      <c r="D4187">
        <v>6</v>
      </c>
      <c r="E4187">
        <v>21</v>
      </c>
      <c r="F4187">
        <v>8</v>
      </c>
      <c r="G4187" t="s">
        <v>12018</v>
      </c>
      <c r="K4187">
        <v>1.2047702243498099E+18</v>
      </c>
      <c r="L4187" t="s">
        <v>12019</v>
      </c>
    </row>
    <row r="4188" spans="1:12" x14ac:dyDescent="0.2">
      <c r="A4188" s="1">
        <v>43810.603888888887</v>
      </c>
      <c r="B4188" t="s">
        <v>12020</v>
      </c>
      <c r="D4188">
        <v>0</v>
      </c>
      <c r="E4188">
        <v>0</v>
      </c>
      <c r="F4188">
        <v>0</v>
      </c>
      <c r="G4188" t="s">
        <v>12021</v>
      </c>
      <c r="K4188">
        <v>1.20477021141043E+18</v>
      </c>
      <c r="L4188" t="s">
        <v>12022</v>
      </c>
    </row>
    <row r="4189" spans="1:12" x14ac:dyDescent="0.2">
      <c r="A4189" s="1">
        <v>43810.603865740741</v>
      </c>
      <c r="B4189" t="s">
        <v>12023</v>
      </c>
      <c r="D4189">
        <v>2</v>
      </c>
      <c r="E4189">
        <v>0</v>
      </c>
      <c r="F4189">
        <v>0</v>
      </c>
      <c r="G4189" t="s">
        <v>12024</v>
      </c>
      <c r="K4189">
        <v>1.2047702038397199E+18</v>
      </c>
      <c r="L4189" t="s">
        <v>12025</v>
      </c>
    </row>
    <row r="4190" spans="1:12" x14ac:dyDescent="0.2">
      <c r="A4190" s="1">
        <v>43810.603784722225</v>
      </c>
      <c r="B4190" t="s">
        <v>12026</v>
      </c>
      <c r="D4190">
        <v>0</v>
      </c>
      <c r="E4190">
        <v>1</v>
      </c>
      <c r="F4190">
        <v>1</v>
      </c>
      <c r="G4190" t="s">
        <v>12027</v>
      </c>
      <c r="K4190">
        <v>1.2047701715603E+18</v>
      </c>
      <c r="L4190" t="s">
        <v>12028</v>
      </c>
    </row>
    <row r="4191" spans="1:12" x14ac:dyDescent="0.2">
      <c r="A4191" s="1">
        <v>43810.60359953704</v>
      </c>
      <c r="B4191" t="s">
        <v>12029</v>
      </c>
      <c r="D4191">
        <v>0</v>
      </c>
      <c r="E4191">
        <v>0</v>
      </c>
      <c r="F4191">
        <v>1</v>
      </c>
      <c r="G4191" t="s">
        <v>12030</v>
      </c>
      <c r="K4191">
        <v>1.20477010504704E+18</v>
      </c>
      <c r="L4191" t="s">
        <v>12031</v>
      </c>
    </row>
    <row r="4192" spans="1:12" x14ac:dyDescent="0.2">
      <c r="A4192" s="1">
        <v>43810.603414351855</v>
      </c>
      <c r="B4192" t="s">
        <v>12032</v>
      </c>
      <c r="D4192">
        <v>0</v>
      </c>
      <c r="E4192">
        <v>0</v>
      </c>
      <c r="F4192">
        <v>0</v>
      </c>
      <c r="G4192" t="s">
        <v>12033</v>
      </c>
      <c r="K4192">
        <v>1.2047700371496801E+18</v>
      </c>
      <c r="L4192" t="s">
        <v>12034</v>
      </c>
    </row>
    <row r="4193" spans="1:12" x14ac:dyDescent="0.2">
      <c r="A4193" s="1">
        <v>43810.603402777779</v>
      </c>
      <c r="B4193" t="s">
        <v>12035</v>
      </c>
      <c r="D4193">
        <v>0</v>
      </c>
      <c r="E4193">
        <v>0</v>
      </c>
      <c r="F4193">
        <v>1</v>
      </c>
      <c r="G4193" t="s">
        <v>12036</v>
      </c>
      <c r="K4193">
        <v>1.20477003629825E+18</v>
      </c>
      <c r="L4193" t="s">
        <v>12037</v>
      </c>
    </row>
    <row r="4194" spans="1:12" x14ac:dyDescent="0.2">
      <c r="A4194" s="1">
        <v>43810.603391203702</v>
      </c>
      <c r="B4194" t="s">
        <v>12038</v>
      </c>
      <c r="D4194">
        <v>0</v>
      </c>
      <c r="E4194">
        <v>0</v>
      </c>
      <c r="F4194">
        <v>0</v>
      </c>
      <c r="G4194" t="s">
        <v>12039</v>
      </c>
      <c r="K4194">
        <v>1.2047700302794299E+18</v>
      </c>
      <c r="L4194" t="s">
        <v>12040</v>
      </c>
    </row>
    <row r="4195" spans="1:12" x14ac:dyDescent="0.2">
      <c r="A4195" s="1">
        <v>43810.603356481479</v>
      </c>
      <c r="B4195" t="s">
        <v>12041</v>
      </c>
      <c r="D4195">
        <v>0</v>
      </c>
      <c r="E4195">
        <v>0</v>
      </c>
      <c r="F4195">
        <v>0</v>
      </c>
      <c r="G4195" t="s">
        <v>12042</v>
      </c>
      <c r="K4195">
        <v>1.20477001760003E+18</v>
      </c>
      <c r="L4195" t="s">
        <v>12043</v>
      </c>
    </row>
    <row r="4196" spans="1:12" x14ac:dyDescent="0.2">
      <c r="A4196" s="1">
        <v>43810.603298611109</v>
      </c>
      <c r="B4196" t="s">
        <v>12038</v>
      </c>
      <c r="D4196">
        <v>0</v>
      </c>
      <c r="E4196">
        <v>0</v>
      </c>
      <c r="F4196">
        <v>0</v>
      </c>
      <c r="G4196" t="s">
        <v>12039</v>
      </c>
      <c r="K4196">
        <v>1.2047699986752799E+18</v>
      </c>
      <c r="L4196" t="s">
        <v>12044</v>
      </c>
    </row>
    <row r="4197" spans="1:12" x14ac:dyDescent="0.2">
      <c r="A4197" s="1">
        <v>43810.603217592594</v>
      </c>
      <c r="B4197" t="s">
        <v>12038</v>
      </c>
      <c r="D4197">
        <v>0</v>
      </c>
      <c r="E4197">
        <v>0</v>
      </c>
      <c r="F4197">
        <v>0</v>
      </c>
      <c r="G4197" t="s">
        <v>12039</v>
      </c>
      <c r="K4197">
        <v>1.2047699671970801E+18</v>
      </c>
      <c r="L4197" t="s">
        <v>12045</v>
      </c>
    </row>
    <row r="4198" spans="1:12" x14ac:dyDescent="0.2">
      <c r="A4198" s="1">
        <v>43810.603171296294</v>
      </c>
      <c r="B4198" t="s">
        <v>12046</v>
      </c>
      <c r="D4198">
        <v>0</v>
      </c>
      <c r="E4198">
        <v>0</v>
      </c>
      <c r="F4198">
        <v>0</v>
      </c>
      <c r="G4198" t="s">
        <v>6451</v>
      </c>
      <c r="K4198">
        <v>1.20476995289873E+18</v>
      </c>
      <c r="L4198" t="s">
        <v>12047</v>
      </c>
    </row>
    <row r="4199" spans="1:12" x14ac:dyDescent="0.2">
      <c r="A4199" s="1">
        <v>43810.603125000001</v>
      </c>
      <c r="B4199" t="s">
        <v>12038</v>
      </c>
      <c r="D4199">
        <v>0</v>
      </c>
      <c r="E4199">
        <v>0</v>
      </c>
      <c r="F4199">
        <v>0</v>
      </c>
      <c r="G4199" t="s">
        <v>12039</v>
      </c>
      <c r="K4199">
        <v>1.2047699353706601E+18</v>
      </c>
      <c r="L4199" t="s">
        <v>12048</v>
      </c>
    </row>
    <row r="4200" spans="1:12" x14ac:dyDescent="0.2">
      <c r="A4200" s="1">
        <v>43810.603125000001</v>
      </c>
      <c r="B4200" t="s">
        <v>12049</v>
      </c>
      <c r="D4200">
        <v>37</v>
      </c>
      <c r="E4200">
        <v>79</v>
      </c>
      <c r="F4200">
        <v>117</v>
      </c>
      <c r="G4200" t="s">
        <v>12050</v>
      </c>
      <c r="K4200">
        <v>1.2047699321536901E+18</v>
      </c>
      <c r="L4200" t="s">
        <v>12051</v>
      </c>
    </row>
    <row r="4201" spans="1:12" x14ac:dyDescent="0.2">
      <c r="A4201" s="1">
        <v>43810.603043981479</v>
      </c>
      <c r="B4201" t="s">
        <v>12038</v>
      </c>
      <c r="D4201">
        <v>0</v>
      </c>
      <c r="E4201">
        <v>0</v>
      </c>
      <c r="F4201">
        <v>0</v>
      </c>
      <c r="G4201" t="s">
        <v>12039</v>
      </c>
      <c r="K4201">
        <v>1.2047699032885E+18</v>
      </c>
      <c r="L4201" t="s">
        <v>12052</v>
      </c>
    </row>
    <row r="4202" spans="1:12" x14ac:dyDescent="0.2">
      <c r="A4202" s="1">
        <v>43810.602986111109</v>
      </c>
      <c r="B4202" t="s">
        <v>12053</v>
      </c>
      <c r="D4202">
        <v>0</v>
      </c>
      <c r="E4202">
        <v>0</v>
      </c>
      <c r="F4202">
        <v>0</v>
      </c>
      <c r="G4202" t="s">
        <v>12054</v>
      </c>
      <c r="K4202">
        <v>1.2047698820653E+18</v>
      </c>
      <c r="L4202" t="s">
        <v>12055</v>
      </c>
    </row>
    <row r="4203" spans="1:12" x14ac:dyDescent="0.2">
      <c r="A4203" s="1">
        <v>43810.602951388886</v>
      </c>
      <c r="B4203" t="s">
        <v>12038</v>
      </c>
      <c r="D4203">
        <v>0</v>
      </c>
      <c r="E4203">
        <v>0</v>
      </c>
      <c r="F4203">
        <v>0</v>
      </c>
      <c r="G4203" t="s">
        <v>12039</v>
      </c>
      <c r="K4203">
        <v>1.2047698718688901E+18</v>
      </c>
      <c r="L4203" t="s">
        <v>12056</v>
      </c>
    </row>
    <row r="4204" spans="1:12" x14ac:dyDescent="0.2">
      <c r="A4204" s="1">
        <v>43810.602870370371</v>
      </c>
      <c r="B4204" t="s">
        <v>12038</v>
      </c>
      <c r="D4204">
        <v>0</v>
      </c>
      <c r="E4204">
        <v>0</v>
      </c>
      <c r="F4204">
        <v>0</v>
      </c>
      <c r="G4204" t="s">
        <v>12039</v>
      </c>
      <c r="K4204">
        <v>1.2047698403738601E+18</v>
      </c>
      <c r="L4204" t="s">
        <v>12057</v>
      </c>
    </row>
    <row r="4205" spans="1:12" x14ac:dyDescent="0.2">
      <c r="A4205" s="1">
        <v>43810.602777777778</v>
      </c>
      <c r="B4205" t="s">
        <v>1163</v>
      </c>
      <c r="D4205">
        <v>0</v>
      </c>
      <c r="E4205">
        <v>0</v>
      </c>
      <c r="F4205">
        <v>0</v>
      </c>
      <c r="G4205" t="s">
        <v>12058</v>
      </c>
      <c r="K4205">
        <v>1.2047698093486001E+18</v>
      </c>
      <c r="L4205" t="s">
        <v>12059</v>
      </c>
    </row>
    <row r="4206" spans="1:12" x14ac:dyDescent="0.2">
      <c r="A4206" s="1">
        <v>43810.602777777778</v>
      </c>
      <c r="B4206" t="s">
        <v>12038</v>
      </c>
      <c r="D4206">
        <v>0</v>
      </c>
      <c r="E4206">
        <v>0</v>
      </c>
      <c r="F4206">
        <v>0</v>
      </c>
      <c r="G4206" t="s">
        <v>12039</v>
      </c>
      <c r="K4206">
        <v>1.2047698090885499E+18</v>
      </c>
      <c r="L4206" t="s">
        <v>12060</v>
      </c>
    </row>
    <row r="4207" spans="1:12" x14ac:dyDescent="0.2">
      <c r="A4207" s="1">
        <v>43810.602777777778</v>
      </c>
      <c r="B4207" t="s">
        <v>12061</v>
      </c>
      <c r="D4207">
        <v>0</v>
      </c>
      <c r="E4207">
        <v>1</v>
      </c>
      <c r="F4207">
        <v>2</v>
      </c>
      <c r="G4207" t="s">
        <v>12062</v>
      </c>
      <c r="K4207">
        <v>1.2047698070333901E+18</v>
      </c>
      <c r="L4207" t="s">
        <v>12063</v>
      </c>
    </row>
    <row r="4208" spans="1:12" x14ac:dyDescent="0.2">
      <c r="A4208" s="1">
        <v>43810.602777777778</v>
      </c>
      <c r="B4208" t="s">
        <v>12064</v>
      </c>
      <c r="D4208">
        <v>0</v>
      </c>
      <c r="E4208">
        <v>0</v>
      </c>
      <c r="F4208">
        <v>1</v>
      </c>
      <c r="G4208" t="s">
        <v>12065</v>
      </c>
      <c r="K4208">
        <v>1.204769806312E+18</v>
      </c>
      <c r="L4208" t="s">
        <v>12066</v>
      </c>
    </row>
    <row r="4209" spans="1:12" x14ac:dyDescent="0.2">
      <c r="A4209" s="1">
        <v>43810.602754629632</v>
      </c>
      <c r="B4209" t="s">
        <v>12067</v>
      </c>
      <c r="D4209">
        <v>0</v>
      </c>
      <c r="E4209">
        <v>0</v>
      </c>
      <c r="F4209">
        <v>0</v>
      </c>
      <c r="G4209" t="s">
        <v>12068</v>
      </c>
      <c r="K4209">
        <v>1.2047698015765901E+18</v>
      </c>
      <c r="L4209" t="s">
        <v>12069</v>
      </c>
    </row>
    <row r="4210" spans="1:12" x14ac:dyDescent="0.2">
      <c r="A4210" s="1">
        <v>43810.602754629632</v>
      </c>
      <c r="B4210" t="s">
        <v>12070</v>
      </c>
      <c r="C4210" t="s">
        <v>12071</v>
      </c>
      <c r="D4210">
        <v>0</v>
      </c>
      <c r="E4210">
        <v>0</v>
      </c>
      <c r="F4210">
        <v>0</v>
      </c>
      <c r="G4210" t="s">
        <v>12072</v>
      </c>
      <c r="K4210">
        <v>1.20476980066226E+18</v>
      </c>
      <c r="L4210" t="s">
        <v>12073</v>
      </c>
    </row>
    <row r="4211" spans="1:12" x14ac:dyDescent="0.2">
      <c r="A4211" s="1">
        <v>43810.602719907409</v>
      </c>
      <c r="B4211" t="s">
        <v>12074</v>
      </c>
      <c r="D4211">
        <v>0</v>
      </c>
      <c r="E4211">
        <v>0</v>
      </c>
      <c r="F4211">
        <v>0</v>
      </c>
      <c r="G4211" t="s">
        <v>12036</v>
      </c>
      <c r="K4211">
        <v>1.2047697868629499E+18</v>
      </c>
      <c r="L4211" t="s">
        <v>12075</v>
      </c>
    </row>
    <row r="4212" spans="1:12" x14ac:dyDescent="0.2">
      <c r="A4212" s="1">
        <v>43810.602696759262</v>
      </c>
      <c r="B4212" t="s">
        <v>12038</v>
      </c>
      <c r="D4212">
        <v>0</v>
      </c>
      <c r="E4212">
        <v>0</v>
      </c>
      <c r="F4212">
        <v>0</v>
      </c>
      <c r="G4212" t="s">
        <v>12039</v>
      </c>
      <c r="K4212">
        <v>1.20476977722447E+18</v>
      </c>
      <c r="L4212" t="s">
        <v>12076</v>
      </c>
    </row>
    <row r="4213" spans="1:12" x14ac:dyDescent="0.2">
      <c r="A4213" s="1">
        <v>43810.60260416667</v>
      </c>
      <c r="B4213" t="s">
        <v>12038</v>
      </c>
      <c r="D4213">
        <v>0</v>
      </c>
      <c r="E4213">
        <v>0</v>
      </c>
      <c r="F4213">
        <v>0</v>
      </c>
      <c r="G4213" t="s">
        <v>12039</v>
      </c>
      <c r="K4213">
        <v>1.20476974555743E+18</v>
      </c>
      <c r="L4213" t="s">
        <v>12077</v>
      </c>
    </row>
    <row r="4214" spans="1:12" x14ac:dyDescent="0.2">
      <c r="A4214" s="1">
        <v>43810.60255787037</v>
      </c>
      <c r="B4214" t="s">
        <v>12078</v>
      </c>
      <c r="D4214">
        <v>0</v>
      </c>
      <c r="E4214">
        <v>0</v>
      </c>
      <c r="F4214">
        <v>0</v>
      </c>
      <c r="G4214" t="s">
        <v>12079</v>
      </c>
      <c r="K4214">
        <v>1.2047697274883599E+18</v>
      </c>
      <c r="L4214" t="s">
        <v>12080</v>
      </c>
    </row>
    <row r="4215" spans="1:12" x14ac:dyDescent="0.2">
      <c r="A4215" s="1">
        <v>43810.602511574078</v>
      </c>
      <c r="B4215" t="s">
        <v>12038</v>
      </c>
      <c r="D4215">
        <v>0</v>
      </c>
      <c r="E4215">
        <v>0</v>
      </c>
      <c r="F4215">
        <v>0</v>
      </c>
      <c r="G4215" t="s">
        <v>12039</v>
      </c>
      <c r="K4215">
        <v>1.20476971376047E+18</v>
      </c>
      <c r="L4215" t="s">
        <v>12081</v>
      </c>
    </row>
    <row r="4216" spans="1:12" x14ac:dyDescent="0.2">
      <c r="A4216" s="1">
        <v>43810.602500000001</v>
      </c>
      <c r="B4216" t="s">
        <v>12082</v>
      </c>
      <c r="D4216">
        <v>0</v>
      </c>
      <c r="E4216">
        <v>1</v>
      </c>
      <c r="F4216">
        <v>0</v>
      </c>
      <c r="G4216" t="s">
        <v>12083</v>
      </c>
      <c r="K4216">
        <v>1.2047697080435699E+18</v>
      </c>
      <c r="L4216" t="s">
        <v>12084</v>
      </c>
    </row>
    <row r="4217" spans="1:12" x14ac:dyDescent="0.2">
      <c r="A4217" s="1">
        <v>43810.602430555555</v>
      </c>
      <c r="B4217" t="s">
        <v>12038</v>
      </c>
      <c r="D4217">
        <v>0</v>
      </c>
      <c r="E4217">
        <v>0</v>
      </c>
      <c r="F4217">
        <v>0</v>
      </c>
      <c r="G4217" t="s">
        <v>12039</v>
      </c>
      <c r="K4217">
        <v>1.20476968186273E+18</v>
      </c>
      <c r="L4217" t="s">
        <v>12085</v>
      </c>
    </row>
    <row r="4218" spans="1:12" x14ac:dyDescent="0.2">
      <c r="A4218" s="1">
        <v>43810.602337962962</v>
      </c>
      <c r="B4218" t="s">
        <v>12038</v>
      </c>
      <c r="D4218">
        <v>0</v>
      </c>
      <c r="E4218">
        <v>0</v>
      </c>
      <c r="F4218">
        <v>0</v>
      </c>
      <c r="G4218" t="s">
        <v>12039</v>
      </c>
      <c r="K4218">
        <v>1.20476965025026E+18</v>
      </c>
      <c r="L4218" t="s">
        <v>12086</v>
      </c>
    </row>
    <row r="4219" spans="1:12" x14ac:dyDescent="0.2">
      <c r="A4219" s="1">
        <v>43810.602337962962</v>
      </c>
      <c r="B4219" t="s">
        <v>11962</v>
      </c>
      <c r="D4219">
        <v>0</v>
      </c>
      <c r="E4219">
        <v>0</v>
      </c>
      <c r="F4219">
        <v>1</v>
      </c>
      <c r="G4219" t="s">
        <v>12087</v>
      </c>
      <c r="K4219">
        <v>1.2047696489836401E+18</v>
      </c>
      <c r="L4219" t="s">
        <v>12088</v>
      </c>
    </row>
    <row r="4220" spans="1:12" x14ac:dyDescent="0.2">
      <c r="A4220" s="1">
        <v>43810.602256944447</v>
      </c>
      <c r="B4220" t="s">
        <v>12038</v>
      </c>
      <c r="D4220">
        <v>0</v>
      </c>
      <c r="E4220">
        <v>0</v>
      </c>
      <c r="F4220">
        <v>0</v>
      </c>
      <c r="G4220" t="s">
        <v>12039</v>
      </c>
      <c r="K4220">
        <v>1.2047696187636101E+18</v>
      </c>
      <c r="L4220" t="s">
        <v>12089</v>
      </c>
    </row>
    <row r="4221" spans="1:12" x14ac:dyDescent="0.2">
      <c r="A4221" s="1">
        <v>43810.602233796293</v>
      </c>
      <c r="B4221" t="s">
        <v>12090</v>
      </c>
      <c r="D4221">
        <v>1</v>
      </c>
      <c r="E4221">
        <v>0</v>
      </c>
      <c r="F4221">
        <v>0</v>
      </c>
      <c r="G4221" t="s">
        <v>12091</v>
      </c>
      <c r="K4221">
        <v>1.20476961257709E+18</v>
      </c>
      <c r="L4221" t="s">
        <v>12092</v>
      </c>
    </row>
    <row r="4222" spans="1:12" x14ac:dyDescent="0.2">
      <c r="A4222" s="1">
        <v>43810.602164351854</v>
      </c>
      <c r="B4222" t="s">
        <v>12038</v>
      </c>
      <c r="D4222">
        <v>0</v>
      </c>
      <c r="E4222">
        <v>0</v>
      </c>
      <c r="F4222">
        <v>0</v>
      </c>
      <c r="G4222" t="s">
        <v>12039</v>
      </c>
      <c r="K4222">
        <v>1.20476958728957E+18</v>
      </c>
      <c r="L4222" t="s">
        <v>12093</v>
      </c>
    </row>
    <row r="4223" spans="1:12" x14ac:dyDescent="0.2">
      <c r="A4223" s="1">
        <v>43810.602118055554</v>
      </c>
      <c r="B4223" t="s">
        <v>12094</v>
      </c>
      <c r="D4223">
        <v>0</v>
      </c>
      <c r="E4223">
        <v>0</v>
      </c>
      <c r="F4223">
        <v>0</v>
      </c>
      <c r="G4223" t="s">
        <v>12095</v>
      </c>
      <c r="K4223">
        <v>1.2047695678237901E+18</v>
      </c>
      <c r="L4223" t="s">
        <v>12096</v>
      </c>
    </row>
    <row r="4224" spans="1:12" x14ac:dyDescent="0.2">
      <c r="A4224" s="1">
        <v>43810.602083333331</v>
      </c>
      <c r="B4224" t="s">
        <v>8915</v>
      </c>
      <c r="D4224">
        <v>7</v>
      </c>
      <c r="E4224">
        <v>60</v>
      </c>
      <c r="F4224">
        <v>84</v>
      </c>
      <c r="G4224" t="s">
        <v>12097</v>
      </c>
      <c r="K4224">
        <v>1.2047695557693599E+18</v>
      </c>
      <c r="L4224" t="s">
        <v>12098</v>
      </c>
    </row>
    <row r="4225" spans="1:12" x14ac:dyDescent="0.2">
      <c r="A4225" s="1">
        <v>43810.602083333331</v>
      </c>
      <c r="B4225" t="s">
        <v>12038</v>
      </c>
      <c r="D4225">
        <v>0</v>
      </c>
      <c r="E4225">
        <v>0</v>
      </c>
      <c r="F4225">
        <v>0</v>
      </c>
      <c r="G4225" t="s">
        <v>12039</v>
      </c>
      <c r="K4225">
        <v>1.2047695551654001E+18</v>
      </c>
      <c r="L4225" t="s">
        <v>12099</v>
      </c>
    </row>
    <row r="4226" spans="1:12" x14ac:dyDescent="0.2">
      <c r="A4226" s="1">
        <v>43810.601990740739</v>
      </c>
      <c r="B4226" t="s">
        <v>12038</v>
      </c>
      <c r="D4226">
        <v>0</v>
      </c>
      <c r="E4226">
        <v>0</v>
      </c>
      <c r="F4226">
        <v>0</v>
      </c>
      <c r="G4226" t="s">
        <v>12039</v>
      </c>
      <c r="K4226">
        <v>1.2047695237290801E+18</v>
      </c>
      <c r="L4226" t="s">
        <v>12100</v>
      </c>
    </row>
    <row r="4227" spans="1:12" x14ac:dyDescent="0.2">
      <c r="A4227" s="1">
        <v>43810.601990740739</v>
      </c>
      <c r="B4227" t="s">
        <v>12101</v>
      </c>
      <c r="D4227">
        <v>0</v>
      </c>
      <c r="E4227">
        <v>0</v>
      </c>
      <c r="F4227">
        <v>0</v>
      </c>
      <c r="G4227" t="s">
        <v>12083</v>
      </c>
      <c r="K4227">
        <v>1.2047695232467999E+18</v>
      </c>
      <c r="L4227" t="s">
        <v>12102</v>
      </c>
    </row>
    <row r="4228" spans="1:12" x14ac:dyDescent="0.2">
      <c r="A4228" s="1">
        <v>43810.601967592593</v>
      </c>
      <c r="B4228" t="s">
        <v>12103</v>
      </c>
      <c r="D4228">
        <v>0</v>
      </c>
      <c r="E4228">
        <v>0</v>
      </c>
      <c r="F4228">
        <v>0</v>
      </c>
      <c r="G4228" t="s">
        <v>12104</v>
      </c>
      <c r="K4228">
        <v>1.2047695141283599E+18</v>
      </c>
      <c r="L4228" t="s">
        <v>12105</v>
      </c>
    </row>
    <row r="4229" spans="1:12" x14ac:dyDescent="0.2">
      <c r="A4229" s="1">
        <v>43810.601909722223</v>
      </c>
      <c r="B4229" t="s">
        <v>12038</v>
      </c>
      <c r="D4229">
        <v>0</v>
      </c>
      <c r="E4229">
        <v>0</v>
      </c>
      <c r="F4229">
        <v>0</v>
      </c>
      <c r="G4229" t="s">
        <v>12039</v>
      </c>
      <c r="K4229">
        <v>1.2047694922173299E+18</v>
      </c>
      <c r="L4229" t="s">
        <v>12106</v>
      </c>
    </row>
    <row r="4230" spans="1:12" x14ac:dyDescent="0.2">
      <c r="A4230" s="1">
        <v>43810.601909722223</v>
      </c>
      <c r="B4230" t="s">
        <v>12107</v>
      </c>
      <c r="D4230">
        <v>0</v>
      </c>
      <c r="E4230">
        <v>1</v>
      </c>
      <c r="F4230">
        <v>1</v>
      </c>
      <c r="G4230" t="s">
        <v>12108</v>
      </c>
      <c r="K4230">
        <v>1.2047694918691999E+18</v>
      </c>
      <c r="L4230" t="s">
        <v>12109</v>
      </c>
    </row>
    <row r="4231" spans="1:12" x14ac:dyDescent="0.2">
      <c r="A4231" s="1">
        <v>43810.601817129631</v>
      </c>
      <c r="B4231" t="s">
        <v>12038</v>
      </c>
      <c r="D4231">
        <v>0</v>
      </c>
      <c r="E4231">
        <v>0</v>
      </c>
      <c r="F4231">
        <v>0</v>
      </c>
      <c r="G4231" t="s">
        <v>12039</v>
      </c>
      <c r="K4231">
        <v>1.2047694605084001E+18</v>
      </c>
      <c r="L4231" t="s">
        <v>12110</v>
      </c>
    </row>
    <row r="4232" spans="1:12" x14ac:dyDescent="0.2">
      <c r="A4232" s="1">
        <v>43810.601724537039</v>
      </c>
      <c r="B4232" t="s">
        <v>12038</v>
      </c>
      <c r="D4232">
        <v>0</v>
      </c>
      <c r="E4232">
        <v>0</v>
      </c>
      <c r="F4232">
        <v>0</v>
      </c>
      <c r="G4232" t="s">
        <v>12039</v>
      </c>
      <c r="K4232">
        <v>1.2047694286106501E+18</v>
      </c>
      <c r="L4232" t="s">
        <v>12111</v>
      </c>
    </row>
    <row r="4233" spans="1:12" x14ac:dyDescent="0.2">
      <c r="A4233" s="1">
        <v>43810.601724537039</v>
      </c>
      <c r="B4233" t="s">
        <v>12112</v>
      </c>
      <c r="D4233">
        <v>0</v>
      </c>
      <c r="E4233">
        <v>12</v>
      </c>
      <c r="F4233">
        <v>8</v>
      </c>
      <c r="G4233" t="s">
        <v>12083</v>
      </c>
      <c r="K4233">
        <v>1.2047694248106601E+18</v>
      </c>
      <c r="L4233" t="s">
        <v>12113</v>
      </c>
    </row>
    <row r="4234" spans="1:12" x14ac:dyDescent="0.2">
      <c r="A4234" s="1">
        <v>43810.601655092592</v>
      </c>
      <c r="B4234" t="s">
        <v>12114</v>
      </c>
      <c r="D4234">
        <v>2</v>
      </c>
      <c r="E4234">
        <v>1</v>
      </c>
      <c r="F4234">
        <v>1</v>
      </c>
      <c r="G4234" t="s">
        <v>12115</v>
      </c>
      <c r="K4234">
        <v>1.20476940355395E+18</v>
      </c>
      <c r="L4234" t="s">
        <v>12116</v>
      </c>
    </row>
    <row r="4235" spans="1:12" x14ac:dyDescent="0.2">
      <c r="A4235" s="1">
        <v>43810.601643518516</v>
      </c>
      <c r="B4235" t="s">
        <v>12038</v>
      </c>
      <c r="D4235">
        <v>0</v>
      </c>
      <c r="E4235">
        <v>0</v>
      </c>
      <c r="F4235">
        <v>0</v>
      </c>
      <c r="G4235" t="s">
        <v>12039</v>
      </c>
      <c r="K4235">
        <v>1.20476939729602E+18</v>
      </c>
      <c r="L4235" t="s">
        <v>12117</v>
      </c>
    </row>
    <row r="4236" spans="1:12" x14ac:dyDescent="0.2">
      <c r="A4236" s="1">
        <v>43810.601550925923</v>
      </c>
      <c r="B4236" t="s">
        <v>12038</v>
      </c>
      <c r="D4236">
        <v>0</v>
      </c>
      <c r="E4236">
        <v>0</v>
      </c>
      <c r="F4236">
        <v>0</v>
      </c>
      <c r="G4236" t="s">
        <v>12039</v>
      </c>
      <c r="K4236">
        <v>1.2047693655870799E+18</v>
      </c>
      <c r="L4236" t="s">
        <v>12118</v>
      </c>
    </row>
    <row r="4237" spans="1:12" x14ac:dyDescent="0.2">
      <c r="A4237" s="1">
        <v>43810.601469907408</v>
      </c>
      <c r="B4237" t="s">
        <v>12038</v>
      </c>
      <c r="D4237">
        <v>0</v>
      </c>
      <c r="E4237">
        <v>0</v>
      </c>
      <c r="F4237">
        <v>0</v>
      </c>
      <c r="G4237" t="s">
        <v>12039</v>
      </c>
      <c r="K4237">
        <v>1.20476933387395E+18</v>
      </c>
      <c r="L4237" t="s">
        <v>12119</v>
      </c>
    </row>
    <row r="4238" spans="1:12" x14ac:dyDescent="0.2">
      <c r="A4238" s="1">
        <v>43810.601377314815</v>
      </c>
      <c r="B4238" t="s">
        <v>12038</v>
      </c>
      <c r="D4238">
        <v>0</v>
      </c>
      <c r="E4238">
        <v>0</v>
      </c>
      <c r="F4238">
        <v>0</v>
      </c>
      <c r="G4238" t="s">
        <v>12039</v>
      </c>
      <c r="K4238">
        <v>1.2047693022279601E+18</v>
      </c>
      <c r="L4238" t="s">
        <v>12120</v>
      </c>
    </row>
    <row r="4239" spans="1:12" x14ac:dyDescent="0.2">
      <c r="A4239" s="1">
        <v>43810.6012962963</v>
      </c>
      <c r="B4239" t="s">
        <v>12038</v>
      </c>
      <c r="D4239">
        <v>0</v>
      </c>
      <c r="E4239">
        <v>0</v>
      </c>
      <c r="F4239">
        <v>0</v>
      </c>
      <c r="G4239" t="s">
        <v>12039</v>
      </c>
      <c r="K4239">
        <v>1.20476927046866E+18</v>
      </c>
      <c r="L4239" t="s">
        <v>12121</v>
      </c>
    </row>
    <row r="4240" spans="1:12" x14ac:dyDescent="0.2">
      <c r="A4240" s="1">
        <v>43810.601273148146</v>
      </c>
      <c r="B4240" t="s">
        <v>12122</v>
      </c>
      <c r="D4240">
        <v>0</v>
      </c>
      <c r="E4240">
        <v>2</v>
      </c>
      <c r="F4240">
        <v>3</v>
      </c>
      <c r="G4240" t="s">
        <v>12123</v>
      </c>
      <c r="K4240">
        <v>1.20476926192481E+18</v>
      </c>
      <c r="L4240" t="s">
        <v>12124</v>
      </c>
    </row>
    <row r="4241" spans="1:12" x14ac:dyDescent="0.2">
      <c r="A4241" s="1">
        <v>43810.60125</v>
      </c>
      <c r="B4241" t="s">
        <v>12125</v>
      </c>
      <c r="D4241">
        <v>2</v>
      </c>
      <c r="E4241">
        <v>0</v>
      </c>
      <c r="F4241">
        <v>8</v>
      </c>
      <c r="G4241" t="s">
        <v>11418</v>
      </c>
      <c r="K4241">
        <v>1.20476925354464E+18</v>
      </c>
      <c r="L4241" t="s">
        <v>12126</v>
      </c>
    </row>
    <row r="4242" spans="1:12" x14ac:dyDescent="0.2">
      <c r="A4242" s="1">
        <v>43810.601215277777</v>
      </c>
      <c r="B4242" t="s">
        <v>12127</v>
      </c>
      <c r="D4242">
        <v>0</v>
      </c>
      <c r="E4242">
        <v>0</v>
      </c>
      <c r="F4242">
        <v>0</v>
      </c>
      <c r="G4242" t="s">
        <v>12128</v>
      </c>
      <c r="K4242">
        <v>1.2047692421193101E+18</v>
      </c>
      <c r="L4242" t="s">
        <v>12129</v>
      </c>
    </row>
    <row r="4243" spans="1:12" x14ac:dyDescent="0.2">
      <c r="A4243" s="1">
        <v>43810.601203703707</v>
      </c>
      <c r="B4243" t="s">
        <v>12038</v>
      </c>
      <c r="D4243">
        <v>0</v>
      </c>
      <c r="E4243">
        <v>0</v>
      </c>
      <c r="F4243">
        <v>0</v>
      </c>
      <c r="G4243" t="s">
        <v>12039</v>
      </c>
      <c r="K4243">
        <v>1.20476923901553E+18</v>
      </c>
      <c r="L4243" t="s">
        <v>12130</v>
      </c>
    </row>
    <row r="4244" spans="1:12" x14ac:dyDescent="0.2">
      <c r="A4244" s="1">
        <v>43810.601168981484</v>
      </c>
      <c r="B4244" t="s">
        <v>12131</v>
      </c>
      <c r="D4244">
        <v>0</v>
      </c>
      <c r="E4244">
        <v>0</v>
      </c>
      <c r="F4244">
        <v>0</v>
      </c>
      <c r="G4244" t="s">
        <v>6451</v>
      </c>
      <c r="K4244">
        <v>1.20476922611805E+18</v>
      </c>
      <c r="L4244" t="s">
        <v>12132</v>
      </c>
    </row>
    <row r="4245" spans="1:12" x14ac:dyDescent="0.2">
      <c r="A4245" s="1">
        <v>43810.601122685184</v>
      </c>
      <c r="B4245" t="s">
        <v>12038</v>
      </c>
      <c r="D4245">
        <v>0</v>
      </c>
      <c r="E4245">
        <v>0</v>
      </c>
      <c r="F4245">
        <v>0</v>
      </c>
      <c r="G4245" t="s">
        <v>12039</v>
      </c>
      <c r="K4245">
        <v>1.20476920700465E+18</v>
      </c>
      <c r="L4245" t="s">
        <v>12133</v>
      </c>
    </row>
    <row r="4246" spans="1:12" x14ac:dyDescent="0.2">
      <c r="A4246" s="1">
        <v>43810.601111111115</v>
      </c>
      <c r="B4246" t="s">
        <v>12134</v>
      </c>
      <c r="C4246" t="s">
        <v>12135</v>
      </c>
      <c r="D4246">
        <v>0</v>
      </c>
      <c r="E4246">
        <v>0</v>
      </c>
      <c r="F4246">
        <v>0</v>
      </c>
      <c r="G4246" t="s">
        <v>12136</v>
      </c>
      <c r="K4246">
        <v>1.2047692032213499E+18</v>
      </c>
      <c r="L4246" t="s">
        <v>12137</v>
      </c>
    </row>
    <row r="4247" spans="1:12" x14ac:dyDescent="0.2">
      <c r="A4247" s="1">
        <v>43810.601111111115</v>
      </c>
      <c r="B4247" t="s">
        <v>12138</v>
      </c>
      <c r="D4247">
        <v>0</v>
      </c>
      <c r="E4247">
        <v>0</v>
      </c>
      <c r="F4247">
        <v>1</v>
      </c>
      <c r="G4247" t="s">
        <v>12139</v>
      </c>
      <c r="K4247">
        <v>1.2047692031962299E+18</v>
      </c>
      <c r="L4247" t="s">
        <v>12140</v>
      </c>
    </row>
    <row r="4248" spans="1:12" x14ac:dyDescent="0.2">
      <c r="A4248" s="1">
        <v>43810.601099537038</v>
      </c>
      <c r="B4248" t="s">
        <v>12141</v>
      </c>
      <c r="D4248">
        <v>0</v>
      </c>
      <c r="E4248">
        <v>0</v>
      </c>
      <c r="F4248">
        <v>0</v>
      </c>
      <c r="G4248" t="s">
        <v>12142</v>
      </c>
      <c r="K4248">
        <v>1.20476920007568E+18</v>
      </c>
      <c r="L4248" t="s">
        <v>12143</v>
      </c>
    </row>
    <row r="4249" spans="1:12" x14ac:dyDescent="0.2">
      <c r="A4249" s="1">
        <v>43810.601030092592</v>
      </c>
      <c r="B4249" t="s">
        <v>12038</v>
      </c>
      <c r="D4249">
        <v>0</v>
      </c>
      <c r="E4249">
        <v>0</v>
      </c>
      <c r="F4249">
        <v>0</v>
      </c>
      <c r="G4249" t="s">
        <v>12039</v>
      </c>
      <c r="K4249">
        <v>1.2047691755096399E+18</v>
      </c>
      <c r="L4249" t="s">
        <v>12144</v>
      </c>
    </row>
    <row r="4250" spans="1:12" x14ac:dyDescent="0.2">
      <c r="A4250" s="1">
        <v>43810.600995370369</v>
      </c>
      <c r="B4250" t="s">
        <v>8848</v>
      </c>
      <c r="D4250">
        <v>0</v>
      </c>
      <c r="E4250">
        <v>1</v>
      </c>
      <c r="F4250">
        <v>1</v>
      </c>
      <c r="G4250" t="s">
        <v>12145</v>
      </c>
      <c r="K4250">
        <v>1.2047691637236401E+18</v>
      </c>
      <c r="L4250" t="s">
        <v>12146</v>
      </c>
    </row>
    <row r="4251" spans="1:12" x14ac:dyDescent="0.2">
      <c r="A4251" s="1">
        <v>43810.600972222222</v>
      </c>
      <c r="B4251" t="s">
        <v>12147</v>
      </c>
      <c r="D4251">
        <v>1</v>
      </c>
      <c r="E4251">
        <v>0</v>
      </c>
      <c r="F4251">
        <v>1</v>
      </c>
      <c r="G4251" t="s">
        <v>12148</v>
      </c>
      <c r="K4251">
        <v>1.2047691556705101E+18</v>
      </c>
      <c r="L4251" t="s">
        <v>12149</v>
      </c>
    </row>
    <row r="4252" spans="1:12" x14ac:dyDescent="0.2">
      <c r="A4252" s="1">
        <v>43810.600972222222</v>
      </c>
      <c r="B4252" t="s">
        <v>12150</v>
      </c>
      <c r="D4252">
        <v>0</v>
      </c>
      <c r="E4252">
        <v>0</v>
      </c>
      <c r="F4252">
        <v>0</v>
      </c>
      <c r="G4252" t="s">
        <v>12151</v>
      </c>
      <c r="K4252">
        <v>1.2047691520005399E+18</v>
      </c>
      <c r="L4252" t="s">
        <v>12152</v>
      </c>
    </row>
    <row r="4253" spans="1:12" x14ac:dyDescent="0.2">
      <c r="A4253" s="1">
        <v>43810.600960648146</v>
      </c>
      <c r="B4253" t="s">
        <v>11985</v>
      </c>
      <c r="D4253">
        <v>0</v>
      </c>
      <c r="E4253">
        <v>0</v>
      </c>
      <c r="F4253">
        <v>0</v>
      </c>
      <c r="G4253" t="s">
        <v>12153</v>
      </c>
      <c r="K4253">
        <v>1.2047691507464399E+18</v>
      </c>
      <c r="L4253" t="s">
        <v>12154</v>
      </c>
    </row>
    <row r="4254" spans="1:12" x14ac:dyDescent="0.2">
      <c r="A4254" s="1">
        <v>43810.600949074076</v>
      </c>
      <c r="B4254" t="s">
        <v>12038</v>
      </c>
      <c r="D4254">
        <v>0</v>
      </c>
      <c r="E4254">
        <v>0</v>
      </c>
      <c r="F4254">
        <v>0</v>
      </c>
      <c r="G4254" t="s">
        <v>12039</v>
      </c>
      <c r="K4254">
        <v>1.2047691439893701E+18</v>
      </c>
      <c r="L4254" t="s">
        <v>12155</v>
      </c>
    </row>
    <row r="4255" spans="1:12" x14ac:dyDescent="0.2">
      <c r="A4255" s="1">
        <v>43810.600925925923</v>
      </c>
      <c r="B4255" t="s">
        <v>12156</v>
      </c>
      <c r="D4255">
        <v>0</v>
      </c>
      <c r="E4255">
        <v>0</v>
      </c>
      <c r="F4255">
        <v>1</v>
      </c>
      <c r="G4255" t="s">
        <v>12157</v>
      </c>
      <c r="K4255">
        <v>1.20476913932111E+18</v>
      </c>
      <c r="L4255" t="s">
        <v>12158</v>
      </c>
    </row>
    <row r="4256" spans="1:12" x14ac:dyDescent="0.2">
      <c r="A4256" s="1">
        <v>43810.600891203707</v>
      </c>
      <c r="B4256" t="s">
        <v>12159</v>
      </c>
      <c r="D4256">
        <v>0</v>
      </c>
      <c r="E4256">
        <v>0</v>
      </c>
      <c r="F4256">
        <v>0</v>
      </c>
      <c r="G4256" t="s">
        <v>12160</v>
      </c>
      <c r="K4256">
        <v>1.2047691240832799E+18</v>
      </c>
      <c r="L4256" t="s">
        <v>12161</v>
      </c>
    </row>
    <row r="4257" spans="1:12" x14ac:dyDescent="0.2">
      <c r="A4257" s="1">
        <v>43810.600856481484</v>
      </c>
      <c r="B4257" t="s">
        <v>12038</v>
      </c>
      <c r="D4257">
        <v>0</v>
      </c>
      <c r="E4257">
        <v>0</v>
      </c>
      <c r="F4257">
        <v>0</v>
      </c>
      <c r="G4257" t="s">
        <v>12039</v>
      </c>
      <c r="K4257">
        <v>1.20476911172259E+18</v>
      </c>
      <c r="L4257" t="s">
        <v>12162</v>
      </c>
    </row>
    <row r="4258" spans="1:12" x14ac:dyDescent="0.2">
      <c r="A4258" s="1">
        <v>43810.600821759261</v>
      </c>
      <c r="B4258" t="s">
        <v>12163</v>
      </c>
      <c r="D4258">
        <v>0</v>
      </c>
      <c r="E4258">
        <v>0</v>
      </c>
      <c r="F4258">
        <v>0</v>
      </c>
      <c r="G4258" t="s">
        <v>12164</v>
      </c>
      <c r="K4258">
        <v>1.2047691005615601E+18</v>
      </c>
      <c r="L4258" t="s">
        <v>12165</v>
      </c>
    </row>
    <row r="4259" spans="1:12" x14ac:dyDescent="0.2">
      <c r="A4259" s="1">
        <v>43810.600763888891</v>
      </c>
      <c r="B4259" t="s">
        <v>12038</v>
      </c>
      <c r="D4259">
        <v>0</v>
      </c>
      <c r="E4259">
        <v>0</v>
      </c>
      <c r="F4259">
        <v>0</v>
      </c>
      <c r="G4259" t="s">
        <v>12039</v>
      </c>
      <c r="K4259">
        <v>1.20476908000115E+18</v>
      </c>
      <c r="L4259" t="s">
        <v>12166</v>
      </c>
    </row>
    <row r="4260" spans="1:12" x14ac:dyDescent="0.2">
      <c r="A4260" s="1">
        <v>43810.600752314815</v>
      </c>
      <c r="B4260" t="s">
        <v>12167</v>
      </c>
      <c r="D4260">
        <v>0</v>
      </c>
      <c r="E4260">
        <v>2</v>
      </c>
      <c r="F4260">
        <v>0</v>
      </c>
      <c r="G4260" t="s">
        <v>12168</v>
      </c>
      <c r="K4260">
        <v>1.2047690749008799E+18</v>
      </c>
      <c r="L4260" t="s">
        <v>12169</v>
      </c>
    </row>
    <row r="4261" spans="1:12" x14ac:dyDescent="0.2">
      <c r="A4261" s="1">
        <v>43810.600682870368</v>
      </c>
      <c r="B4261" t="s">
        <v>12170</v>
      </c>
      <c r="D4261">
        <v>0</v>
      </c>
      <c r="E4261">
        <v>0</v>
      </c>
      <c r="F4261">
        <v>0</v>
      </c>
      <c r="G4261" t="s">
        <v>6451</v>
      </c>
      <c r="K4261">
        <v>1.20476904921907E+18</v>
      </c>
      <c r="L4261" t="s">
        <v>12171</v>
      </c>
    </row>
    <row r="4262" spans="1:12" x14ac:dyDescent="0.2">
      <c r="A4262" s="1">
        <v>43810.600682870368</v>
      </c>
      <c r="B4262" t="s">
        <v>12038</v>
      </c>
      <c r="D4262">
        <v>0</v>
      </c>
      <c r="E4262">
        <v>0</v>
      </c>
      <c r="F4262">
        <v>0</v>
      </c>
      <c r="G4262" t="s">
        <v>12039</v>
      </c>
      <c r="K4262">
        <v>1.20476904883744E+18</v>
      </c>
      <c r="L4262" t="s">
        <v>12172</v>
      </c>
    </row>
    <row r="4263" spans="1:12" x14ac:dyDescent="0.2">
      <c r="A4263" s="1">
        <v>43810.600671296299</v>
      </c>
      <c r="B4263" t="s">
        <v>12173</v>
      </c>
      <c r="D4263">
        <v>3</v>
      </c>
      <c r="E4263">
        <v>7</v>
      </c>
      <c r="F4263">
        <v>9</v>
      </c>
      <c r="G4263" t="s">
        <v>12174</v>
      </c>
      <c r="I4263" t="e">
        <f>_xlfn.SINGLE(NEOM _xlfn.SINGLE(qiddiya _xlfn.SINGLE(TheRedSeaSA _xlfn.SINGLE(WelcomeToAmaala))))</f>
        <v>#NAME?</v>
      </c>
      <c r="K4263">
        <v>1.2047690432925399E+18</v>
      </c>
      <c r="L4263" t="s">
        <v>12175</v>
      </c>
    </row>
    <row r="4264" spans="1:12" x14ac:dyDescent="0.2">
      <c r="A4264" s="1">
        <v>43810.600613425922</v>
      </c>
      <c r="B4264" t="s">
        <v>9266</v>
      </c>
      <c r="D4264">
        <v>1</v>
      </c>
      <c r="E4264">
        <v>0</v>
      </c>
      <c r="F4264">
        <v>0</v>
      </c>
      <c r="G4264" t="s">
        <v>9267</v>
      </c>
      <c r="K4264">
        <v>1.20476902198128E+18</v>
      </c>
      <c r="L4264" t="s">
        <v>12176</v>
      </c>
    </row>
    <row r="4265" spans="1:12" x14ac:dyDescent="0.2">
      <c r="A4265" s="1">
        <v>43810.600590277776</v>
      </c>
      <c r="B4265" t="s">
        <v>12038</v>
      </c>
      <c r="D4265">
        <v>0</v>
      </c>
      <c r="E4265">
        <v>0</v>
      </c>
      <c r="F4265">
        <v>0</v>
      </c>
      <c r="G4265" t="s">
        <v>12039</v>
      </c>
      <c r="K4265">
        <v>1.20476901699009E+18</v>
      </c>
      <c r="L4265" t="s">
        <v>12177</v>
      </c>
    </row>
    <row r="4266" spans="1:12" x14ac:dyDescent="0.2">
      <c r="A4266" s="1">
        <v>43810.60050925926</v>
      </c>
      <c r="B4266" t="s">
        <v>12038</v>
      </c>
      <c r="D4266">
        <v>0</v>
      </c>
      <c r="E4266">
        <v>0</v>
      </c>
      <c r="F4266">
        <v>0</v>
      </c>
      <c r="G4266" t="s">
        <v>12039</v>
      </c>
      <c r="K4266">
        <v>1.2047689853482099E+18</v>
      </c>
      <c r="L4266" t="s">
        <v>12178</v>
      </c>
    </row>
    <row r="4267" spans="1:12" x14ac:dyDescent="0.2">
      <c r="A4267" s="1">
        <v>43810.600416666668</v>
      </c>
      <c r="B4267" t="s">
        <v>12038</v>
      </c>
      <c r="D4267">
        <v>0</v>
      </c>
      <c r="E4267">
        <v>0</v>
      </c>
      <c r="F4267">
        <v>0</v>
      </c>
      <c r="G4267" t="s">
        <v>12039</v>
      </c>
      <c r="K4267">
        <v>1.20476895388255E+18</v>
      </c>
      <c r="L4267" t="s">
        <v>12179</v>
      </c>
    </row>
    <row r="4268" spans="1:12" x14ac:dyDescent="0.2">
      <c r="A4268" s="1">
        <v>43810.600416666668</v>
      </c>
      <c r="B4268" t="s">
        <v>12180</v>
      </c>
      <c r="D4268">
        <v>0</v>
      </c>
      <c r="E4268">
        <v>1</v>
      </c>
      <c r="F4268">
        <v>0</v>
      </c>
      <c r="G4268" t="s">
        <v>12181</v>
      </c>
      <c r="K4268">
        <v>1.20476895324082E+18</v>
      </c>
      <c r="L4268" t="s">
        <v>12182</v>
      </c>
    </row>
    <row r="4269" spans="1:12" x14ac:dyDescent="0.2">
      <c r="A4269" s="1">
        <v>43810.600416666668</v>
      </c>
      <c r="B4269" t="s">
        <v>12183</v>
      </c>
      <c r="D4269">
        <v>0</v>
      </c>
      <c r="E4269">
        <v>0</v>
      </c>
      <c r="F4269">
        <v>0</v>
      </c>
      <c r="G4269" t="s">
        <v>6451</v>
      </c>
      <c r="K4269">
        <v>1.2047689518147599E+18</v>
      </c>
      <c r="L4269" t="s">
        <v>12184</v>
      </c>
    </row>
    <row r="4270" spans="1:12" x14ac:dyDescent="0.2">
      <c r="A4270" s="1">
        <v>43810.600335648145</v>
      </c>
      <c r="B4270" t="s">
        <v>12038</v>
      </c>
      <c r="D4270">
        <v>0</v>
      </c>
      <c r="E4270">
        <v>0</v>
      </c>
      <c r="F4270">
        <v>0</v>
      </c>
      <c r="G4270" t="s">
        <v>12039</v>
      </c>
      <c r="K4270">
        <v>1.20476892226595E+18</v>
      </c>
      <c r="L4270" t="s">
        <v>12185</v>
      </c>
    </row>
    <row r="4271" spans="1:12" x14ac:dyDescent="0.2">
      <c r="A4271" s="1">
        <v>43810.600324074076</v>
      </c>
      <c r="B4271" t="s">
        <v>7866</v>
      </c>
      <c r="D4271">
        <v>0</v>
      </c>
      <c r="E4271">
        <v>1</v>
      </c>
      <c r="F4271">
        <v>1</v>
      </c>
      <c r="G4271" t="s">
        <v>12186</v>
      </c>
      <c r="K4271">
        <v>1.2047689203448901E+18</v>
      </c>
      <c r="L4271" t="s">
        <v>12187</v>
      </c>
    </row>
    <row r="4272" spans="1:12" x14ac:dyDescent="0.2">
      <c r="A4272" s="1">
        <v>43810.600243055553</v>
      </c>
      <c r="B4272" t="s">
        <v>12038</v>
      </c>
      <c r="D4272">
        <v>0</v>
      </c>
      <c r="E4272">
        <v>0</v>
      </c>
      <c r="F4272">
        <v>0</v>
      </c>
      <c r="G4272" t="s">
        <v>12039</v>
      </c>
      <c r="K4272">
        <v>1.20476889041854E+18</v>
      </c>
      <c r="L4272" t="s">
        <v>12188</v>
      </c>
    </row>
    <row r="4273" spans="1:12" x14ac:dyDescent="0.2">
      <c r="A4273" s="1">
        <v>43810.600162037037</v>
      </c>
      <c r="B4273" t="s">
        <v>12038</v>
      </c>
      <c r="D4273">
        <v>0</v>
      </c>
      <c r="E4273">
        <v>0</v>
      </c>
      <c r="F4273">
        <v>0</v>
      </c>
      <c r="G4273" t="s">
        <v>12039</v>
      </c>
      <c r="K4273">
        <v>1.2047688591290199E+18</v>
      </c>
      <c r="L4273" t="s">
        <v>12189</v>
      </c>
    </row>
    <row r="4274" spans="1:12" x14ac:dyDescent="0.2">
      <c r="A4274" s="1">
        <v>43810.600115740737</v>
      </c>
      <c r="B4274" t="s">
        <v>12190</v>
      </c>
      <c r="D4274">
        <v>0</v>
      </c>
      <c r="E4274">
        <v>1</v>
      </c>
      <c r="F4274">
        <v>1</v>
      </c>
      <c r="G4274" t="s">
        <v>8512</v>
      </c>
      <c r="K4274">
        <v>1.20476884394989E+18</v>
      </c>
      <c r="L4274" t="s">
        <v>12191</v>
      </c>
    </row>
    <row r="4275" spans="1:12" x14ac:dyDescent="0.2">
      <c r="A4275" s="1">
        <v>43810.600069444445</v>
      </c>
      <c r="B4275" t="s">
        <v>12038</v>
      </c>
      <c r="D4275">
        <v>0</v>
      </c>
      <c r="E4275">
        <v>0</v>
      </c>
      <c r="F4275">
        <v>0</v>
      </c>
      <c r="G4275" t="s">
        <v>12039</v>
      </c>
      <c r="K4275">
        <v>1.20476882761729E+18</v>
      </c>
      <c r="L4275" t="s">
        <v>12192</v>
      </c>
    </row>
    <row r="4276" spans="1:12" x14ac:dyDescent="0.2">
      <c r="A4276" s="1">
        <v>43810.600034722222</v>
      </c>
      <c r="B4276" t="s">
        <v>11741</v>
      </c>
      <c r="D4276">
        <v>1</v>
      </c>
      <c r="E4276">
        <v>1</v>
      </c>
      <c r="F4276">
        <v>0</v>
      </c>
      <c r="G4276" t="s">
        <v>8349</v>
      </c>
      <c r="K4276">
        <v>1.20476881381376E+18</v>
      </c>
      <c r="L4276" t="s">
        <v>12193</v>
      </c>
    </row>
    <row r="4277" spans="1:12" x14ac:dyDescent="0.2">
      <c r="A4277" s="1">
        <v>43810.600011574075</v>
      </c>
      <c r="B4277" t="s">
        <v>12194</v>
      </c>
      <c r="D4277">
        <v>0</v>
      </c>
      <c r="E4277">
        <v>0</v>
      </c>
      <c r="F4277">
        <v>0</v>
      </c>
      <c r="G4277" t="s">
        <v>12195</v>
      </c>
      <c r="K4277">
        <v>1.2047688054252001E+18</v>
      </c>
      <c r="L4277" t="s">
        <v>12196</v>
      </c>
    </row>
    <row r="4278" spans="1:12" x14ac:dyDescent="0.2">
      <c r="A4278" s="1">
        <v>43810.599976851852</v>
      </c>
      <c r="B4278" t="s">
        <v>12038</v>
      </c>
      <c r="D4278">
        <v>0</v>
      </c>
      <c r="E4278">
        <v>0</v>
      </c>
      <c r="F4278">
        <v>0</v>
      </c>
      <c r="G4278" t="s">
        <v>12039</v>
      </c>
      <c r="K4278">
        <v>1.20476879507362E+18</v>
      </c>
      <c r="L4278" t="s">
        <v>12197</v>
      </c>
    </row>
    <row r="4279" spans="1:12" x14ac:dyDescent="0.2">
      <c r="A4279" s="1">
        <v>43810.599930555552</v>
      </c>
      <c r="B4279" t="s">
        <v>12198</v>
      </c>
      <c r="D4279">
        <v>1</v>
      </c>
      <c r="E4279">
        <v>1</v>
      </c>
      <c r="F4279">
        <v>0</v>
      </c>
      <c r="G4279" t="s">
        <v>12199</v>
      </c>
      <c r="K4279">
        <v>1.2047687785019599E+18</v>
      </c>
      <c r="L4279" t="s">
        <v>12200</v>
      </c>
    </row>
    <row r="4280" spans="1:12" x14ac:dyDescent="0.2">
      <c r="A4280" s="1">
        <v>43810.599895833337</v>
      </c>
      <c r="B4280" t="s">
        <v>12038</v>
      </c>
      <c r="D4280">
        <v>0</v>
      </c>
      <c r="E4280">
        <v>0</v>
      </c>
      <c r="F4280">
        <v>0</v>
      </c>
      <c r="G4280" t="s">
        <v>12039</v>
      </c>
      <c r="K4280">
        <v>1.2047687636456901E+18</v>
      </c>
      <c r="L4280" t="s">
        <v>12201</v>
      </c>
    </row>
    <row r="4281" spans="1:12" x14ac:dyDescent="0.2">
      <c r="A4281" s="1">
        <v>43810.59988425926</v>
      </c>
      <c r="B4281" t="s">
        <v>12202</v>
      </c>
      <c r="C4281" t="s">
        <v>1358</v>
      </c>
      <c r="D4281">
        <v>2</v>
      </c>
      <c r="E4281">
        <v>11</v>
      </c>
      <c r="F4281">
        <v>17</v>
      </c>
      <c r="G4281" t="s">
        <v>12203</v>
      </c>
      <c r="K4281">
        <v>1.20476876123405E+18</v>
      </c>
      <c r="L4281" t="s">
        <v>12204</v>
      </c>
    </row>
    <row r="4282" spans="1:12" x14ac:dyDescent="0.2">
      <c r="A4282" s="1">
        <v>43810.599872685183</v>
      </c>
      <c r="B4282" t="s">
        <v>11875</v>
      </c>
      <c r="D4282">
        <v>0</v>
      </c>
      <c r="E4282">
        <v>0</v>
      </c>
      <c r="F4282">
        <v>0</v>
      </c>
      <c r="G4282" t="s">
        <v>12205</v>
      </c>
      <c r="K4282">
        <v>1.20476875613791E+18</v>
      </c>
      <c r="L4282" t="s">
        <v>12206</v>
      </c>
    </row>
    <row r="4283" spans="1:12" x14ac:dyDescent="0.2">
      <c r="A4283" s="1">
        <v>43810.599814814814</v>
      </c>
      <c r="B4283" t="s">
        <v>12038</v>
      </c>
      <c r="D4283">
        <v>0</v>
      </c>
      <c r="E4283">
        <v>0</v>
      </c>
      <c r="F4283">
        <v>0</v>
      </c>
      <c r="G4283" t="s">
        <v>12039</v>
      </c>
      <c r="K4283">
        <v>1.2047687334005701E+18</v>
      </c>
      <c r="L4283" t="s">
        <v>12207</v>
      </c>
    </row>
    <row r="4284" spans="1:12" x14ac:dyDescent="0.2">
      <c r="A4284" s="1">
        <v>43810.599791666667</v>
      </c>
      <c r="B4284" t="s">
        <v>12208</v>
      </c>
      <c r="D4284">
        <v>0</v>
      </c>
      <c r="E4284">
        <v>0</v>
      </c>
      <c r="F4284">
        <v>0</v>
      </c>
      <c r="G4284" t="s">
        <v>12209</v>
      </c>
      <c r="K4284">
        <v>1.20476872792702E+18</v>
      </c>
      <c r="L4284" t="s">
        <v>12210</v>
      </c>
    </row>
    <row r="4285" spans="1:12" x14ac:dyDescent="0.2">
      <c r="A4285" s="1">
        <v>43810.599733796298</v>
      </c>
      <c r="B4285" t="s">
        <v>12211</v>
      </c>
      <c r="D4285">
        <v>0</v>
      </c>
      <c r="E4285">
        <v>1</v>
      </c>
      <c r="F4285">
        <v>2</v>
      </c>
      <c r="G4285" t="s">
        <v>12212</v>
      </c>
      <c r="K4285">
        <v>1.20476870465281E+18</v>
      </c>
      <c r="L4285" t="s">
        <v>12213</v>
      </c>
    </row>
    <row r="4286" spans="1:12" x14ac:dyDescent="0.2">
      <c r="A4286" s="1">
        <v>43810.599722222221</v>
      </c>
      <c r="B4286" t="s">
        <v>12038</v>
      </c>
      <c r="D4286">
        <v>0</v>
      </c>
      <c r="E4286">
        <v>0</v>
      </c>
      <c r="F4286">
        <v>0</v>
      </c>
      <c r="G4286" t="s">
        <v>12039</v>
      </c>
      <c r="K4286">
        <v>1.2047687003956401E+18</v>
      </c>
      <c r="L4286" t="s">
        <v>12214</v>
      </c>
    </row>
    <row r="4287" spans="1:12" x14ac:dyDescent="0.2">
      <c r="A4287" s="1">
        <v>43810.599629629629</v>
      </c>
      <c r="B4287" t="s">
        <v>12038</v>
      </c>
      <c r="D4287">
        <v>0</v>
      </c>
      <c r="E4287">
        <v>0</v>
      </c>
      <c r="F4287">
        <v>0</v>
      </c>
      <c r="G4287" t="s">
        <v>12039</v>
      </c>
      <c r="K4287">
        <v>1.20476866876642E+18</v>
      </c>
      <c r="L4287" t="s">
        <v>12215</v>
      </c>
    </row>
    <row r="4288" spans="1:12" x14ac:dyDescent="0.2">
      <c r="A4288" s="1">
        <v>43810.599618055552</v>
      </c>
      <c r="B4288" t="s">
        <v>12216</v>
      </c>
      <c r="D4288">
        <v>0</v>
      </c>
      <c r="E4288">
        <v>1</v>
      </c>
      <c r="F4288">
        <v>0</v>
      </c>
      <c r="G4288" t="s">
        <v>12217</v>
      </c>
      <c r="K4288">
        <v>1.20476866356542E+18</v>
      </c>
      <c r="L4288" t="s">
        <v>12218</v>
      </c>
    </row>
    <row r="4289" spans="1:12" x14ac:dyDescent="0.2">
      <c r="A4289" s="1">
        <v>43810.599560185183</v>
      </c>
      <c r="B4289" t="s">
        <v>12219</v>
      </c>
      <c r="D4289">
        <v>0</v>
      </c>
      <c r="E4289">
        <v>0</v>
      </c>
      <c r="F4289">
        <v>0</v>
      </c>
      <c r="G4289" t="s">
        <v>8512</v>
      </c>
      <c r="K4289">
        <v>1.2047686431098299E+18</v>
      </c>
      <c r="L4289" t="s">
        <v>12220</v>
      </c>
    </row>
    <row r="4290" spans="1:12" x14ac:dyDescent="0.2">
      <c r="A4290" s="1">
        <v>43810.599548611113</v>
      </c>
      <c r="B4290" t="s">
        <v>12038</v>
      </c>
      <c r="D4290">
        <v>0</v>
      </c>
      <c r="E4290">
        <v>0</v>
      </c>
      <c r="F4290">
        <v>0</v>
      </c>
      <c r="G4290" t="s">
        <v>12039</v>
      </c>
      <c r="K4290">
        <v>1.2047686371581199E+18</v>
      </c>
      <c r="L4290" t="s">
        <v>12221</v>
      </c>
    </row>
    <row r="4291" spans="1:12" x14ac:dyDescent="0.2">
      <c r="A4291" s="1">
        <v>43810.59952546296</v>
      </c>
      <c r="B4291" t="s">
        <v>12222</v>
      </c>
      <c r="D4291">
        <v>0</v>
      </c>
      <c r="E4291">
        <v>0</v>
      </c>
      <c r="F4291">
        <v>0</v>
      </c>
      <c r="G4291" t="s">
        <v>12223</v>
      </c>
      <c r="K4291">
        <v>1.2047686305143301E+18</v>
      </c>
      <c r="L4291" t="s">
        <v>12224</v>
      </c>
    </row>
    <row r="4292" spans="1:12" x14ac:dyDescent="0.2">
      <c r="A4292" s="1">
        <v>43810.59952546296</v>
      </c>
      <c r="B4292" t="s">
        <v>12135</v>
      </c>
      <c r="D4292">
        <v>64</v>
      </c>
      <c r="E4292">
        <v>331</v>
      </c>
      <c r="F4292">
        <v>290</v>
      </c>
      <c r="G4292" t="s">
        <v>12225</v>
      </c>
      <c r="K4292">
        <v>1.2047686297173801E+18</v>
      </c>
      <c r="L4292" t="s">
        <v>12226</v>
      </c>
    </row>
    <row r="4293" spans="1:12" x14ac:dyDescent="0.2">
      <c r="A4293" s="1">
        <v>43810.59952546296</v>
      </c>
      <c r="B4293" t="s">
        <v>12227</v>
      </c>
      <c r="D4293">
        <v>0</v>
      </c>
      <c r="E4293">
        <v>0</v>
      </c>
      <c r="F4293">
        <v>0</v>
      </c>
      <c r="G4293" t="s">
        <v>12228</v>
      </c>
      <c r="K4293">
        <v>1.2047686276538199E+18</v>
      </c>
      <c r="L4293" t="s">
        <v>12229</v>
      </c>
    </row>
    <row r="4294" spans="1:12" x14ac:dyDescent="0.2">
      <c r="A4294" s="1">
        <v>43810.59951388889</v>
      </c>
      <c r="B4294" t="s">
        <v>11875</v>
      </c>
      <c r="D4294">
        <v>0</v>
      </c>
      <c r="E4294">
        <v>0</v>
      </c>
      <c r="F4294">
        <v>1</v>
      </c>
      <c r="G4294" t="s">
        <v>12230</v>
      </c>
      <c r="K4294">
        <v>1.2047686268862899E+18</v>
      </c>
      <c r="L4294" t="s">
        <v>12231</v>
      </c>
    </row>
    <row r="4295" spans="1:12" x14ac:dyDescent="0.2">
      <c r="A4295" s="1">
        <v>43810.59946759259</v>
      </c>
      <c r="B4295" t="s">
        <v>12232</v>
      </c>
      <c r="D4295">
        <v>0</v>
      </c>
      <c r="E4295">
        <v>0</v>
      </c>
      <c r="F4295">
        <v>0</v>
      </c>
      <c r="G4295" t="s">
        <v>6451</v>
      </c>
      <c r="K4295">
        <v>1.2047686070849201E+18</v>
      </c>
      <c r="L4295" t="s">
        <v>12233</v>
      </c>
    </row>
    <row r="4296" spans="1:12" x14ac:dyDescent="0.2">
      <c r="A4296" s="1">
        <v>43810.599456018521</v>
      </c>
      <c r="B4296" t="s">
        <v>12038</v>
      </c>
      <c r="D4296">
        <v>0</v>
      </c>
      <c r="E4296">
        <v>0</v>
      </c>
      <c r="F4296">
        <v>0</v>
      </c>
      <c r="G4296" t="s">
        <v>12039</v>
      </c>
      <c r="K4296">
        <v>1.2047686055666401E+18</v>
      </c>
      <c r="L4296" t="s">
        <v>12234</v>
      </c>
    </row>
    <row r="4297" spans="1:12" x14ac:dyDescent="0.2">
      <c r="A4297" s="1">
        <v>43810.599456018521</v>
      </c>
      <c r="B4297" t="s">
        <v>12235</v>
      </c>
      <c r="D4297">
        <v>0</v>
      </c>
      <c r="E4297">
        <v>0</v>
      </c>
      <c r="F4297">
        <v>0</v>
      </c>
      <c r="G4297" t="s">
        <v>12236</v>
      </c>
      <c r="K4297">
        <v>1.2047686030458601E+18</v>
      </c>
      <c r="L4297" t="s">
        <v>12237</v>
      </c>
    </row>
    <row r="4298" spans="1:12" x14ac:dyDescent="0.2">
      <c r="A4298" s="1">
        <v>43810.599374999998</v>
      </c>
      <c r="B4298" t="s">
        <v>12038</v>
      </c>
      <c r="D4298">
        <v>0</v>
      </c>
      <c r="E4298">
        <v>0</v>
      </c>
      <c r="F4298">
        <v>0</v>
      </c>
      <c r="G4298" t="s">
        <v>12039</v>
      </c>
      <c r="K4298">
        <v>1.20476857381154E+18</v>
      </c>
      <c r="L4298" t="s">
        <v>12238</v>
      </c>
    </row>
    <row r="4299" spans="1:12" x14ac:dyDescent="0.2">
      <c r="A4299" s="1">
        <v>43810.599363425928</v>
      </c>
      <c r="B4299" t="s">
        <v>12239</v>
      </c>
      <c r="D4299">
        <v>0</v>
      </c>
      <c r="E4299">
        <v>1</v>
      </c>
      <c r="F4299">
        <v>1</v>
      </c>
      <c r="G4299" t="s">
        <v>12240</v>
      </c>
      <c r="K4299">
        <v>1.20476857003663E+18</v>
      </c>
      <c r="L4299" t="s">
        <v>12241</v>
      </c>
    </row>
    <row r="4300" spans="1:12" x14ac:dyDescent="0.2">
      <c r="A4300" s="1">
        <v>43810.599351851852</v>
      </c>
      <c r="B4300" t="s">
        <v>10284</v>
      </c>
      <c r="D4300">
        <v>7</v>
      </c>
      <c r="E4300">
        <v>113</v>
      </c>
      <c r="F4300">
        <v>150</v>
      </c>
      <c r="G4300" t="s">
        <v>12242</v>
      </c>
      <c r="K4300">
        <v>1.2047685671677199E+18</v>
      </c>
      <c r="L4300" t="s">
        <v>12243</v>
      </c>
    </row>
    <row r="4301" spans="1:12" x14ac:dyDescent="0.2">
      <c r="A4301" s="1">
        <v>43810.599340277775</v>
      </c>
      <c r="B4301" t="s">
        <v>12244</v>
      </c>
      <c r="D4301">
        <v>0</v>
      </c>
      <c r="E4301">
        <v>0</v>
      </c>
      <c r="F4301">
        <v>0</v>
      </c>
      <c r="G4301" t="s">
        <v>12245</v>
      </c>
      <c r="K4301">
        <v>1.2047685631998999E+18</v>
      </c>
      <c r="L4301" t="s">
        <v>12246</v>
      </c>
    </row>
    <row r="4302" spans="1:12" x14ac:dyDescent="0.2">
      <c r="A4302" s="1">
        <v>43810.599282407406</v>
      </c>
      <c r="B4302" t="s">
        <v>12038</v>
      </c>
      <c r="D4302">
        <v>0</v>
      </c>
      <c r="E4302">
        <v>0</v>
      </c>
      <c r="F4302">
        <v>0</v>
      </c>
      <c r="G4302" t="s">
        <v>12039</v>
      </c>
      <c r="K4302">
        <v>1.2047685418215501E+18</v>
      </c>
      <c r="L4302" t="s">
        <v>12247</v>
      </c>
    </row>
    <row r="4303" spans="1:12" x14ac:dyDescent="0.2">
      <c r="A4303" s="1">
        <v>43810.599270833336</v>
      </c>
      <c r="B4303" t="s">
        <v>12248</v>
      </c>
      <c r="D4303">
        <v>0</v>
      </c>
      <c r="E4303">
        <v>0</v>
      </c>
      <c r="F4303">
        <v>0</v>
      </c>
      <c r="G4303" t="s">
        <v>12249</v>
      </c>
      <c r="K4303">
        <v>1.2047685361341199E+18</v>
      </c>
      <c r="L4303" t="s">
        <v>12250</v>
      </c>
    </row>
    <row r="4304" spans="1:12" x14ac:dyDescent="0.2">
      <c r="A4304" s="1">
        <v>43810.599259259259</v>
      </c>
      <c r="B4304" t="s">
        <v>12251</v>
      </c>
      <c r="D4304">
        <v>0</v>
      </c>
      <c r="E4304">
        <v>0</v>
      </c>
      <c r="F4304">
        <v>0</v>
      </c>
      <c r="G4304" t="s">
        <v>12252</v>
      </c>
      <c r="K4304">
        <v>1.2047685322921201E+18</v>
      </c>
      <c r="L4304" t="s">
        <v>12253</v>
      </c>
    </row>
    <row r="4305" spans="1:12" x14ac:dyDescent="0.2">
      <c r="A4305" s="1">
        <v>43810.599224537036</v>
      </c>
      <c r="B4305" t="s">
        <v>12254</v>
      </c>
      <c r="D4305">
        <v>0</v>
      </c>
      <c r="E4305">
        <v>0</v>
      </c>
      <c r="F4305">
        <v>1</v>
      </c>
      <c r="G4305" t="s">
        <v>12255</v>
      </c>
      <c r="K4305">
        <v>1.20476852201184E+18</v>
      </c>
      <c r="L4305" t="s">
        <v>12256</v>
      </c>
    </row>
    <row r="4306" spans="1:12" x14ac:dyDescent="0.2">
      <c r="A4306" s="1">
        <v>43810.59920138889</v>
      </c>
      <c r="B4306" t="s">
        <v>12038</v>
      </c>
      <c r="D4306">
        <v>0</v>
      </c>
      <c r="E4306">
        <v>0</v>
      </c>
      <c r="F4306">
        <v>0</v>
      </c>
      <c r="G4306" t="s">
        <v>12039</v>
      </c>
      <c r="K4306">
        <v>1.2047685139797499E+18</v>
      </c>
      <c r="L4306" t="s">
        <v>12257</v>
      </c>
    </row>
    <row r="4307" spans="1:12" x14ac:dyDescent="0.2">
      <c r="A4307" s="1">
        <v>43810.599131944444</v>
      </c>
      <c r="B4307" t="s">
        <v>12258</v>
      </c>
      <c r="D4307">
        <v>0</v>
      </c>
      <c r="E4307">
        <v>0</v>
      </c>
      <c r="F4307">
        <v>1</v>
      </c>
      <c r="G4307" t="s">
        <v>12259</v>
      </c>
      <c r="K4307">
        <v>1.20476848640221E+18</v>
      </c>
      <c r="L4307" t="s">
        <v>12260</v>
      </c>
    </row>
    <row r="4308" spans="1:12" x14ac:dyDescent="0.2">
      <c r="A4308" s="1">
        <v>43810.599108796298</v>
      </c>
      <c r="B4308" t="s">
        <v>12038</v>
      </c>
      <c r="D4308">
        <v>0</v>
      </c>
      <c r="E4308">
        <v>0</v>
      </c>
      <c r="F4308">
        <v>0</v>
      </c>
      <c r="G4308" t="s">
        <v>12039</v>
      </c>
      <c r="K4308">
        <v>1.2047684788650801E+18</v>
      </c>
      <c r="L4308" t="s">
        <v>12261</v>
      </c>
    </row>
    <row r="4309" spans="1:12" x14ac:dyDescent="0.2">
      <c r="A4309" s="1">
        <v>43810.599108796298</v>
      </c>
      <c r="B4309" t="s">
        <v>12262</v>
      </c>
      <c r="D4309">
        <v>0</v>
      </c>
      <c r="E4309">
        <v>0</v>
      </c>
      <c r="F4309">
        <v>0</v>
      </c>
      <c r="G4309" t="s">
        <v>12263</v>
      </c>
      <c r="K4309">
        <v>1.2047684775144699E+18</v>
      </c>
      <c r="L4309" t="s">
        <v>12264</v>
      </c>
    </row>
    <row r="4310" spans="1:12" x14ac:dyDescent="0.2">
      <c r="A4310" s="1">
        <v>43810.599085648151</v>
      </c>
      <c r="B4310" t="s">
        <v>657</v>
      </c>
      <c r="D4310">
        <v>0</v>
      </c>
      <c r="E4310">
        <v>2</v>
      </c>
      <c r="F4310">
        <v>3</v>
      </c>
      <c r="G4310" t="s">
        <v>12265</v>
      </c>
      <c r="K4310">
        <v>1.20476847236386E+18</v>
      </c>
      <c r="L4310" t="s">
        <v>12266</v>
      </c>
    </row>
    <row r="4311" spans="1:12" x14ac:dyDescent="0.2">
      <c r="A4311" s="1">
        <v>43810.599039351851</v>
      </c>
      <c r="B4311" t="s">
        <v>12267</v>
      </c>
      <c r="D4311">
        <v>0</v>
      </c>
      <c r="E4311">
        <v>0</v>
      </c>
      <c r="F4311">
        <v>0</v>
      </c>
      <c r="G4311" t="s">
        <v>12268</v>
      </c>
      <c r="K4311">
        <v>1.20476845510435E+18</v>
      </c>
      <c r="L4311" t="s">
        <v>12269</v>
      </c>
    </row>
    <row r="4312" spans="1:12" x14ac:dyDescent="0.2">
      <c r="A4312" s="1">
        <v>43810.599016203705</v>
      </c>
      <c r="B4312" t="s">
        <v>12038</v>
      </c>
      <c r="D4312">
        <v>0</v>
      </c>
      <c r="E4312">
        <v>0</v>
      </c>
      <c r="F4312">
        <v>0</v>
      </c>
      <c r="G4312" t="s">
        <v>12039</v>
      </c>
      <c r="K4312">
        <v>1.20476844706802E+18</v>
      </c>
      <c r="L4312" t="s">
        <v>12270</v>
      </c>
    </row>
    <row r="4313" spans="1:12" x14ac:dyDescent="0.2">
      <c r="A4313" s="1">
        <v>43810.598935185182</v>
      </c>
      <c r="B4313" t="s">
        <v>12038</v>
      </c>
      <c r="D4313">
        <v>0</v>
      </c>
      <c r="E4313">
        <v>0</v>
      </c>
      <c r="F4313">
        <v>0</v>
      </c>
      <c r="G4313" t="s">
        <v>12039</v>
      </c>
      <c r="K4313">
        <v>1.20476841560659E+18</v>
      </c>
      <c r="L4313" t="s">
        <v>12271</v>
      </c>
    </row>
    <row r="4314" spans="1:12" x14ac:dyDescent="0.2">
      <c r="A4314" s="1">
        <v>43810.598900462966</v>
      </c>
      <c r="B4314" t="s">
        <v>12272</v>
      </c>
      <c r="D4314">
        <v>0</v>
      </c>
      <c r="E4314">
        <v>0</v>
      </c>
      <c r="F4314">
        <v>0</v>
      </c>
      <c r="G4314" t="s">
        <v>12273</v>
      </c>
      <c r="K4314">
        <v>1.20476840203379E+18</v>
      </c>
      <c r="L4314" t="s">
        <v>12274</v>
      </c>
    </row>
    <row r="4315" spans="1:12" x14ac:dyDescent="0.2">
      <c r="A4315" s="1">
        <v>43810.59884259259</v>
      </c>
      <c r="B4315" t="s">
        <v>12038</v>
      </c>
      <c r="D4315">
        <v>0</v>
      </c>
      <c r="E4315">
        <v>0</v>
      </c>
      <c r="F4315">
        <v>0</v>
      </c>
      <c r="G4315" t="s">
        <v>12039</v>
      </c>
      <c r="K4315">
        <v>1.2047683842247601E+18</v>
      </c>
      <c r="L4315" t="s">
        <v>12275</v>
      </c>
    </row>
    <row r="4316" spans="1:12" x14ac:dyDescent="0.2">
      <c r="A4316" s="1">
        <v>43810.598796296297</v>
      </c>
      <c r="B4316" t="s">
        <v>12276</v>
      </c>
      <c r="D4316">
        <v>0</v>
      </c>
      <c r="E4316">
        <v>0</v>
      </c>
      <c r="F4316">
        <v>1</v>
      </c>
      <c r="G4316" t="s">
        <v>12277</v>
      </c>
      <c r="K4316">
        <v>1.2047683668016901E+18</v>
      </c>
      <c r="L4316" t="s">
        <v>12278</v>
      </c>
    </row>
    <row r="4317" spans="1:12" x14ac:dyDescent="0.2">
      <c r="A4317" s="1">
        <v>43810.598796296297</v>
      </c>
      <c r="B4317" t="s">
        <v>12279</v>
      </c>
      <c r="D4317">
        <v>0</v>
      </c>
      <c r="E4317">
        <v>0</v>
      </c>
      <c r="F4317">
        <v>1</v>
      </c>
      <c r="G4317" t="s">
        <v>6451</v>
      </c>
      <c r="K4317">
        <v>1.2047683635551099E+18</v>
      </c>
      <c r="L4317" t="s">
        <v>12280</v>
      </c>
    </row>
    <row r="4318" spans="1:12" x14ac:dyDescent="0.2">
      <c r="A4318" s="1">
        <v>43810.598761574074</v>
      </c>
      <c r="B4318" t="s">
        <v>12038</v>
      </c>
      <c r="D4318">
        <v>0</v>
      </c>
      <c r="E4318">
        <v>0</v>
      </c>
      <c r="F4318">
        <v>0</v>
      </c>
      <c r="G4318" t="s">
        <v>12039</v>
      </c>
      <c r="K4318">
        <v>1.20476835206285E+18</v>
      </c>
      <c r="L4318" t="s">
        <v>12281</v>
      </c>
    </row>
    <row r="4319" spans="1:12" x14ac:dyDescent="0.2">
      <c r="A4319" s="1">
        <v>43810.598703703705</v>
      </c>
      <c r="B4319" t="s">
        <v>12282</v>
      </c>
      <c r="D4319">
        <v>0</v>
      </c>
      <c r="E4319">
        <v>0</v>
      </c>
      <c r="F4319">
        <v>0</v>
      </c>
      <c r="G4319" t="s">
        <v>12283</v>
      </c>
      <c r="K4319">
        <v>1.20476833240833E+18</v>
      </c>
      <c r="L4319" t="s">
        <v>12284</v>
      </c>
    </row>
    <row r="4320" spans="1:12" x14ac:dyDescent="0.2">
      <c r="A4320" s="1">
        <v>43810.598668981482</v>
      </c>
      <c r="B4320" t="s">
        <v>12038</v>
      </c>
      <c r="D4320">
        <v>0</v>
      </c>
      <c r="E4320">
        <v>0</v>
      </c>
      <c r="F4320">
        <v>0</v>
      </c>
      <c r="G4320" t="s">
        <v>12039</v>
      </c>
      <c r="K4320">
        <v>1.2047683205594099E+18</v>
      </c>
      <c r="L4320" t="s">
        <v>12285</v>
      </c>
    </row>
    <row r="4321" spans="1:12" x14ac:dyDescent="0.2">
      <c r="A4321" s="1">
        <v>43810.598645833335</v>
      </c>
      <c r="B4321" t="s">
        <v>12286</v>
      </c>
      <c r="D4321">
        <v>0</v>
      </c>
      <c r="E4321">
        <v>0</v>
      </c>
      <c r="F4321">
        <v>0</v>
      </c>
      <c r="G4321" t="s">
        <v>12287</v>
      </c>
      <c r="K4321">
        <v>1.2047683101533499E+18</v>
      </c>
      <c r="L4321" t="s">
        <v>12288</v>
      </c>
    </row>
    <row r="4322" spans="1:12" x14ac:dyDescent="0.2">
      <c r="A4322" s="1">
        <v>43810.598645833335</v>
      </c>
      <c r="B4322" t="s">
        <v>12289</v>
      </c>
      <c r="D4322">
        <v>0</v>
      </c>
      <c r="E4322">
        <v>0</v>
      </c>
      <c r="F4322">
        <v>0</v>
      </c>
      <c r="G4322" t="s">
        <v>6451</v>
      </c>
      <c r="K4322">
        <v>1.20476831004849E+18</v>
      </c>
      <c r="L4322" t="s">
        <v>12290</v>
      </c>
    </row>
    <row r="4323" spans="1:12" x14ac:dyDescent="0.2">
      <c r="A4323" s="1">
        <v>43810.598587962966</v>
      </c>
      <c r="B4323" t="s">
        <v>12038</v>
      </c>
      <c r="D4323">
        <v>0</v>
      </c>
      <c r="E4323">
        <v>0</v>
      </c>
      <c r="F4323">
        <v>0</v>
      </c>
      <c r="G4323" t="s">
        <v>12039</v>
      </c>
      <c r="K4323">
        <v>1.20476828903923E+18</v>
      </c>
      <c r="L4323" t="s">
        <v>12291</v>
      </c>
    </row>
    <row r="4324" spans="1:12" x14ac:dyDescent="0.2">
      <c r="A4324" s="1">
        <v>43810.598541666666</v>
      </c>
      <c r="B4324" t="s">
        <v>12292</v>
      </c>
      <c r="D4324">
        <v>0</v>
      </c>
      <c r="E4324">
        <v>0</v>
      </c>
      <c r="F4324">
        <v>0</v>
      </c>
      <c r="G4324" t="s">
        <v>12293</v>
      </c>
      <c r="K4324">
        <v>1.2047682731890299E+18</v>
      </c>
      <c r="L4324" t="s">
        <v>12294</v>
      </c>
    </row>
    <row r="4325" spans="1:12" x14ac:dyDescent="0.2">
      <c r="A4325" s="1">
        <v>43810.598495370374</v>
      </c>
      <c r="B4325" t="s">
        <v>12038</v>
      </c>
      <c r="D4325">
        <v>0</v>
      </c>
      <c r="E4325">
        <v>0</v>
      </c>
      <c r="F4325">
        <v>0</v>
      </c>
      <c r="G4325" t="s">
        <v>12039</v>
      </c>
      <c r="K4325">
        <v>1.20476825735133E+18</v>
      </c>
      <c r="L4325" t="s">
        <v>12295</v>
      </c>
    </row>
    <row r="4326" spans="1:12" x14ac:dyDescent="0.2">
      <c r="A4326" s="1">
        <v>43810.598437499997</v>
      </c>
      <c r="B4326" t="s">
        <v>12296</v>
      </c>
      <c r="D4326">
        <v>0</v>
      </c>
      <c r="E4326">
        <v>0</v>
      </c>
      <c r="F4326">
        <v>0</v>
      </c>
      <c r="G4326" t="s">
        <v>12297</v>
      </c>
      <c r="K4326">
        <v>1.2047682366734001E+18</v>
      </c>
      <c r="L4326" t="s">
        <v>12298</v>
      </c>
    </row>
    <row r="4327" spans="1:12" x14ac:dyDescent="0.2">
      <c r="A4327" s="1">
        <v>43810.598414351851</v>
      </c>
      <c r="B4327" t="s">
        <v>12038</v>
      </c>
      <c r="D4327">
        <v>0</v>
      </c>
      <c r="E4327">
        <v>0</v>
      </c>
      <c r="F4327">
        <v>0</v>
      </c>
      <c r="G4327" t="s">
        <v>12039</v>
      </c>
      <c r="K4327">
        <v>1.20476822550815E+18</v>
      </c>
      <c r="L4327" t="s">
        <v>12299</v>
      </c>
    </row>
    <row r="4328" spans="1:12" x14ac:dyDescent="0.2">
      <c r="A4328" s="1">
        <v>43810.598368055558</v>
      </c>
      <c r="B4328" t="s">
        <v>12300</v>
      </c>
      <c r="D4328">
        <v>1</v>
      </c>
      <c r="E4328">
        <v>0</v>
      </c>
      <c r="F4328">
        <v>0</v>
      </c>
      <c r="G4328" t="s">
        <v>12301</v>
      </c>
      <c r="K4328">
        <v>1.20476820937262E+18</v>
      </c>
      <c r="L4328" t="s">
        <v>12302</v>
      </c>
    </row>
    <row r="4329" spans="1:12" x14ac:dyDescent="0.2">
      <c r="A4329" s="1">
        <v>43810.598321759258</v>
      </c>
      <c r="B4329" t="s">
        <v>12038</v>
      </c>
      <c r="D4329">
        <v>0</v>
      </c>
      <c r="E4329">
        <v>0</v>
      </c>
      <c r="F4329">
        <v>0</v>
      </c>
      <c r="G4329" t="s">
        <v>12039</v>
      </c>
      <c r="K4329">
        <v>1.2047681934762199E+18</v>
      </c>
      <c r="L4329" t="s">
        <v>12303</v>
      </c>
    </row>
    <row r="4330" spans="1:12" x14ac:dyDescent="0.2">
      <c r="A4330" s="1">
        <v>43810.598240740743</v>
      </c>
      <c r="B4330" t="s">
        <v>12038</v>
      </c>
      <c r="D4330">
        <v>0</v>
      </c>
      <c r="E4330">
        <v>0</v>
      </c>
      <c r="F4330">
        <v>0</v>
      </c>
      <c r="G4330" t="s">
        <v>12039</v>
      </c>
      <c r="K4330">
        <v>1.2047681620944799E+18</v>
      </c>
      <c r="L4330" t="s">
        <v>12304</v>
      </c>
    </row>
    <row r="4331" spans="1:12" x14ac:dyDescent="0.2">
      <c r="A4331" s="1">
        <v>43810.598182870373</v>
      </c>
      <c r="B4331" t="s">
        <v>12305</v>
      </c>
      <c r="D4331">
        <v>2</v>
      </c>
      <c r="E4331">
        <v>1</v>
      </c>
      <c r="F4331">
        <v>1</v>
      </c>
      <c r="G4331" t="s">
        <v>12306</v>
      </c>
      <c r="K4331">
        <v>1.2047681445455201E+18</v>
      </c>
      <c r="L4331" t="s">
        <v>12307</v>
      </c>
    </row>
    <row r="4332" spans="1:12" x14ac:dyDescent="0.2">
      <c r="A4332" s="1">
        <v>43810.598171296297</v>
      </c>
      <c r="B4332" t="s">
        <v>12308</v>
      </c>
      <c r="D4332">
        <v>4</v>
      </c>
      <c r="E4332">
        <v>0</v>
      </c>
      <c r="F4332">
        <v>1</v>
      </c>
      <c r="G4332" t="s">
        <v>12309</v>
      </c>
      <c r="K4332">
        <v>1.20476813746547E+18</v>
      </c>
      <c r="L4332" t="s">
        <v>12310</v>
      </c>
    </row>
    <row r="4333" spans="1:12" x14ac:dyDescent="0.2">
      <c r="A4333" s="1">
        <v>43810.59815972222</v>
      </c>
      <c r="B4333" t="s">
        <v>12311</v>
      </c>
      <c r="D4333">
        <v>0</v>
      </c>
      <c r="E4333">
        <v>1</v>
      </c>
      <c r="F4333">
        <v>7</v>
      </c>
      <c r="G4333" t="s">
        <v>12312</v>
      </c>
      <c r="K4333">
        <v>1.2047681353976801E+18</v>
      </c>
      <c r="L4333" t="s">
        <v>12313</v>
      </c>
    </row>
    <row r="4334" spans="1:12" x14ac:dyDescent="0.2">
      <c r="A4334" s="1">
        <v>43810.59814814815</v>
      </c>
      <c r="B4334" t="s">
        <v>12038</v>
      </c>
      <c r="D4334">
        <v>0</v>
      </c>
      <c r="E4334">
        <v>0</v>
      </c>
      <c r="F4334">
        <v>0</v>
      </c>
      <c r="G4334" t="s">
        <v>12039</v>
      </c>
      <c r="K4334">
        <v>1.2047681304861599E+18</v>
      </c>
      <c r="L4334" t="s">
        <v>12314</v>
      </c>
    </row>
    <row r="4335" spans="1:12" x14ac:dyDescent="0.2">
      <c r="A4335" s="1">
        <v>43810.598124999997</v>
      </c>
      <c r="B4335" t="s">
        <v>12315</v>
      </c>
      <c r="D4335">
        <v>0</v>
      </c>
      <c r="E4335">
        <v>0</v>
      </c>
      <c r="F4335">
        <v>0</v>
      </c>
      <c r="G4335" t="s">
        <v>12316</v>
      </c>
      <c r="K4335">
        <v>1.20476812307906E+18</v>
      </c>
      <c r="L4335" t="s">
        <v>12317</v>
      </c>
    </row>
    <row r="4336" spans="1:12" x14ac:dyDescent="0.2">
      <c r="A4336" s="1">
        <v>43810.598090277781</v>
      </c>
      <c r="B4336" t="s">
        <v>12318</v>
      </c>
      <c r="D4336">
        <v>0</v>
      </c>
      <c r="E4336">
        <v>0</v>
      </c>
      <c r="F4336">
        <v>0</v>
      </c>
      <c r="G4336" t="s">
        <v>12319</v>
      </c>
      <c r="K4336">
        <v>1.20476811132241E+18</v>
      </c>
      <c r="L4336" t="s">
        <v>12320</v>
      </c>
    </row>
    <row r="4337" spans="1:12" x14ac:dyDescent="0.2">
      <c r="A4337" s="1">
        <v>43810.598055555558</v>
      </c>
      <c r="B4337" t="s">
        <v>12038</v>
      </c>
      <c r="D4337">
        <v>0</v>
      </c>
      <c r="E4337">
        <v>0</v>
      </c>
      <c r="F4337">
        <v>0</v>
      </c>
      <c r="G4337" t="s">
        <v>12039</v>
      </c>
      <c r="K4337">
        <v>1.20476809901214E+18</v>
      </c>
      <c r="L4337" t="s">
        <v>12321</v>
      </c>
    </row>
    <row r="4338" spans="1:12" x14ac:dyDescent="0.2">
      <c r="A4338" s="1">
        <v>43810.598009259258</v>
      </c>
      <c r="B4338" t="s">
        <v>12322</v>
      </c>
      <c r="D4338">
        <v>1</v>
      </c>
      <c r="E4338">
        <v>1</v>
      </c>
      <c r="F4338">
        <v>1</v>
      </c>
      <c r="G4338" t="s">
        <v>12323</v>
      </c>
      <c r="K4338">
        <v>1.2047680818448499E+18</v>
      </c>
      <c r="L4338" t="s">
        <v>12324</v>
      </c>
    </row>
    <row r="4339" spans="1:12" x14ac:dyDescent="0.2">
      <c r="A4339" s="1">
        <v>43810.597974537035</v>
      </c>
      <c r="B4339" t="s">
        <v>12325</v>
      </c>
      <c r="D4339">
        <v>93</v>
      </c>
      <c r="E4339">
        <v>84</v>
      </c>
      <c r="F4339">
        <v>63</v>
      </c>
      <c r="G4339" t="s">
        <v>12326</v>
      </c>
      <c r="K4339">
        <v>1.2047680685782799E+18</v>
      </c>
      <c r="L4339" t="s">
        <v>12327</v>
      </c>
    </row>
    <row r="4340" spans="1:12" x14ac:dyDescent="0.2">
      <c r="A4340" s="1">
        <v>43810.597974537035</v>
      </c>
      <c r="B4340" t="s">
        <v>12038</v>
      </c>
      <c r="D4340">
        <v>0</v>
      </c>
      <c r="E4340">
        <v>0</v>
      </c>
      <c r="F4340">
        <v>0</v>
      </c>
      <c r="G4340" t="s">
        <v>12039</v>
      </c>
      <c r="K4340">
        <v>1.2047680673870999E+18</v>
      </c>
      <c r="L4340" t="s">
        <v>12328</v>
      </c>
    </row>
    <row r="4341" spans="1:12" x14ac:dyDescent="0.2">
      <c r="A4341" s="1">
        <v>43810.597962962966</v>
      </c>
      <c r="B4341" t="s">
        <v>12329</v>
      </c>
      <c r="D4341">
        <v>0</v>
      </c>
      <c r="E4341">
        <v>0</v>
      </c>
      <c r="F4341">
        <v>1</v>
      </c>
      <c r="G4341" t="s">
        <v>12330</v>
      </c>
      <c r="K4341">
        <v>1.2047680614605299E+18</v>
      </c>
      <c r="L4341" t="s">
        <v>12331</v>
      </c>
    </row>
    <row r="4342" spans="1:12" x14ac:dyDescent="0.2">
      <c r="A4342" s="1">
        <v>43810.597881944443</v>
      </c>
      <c r="B4342" t="s">
        <v>12038</v>
      </c>
      <c r="D4342">
        <v>0</v>
      </c>
      <c r="E4342">
        <v>0</v>
      </c>
      <c r="F4342">
        <v>0</v>
      </c>
      <c r="G4342" t="s">
        <v>12039</v>
      </c>
      <c r="K4342">
        <v>1.20476803563615E+18</v>
      </c>
      <c r="L4342" t="s">
        <v>12332</v>
      </c>
    </row>
    <row r="4343" spans="1:12" x14ac:dyDescent="0.2">
      <c r="A4343" s="1">
        <v>43810.597870370373</v>
      </c>
      <c r="B4343" t="s">
        <v>12333</v>
      </c>
      <c r="D4343">
        <v>0</v>
      </c>
      <c r="E4343">
        <v>0</v>
      </c>
      <c r="F4343">
        <v>0</v>
      </c>
      <c r="G4343" t="s">
        <v>12334</v>
      </c>
      <c r="K4343">
        <v>1.20476803192E+18</v>
      </c>
      <c r="L4343" t="s">
        <v>12335</v>
      </c>
    </row>
    <row r="4344" spans="1:12" x14ac:dyDescent="0.2">
      <c r="A4344" s="1">
        <v>43810.597800925927</v>
      </c>
      <c r="B4344" t="s">
        <v>12038</v>
      </c>
      <c r="D4344">
        <v>0</v>
      </c>
      <c r="E4344">
        <v>0</v>
      </c>
      <c r="F4344">
        <v>0</v>
      </c>
      <c r="G4344" t="s">
        <v>12039</v>
      </c>
      <c r="K4344">
        <v>1.2047680041327401E+18</v>
      </c>
      <c r="L4344" t="s">
        <v>12336</v>
      </c>
    </row>
    <row r="4345" spans="1:12" x14ac:dyDescent="0.2">
      <c r="A4345" s="1">
        <v>43810.597800925927</v>
      </c>
      <c r="B4345" t="s">
        <v>12337</v>
      </c>
      <c r="D4345">
        <v>0</v>
      </c>
      <c r="E4345">
        <v>0</v>
      </c>
      <c r="F4345">
        <v>1</v>
      </c>
      <c r="G4345" t="s">
        <v>12338</v>
      </c>
      <c r="K4345">
        <v>1.2047680034238999E+18</v>
      </c>
      <c r="L4345" t="s">
        <v>12339</v>
      </c>
    </row>
    <row r="4346" spans="1:12" x14ac:dyDescent="0.2">
      <c r="A4346" s="1">
        <v>43810.597731481481</v>
      </c>
      <c r="B4346" t="s">
        <v>12340</v>
      </c>
      <c r="D4346">
        <v>0</v>
      </c>
      <c r="E4346">
        <v>0</v>
      </c>
      <c r="F4346">
        <v>0</v>
      </c>
      <c r="G4346" t="s">
        <v>6451</v>
      </c>
      <c r="K4346">
        <v>1.2047679804349701E+18</v>
      </c>
      <c r="L4346" t="s">
        <v>12341</v>
      </c>
    </row>
    <row r="4347" spans="1:12" x14ac:dyDescent="0.2">
      <c r="A4347" s="1">
        <v>43810.597708333335</v>
      </c>
      <c r="B4347" t="s">
        <v>12038</v>
      </c>
      <c r="D4347">
        <v>0</v>
      </c>
      <c r="E4347">
        <v>0</v>
      </c>
      <c r="F4347">
        <v>0</v>
      </c>
      <c r="G4347" t="s">
        <v>12039</v>
      </c>
      <c r="K4347">
        <v>1.20476797220994E+18</v>
      </c>
      <c r="L4347" t="s">
        <v>12342</v>
      </c>
    </row>
    <row r="4348" spans="1:12" x14ac:dyDescent="0.2">
      <c r="A4348" s="1">
        <v>43810.597696759258</v>
      </c>
      <c r="B4348" t="s">
        <v>12343</v>
      </c>
      <c r="D4348">
        <v>0</v>
      </c>
      <c r="E4348">
        <v>0</v>
      </c>
      <c r="F4348">
        <v>0</v>
      </c>
      <c r="G4348" t="s">
        <v>12344</v>
      </c>
      <c r="K4348">
        <v>1.20476796555778E+18</v>
      </c>
      <c r="L4348" t="s">
        <v>12345</v>
      </c>
    </row>
    <row r="4349" spans="1:12" x14ac:dyDescent="0.2">
      <c r="A4349" s="1">
        <v>43810.597685185188</v>
      </c>
      <c r="B4349" t="s">
        <v>12346</v>
      </c>
      <c r="D4349">
        <v>0</v>
      </c>
      <c r="E4349">
        <v>0</v>
      </c>
      <c r="F4349">
        <v>1</v>
      </c>
      <c r="G4349" t="s">
        <v>12347</v>
      </c>
      <c r="K4349">
        <v>1.2047679620429599E+18</v>
      </c>
      <c r="L4349" t="s">
        <v>12348</v>
      </c>
    </row>
    <row r="4350" spans="1:12" x14ac:dyDescent="0.2">
      <c r="A4350" s="1">
        <v>43810.597627314812</v>
      </c>
      <c r="B4350" t="s">
        <v>12038</v>
      </c>
      <c r="D4350">
        <v>0</v>
      </c>
      <c r="E4350">
        <v>0</v>
      </c>
      <c r="F4350">
        <v>0</v>
      </c>
      <c r="G4350" t="s">
        <v>12039</v>
      </c>
      <c r="K4350">
        <v>1.2047679407484301E+18</v>
      </c>
      <c r="L4350" t="s">
        <v>12349</v>
      </c>
    </row>
    <row r="4351" spans="1:12" x14ac:dyDescent="0.2">
      <c r="A4351" s="1">
        <v>43810.597615740742</v>
      </c>
      <c r="B4351" t="s">
        <v>12350</v>
      </c>
      <c r="D4351">
        <v>0</v>
      </c>
      <c r="E4351">
        <v>0</v>
      </c>
      <c r="F4351">
        <v>0</v>
      </c>
      <c r="G4351" t="s">
        <v>12351</v>
      </c>
      <c r="K4351">
        <v>1.20476793619759E+18</v>
      </c>
      <c r="L4351" t="s">
        <v>12352</v>
      </c>
    </row>
    <row r="4352" spans="1:12" x14ac:dyDescent="0.2">
      <c r="A4352" s="1">
        <v>43810.597604166665</v>
      </c>
      <c r="B4352" t="s">
        <v>12353</v>
      </c>
      <c r="D4352">
        <v>0</v>
      </c>
      <c r="E4352">
        <v>0</v>
      </c>
      <c r="F4352">
        <v>0</v>
      </c>
      <c r="G4352" t="s">
        <v>12354</v>
      </c>
      <c r="K4352">
        <v>1.2047679347044401E+18</v>
      </c>
      <c r="L4352" t="s">
        <v>12355</v>
      </c>
    </row>
    <row r="4353" spans="1:12" x14ac:dyDescent="0.2">
      <c r="A4353" s="1">
        <v>43810.597534722219</v>
      </c>
      <c r="B4353" t="s">
        <v>12038</v>
      </c>
      <c r="D4353">
        <v>0</v>
      </c>
      <c r="E4353">
        <v>0</v>
      </c>
      <c r="F4353">
        <v>0</v>
      </c>
      <c r="G4353" t="s">
        <v>12039</v>
      </c>
      <c r="K4353">
        <v>1.20476790881299E+18</v>
      </c>
      <c r="L4353" t="s">
        <v>12356</v>
      </c>
    </row>
    <row r="4354" spans="1:12" x14ac:dyDescent="0.2">
      <c r="A4354" s="1">
        <v>43810.597488425927</v>
      </c>
      <c r="B4354" t="s">
        <v>12357</v>
      </c>
      <c r="D4354">
        <v>0</v>
      </c>
      <c r="E4354">
        <v>0</v>
      </c>
      <c r="F4354">
        <v>0</v>
      </c>
      <c r="G4354" t="s">
        <v>12358</v>
      </c>
      <c r="K4354">
        <v>1.2047678904252201E+18</v>
      </c>
      <c r="L4354" t="s">
        <v>12359</v>
      </c>
    </row>
    <row r="4355" spans="1:12" x14ac:dyDescent="0.2">
      <c r="A4355" s="1">
        <v>43810.597453703704</v>
      </c>
      <c r="B4355" t="s">
        <v>12038</v>
      </c>
      <c r="D4355">
        <v>0</v>
      </c>
      <c r="E4355">
        <v>0</v>
      </c>
      <c r="F4355">
        <v>0</v>
      </c>
      <c r="G4355" t="s">
        <v>12039</v>
      </c>
      <c r="K4355">
        <v>1.20476787712929E+18</v>
      </c>
      <c r="L4355" t="s">
        <v>12360</v>
      </c>
    </row>
    <row r="4356" spans="1:12" x14ac:dyDescent="0.2">
      <c r="A4356" s="1">
        <v>43810.597418981481</v>
      </c>
      <c r="B4356" t="s">
        <v>12361</v>
      </c>
      <c r="D4356">
        <v>0</v>
      </c>
      <c r="E4356">
        <v>2</v>
      </c>
      <c r="F4356">
        <v>3</v>
      </c>
      <c r="G4356" t="s">
        <v>12362</v>
      </c>
      <c r="K4356">
        <v>1.2047678677088E+18</v>
      </c>
      <c r="L4356" t="s">
        <v>12363</v>
      </c>
    </row>
    <row r="4357" spans="1:12" x14ac:dyDescent="0.2">
      <c r="A4357" s="1">
        <v>43810.597407407404</v>
      </c>
      <c r="B4357" t="s">
        <v>12364</v>
      </c>
      <c r="D4357">
        <v>0</v>
      </c>
      <c r="E4357">
        <v>0</v>
      </c>
      <c r="F4357">
        <v>1</v>
      </c>
      <c r="G4357" t="s">
        <v>12365</v>
      </c>
      <c r="I4357" t="e">
        <f>TagOffer</f>
        <v>#NAME?</v>
      </c>
      <c r="K4357">
        <v>1.20476786321251E+18</v>
      </c>
      <c r="L4357" t="s">
        <v>12366</v>
      </c>
    </row>
    <row r="4358" spans="1:12" x14ac:dyDescent="0.2">
      <c r="A4358" s="1">
        <v>43810.597384259258</v>
      </c>
      <c r="B4358" t="s">
        <v>12367</v>
      </c>
      <c r="D4358">
        <v>0</v>
      </c>
      <c r="E4358">
        <v>0</v>
      </c>
      <c r="F4358">
        <v>0</v>
      </c>
      <c r="G4358" t="s">
        <v>12368</v>
      </c>
      <c r="K4358">
        <v>1.2047678546267699E+18</v>
      </c>
      <c r="L4358" t="s">
        <v>12369</v>
      </c>
    </row>
    <row r="4359" spans="1:12" x14ac:dyDescent="0.2">
      <c r="A4359" s="1">
        <v>43810.597361111111</v>
      </c>
      <c r="B4359" t="s">
        <v>12038</v>
      </c>
      <c r="D4359">
        <v>0</v>
      </c>
      <c r="E4359">
        <v>0</v>
      </c>
      <c r="F4359">
        <v>0</v>
      </c>
      <c r="G4359" t="s">
        <v>12039</v>
      </c>
      <c r="K4359">
        <v>1.2047678461921001E+18</v>
      </c>
      <c r="L4359" t="s">
        <v>12370</v>
      </c>
    </row>
    <row r="4360" spans="1:12" x14ac:dyDescent="0.2">
      <c r="A4360" s="1">
        <v>43810.597280092596</v>
      </c>
      <c r="B4360" t="s">
        <v>12038</v>
      </c>
      <c r="D4360">
        <v>0</v>
      </c>
      <c r="E4360">
        <v>0</v>
      </c>
      <c r="F4360">
        <v>0</v>
      </c>
      <c r="G4360" t="s">
        <v>12039</v>
      </c>
      <c r="K4360">
        <v>1.2047678139588101E+18</v>
      </c>
      <c r="L4360" t="s">
        <v>12371</v>
      </c>
    </row>
    <row r="4361" spans="1:12" x14ac:dyDescent="0.2">
      <c r="A4361" s="1">
        <v>43810.597256944442</v>
      </c>
      <c r="B4361" t="s">
        <v>12372</v>
      </c>
      <c r="D4361">
        <v>0</v>
      </c>
      <c r="E4361">
        <v>0</v>
      </c>
      <c r="F4361">
        <v>5</v>
      </c>
      <c r="G4361" t="s">
        <v>12373</v>
      </c>
      <c r="K4361">
        <v>1.20476780623294E+18</v>
      </c>
      <c r="L4361" t="s">
        <v>12374</v>
      </c>
    </row>
    <row r="4362" spans="1:12" x14ac:dyDescent="0.2">
      <c r="A4362" s="1">
        <v>43810.597175925926</v>
      </c>
      <c r="B4362" t="s">
        <v>12375</v>
      </c>
      <c r="D4362">
        <v>1</v>
      </c>
      <c r="E4362">
        <v>0</v>
      </c>
      <c r="F4362">
        <v>1</v>
      </c>
      <c r="G4362" t="s">
        <v>6451</v>
      </c>
      <c r="K4362">
        <v>1.2047677776907E+18</v>
      </c>
      <c r="L4362" t="s">
        <v>12376</v>
      </c>
    </row>
    <row r="4363" spans="1:12" x14ac:dyDescent="0.2">
      <c r="A4363" s="1">
        <v>43810.59715277778</v>
      </c>
      <c r="B4363" t="s">
        <v>12377</v>
      </c>
      <c r="D4363">
        <v>1</v>
      </c>
      <c r="E4363">
        <v>0</v>
      </c>
      <c r="F4363">
        <v>0</v>
      </c>
      <c r="G4363" t="s">
        <v>6451</v>
      </c>
      <c r="K4363">
        <v>1.20476776892882E+18</v>
      </c>
      <c r="L4363" t="s">
        <v>12378</v>
      </c>
    </row>
    <row r="4364" spans="1:12" x14ac:dyDescent="0.2">
      <c r="A4364" s="1">
        <v>43810.597094907411</v>
      </c>
      <c r="B4364" t="s">
        <v>12379</v>
      </c>
      <c r="D4364">
        <v>1</v>
      </c>
      <c r="E4364">
        <v>37</v>
      </c>
      <c r="F4364">
        <v>44</v>
      </c>
      <c r="G4364" t="s">
        <v>12380</v>
      </c>
      <c r="I4364" t="e">
        <f>trust_44</f>
        <v>#NAME?</v>
      </c>
      <c r="K4364">
        <v>1.20476774929107E+18</v>
      </c>
      <c r="L4364" t="s">
        <v>12381</v>
      </c>
    </row>
    <row r="4365" spans="1:12" x14ac:dyDescent="0.2">
      <c r="A4365" s="1">
        <v>43810.597071759257</v>
      </c>
      <c r="B4365" t="s">
        <v>12038</v>
      </c>
      <c r="D4365">
        <v>0</v>
      </c>
      <c r="E4365">
        <v>0</v>
      </c>
      <c r="F4365">
        <v>0</v>
      </c>
      <c r="G4365" t="s">
        <v>12039</v>
      </c>
      <c r="K4365">
        <v>1.2047677413554501E+18</v>
      </c>
      <c r="L4365" t="s">
        <v>12382</v>
      </c>
    </row>
    <row r="4366" spans="1:12" x14ac:dyDescent="0.2">
      <c r="A4366" s="1">
        <v>43810.597060185188</v>
      </c>
      <c r="B4366" t="s">
        <v>12383</v>
      </c>
      <c r="D4366">
        <v>1</v>
      </c>
      <c r="E4366">
        <v>0</v>
      </c>
      <c r="F4366">
        <v>1</v>
      </c>
      <c r="G4366" t="s">
        <v>12384</v>
      </c>
      <c r="K4366">
        <v>1.2047677348500301E+18</v>
      </c>
      <c r="L4366" t="s">
        <v>12385</v>
      </c>
    </row>
    <row r="4367" spans="1:12" x14ac:dyDescent="0.2">
      <c r="A4367" s="1">
        <v>43810.597048611111</v>
      </c>
      <c r="B4367" t="s">
        <v>12386</v>
      </c>
      <c r="D4367">
        <v>0</v>
      </c>
      <c r="E4367">
        <v>1</v>
      </c>
      <c r="F4367">
        <v>2</v>
      </c>
      <c r="G4367" t="s">
        <v>12387</v>
      </c>
      <c r="K4367">
        <v>1.20476773253902E+18</v>
      </c>
      <c r="L4367" t="s">
        <v>12388</v>
      </c>
    </row>
    <row r="4368" spans="1:12" x14ac:dyDescent="0.2">
      <c r="A4368" s="1">
        <v>43810.596990740742</v>
      </c>
      <c r="B4368" t="s">
        <v>12389</v>
      </c>
      <c r="D4368">
        <v>0</v>
      </c>
      <c r="E4368">
        <v>0</v>
      </c>
      <c r="F4368">
        <v>1</v>
      </c>
      <c r="G4368" t="s">
        <v>12390</v>
      </c>
      <c r="K4368">
        <v>1.2047677128258099E+18</v>
      </c>
      <c r="L4368" t="s">
        <v>12391</v>
      </c>
    </row>
    <row r="4369" spans="1:12" x14ac:dyDescent="0.2">
      <c r="A4369" s="1">
        <v>43810.596851851849</v>
      </c>
      <c r="B4369" t="s">
        <v>12392</v>
      </c>
      <c r="D4369">
        <v>0</v>
      </c>
      <c r="E4369">
        <v>0</v>
      </c>
      <c r="F4369">
        <v>0</v>
      </c>
      <c r="G4369" t="s">
        <v>12393</v>
      </c>
      <c r="K4369">
        <v>1.2047676624060101E+18</v>
      </c>
      <c r="L4369" t="s">
        <v>12394</v>
      </c>
    </row>
    <row r="4370" spans="1:12" x14ac:dyDescent="0.2">
      <c r="A4370" s="1">
        <v>43810.596851851849</v>
      </c>
      <c r="B4370" t="s">
        <v>12395</v>
      </c>
      <c r="D4370">
        <v>0</v>
      </c>
      <c r="E4370">
        <v>0</v>
      </c>
      <c r="F4370">
        <v>0</v>
      </c>
      <c r="G4370" t="s">
        <v>12396</v>
      </c>
      <c r="K4370">
        <v>1.20476765929389E+18</v>
      </c>
      <c r="L4370" t="s">
        <v>12397</v>
      </c>
    </row>
    <row r="4371" spans="1:12" x14ac:dyDescent="0.2">
      <c r="A4371" s="1">
        <v>43810.596828703703</v>
      </c>
      <c r="B4371" t="s">
        <v>12398</v>
      </c>
      <c r="D4371">
        <v>1</v>
      </c>
      <c r="E4371">
        <v>0</v>
      </c>
      <c r="F4371">
        <v>0</v>
      </c>
      <c r="G4371" t="s">
        <v>12399</v>
      </c>
      <c r="K4371">
        <v>1.2047676537196001E+18</v>
      </c>
      <c r="L4371" t="s">
        <v>12400</v>
      </c>
    </row>
    <row r="4372" spans="1:12" x14ac:dyDescent="0.2">
      <c r="A4372" s="1">
        <v>43810.59679398148</v>
      </c>
      <c r="B4372" t="s">
        <v>12401</v>
      </c>
      <c r="D4372">
        <v>0</v>
      </c>
      <c r="E4372">
        <v>0</v>
      </c>
      <c r="F4372">
        <v>0</v>
      </c>
      <c r="G4372" t="s">
        <v>12402</v>
      </c>
      <c r="K4372">
        <v>1.20476763835167E+18</v>
      </c>
      <c r="L4372" t="s">
        <v>12403</v>
      </c>
    </row>
    <row r="4373" spans="1:12" x14ac:dyDescent="0.2">
      <c r="A4373" s="1">
        <v>43810.596759259257</v>
      </c>
      <c r="B4373" t="s">
        <v>12404</v>
      </c>
      <c r="D4373">
        <v>0</v>
      </c>
      <c r="E4373">
        <v>0</v>
      </c>
      <c r="F4373">
        <v>0</v>
      </c>
      <c r="G4373" t="s">
        <v>12405</v>
      </c>
      <c r="K4373">
        <v>1.2047676287718999E+18</v>
      </c>
      <c r="L4373" t="s">
        <v>12406</v>
      </c>
    </row>
    <row r="4374" spans="1:12" x14ac:dyDescent="0.2">
      <c r="A4374" s="1">
        <v>43810.596689814818</v>
      </c>
      <c r="B4374" t="s">
        <v>12407</v>
      </c>
      <c r="C4374" t="s">
        <v>12407</v>
      </c>
      <c r="D4374">
        <v>0</v>
      </c>
      <c r="E4374">
        <v>0</v>
      </c>
      <c r="F4374">
        <v>0</v>
      </c>
      <c r="G4374" t="s">
        <v>6451</v>
      </c>
      <c r="K4374">
        <v>1.2047676036354299E+18</v>
      </c>
      <c r="L4374" t="s">
        <v>12408</v>
      </c>
    </row>
    <row r="4375" spans="1:12" x14ac:dyDescent="0.2">
      <c r="A4375" s="1">
        <v>43810.596689814818</v>
      </c>
      <c r="B4375" t="s">
        <v>12409</v>
      </c>
      <c r="D4375">
        <v>0</v>
      </c>
      <c r="E4375">
        <v>0</v>
      </c>
      <c r="F4375">
        <v>0</v>
      </c>
      <c r="G4375" t="s">
        <v>12410</v>
      </c>
      <c r="K4375">
        <v>1.20476760165571E+18</v>
      </c>
      <c r="L4375" t="s">
        <v>12411</v>
      </c>
    </row>
    <row r="4376" spans="1:12" x14ac:dyDescent="0.2">
      <c r="A4376" s="1">
        <v>43810.596608796295</v>
      </c>
      <c r="B4376" t="s">
        <v>12412</v>
      </c>
      <c r="D4376">
        <v>0</v>
      </c>
      <c r="E4376">
        <v>0</v>
      </c>
      <c r="F4376">
        <v>0</v>
      </c>
      <c r="G4376" t="s">
        <v>12413</v>
      </c>
      <c r="K4376">
        <v>1.2047675743549901E+18</v>
      </c>
      <c r="L4376" t="s">
        <v>12414</v>
      </c>
    </row>
    <row r="4377" spans="1:12" x14ac:dyDescent="0.2">
      <c r="A4377" s="1">
        <v>43810.596608796295</v>
      </c>
      <c r="B4377" t="s">
        <v>12415</v>
      </c>
      <c r="D4377">
        <v>0</v>
      </c>
      <c r="E4377">
        <v>1</v>
      </c>
      <c r="F4377">
        <v>0</v>
      </c>
      <c r="G4377" t="s">
        <v>12416</v>
      </c>
      <c r="K4377">
        <v>1.20476757267731E+18</v>
      </c>
      <c r="L4377" t="s">
        <v>12417</v>
      </c>
    </row>
    <row r="4378" spans="1:12" x14ac:dyDescent="0.2">
      <c r="A4378" s="1">
        <v>43810.596435185187</v>
      </c>
      <c r="B4378" t="s">
        <v>12418</v>
      </c>
      <c r="D4378">
        <v>4</v>
      </c>
      <c r="E4378">
        <v>4</v>
      </c>
      <c r="F4378">
        <v>5</v>
      </c>
      <c r="G4378" t="s">
        <v>12419</v>
      </c>
      <c r="K4378">
        <v>1.2047675110839601E+18</v>
      </c>
      <c r="L4378" t="s">
        <v>12420</v>
      </c>
    </row>
    <row r="4379" spans="1:12" x14ac:dyDescent="0.2">
      <c r="A4379" s="1">
        <v>43810.59642361111</v>
      </c>
      <c r="B4379" t="s">
        <v>12421</v>
      </c>
      <c r="D4379">
        <v>0</v>
      </c>
      <c r="E4379">
        <v>0</v>
      </c>
      <c r="F4379">
        <v>1</v>
      </c>
      <c r="G4379" t="s">
        <v>12422</v>
      </c>
      <c r="K4379">
        <v>1.2047675049979899E+18</v>
      </c>
      <c r="L4379" t="s">
        <v>12423</v>
      </c>
    </row>
    <row r="4380" spans="1:12" x14ac:dyDescent="0.2">
      <c r="A4380" s="1">
        <v>43810.596388888887</v>
      </c>
      <c r="B4380" t="s">
        <v>12424</v>
      </c>
      <c r="D4380">
        <v>0</v>
      </c>
      <c r="E4380">
        <v>0</v>
      </c>
      <c r="F4380">
        <v>0</v>
      </c>
      <c r="G4380" t="s">
        <v>12425</v>
      </c>
      <c r="K4380">
        <v>1.20476749155951E+18</v>
      </c>
      <c r="L4380" t="s">
        <v>12426</v>
      </c>
    </row>
    <row r="4381" spans="1:12" x14ac:dyDescent="0.2">
      <c r="A4381" s="1">
        <v>43810.596365740741</v>
      </c>
      <c r="B4381" t="s">
        <v>11671</v>
      </c>
      <c r="D4381">
        <v>0</v>
      </c>
      <c r="E4381">
        <v>0</v>
      </c>
      <c r="F4381">
        <v>1</v>
      </c>
      <c r="G4381" t="s">
        <v>12427</v>
      </c>
      <c r="K4381">
        <v>1.20476748270514E+18</v>
      </c>
      <c r="L4381" t="s">
        <v>12428</v>
      </c>
    </row>
    <row r="4382" spans="1:12" x14ac:dyDescent="0.2">
      <c r="A4382" s="1">
        <v>43810.596319444441</v>
      </c>
      <c r="B4382" t="s">
        <v>12429</v>
      </c>
      <c r="D4382">
        <v>0</v>
      </c>
      <c r="E4382">
        <v>1</v>
      </c>
      <c r="F4382">
        <v>0</v>
      </c>
      <c r="G4382" t="s">
        <v>12430</v>
      </c>
      <c r="K4382">
        <v>1.2047674682349801E+18</v>
      </c>
      <c r="L4382" t="s">
        <v>12431</v>
      </c>
    </row>
    <row r="4383" spans="1:12" x14ac:dyDescent="0.2">
      <c r="A4383" s="1">
        <v>43810.596250000002</v>
      </c>
      <c r="B4383" t="s">
        <v>12432</v>
      </c>
      <c r="D4383">
        <v>0</v>
      </c>
      <c r="E4383">
        <v>0</v>
      </c>
      <c r="F4383">
        <v>0</v>
      </c>
      <c r="G4383" t="s">
        <v>12433</v>
      </c>
      <c r="K4383">
        <v>1.20476744150879E+18</v>
      </c>
      <c r="L4383" t="s">
        <v>12434</v>
      </c>
    </row>
    <row r="4384" spans="1:12" x14ac:dyDescent="0.2">
      <c r="A4384" s="1">
        <v>43810.596192129633</v>
      </c>
      <c r="B4384" t="s">
        <v>12435</v>
      </c>
      <c r="D4384">
        <v>0</v>
      </c>
      <c r="E4384">
        <v>0</v>
      </c>
      <c r="F4384">
        <v>0</v>
      </c>
      <c r="G4384" t="s">
        <v>12436</v>
      </c>
      <c r="K4384">
        <v>1.2047674231797399E+18</v>
      </c>
      <c r="L4384" t="s">
        <v>12437</v>
      </c>
    </row>
    <row r="4385" spans="1:12" x14ac:dyDescent="0.2">
      <c r="A4385" s="1">
        <v>43810.596087962964</v>
      </c>
      <c r="B4385" t="s">
        <v>12438</v>
      </c>
      <c r="D4385">
        <v>0</v>
      </c>
      <c r="E4385">
        <v>2</v>
      </c>
      <c r="F4385">
        <v>1</v>
      </c>
      <c r="G4385" t="s">
        <v>12439</v>
      </c>
      <c r="K4385">
        <v>1.20476738585039E+18</v>
      </c>
      <c r="L4385" t="s">
        <v>12440</v>
      </c>
    </row>
    <row r="4386" spans="1:12" x14ac:dyDescent="0.2">
      <c r="A4386" s="1">
        <v>43810.596087962964</v>
      </c>
      <c r="B4386" t="s">
        <v>12441</v>
      </c>
      <c r="D4386">
        <v>1</v>
      </c>
      <c r="E4386">
        <v>0</v>
      </c>
      <c r="F4386">
        <v>0</v>
      </c>
      <c r="G4386" t="s">
        <v>12442</v>
      </c>
      <c r="K4386">
        <v>1.20476738386655E+18</v>
      </c>
      <c r="L4386" t="s">
        <v>12443</v>
      </c>
    </row>
    <row r="4387" spans="1:12" x14ac:dyDescent="0.2">
      <c r="A4387" s="1">
        <v>43810.596076388887</v>
      </c>
      <c r="B4387" t="s">
        <v>12444</v>
      </c>
      <c r="D4387">
        <v>1</v>
      </c>
      <c r="E4387">
        <v>0</v>
      </c>
      <c r="F4387">
        <v>0</v>
      </c>
      <c r="G4387" t="s">
        <v>12445</v>
      </c>
      <c r="K4387">
        <v>1.2047673797519301E+18</v>
      </c>
      <c r="L4387" t="s">
        <v>12446</v>
      </c>
    </row>
    <row r="4388" spans="1:12" x14ac:dyDescent="0.2">
      <c r="A4388" s="1">
        <v>43810.596076388887</v>
      </c>
      <c r="B4388" t="s">
        <v>12447</v>
      </c>
      <c r="D4388">
        <v>0</v>
      </c>
      <c r="E4388">
        <v>0</v>
      </c>
      <c r="F4388">
        <v>0</v>
      </c>
      <c r="G4388" t="s">
        <v>12448</v>
      </c>
      <c r="K4388">
        <v>1.20476737781409E+18</v>
      </c>
      <c r="L4388" t="s">
        <v>12449</v>
      </c>
    </row>
    <row r="4389" spans="1:12" x14ac:dyDescent="0.2">
      <c r="A4389" s="1">
        <v>43810.596053240741</v>
      </c>
      <c r="B4389" t="s">
        <v>404</v>
      </c>
      <c r="D4389">
        <v>0</v>
      </c>
      <c r="E4389">
        <v>0</v>
      </c>
      <c r="F4389">
        <v>0</v>
      </c>
      <c r="G4389" t="s">
        <v>12450</v>
      </c>
      <c r="K4389">
        <v>1.2047673727474401E+18</v>
      </c>
      <c r="L4389" t="s">
        <v>12451</v>
      </c>
    </row>
    <row r="4390" spans="1:12" x14ac:dyDescent="0.2">
      <c r="A4390" s="1">
        <v>43810.596006944441</v>
      </c>
      <c r="B4390" t="s">
        <v>12452</v>
      </c>
      <c r="D4390">
        <v>0</v>
      </c>
      <c r="E4390">
        <v>0</v>
      </c>
      <c r="F4390">
        <v>0</v>
      </c>
      <c r="G4390" t="s">
        <v>12453</v>
      </c>
      <c r="K4390">
        <v>1.2047673553787699E+18</v>
      </c>
      <c r="L4390" t="s">
        <v>12454</v>
      </c>
    </row>
    <row r="4391" spans="1:12" x14ac:dyDescent="0.2">
      <c r="A4391" s="1">
        <v>43810.59579861111</v>
      </c>
      <c r="B4391" t="s">
        <v>12455</v>
      </c>
      <c r="C4391" t="s">
        <v>2307</v>
      </c>
      <c r="D4391">
        <v>0</v>
      </c>
      <c r="E4391">
        <v>1</v>
      </c>
      <c r="F4391">
        <v>1</v>
      </c>
      <c r="G4391" t="s">
        <v>12456</v>
      </c>
      <c r="K4391">
        <v>1.2047672794870799E+18</v>
      </c>
      <c r="L4391" t="s">
        <v>12457</v>
      </c>
    </row>
    <row r="4392" spans="1:12" x14ac:dyDescent="0.2">
      <c r="A4392" s="1">
        <v>43810.595659722225</v>
      </c>
      <c r="B4392" t="s">
        <v>12458</v>
      </c>
      <c r="D4392">
        <v>1</v>
      </c>
      <c r="E4392">
        <v>1</v>
      </c>
      <c r="F4392">
        <v>0</v>
      </c>
      <c r="G4392" t="s">
        <v>12459</v>
      </c>
      <c r="K4392">
        <v>1.20476722884082E+18</v>
      </c>
      <c r="L4392" t="s">
        <v>12460</v>
      </c>
    </row>
    <row r="4393" spans="1:12" x14ac:dyDescent="0.2">
      <c r="A4393" s="1">
        <v>43810.595636574071</v>
      </c>
      <c r="B4393" t="s">
        <v>12461</v>
      </c>
      <c r="D4393">
        <v>0</v>
      </c>
      <c r="E4393">
        <v>0</v>
      </c>
      <c r="F4393">
        <v>2</v>
      </c>
      <c r="G4393" t="s">
        <v>12462</v>
      </c>
      <c r="K4393">
        <v>1.2047672184179699E+18</v>
      </c>
      <c r="L4393" t="s">
        <v>12463</v>
      </c>
    </row>
    <row r="4394" spans="1:12" x14ac:dyDescent="0.2">
      <c r="A4394" s="1">
        <v>43810.595532407409</v>
      </c>
      <c r="B4394" t="s">
        <v>12464</v>
      </c>
      <c r="D4394">
        <v>0</v>
      </c>
      <c r="E4394">
        <v>0</v>
      </c>
      <c r="F4394">
        <v>0</v>
      </c>
      <c r="G4394" t="s">
        <v>12465</v>
      </c>
      <c r="K4394">
        <v>1.2047671833200399E+18</v>
      </c>
      <c r="L4394" t="s">
        <v>12466</v>
      </c>
    </row>
    <row r="4395" spans="1:12" x14ac:dyDescent="0.2">
      <c r="A4395" s="1">
        <v>43810.595486111109</v>
      </c>
      <c r="B4395" t="s">
        <v>12467</v>
      </c>
      <c r="D4395">
        <v>0</v>
      </c>
      <c r="E4395">
        <v>0</v>
      </c>
      <c r="F4395">
        <v>0</v>
      </c>
      <c r="G4395" t="s">
        <v>12468</v>
      </c>
      <c r="K4395">
        <v>1.20476716613598E+18</v>
      </c>
      <c r="L4395" t="s">
        <v>12469</v>
      </c>
    </row>
    <row r="4396" spans="1:12" x14ac:dyDescent="0.2">
      <c r="A4396" s="1">
        <v>43810.59542824074</v>
      </c>
      <c r="B4396" t="s">
        <v>12470</v>
      </c>
      <c r="D4396">
        <v>0</v>
      </c>
      <c r="E4396">
        <v>1</v>
      </c>
      <c r="F4396">
        <v>2</v>
      </c>
      <c r="G4396" t="s">
        <v>12471</v>
      </c>
      <c r="K4396">
        <v>1.20476714609138E+18</v>
      </c>
      <c r="L4396" t="s">
        <v>12472</v>
      </c>
    </row>
    <row r="4397" spans="1:12" x14ac:dyDescent="0.2">
      <c r="A4397" s="1">
        <v>43810.595370370371</v>
      </c>
      <c r="B4397" t="s">
        <v>12473</v>
      </c>
      <c r="D4397">
        <v>0</v>
      </c>
      <c r="E4397">
        <v>5</v>
      </c>
      <c r="F4397">
        <v>6</v>
      </c>
      <c r="G4397" t="s">
        <v>12474</v>
      </c>
      <c r="K4397">
        <v>1.2047671230353001E+18</v>
      </c>
      <c r="L4397" t="s">
        <v>12475</v>
      </c>
    </row>
    <row r="4398" spans="1:12" x14ac:dyDescent="0.2">
      <c r="A4398" s="1">
        <v>43810.595335648148</v>
      </c>
      <c r="B4398" t="s">
        <v>10092</v>
      </c>
      <c r="C4398" t="s">
        <v>666</v>
      </c>
      <c r="D4398">
        <v>1</v>
      </c>
      <c r="E4398">
        <v>0</v>
      </c>
      <c r="F4398">
        <v>3</v>
      </c>
      <c r="G4398" t="s">
        <v>12476</v>
      </c>
      <c r="K4398">
        <v>1.2047671098065101E+18</v>
      </c>
      <c r="L4398" t="s">
        <v>12477</v>
      </c>
    </row>
    <row r="4399" spans="1:12" x14ac:dyDescent="0.2">
      <c r="A4399" s="1">
        <v>43810.595243055555</v>
      </c>
      <c r="B4399" t="s">
        <v>12478</v>
      </c>
      <c r="D4399">
        <v>0</v>
      </c>
      <c r="E4399">
        <v>0</v>
      </c>
      <c r="F4399">
        <v>0</v>
      </c>
      <c r="G4399" t="s">
        <v>12479</v>
      </c>
      <c r="K4399">
        <v>1.20476707924257E+18</v>
      </c>
      <c r="L4399" t="s">
        <v>12480</v>
      </c>
    </row>
    <row r="4400" spans="1:12" x14ac:dyDescent="0.2">
      <c r="A4400" s="1">
        <v>43810.595173611109</v>
      </c>
      <c r="B4400" t="s">
        <v>12481</v>
      </c>
      <c r="D4400">
        <v>0</v>
      </c>
      <c r="E4400">
        <v>0</v>
      </c>
      <c r="F4400">
        <v>0</v>
      </c>
      <c r="G4400" t="s">
        <v>12482</v>
      </c>
      <c r="K4400">
        <v>1.2047670522145201E+18</v>
      </c>
      <c r="L4400" t="s">
        <v>12483</v>
      </c>
    </row>
    <row r="4401" spans="1:12" x14ac:dyDescent="0.2">
      <c r="A4401" s="1">
        <v>43810.59516203704</v>
      </c>
      <c r="B4401" t="s">
        <v>12484</v>
      </c>
      <c r="D4401">
        <v>1</v>
      </c>
      <c r="E4401">
        <v>0</v>
      </c>
      <c r="F4401">
        <v>0</v>
      </c>
      <c r="G4401" t="s">
        <v>12485</v>
      </c>
      <c r="K4401">
        <v>1.2047670498992901E+18</v>
      </c>
      <c r="L4401" t="s">
        <v>12486</v>
      </c>
    </row>
    <row r="4402" spans="1:12" x14ac:dyDescent="0.2">
      <c r="A4402" s="1">
        <v>43810.595138888886</v>
      </c>
      <c r="B4402" t="s">
        <v>12429</v>
      </c>
      <c r="D4402">
        <v>0</v>
      </c>
      <c r="E4402">
        <v>0</v>
      </c>
      <c r="F4402">
        <v>0</v>
      </c>
      <c r="G4402" t="s">
        <v>12487</v>
      </c>
      <c r="K4402">
        <v>1.20476704108287E+18</v>
      </c>
      <c r="L4402" t="s">
        <v>12488</v>
      </c>
    </row>
    <row r="4403" spans="1:12" x14ac:dyDescent="0.2">
      <c r="A4403" s="1">
        <v>43810.595092592594</v>
      </c>
      <c r="B4403" t="s">
        <v>12489</v>
      </c>
      <c r="D4403">
        <v>0</v>
      </c>
      <c r="E4403">
        <v>0</v>
      </c>
      <c r="F4403">
        <v>0</v>
      </c>
      <c r="G4403" t="s">
        <v>11165</v>
      </c>
      <c r="K4403">
        <v>1.2047670218603E+18</v>
      </c>
      <c r="L4403" t="s">
        <v>12490</v>
      </c>
    </row>
    <row r="4404" spans="1:12" x14ac:dyDescent="0.2">
      <c r="A4404" s="1">
        <v>43810.595034722224</v>
      </c>
      <c r="B4404" t="s">
        <v>12491</v>
      </c>
      <c r="D4404">
        <v>0</v>
      </c>
      <c r="E4404">
        <v>4</v>
      </c>
      <c r="F4404">
        <v>2</v>
      </c>
      <c r="G4404" t="s">
        <v>12492</v>
      </c>
      <c r="I4404" t="e">
        <f>DawahHali</f>
        <v>#NAME?</v>
      </c>
      <c r="K4404">
        <v>1.20476700338866E+18</v>
      </c>
      <c r="L4404" t="s">
        <v>12493</v>
      </c>
    </row>
    <row r="4405" spans="1:12" x14ac:dyDescent="0.2">
      <c r="A4405" s="1">
        <v>43810.595023148147</v>
      </c>
      <c r="B4405" t="s">
        <v>12494</v>
      </c>
      <c r="D4405">
        <v>0</v>
      </c>
      <c r="E4405">
        <v>0</v>
      </c>
      <c r="F4405">
        <v>0</v>
      </c>
      <c r="G4405" t="s">
        <v>12495</v>
      </c>
      <c r="K4405">
        <v>1.20476699779759E+18</v>
      </c>
      <c r="L4405" t="s">
        <v>12496</v>
      </c>
    </row>
    <row r="4406" spans="1:12" x14ac:dyDescent="0.2">
      <c r="A4406" s="1">
        <v>43810.595023148147</v>
      </c>
      <c r="B4406" t="s">
        <v>12497</v>
      </c>
      <c r="D4406">
        <v>0</v>
      </c>
      <c r="E4406">
        <v>1</v>
      </c>
      <c r="F4406">
        <v>3</v>
      </c>
      <c r="G4406" t="s">
        <v>12498</v>
      </c>
      <c r="K4406">
        <v>1.2047669966106299E+18</v>
      </c>
      <c r="L4406" t="s">
        <v>12499</v>
      </c>
    </row>
    <row r="4407" spans="1:12" x14ac:dyDescent="0.2">
      <c r="A4407" s="1">
        <v>43810.595000000001</v>
      </c>
      <c r="B4407" t="s">
        <v>12500</v>
      </c>
      <c r="D4407">
        <v>0</v>
      </c>
      <c r="E4407">
        <v>0</v>
      </c>
      <c r="F4407">
        <v>0</v>
      </c>
      <c r="G4407" t="s">
        <v>12501</v>
      </c>
      <c r="K4407">
        <v>1.2047669886372301E+18</v>
      </c>
      <c r="L4407" t="s">
        <v>12502</v>
      </c>
    </row>
    <row r="4408" spans="1:12" x14ac:dyDescent="0.2">
      <c r="A4408" s="1">
        <v>43810.594895833332</v>
      </c>
      <c r="B4408" t="s">
        <v>12503</v>
      </c>
      <c r="D4408">
        <v>0</v>
      </c>
      <c r="E4408">
        <v>1</v>
      </c>
      <c r="F4408">
        <v>0</v>
      </c>
      <c r="G4408" t="s">
        <v>8512</v>
      </c>
      <c r="K4408">
        <v>1.20476695360639E+18</v>
      </c>
      <c r="L4408" t="s">
        <v>12504</v>
      </c>
    </row>
    <row r="4409" spans="1:12" x14ac:dyDescent="0.2">
      <c r="A4409" s="1">
        <v>43810.594583333332</v>
      </c>
      <c r="B4409" t="s">
        <v>12505</v>
      </c>
      <c r="D4409">
        <v>0</v>
      </c>
      <c r="E4409">
        <v>0</v>
      </c>
      <c r="F4409">
        <v>0</v>
      </c>
      <c r="G4409" t="s">
        <v>12506</v>
      </c>
      <c r="K4409">
        <v>1.2047668368033001E+18</v>
      </c>
      <c r="L4409" t="s">
        <v>12507</v>
      </c>
    </row>
    <row r="4410" spans="1:12" x14ac:dyDescent="0.2">
      <c r="A4410" s="1">
        <v>43810.594571759262</v>
      </c>
      <c r="B4410" t="s">
        <v>12508</v>
      </c>
      <c r="D4410">
        <v>0</v>
      </c>
      <c r="E4410">
        <v>1</v>
      </c>
      <c r="F4410">
        <v>1</v>
      </c>
      <c r="G4410" t="s">
        <v>9920</v>
      </c>
      <c r="K4410">
        <v>1.20476683462237E+18</v>
      </c>
      <c r="L4410" t="s">
        <v>12509</v>
      </c>
    </row>
    <row r="4411" spans="1:12" x14ac:dyDescent="0.2">
      <c r="A4411" s="1">
        <v>43810.59443287037</v>
      </c>
      <c r="B4411" t="s">
        <v>12510</v>
      </c>
      <c r="D4411">
        <v>1</v>
      </c>
      <c r="E4411">
        <v>0</v>
      </c>
      <c r="F4411">
        <v>0</v>
      </c>
      <c r="G4411" t="s">
        <v>12511</v>
      </c>
      <c r="K4411">
        <v>1.2047667855867699E+18</v>
      </c>
      <c r="L4411" t="s">
        <v>12512</v>
      </c>
    </row>
    <row r="4412" spans="1:12" x14ac:dyDescent="0.2">
      <c r="A4412" s="1">
        <v>43810.594409722224</v>
      </c>
      <c r="B4412" t="s">
        <v>12513</v>
      </c>
      <c r="D4412">
        <v>0</v>
      </c>
      <c r="E4412">
        <v>0</v>
      </c>
      <c r="F4412">
        <v>1</v>
      </c>
      <c r="G4412" t="s">
        <v>12514</v>
      </c>
      <c r="K4412">
        <v>1.2047667763929101E+18</v>
      </c>
      <c r="L4412" t="s">
        <v>12515</v>
      </c>
    </row>
    <row r="4413" spans="1:12" x14ac:dyDescent="0.2">
      <c r="A4413" s="1">
        <v>43810.594409722224</v>
      </c>
      <c r="B4413" t="s">
        <v>12516</v>
      </c>
      <c r="D4413">
        <v>0</v>
      </c>
      <c r="E4413">
        <v>0</v>
      </c>
      <c r="F4413">
        <v>1</v>
      </c>
      <c r="G4413" t="s">
        <v>12517</v>
      </c>
      <c r="K4413">
        <v>1.2047667748116101E+18</v>
      </c>
      <c r="L4413" t="s">
        <v>12518</v>
      </c>
    </row>
    <row r="4414" spans="1:12" x14ac:dyDescent="0.2">
      <c r="A4414" s="1">
        <v>43810.594317129631</v>
      </c>
      <c r="B4414" t="s">
        <v>12519</v>
      </c>
      <c r="D4414">
        <v>0</v>
      </c>
      <c r="E4414">
        <v>0</v>
      </c>
      <c r="F4414">
        <v>1</v>
      </c>
      <c r="G4414" t="s">
        <v>12520</v>
      </c>
      <c r="J4414" t="s">
        <v>12521</v>
      </c>
      <c r="K4414">
        <v>1.2047667437861801E+18</v>
      </c>
      <c r="L4414" t="s">
        <v>12522</v>
      </c>
    </row>
    <row r="4415" spans="1:12" x14ac:dyDescent="0.2">
      <c r="A4415" s="1">
        <v>43810.594293981485</v>
      </c>
      <c r="B4415" t="s">
        <v>12435</v>
      </c>
      <c r="D4415">
        <v>0</v>
      </c>
      <c r="E4415">
        <v>0</v>
      </c>
      <c r="F4415">
        <v>0</v>
      </c>
      <c r="G4415" t="s">
        <v>12523</v>
      </c>
      <c r="K4415">
        <v>1.20476673549007E+18</v>
      </c>
      <c r="L4415" t="s">
        <v>12524</v>
      </c>
    </row>
    <row r="4416" spans="1:12" x14ac:dyDescent="0.2">
      <c r="A4416" s="1">
        <v>43810.594236111108</v>
      </c>
      <c r="B4416" t="s">
        <v>12525</v>
      </c>
      <c r="D4416">
        <v>0</v>
      </c>
      <c r="E4416">
        <v>0</v>
      </c>
      <c r="F4416">
        <v>0</v>
      </c>
      <c r="G4416" t="s">
        <v>12526</v>
      </c>
      <c r="K4416">
        <v>1.2047667146610801E+18</v>
      </c>
      <c r="L4416" t="s">
        <v>12527</v>
      </c>
    </row>
    <row r="4417" spans="1:12" x14ac:dyDescent="0.2">
      <c r="A4417" s="1">
        <v>43810.594224537039</v>
      </c>
      <c r="B4417" t="s">
        <v>12528</v>
      </c>
      <c r="D4417">
        <v>0</v>
      </c>
      <c r="E4417">
        <v>0</v>
      </c>
      <c r="F4417">
        <v>0</v>
      </c>
      <c r="G4417" t="s">
        <v>12529</v>
      </c>
      <c r="J4417" t="s">
        <v>9659</v>
      </c>
      <c r="K4417">
        <v>1.2047667072455601E+18</v>
      </c>
      <c r="L4417" t="s">
        <v>12530</v>
      </c>
    </row>
    <row r="4418" spans="1:12" x14ac:dyDescent="0.2">
      <c r="A4418" s="1">
        <v>43810.594189814816</v>
      </c>
      <c r="B4418" t="s">
        <v>11354</v>
      </c>
      <c r="D4418">
        <v>12</v>
      </c>
      <c r="E4418">
        <v>2</v>
      </c>
      <c r="F4418">
        <v>6</v>
      </c>
      <c r="G4418" t="s">
        <v>12531</v>
      </c>
      <c r="K4418">
        <v>1.2047666980391099E+18</v>
      </c>
      <c r="L4418" t="s">
        <v>12532</v>
      </c>
    </row>
    <row r="4419" spans="1:12" x14ac:dyDescent="0.2">
      <c r="A4419" s="1">
        <v>43810.59412037037</v>
      </c>
      <c r="B4419" t="s">
        <v>12533</v>
      </c>
      <c r="D4419">
        <v>0</v>
      </c>
      <c r="E4419">
        <v>1</v>
      </c>
      <c r="F4419">
        <v>2</v>
      </c>
      <c r="G4419" t="s">
        <v>12534</v>
      </c>
      <c r="K4419">
        <v>1.2047666709942001E+18</v>
      </c>
      <c r="L4419" t="s">
        <v>12535</v>
      </c>
    </row>
    <row r="4420" spans="1:12" x14ac:dyDescent="0.2">
      <c r="A4420" s="1">
        <v>43810.594074074077</v>
      </c>
      <c r="B4420" t="s">
        <v>12536</v>
      </c>
      <c r="D4420">
        <v>0</v>
      </c>
      <c r="E4420">
        <v>1</v>
      </c>
      <c r="F4420">
        <v>0</v>
      </c>
      <c r="G4420" t="s">
        <v>6451</v>
      </c>
      <c r="K4420">
        <v>1.2047666527615501E+18</v>
      </c>
      <c r="L4420" t="s">
        <v>12537</v>
      </c>
    </row>
    <row r="4421" spans="1:12" x14ac:dyDescent="0.2">
      <c r="A4421" s="1">
        <v>43810.594027777777</v>
      </c>
      <c r="B4421" t="s">
        <v>12538</v>
      </c>
      <c r="D4421">
        <v>0</v>
      </c>
      <c r="E4421">
        <v>0</v>
      </c>
      <c r="F4421">
        <v>0</v>
      </c>
      <c r="G4421" t="s">
        <v>6451</v>
      </c>
      <c r="K4421">
        <v>1.2047666393062799E+18</v>
      </c>
      <c r="L4421" t="s">
        <v>12539</v>
      </c>
    </row>
    <row r="4422" spans="1:12" x14ac:dyDescent="0.2">
      <c r="A4422" s="1">
        <v>43810.594004629631</v>
      </c>
      <c r="B4422" t="s">
        <v>12540</v>
      </c>
      <c r="D4422">
        <v>0</v>
      </c>
      <c r="E4422">
        <v>3</v>
      </c>
      <c r="F4422">
        <v>2</v>
      </c>
      <c r="G4422" t="s">
        <v>12541</v>
      </c>
      <c r="K4422">
        <v>1.2047666304017201E+18</v>
      </c>
      <c r="L4422" t="s">
        <v>12542</v>
      </c>
    </row>
    <row r="4423" spans="1:12" x14ac:dyDescent="0.2">
      <c r="A4423" s="1">
        <v>43810.593888888892</v>
      </c>
      <c r="B4423" t="s">
        <v>10816</v>
      </c>
      <c r="D4423">
        <v>7</v>
      </c>
      <c r="E4423">
        <v>71</v>
      </c>
      <c r="F4423">
        <v>12</v>
      </c>
      <c r="G4423" t="s">
        <v>12543</v>
      </c>
      <c r="K4423">
        <v>1.2047665875485E+18</v>
      </c>
      <c r="L4423" t="s">
        <v>12544</v>
      </c>
    </row>
    <row r="4424" spans="1:12" x14ac:dyDescent="0.2">
      <c r="A4424" s="1">
        <v>43810.593877314815</v>
      </c>
      <c r="B4424" t="s">
        <v>12545</v>
      </c>
      <c r="D4424">
        <v>0</v>
      </c>
      <c r="E4424">
        <v>0</v>
      </c>
      <c r="F4424">
        <v>1</v>
      </c>
      <c r="G4424" t="s">
        <v>12546</v>
      </c>
      <c r="K4424">
        <v>1.2047665838408E+18</v>
      </c>
      <c r="L4424" t="s">
        <v>12547</v>
      </c>
    </row>
    <row r="4425" spans="1:12" x14ac:dyDescent="0.2">
      <c r="A4425" s="1">
        <v>43810.593807870369</v>
      </c>
      <c r="B4425" t="s">
        <v>12548</v>
      </c>
      <c r="D4425">
        <v>0</v>
      </c>
      <c r="E4425">
        <v>0</v>
      </c>
      <c r="F4425">
        <v>3</v>
      </c>
      <c r="G4425" t="s">
        <v>9547</v>
      </c>
      <c r="K4425">
        <v>1.20476655737055E+18</v>
      </c>
      <c r="L4425" t="s">
        <v>12549</v>
      </c>
    </row>
    <row r="4426" spans="1:12" x14ac:dyDescent="0.2">
      <c r="A4426" s="1">
        <v>43810.593773148146</v>
      </c>
      <c r="B4426" t="s">
        <v>12550</v>
      </c>
      <c r="D4426">
        <v>0</v>
      </c>
      <c r="E4426">
        <v>0</v>
      </c>
      <c r="F4426">
        <v>0</v>
      </c>
      <c r="G4426" t="s">
        <v>12551</v>
      </c>
      <c r="K4426">
        <v>1.2047665439906501E+18</v>
      </c>
      <c r="L4426" t="s">
        <v>12552</v>
      </c>
    </row>
    <row r="4427" spans="1:12" x14ac:dyDescent="0.2">
      <c r="A4427" s="1">
        <v>43810.593587962961</v>
      </c>
      <c r="B4427" t="s">
        <v>12553</v>
      </c>
      <c r="D4427">
        <v>0</v>
      </c>
      <c r="E4427">
        <v>0</v>
      </c>
      <c r="F4427">
        <v>0</v>
      </c>
      <c r="G4427" t="s">
        <v>12554</v>
      </c>
      <c r="K4427">
        <v>1.2047664791677599E+18</v>
      </c>
      <c r="L4427" t="s">
        <v>12555</v>
      </c>
    </row>
    <row r="4428" spans="1:12" x14ac:dyDescent="0.2">
      <c r="A4428" s="1">
        <v>43810.593587962961</v>
      </c>
      <c r="B4428" t="s">
        <v>10100</v>
      </c>
      <c r="D4428">
        <v>0</v>
      </c>
      <c r="E4428">
        <v>0</v>
      </c>
      <c r="F4428">
        <v>2</v>
      </c>
      <c r="G4428" t="s">
        <v>12556</v>
      </c>
      <c r="K4428">
        <v>1.2047664773725701E+18</v>
      </c>
      <c r="L4428" t="s">
        <v>12557</v>
      </c>
    </row>
    <row r="4429" spans="1:12" x14ac:dyDescent="0.2">
      <c r="A4429" s="1">
        <v>43810.593495370369</v>
      </c>
      <c r="B4429" t="s">
        <v>12558</v>
      </c>
      <c r="D4429">
        <v>1</v>
      </c>
      <c r="E4429">
        <v>1</v>
      </c>
      <c r="F4429">
        <v>1</v>
      </c>
      <c r="G4429" t="s">
        <v>12559</v>
      </c>
      <c r="K4429">
        <v>1.2047664440110899E+18</v>
      </c>
      <c r="L4429" t="s">
        <v>12560</v>
      </c>
    </row>
    <row r="4430" spans="1:12" x14ac:dyDescent="0.2">
      <c r="A4430" s="1">
        <v>43810.593368055554</v>
      </c>
      <c r="B4430" t="s">
        <v>12561</v>
      </c>
      <c r="C4430" t="s">
        <v>12562</v>
      </c>
      <c r="D4430">
        <v>0</v>
      </c>
      <c r="E4430">
        <v>0</v>
      </c>
      <c r="F4430">
        <v>1</v>
      </c>
      <c r="G4430" t="s">
        <v>12563</v>
      </c>
      <c r="K4430">
        <v>1.2047663981840799E+18</v>
      </c>
      <c r="L4430" t="s">
        <v>12564</v>
      </c>
    </row>
    <row r="4431" spans="1:12" x14ac:dyDescent="0.2">
      <c r="A4431" s="1">
        <v>43810.593263888892</v>
      </c>
      <c r="B4431" t="s">
        <v>12565</v>
      </c>
      <c r="D4431">
        <v>0</v>
      </c>
      <c r="E4431">
        <v>0</v>
      </c>
      <c r="F4431">
        <v>0</v>
      </c>
      <c r="G4431" t="s">
        <v>12566</v>
      </c>
      <c r="K4431">
        <v>1.2047663618404301E+18</v>
      </c>
      <c r="L4431" t="s">
        <v>12567</v>
      </c>
    </row>
    <row r="4432" spans="1:12" x14ac:dyDescent="0.2">
      <c r="A4432" s="1">
        <v>43810.593206018515</v>
      </c>
      <c r="B4432" t="s">
        <v>12568</v>
      </c>
      <c r="D4432">
        <v>1</v>
      </c>
      <c r="E4432">
        <v>0</v>
      </c>
      <c r="F4432">
        <v>2</v>
      </c>
      <c r="G4432" t="s">
        <v>12569</v>
      </c>
      <c r="K4432">
        <v>1.2047663396819799E+18</v>
      </c>
      <c r="L4432" t="s">
        <v>12570</v>
      </c>
    </row>
    <row r="4433" spans="1:12" x14ac:dyDescent="0.2">
      <c r="A4433" s="1">
        <v>43810.593090277776</v>
      </c>
      <c r="B4433" t="s">
        <v>12571</v>
      </c>
      <c r="D4433">
        <v>0</v>
      </c>
      <c r="E4433">
        <v>0</v>
      </c>
      <c r="F4433">
        <v>0</v>
      </c>
      <c r="G4433" t="s">
        <v>12572</v>
      </c>
      <c r="K4433">
        <v>1.20476629752082E+18</v>
      </c>
      <c r="L4433" t="s">
        <v>12573</v>
      </c>
    </row>
    <row r="4434" spans="1:12" x14ac:dyDescent="0.2">
      <c r="A4434" s="1">
        <v>43810.593032407407</v>
      </c>
      <c r="B4434" t="s">
        <v>12574</v>
      </c>
      <c r="D4434">
        <v>0</v>
      </c>
      <c r="E4434">
        <v>0</v>
      </c>
      <c r="F4434">
        <v>0</v>
      </c>
      <c r="G4434" t="s">
        <v>12575</v>
      </c>
      <c r="K4434">
        <v>1.20476627686383E+18</v>
      </c>
      <c r="L4434" t="s">
        <v>12576</v>
      </c>
    </row>
    <row r="4435" spans="1:12" x14ac:dyDescent="0.2">
      <c r="A4435" s="1">
        <v>43810.592962962961</v>
      </c>
      <c r="B4435" t="s">
        <v>12577</v>
      </c>
      <c r="D4435">
        <v>0</v>
      </c>
      <c r="E4435">
        <v>0</v>
      </c>
      <c r="F4435">
        <v>2</v>
      </c>
      <c r="G4435" t="s">
        <v>6451</v>
      </c>
      <c r="K4435">
        <v>1.20476625203359E+18</v>
      </c>
      <c r="L4435" t="s">
        <v>12578</v>
      </c>
    </row>
    <row r="4436" spans="1:12" x14ac:dyDescent="0.2">
      <c r="A4436" s="1">
        <v>43810.592870370368</v>
      </c>
      <c r="B4436" t="s">
        <v>12574</v>
      </c>
      <c r="D4436">
        <v>0</v>
      </c>
      <c r="E4436">
        <v>0</v>
      </c>
      <c r="F4436">
        <v>1</v>
      </c>
      <c r="G4436" t="s">
        <v>12579</v>
      </c>
      <c r="K4436">
        <v>1.20476621967873E+18</v>
      </c>
      <c r="L4436" t="s">
        <v>12580</v>
      </c>
    </row>
    <row r="4437" spans="1:12" x14ac:dyDescent="0.2">
      <c r="A4437" s="1">
        <v>43810.592789351853</v>
      </c>
      <c r="B4437" t="s">
        <v>12581</v>
      </c>
      <c r="D4437">
        <v>0</v>
      </c>
      <c r="E4437">
        <v>1</v>
      </c>
      <c r="F4437">
        <v>1</v>
      </c>
      <c r="G4437" t="s">
        <v>12582</v>
      </c>
      <c r="K4437">
        <v>1.20476618808718E+18</v>
      </c>
      <c r="L4437" t="s">
        <v>12583</v>
      </c>
    </row>
    <row r="4438" spans="1:12" x14ac:dyDescent="0.2">
      <c r="A4438" s="1">
        <v>43810.592766203707</v>
      </c>
      <c r="B4438" t="s">
        <v>12584</v>
      </c>
      <c r="D4438">
        <v>0</v>
      </c>
      <c r="E4438">
        <v>0</v>
      </c>
      <c r="F4438">
        <v>0</v>
      </c>
      <c r="G4438" t="s">
        <v>8100</v>
      </c>
      <c r="K4438">
        <v>1.20476617818864E+18</v>
      </c>
      <c r="L4438" t="s">
        <v>12585</v>
      </c>
    </row>
    <row r="4439" spans="1:12" x14ac:dyDescent="0.2">
      <c r="A4439" s="1">
        <v>43810.592650462961</v>
      </c>
      <c r="B4439" t="s">
        <v>12586</v>
      </c>
      <c r="C4439" t="s">
        <v>12586</v>
      </c>
      <c r="D4439">
        <v>0</v>
      </c>
      <c r="E4439">
        <v>4</v>
      </c>
      <c r="F4439">
        <v>1</v>
      </c>
      <c r="G4439" t="s">
        <v>12587</v>
      </c>
      <c r="K4439">
        <v>1.20476613885027E+18</v>
      </c>
      <c r="L4439" t="s">
        <v>12588</v>
      </c>
    </row>
    <row r="4440" spans="1:12" x14ac:dyDescent="0.2">
      <c r="A4440" s="1">
        <v>43810.592638888891</v>
      </c>
      <c r="B4440" t="s">
        <v>6721</v>
      </c>
      <c r="D4440">
        <v>0</v>
      </c>
      <c r="E4440">
        <v>0</v>
      </c>
      <c r="F4440">
        <v>0</v>
      </c>
      <c r="G4440" t="s">
        <v>12589</v>
      </c>
      <c r="K4440">
        <v>1.2047661332341399E+18</v>
      </c>
      <c r="L4440" t="s">
        <v>12590</v>
      </c>
    </row>
    <row r="4441" spans="1:12" x14ac:dyDescent="0.2">
      <c r="A4441" s="1">
        <v>43810.592465277776</v>
      </c>
      <c r="B4441" t="s">
        <v>12591</v>
      </c>
      <c r="D4441">
        <v>0</v>
      </c>
      <c r="E4441">
        <v>0</v>
      </c>
      <c r="F4441">
        <v>0</v>
      </c>
      <c r="G4441" t="s">
        <v>6451</v>
      </c>
      <c r="K4441">
        <v>1.2047660715526999E+18</v>
      </c>
      <c r="L4441" t="s">
        <v>12592</v>
      </c>
    </row>
    <row r="4442" spans="1:12" x14ac:dyDescent="0.2">
      <c r="A4442" s="1">
        <v>43810.592361111114</v>
      </c>
      <c r="B4442" t="s">
        <v>12593</v>
      </c>
      <c r="D4442">
        <v>3</v>
      </c>
      <c r="E4442">
        <v>16</v>
      </c>
      <c r="F4442">
        <v>17</v>
      </c>
      <c r="G4442" t="s">
        <v>12594</v>
      </c>
      <c r="K4442">
        <v>1.20476603377043E+18</v>
      </c>
      <c r="L4442" t="s">
        <v>12595</v>
      </c>
    </row>
    <row r="4443" spans="1:12" x14ac:dyDescent="0.2">
      <c r="A4443" s="1">
        <v>43810.592268518521</v>
      </c>
      <c r="B4443" t="s">
        <v>12596</v>
      </c>
      <c r="D4443">
        <v>0</v>
      </c>
      <c r="E4443">
        <v>0</v>
      </c>
      <c r="F4443">
        <v>0</v>
      </c>
      <c r="G4443" t="s">
        <v>12597</v>
      </c>
      <c r="K4443">
        <v>1.2047659988485901E+18</v>
      </c>
      <c r="L4443" t="s">
        <v>12598</v>
      </c>
    </row>
    <row r="4444" spans="1:12" x14ac:dyDescent="0.2">
      <c r="A4444" s="1">
        <v>43810.592222222222</v>
      </c>
      <c r="B4444" t="s">
        <v>7565</v>
      </c>
      <c r="D4444">
        <v>0</v>
      </c>
      <c r="E4444">
        <v>2</v>
      </c>
      <c r="F4444">
        <v>1</v>
      </c>
      <c r="G4444" t="s">
        <v>12599</v>
      </c>
      <c r="K4444">
        <v>1.2047659829018399E+18</v>
      </c>
      <c r="L4444" t="s">
        <v>12600</v>
      </c>
    </row>
    <row r="4445" spans="1:12" x14ac:dyDescent="0.2">
      <c r="A4445" s="1">
        <v>43810.592106481483</v>
      </c>
      <c r="B4445" t="s">
        <v>12601</v>
      </c>
      <c r="D4445">
        <v>0</v>
      </c>
      <c r="E4445">
        <v>1</v>
      </c>
      <c r="F4445">
        <v>0</v>
      </c>
      <c r="G4445" t="s">
        <v>12602</v>
      </c>
      <c r="K4445">
        <v>1.20476594242687E+18</v>
      </c>
      <c r="L4445" t="s">
        <v>12603</v>
      </c>
    </row>
    <row r="4446" spans="1:12" x14ac:dyDescent="0.2">
      <c r="A4446" s="1">
        <v>43810.592002314814</v>
      </c>
      <c r="B4446" t="s">
        <v>12604</v>
      </c>
      <c r="D4446">
        <v>0</v>
      </c>
      <c r="E4446">
        <v>1</v>
      </c>
      <c r="F4446">
        <v>0</v>
      </c>
      <c r="G4446" t="s">
        <v>12605</v>
      </c>
      <c r="K4446">
        <v>1.2047659028954801E+18</v>
      </c>
      <c r="L4446" t="s">
        <v>12606</v>
      </c>
    </row>
    <row r="4447" spans="1:12" x14ac:dyDescent="0.2">
      <c r="A4447" s="1">
        <v>43810.591898148145</v>
      </c>
      <c r="B4447" t="s">
        <v>12607</v>
      </c>
      <c r="D4447">
        <v>0</v>
      </c>
      <c r="E4447">
        <v>0</v>
      </c>
      <c r="F4447">
        <v>0</v>
      </c>
      <c r="G4447" t="s">
        <v>12608</v>
      </c>
      <c r="K4447">
        <v>1.2047658668077399E+18</v>
      </c>
      <c r="L4447" t="s">
        <v>12609</v>
      </c>
    </row>
    <row r="4448" spans="1:12" x14ac:dyDescent="0.2">
      <c r="A4448" s="1">
        <v>43810.591898148145</v>
      </c>
      <c r="B4448" t="s">
        <v>12610</v>
      </c>
      <c r="D4448">
        <v>0</v>
      </c>
      <c r="E4448">
        <v>0</v>
      </c>
      <c r="F4448">
        <v>2</v>
      </c>
      <c r="G4448" t="s">
        <v>12611</v>
      </c>
      <c r="K4448">
        <v>1.2047658661953999E+18</v>
      </c>
      <c r="L4448" t="s">
        <v>12612</v>
      </c>
    </row>
    <row r="4449" spans="1:12" x14ac:dyDescent="0.2">
      <c r="A4449" s="1">
        <v>43810.591793981483</v>
      </c>
      <c r="B4449" t="s">
        <v>12613</v>
      </c>
      <c r="D4449">
        <v>0</v>
      </c>
      <c r="E4449">
        <v>0</v>
      </c>
      <c r="F4449">
        <v>0</v>
      </c>
      <c r="G4449" t="s">
        <v>6451</v>
      </c>
      <c r="K4449">
        <v>1.2047658288744E+18</v>
      </c>
      <c r="L4449" t="s">
        <v>12614</v>
      </c>
    </row>
    <row r="4450" spans="1:12" x14ac:dyDescent="0.2">
      <c r="A4450" s="1">
        <v>43810.59170138889</v>
      </c>
      <c r="B4450" t="s">
        <v>12615</v>
      </c>
      <c r="D4450">
        <v>0</v>
      </c>
      <c r="E4450">
        <v>0</v>
      </c>
      <c r="F4450">
        <v>0</v>
      </c>
      <c r="G4450" t="s">
        <v>12616</v>
      </c>
      <c r="K4450">
        <v>1.2047657937429199E+18</v>
      </c>
      <c r="L4450" t="s">
        <v>12617</v>
      </c>
    </row>
    <row r="4451" spans="1:12" x14ac:dyDescent="0.2">
      <c r="A4451" s="1">
        <v>43810.59165509259</v>
      </c>
      <c r="B4451" t="s">
        <v>12618</v>
      </c>
      <c r="D4451">
        <v>0</v>
      </c>
      <c r="E4451">
        <v>0</v>
      </c>
      <c r="F4451">
        <v>0</v>
      </c>
      <c r="G4451" t="s">
        <v>12619</v>
      </c>
      <c r="K4451">
        <v>1.2047657790377001E+18</v>
      </c>
      <c r="L4451" t="s">
        <v>12620</v>
      </c>
    </row>
    <row r="4452" spans="1:12" x14ac:dyDescent="0.2">
      <c r="A4452" s="1">
        <v>43810.591643518521</v>
      </c>
      <c r="B4452" t="s">
        <v>12621</v>
      </c>
      <c r="D4452">
        <v>0</v>
      </c>
      <c r="E4452">
        <v>0</v>
      </c>
      <c r="F4452">
        <v>0</v>
      </c>
      <c r="G4452" t="s">
        <v>12622</v>
      </c>
      <c r="K4452">
        <v>1.20476577140829E+18</v>
      </c>
      <c r="L4452" t="s">
        <v>12623</v>
      </c>
    </row>
    <row r="4453" spans="1:12" x14ac:dyDescent="0.2">
      <c r="A4453" s="1">
        <v>43810.591550925928</v>
      </c>
      <c r="B4453" t="s">
        <v>12624</v>
      </c>
      <c r="D4453">
        <v>1</v>
      </c>
      <c r="E4453">
        <v>1</v>
      </c>
      <c r="F4453">
        <v>3</v>
      </c>
      <c r="G4453" t="s">
        <v>12625</v>
      </c>
      <c r="K4453">
        <v>1.20476573903662E+18</v>
      </c>
      <c r="L4453" t="s">
        <v>12626</v>
      </c>
    </row>
    <row r="4454" spans="1:12" x14ac:dyDescent="0.2">
      <c r="A4454" s="1">
        <v>43810.591504629629</v>
      </c>
      <c r="B4454" t="s">
        <v>12627</v>
      </c>
      <c r="D4454">
        <v>10</v>
      </c>
      <c r="E4454">
        <v>9</v>
      </c>
      <c r="F4454">
        <v>104</v>
      </c>
      <c r="G4454" t="s">
        <v>12628</v>
      </c>
      <c r="K4454">
        <v>1.2047657234925901E+18</v>
      </c>
      <c r="L4454" t="s">
        <v>12629</v>
      </c>
    </row>
    <row r="4455" spans="1:12" x14ac:dyDescent="0.2">
      <c r="A4455" s="1">
        <v>43810.591493055559</v>
      </c>
      <c r="B4455" t="s">
        <v>12630</v>
      </c>
      <c r="D4455">
        <v>3</v>
      </c>
      <c r="E4455">
        <v>3</v>
      </c>
      <c r="F4455">
        <v>11</v>
      </c>
      <c r="G4455" t="s">
        <v>12631</v>
      </c>
      <c r="K4455">
        <v>1.20476571824544E+18</v>
      </c>
      <c r="L4455" t="s">
        <v>12632</v>
      </c>
    </row>
    <row r="4456" spans="1:12" x14ac:dyDescent="0.2">
      <c r="A4456" s="1">
        <v>43810.591481481482</v>
      </c>
      <c r="B4456" t="s">
        <v>12633</v>
      </c>
      <c r="D4456">
        <v>0</v>
      </c>
      <c r="E4456">
        <v>0</v>
      </c>
      <c r="F4456">
        <v>0</v>
      </c>
      <c r="G4456" t="s">
        <v>12634</v>
      </c>
      <c r="K4456">
        <v>1.20476571503266E+18</v>
      </c>
      <c r="L4456" t="s">
        <v>12635</v>
      </c>
    </row>
    <row r="4457" spans="1:12" x14ac:dyDescent="0.2">
      <c r="A4457" s="1">
        <v>43810.591469907406</v>
      </c>
      <c r="B4457" t="s">
        <v>12636</v>
      </c>
      <c r="D4457">
        <v>9</v>
      </c>
      <c r="E4457">
        <v>1</v>
      </c>
      <c r="F4457">
        <v>0</v>
      </c>
      <c r="G4457" t="s">
        <v>12637</v>
      </c>
      <c r="K4457">
        <v>1.2047657118994601E+18</v>
      </c>
      <c r="L4457" t="s">
        <v>12638</v>
      </c>
    </row>
    <row r="4458" spans="1:12" x14ac:dyDescent="0.2">
      <c r="A4458" s="1">
        <v>43810.591469907406</v>
      </c>
      <c r="B4458" t="s">
        <v>12639</v>
      </c>
      <c r="D4458">
        <v>0</v>
      </c>
      <c r="E4458">
        <v>0</v>
      </c>
      <c r="F4458">
        <v>0</v>
      </c>
      <c r="G4458" t="s">
        <v>12640</v>
      </c>
      <c r="K4458">
        <v>1.2047657118784901E+18</v>
      </c>
      <c r="L4458" t="s">
        <v>12641</v>
      </c>
    </row>
    <row r="4459" spans="1:12" x14ac:dyDescent="0.2">
      <c r="A4459" s="1">
        <v>43810.591412037036</v>
      </c>
      <c r="B4459" t="s">
        <v>12642</v>
      </c>
      <c r="D4459">
        <v>1</v>
      </c>
      <c r="E4459">
        <v>0</v>
      </c>
      <c r="F4459">
        <v>0</v>
      </c>
      <c r="G4459" t="s">
        <v>12643</v>
      </c>
      <c r="K4459">
        <v>1.20476568914957E+18</v>
      </c>
      <c r="L4459" t="s">
        <v>12644</v>
      </c>
    </row>
    <row r="4460" spans="1:12" x14ac:dyDescent="0.2">
      <c r="A4460" s="1">
        <v>43810.591365740744</v>
      </c>
      <c r="B4460" t="s">
        <v>12645</v>
      </c>
      <c r="D4460">
        <v>0</v>
      </c>
      <c r="E4460">
        <v>0</v>
      </c>
      <c r="F4460">
        <v>0</v>
      </c>
      <c r="G4460" t="s">
        <v>12646</v>
      </c>
      <c r="K4460">
        <v>1.2047656738864799E+18</v>
      </c>
      <c r="L4460" t="s">
        <v>12647</v>
      </c>
    </row>
    <row r="4461" spans="1:12" x14ac:dyDescent="0.2">
      <c r="A4461" s="1">
        <v>43810.591331018521</v>
      </c>
      <c r="B4461" t="s">
        <v>12648</v>
      </c>
      <c r="D4461">
        <v>2</v>
      </c>
      <c r="E4461">
        <v>1</v>
      </c>
      <c r="F4461">
        <v>1</v>
      </c>
      <c r="G4461" t="s">
        <v>12649</v>
      </c>
      <c r="K4461">
        <v>1.2047656601795E+18</v>
      </c>
      <c r="L4461" t="s">
        <v>12650</v>
      </c>
    </row>
    <row r="4462" spans="1:12" x14ac:dyDescent="0.2">
      <c r="A4462" s="1">
        <v>43810.591307870367</v>
      </c>
      <c r="B4462" t="s">
        <v>12651</v>
      </c>
      <c r="C4462" t="s">
        <v>12652</v>
      </c>
      <c r="D4462">
        <v>0</v>
      </c>
      <c r="E4462">
        <v>0</v>
      </c>
      <c r="F4462">
        <v>0</v>
      </c>
      <c r="G4462" t="s">
        <v>12653</v>
      </c>
      <c r="K4462">
        <v>1.2047656538293701E+18</v>
      </c>
      <c r="L4462" t="s">
        <v>12654</v>
      </c>
    </row>
    <row r="4463" spans="1:12" x14ac:dyDescent="0.2">
      <c r="A4463" s="1">
        <v>43810.591307870367</v>
      </c>
      <c r="B4463" t="s">
        <v>12655</v>
      </c>
      <c r="D4463">
        <v>0</v>
      </c>
      <c r="E4463">
        <v>0</v>
      </c>
      <c r="F4463">
        <v>0</v>
      </c>
      <c r="G4463" t="s">
        <v>12656</v>
      </c>
      <c r="K4463">
        <v>1.2047656536784E+18</v>
      </c>
      <c r="L4463" t="s">
        <v>12657</v>
      </c>
    </row>
    <row r="4464" spans="1:12" x14ac:dyDescent="0.2">
      <c r="A4464" s="1">
        <v>43810.591249999998</v>
      </c>
      <c r="B4464" t="s">
        <v>5207</v>
      </c>
      <c r="D4464">
        <v>0</v>
      </c>
      <c r="E4464">
        <v>23</v>
      </c>
      <c r="F4464">
        <v>16</v>
      </c>
      <c r="G4464" t="s">
        <v>12658</v>
      </c>
      <c r="K4464">
        <v>1.2047656310920599E+18</v>
      </c>
      <c r="L4464" t="s">
        <v>12659</v>
      </c>
    </row>
    <row r="4465" spans="1:12" x14ac:dyDescent="0.2">
      <c r="A4465" s="1">
        <v>43810.591168981482</v>
      </c>
      <c r="B4465" t="s">
        <v>12660</v>
      </c>
      <c r="D4465">
        <v>0</v>
      </c>
      <c r="E4465">
        <v>0</v>
      </c>
      <c r="F4465">
        <v>0</v>
      </c>
      <c r="G4465" t="s">
        <v>12661</v>
      </c>
      <c r="K4465">
        <v>1.20476560085107E+18</v>
      </c>
      <c r="L4465" t="s">
        <v>12662</v>
      </c>
    </row>
    <row r="4466" spans="1:12" x14ac:dyDescent="0.2">
      <c r="A4466" s="1">
        <v>43810.591168981482</v>
      </c>
      <c r="B4466" t="s">
        <v>12663</v>
      </c>
      <c r="D4466">
        <v>10</v>
      </c>
      <c r="E4466">
        <v>77</v>
      </c>
      <c r="F4466">
        <v>28</v>
      </c>
      <c r="G4466" t="s">
        <v>12664</v>
      </c>
      <c r="K4466">
        <v>1.20476559994095E+18</v>
      </c>
      <c r="L4466" t="s">
        <v>12665</v>
      </c>
    </row>
    <row r="4467" spans="1:12" x14ac:dyDescent="0.2">
      <c r="A4467" s="1">
        <v>43810.591099537036</v>
      </c>
      <c r="B4467" t="s">
        <v>12666</v>
      </c>
      <c r="D4467">
        <v>2</v>
      </c>
      <c r="E4467">
        <v>32</v>
      </c>
      <c r="F4467">
        <v>40</v>
      </c>
      <c r="G4467" t="s">
        <v>12667</v>
      </c>
      <c r="K4467">
        <v>1.2047655754000799E+18</v>
      </c>
      <c r="L4467" t="s">
        <v>12668</v>
      </c>
    </row>
    <row r="4468" spans="1:12" x14ac:dyDescent="0.2">
      <c r="A4468" s="1">
        <v>43810.59107638889</v>
      </c>
      <c r="B4468" t="s">
        <v>12669</v>
      </c>
      <c r="D4468">
        <v>1</v>
      </c>
      <c r="E4468">
        <v>0</v>
      </c>
      <c r="F4468">
        <v>1</v>
      </c>
      <c r="G4468" t="s">
        <v>12670</v>
      </c>
      <c r="K4468">
        <v>1.20476556610546E+18</v>
      </c>
      <c r="L4468" t="s">
        <v>12671</v>
      </c>
    </row>
    <row r="4469" spans="1:12" x14ac:dyDescent="0.2">
      <c r="A4469" s="1">
        <v>43810.59101851852</v>
      </c>
      <c r="B4469" t="s">
        <v>12655</v>
      </c>
      <c r="D4469">
        <v>2</v>
      </c>
      <c r="E4469">
        <v>0</v>
      </c>
      <c r="F4469">
        <v>0</v>
      </c>
      <c r="G4469" t="s">
        <v>12672</v>
      </c>
      <c r="K4469">
        <v>1.20476554553661E+18</v>
      </c>
      <c r="L4469" t="s">
        <v>12673</v>
      </c>
    </row>
    <row r="4470" spans="1:12" x14ac:dyDescent="0.2">
      <c r="A4470" s="1">
        <v>43810.591006944444</v>
      </c>
      <c r="B4470" t="s">
        <v>12674</v>
      </c>
      <c r="D4470">
        <v>0</v>
      </c>
      <c r="E4470">
        <v>0</v>
      </c>
      <c r="F4470">
        <v>0</v>
      </c>
      <c r="G4470" t="s">
        <v>12675</v>
      </c>
      <c r="K4470">
        <v>1.2047655437079401E+18</v>
      </c>
      <c r="L4470" t="s">
        <v>12676</v>
      </c>
    </row>
    <row r="4471" spans="1:12" x14ac:dyDescent="0.2">
      <c r="A4471" s="1">
        <v>43810.590995370374</v>
      </c>
      <c r="B4471" t="s">
        <v>12677</v>
      </c>
      <c r="D4471">
        <v>1</v>
      </c>
      <c r="E4471">
        <v>0</v>
      </c>
      <c r="F4471">
        <v>1</v>
      </c>
      <c r="G4471" t="s">
        <v>12678</v>
      </c>
      <c r="K4471">
        <v>1.20476553976942E+18</v>
      </c>
      <c r="L4471" t="s">
        <v>12679</v>
      </c>
    </row>
    <row r="4472" spans="1:12" x14ac:dyDescent="0.2">
      <c r="A4472" s="1">
        <v>43810.590960648151</v>
      </c>
      <c r="B4472" t="s">
        <v>12680</v>
      </c>
      <c r="D4472">
        <v>0</v>
      </c>
      <c r="E4472">
        <v>0</v>
      </c>
      <c r="F4472">
        <v>0</v>
      </c>
      <c r="G4472" t="s">
        <v>12681</v>
      </c>
      <c r="K4472">
        <v>1.2047655266287201E+18</v>
      </c>
      <c r="L4472" t="s">
        <v>12682</v>
      </c>
    </row>
    <row r="4473" spans="1:12" x14ac:dyDescent="0.2">
      <c r="A4473" s="1">
        <v>43810.590868055559</v>
      </c>
      <c r="B4473" t="s">
        <v>12683</v>
      </c>
      <c r="D4473">
        <v>2</v>
      </c>
      <c r="E4473">
        <v>1</v>
      </c>
      <c r="F4473">
        <v>0</v>
      </c>
      <c r="G4473" t="s">
        <v>12684</v>
      </c>
      <c r="K4473">
        <v>1.2047654919963699E+18</v>
      </c>
      <c r="L4473" t="s">
        <v>12685</v>
      </c>
    </row>
    <row r="4474" spans="1:12" x14ac:dyDescent="0.2">
      <c r="A4474" s="1">
        <v>43810.590810185182</v>
      </c>
      <c r="B4474" t="s">
        <v>12686</v>
      </c>
      <c r="D4474">
        <v>0</v>
      </c>
      <c r="E4474">
        <v>1</v>
      </c>
      <c r="F4474">
        <v>2</v>
      </c>
      <c r="G4474" t="s">
        <v>12687</v>
      </c>
      <c r="K4474">
        <v>1.2047654733190799E+18</v>
      </c>
      <c r="L4474" t="s">
        <v>12688</v>
      </c>
    </row>
    <row r="4475" spans="1:12" x14ac:dyDescent="0.2">
      <c r="A4475" s="1">
        <v>43810.590740740743</v>
      </c>
      <c r="B4475" t="s">
        <v>12689</v>
      </c>
      <c r="D4475">
        <v>0</v>
      </c>
      <c r="E4475">
        <v>0</v>
      </c>
      <c r="F4475">
        <v>0</v>
      </c>
      <c r="G4475" t="s">
        <v>12690</v>
      </c>
      <c r="K4475">
        <v>1.2047654473354299E+18</v>
      </c>
      <c r="L4475" t="s">
        <v>12691</v>
      </c>
    </row>
    <row r="4476" spans="1:12" x14ac:dyDescent="0.2">
      <c r="A4476" s="1">
        <v>43810.590694444443</v>
      </c>
      <c r="B4476" t="s">
        <v>6348</v>
      </c>
      <c r="D4476">
        <v>8</v>
      </c>
      <c r="E4476">
        <v>10</v>
      </c>
      <c r="F4476">
        <v>14</v>
      </c>
      <c r="G4476" t="s">
        <v>12692</v>
      </c>
      <c r="K4476">
        <v>1.20476543019331E+18</v>
      </c>
      <c r="L4476" t="s">
        <v>12693</v>
      </c>
    </row>
    <row r="4477" spans="1:12" x14ac:dyDescent="0.2">
      <c r="A4477" s="1">
        <v>43810.590694444443</v>
      </c>
      <c r="B4477" t="s">
        <v>12694</v>
      </c>
      <c r="D4477">
        <v>0</v>
      </c>
      <c r="E4477">
        <v>0</v>
      </c>
      <c r="F4477">
        <v>1</v>
      </c>
      <c r="G4477" t="s">
        <v>12695</v>
      </c>
      <c r="K4477">
        <v>1.20476542925377E+18</v>
      </c>
      <c r="L4477" t="s">
        <v>12696</v>
      </c>
    </row>
    <row r="4478" spans="1:12" x14ac:dyDescent="0.2">
      <c r="A4478" s="1">
        <v>43810.590590277781</v>
      </c>
      <c r="B4478" t="s">
        <v>12697</v>
      </c>
      <c r="D4478">
        <v>0</v>
      </c>
      <c r="E4478">
        <v>0</v>
      </c>
      <c r="F4478">
        <v>1</v>
      </c>
      <c r="G4478" t="s">
        <v>6451</v>
      </c>
      <c r="K4478">
        <v>1.2047653915595599E+18</v>
      </c>
      <c r="L4478" t="s">
        <v>12698</v>
      </c>
    </row>
    <row r="4479" spans="1:12" x14ac:dyDescent="0.2">
      <c r="A4479" s="1">
        <v>43810.590497685182</v>
      </c>
      <c r="B4479" t="s">
        <v>12699</v>
      </c>
      <c r="D4479">
        <v>2</v>
      </c>
      <c r="E4479">
        <v>0</v>
      </c>
      <c r="F4479">
        <v>0</v>
      </c>
      <c r="G4479" t="s">
        <v>12700</v>
      </c>
      <c r="K4479">
        <v>1.20476535750179E+18</v>
      </c>
      <c r="L4479" t="s">
        <v>12701</v>
      </c>
    </row>
    <row r="4480" spans="1:12" x14ac:dyDescent="0.2">
      <c r="A4480" s="1">
        <v>43810.590474537035</v>
      </c>
      <c r="B4480" t="s">
        <v>12702</v>
      </c>
      <c r="D4480">
        <v>1</v>
      </c>
      <c r="E4480">
        <v>0</v>
      </c>
      <c r="F4480">
        <v>1</v>
      </c>
      <c r="G4480" t="s">
        <v>12703</v>
      </c>
      <c r="K4480">
        <v>1.2047653478800901E+18</v>
      </c>
      <c r="L4480" t="s">
        <v>12704</v>
      </c>
    </row>
    <row r="4481" spans="1:12" x14ac:dyDescent="0.2">
      <c r="A4481" s="1">
        <v>43810.590439814812</v>
      </c>
      <c r="B4481" t="s">
        <v>12705</v>
      </c>
      <c r="D4481">
        <v>1</v>
      </c>
      <c r="E4481">
        <v>0</v>
      </c>
      <c r="F4481">
        <v>0</v>
      </c>
      <c r="G4481" t="s">
        <v>6451</v>
      </c>
      <c r="K4481">
        <v>1.2047653377131E+18</v>
      </c>
      <c r="L4481" t="s">
        <v>12706</v>
      </c>
    </row>
    <row r="4482" spans="1:12" x14ac:dyDescent="0.2">
      <c r="A4482" s="1">
        <v>43810.590416666666</v>
      </c>
      <c r="B4482" t="s">
        <v>12707</v>
      </c>
      <c r="D4482">
        <v>1</v>
      </c>
      <c r="E4482">
        <v>0</v>
      </c>
      <c r="F4482">
        <v>0</v>
      </c>
      <c r="G4482" t="s">
        <v>12708</v>
      </c>
      <c r="K4482">
        <v>1.20476532723153E+18</v>
      </c>
      <c r="L4482" t="s">
        <v>12709</v>
      </c>
    </row>
    <row r="4483" spans="1:12" x14ac:dyDescent="0.2">
      <c r="A4483" s="1">
        <v>43810.590405092589</v>
      </c>
      <c r="B4483" t="s">
        <v>12710</v>
      </c>
      <c r="D4483">
        <v>1</v>
      </c>
      <c r="E4483">
        <v>4</v>
      </c>
      <c r="F4483">
        <v>11</v>
      </c>
      <c r="G4483" t="s">
        <v>12711</v>
      </c>
      <c r="K4483">
        <v>1.20476532411936E+18</v>
      </c>
      <c r="L4483" t="s">
        <v>12712</v>
      </c>
    </row>
    <row r="4484" spans="1:12" x14ac:dyDescent="0.2">
      <c r="A4484" s="1">
        <v>43810.590405092589</v>
      </c>
      <c r="B4484" t="s">
        <v>7866</v>
      </c>
      <c r="D4484">
        <v>0</v>
      </c>
      <c r="E4484">
        <v>0</v>
      </c>
      <c r="F4484">
        <v>0</v>
      </c>
      <c r="G4484" t="s">
        <v>6451</v>
      </c>
      <c r="K4484">
        <v>1.2047653239599401E+18</v>
      </c>
      <c r="L4484" t="s">
        <v>12713</v>
      </c>
    </row>
    <row r="4485" spans="1:12" x14ac:dyDescent="0.2">
      <c r="A4485" s="1">
        <v>43810.590381944443</v>
      </c>
      <c r="B4485" t="s">
        <v>12714</v>
      </c>
      <c r="D4485">
        <v>0</v>
      </c>
      <c r="E4485">
        <v>0</v>
      </c>
      <c r="F4485">
        <v>0</v>
      </c>
      <c r="G4485" t="s">
        <v>12715</v>
      </c>
      <c r="K4485">
        <v>1.20476531751325E+18</v>
      </c>
      <c r="L4485" t="s">
        <v>12716</v>
      </c>
    </row>
    <row r="4486" spans="1:12" x14ac:dyDescent="0.2">
      <c r="A4486" s="1">
        <v>43810.590381944443</v>
      </c>
      <c r="B4486" t="s">
        <v>12717</v>
      </c>
      <c r="D4486">
        <v>1</v>
      </c>
      <c r="E4486">
        <v>0</v>
      </c>
      <c r="F4486">
        <v>3</v>
      </c>
      <c r="G4486" t="s">
        <v>12718</v>
      </c>
      <c r="K4486">
        <v>1.20476531700579E+18</v>
      </c>
      <c r="L4486" t="s">
        <v>12719</v>
      </c>
    </row>
    <row r="4487" spans="1:12" x14ac:dyDescent="0.2">
      <c r="A4487" s="1">
        <v>43810.590381944443</v>
      </c>
      <c r="B4487" t="s">
        <v>12720</v>
      </c>
      <c r="D4487">
        <v>1</v>
      </c>
      <c r="E4487">
        <v>0</v>
      </c>
      <c r="F4487">
        <v>1</v>
      </c>
      <c r="G4487" t="s">
        <v>12721</v>
      </c>
      <c r="K4487">
        <v>1.2047653141368901E+18</v>
      </c>
      <c r="L4487" t="s">
        <v>12722</v>
      </c>
    </row>
    <row r="4488" spans="1:12" x14ac:dyDescent="0.2">
      <c r="A4488" s="1">
        <v>43810.590370370373</v>
      </c>
      <c r="B4488" t="s">
        <v>12723</v>
      </c>
      <c r="D4488">
        <v>2</v>
      </c>
      <c r="E4488">
        <v>0</v>
      </c>
      <c r="F4488">
        <v>1</v>
      </c>
      <c r="G4488" t="s">
        <v>12724</v>
      </c>
      <c r="K4488">
        <v>1.20476531294989E+18</v>
      </c>
      <c r="L4488" t="s">
        <v>12725</v>
      </c>
    </row>
    <row r="4489" spans="1:12" x14ac:dyDescent="0.2">
      <c r="A4489" s="1">
        <v>43810.59033564815</v>
      </c>
      <c r="B4489" t="s">
        <v>12553</v>
      </c>
      <c r="D4489">
        <v>0</v>
      </c>
      <c r="E4489">
        <v>0</v>
      </c>
      <c r="F4489">
        <v>0</v>
      </c>
      <c r="G4489" t="s">
        <v>12726</v>
      </c>
      <c r="K4489">
        <v>1.2047652984166001E+18</v>
      </c>
      <c r="L4489" t="s">
        <v>12727</v>
      </c>
    </row>
    <row r="4490" spans="1:12" x14ac:dyDescent="0.2">
      <c r="A4490" s="1">
        <v>43810.59033564815</v>
      </c>
      <c r="B4490" t="s">
        <v>12728</v>
      </c>
      <c r="D4490">
        <v>0</v>
      </c>
      <c r="E4490">
        <v>0</v>
      </c>
      <c r="F4490">
        <v>3</v>
      </c>
      <c r="G4490" t="s">
        <v>12729</v>
      </c>
      <c r="K4490">
        <v>1.20476529825725E+18</v>
      </c>
      <c r="L4490" t="s">
        <v>12730</v>
      </c>
    </row>
    <row r="4491" spans="1:12" x14ac:dyDescent="0.2">
      <c r="A4491" s="1">
        <v>43810.590254629627</v>
      </c>
      <c r="B4491" t="s">
        <v>12731</v>
      </c>
      <c r="D4491">
        <v>0</v>
      </c>
      <c r="E4491">
        <v>1</v>
      </c>
      <c r="F4491">
        <v>2</v>
      </c>
      <c r="G4491" t="s">
        <v>12732</v>
      </c>
      <c r="K4491">
        <v>1.2047652712669299E+18</v>
      </c>
      <c r="L4491" t="s">
        <v>12733</v>
      </c>
    </row>
    <row r="4492" spans="1:12" x14ac:dyDescent="0.2">
      <c r="A4492" s="1">
        <v>43810.590254629627</v>
      </c>
      <c r="B4492" t="s">
        <v>12674</v>
      </c>
      <c r="D4492">
        <v>0</v>
      </c>
      <c r="E4492">
        <v>0</v>
      </c>
      <c r="F4492">
        <v>0</v>
      </c>
      <c r="G4492" t="s">
        <v>12675</v>
      </c>
      <c r="K4492">
        <v>1.20476526897265E+18</v>
      </c>
      <c r="L4492" t="s">
        <v>12734</v>
      </c>
    </row>
    <row r="4493" spans="1:12" x14ac:dyDescent="0.2">
      <c r="A4493" s="1">
        <v>43810.590150462966</v>
      </c>
      <c r="B4493" t="s">
        <v>12735</v>
      </c>
      <c r="D4493">
        <v>0</v>
      </c>
      <c r="E4493">
        <v>0</v>
      </c>
      <c r="F4493">
        <v>1</v>
      </c>
      <c r="G4493" t="s">
        <v>12736</v>
      </c>
      <c r="K4493">
        <v>1.20476523374467E+18</v>
      </c>
      <c r="L4493" t="s">
        <v>12737</v>
      </c>
    </row>
    <row r="4494" spans="1:12" x14ac:dyDescent="0.2">
      <c r="A4494" s="1">
        <v>43810.590092592596</v>
      </c>
      <c r="B4494" t="s">
        <v>12738</v>
      </c>
      <c r="D4494">
        <v>1</v>
      </c>
      <c r="E4494">
        <v>0</v>
      </c>
      <c r="F4494">
        <v>0</v>
      </c>
      <c r="G4494" t="s">
        <v>12739</v>
      </c>
      <c r="K4494">
        <v>1.2047652131632399E+18</v>
      </c>
      <c r="L4494" t="s">
        <v>12740</v>
      </c>
    </row>
    <row r="4495" spans="1:12" x14ac:dyDescent="0.2">
      <c r="A4495" s="1">
        <v>43810.590069444443</v>
      </c>
      <c r="B4495" t="s">
        <v>12741</v>
      </c>
      <c r="D4495">
        <v>1</v>
      </c>
      <c r="E4495">
        <v>0</v>
      </c>
      <c r="F4495">
        <v>0</v>
      </c>
      <c r="G4495" t="s">
        <v>6451</v>
      </c>
      <c r="K4495">
        <v>1.20476520230413E+18</v>
      </c>
      <c r="L4495" t="s">
        <v>12742</v>
      </c>
    </row>
    <row r="4496" spans="1:12" x14ac:dyDescent="0.2">
      <c r="A4496" s="1">
        <v>43810.59002314815</v>
      </c>
      <c r="B4496" t="s">
        <v>12743</v>
      </c>
      <c r="D4496">
        <v>0</v>
      </c>
      <c r="E4496">
        <v>0</v>
      </c>
      <c r="F4496">
        <v>1</v>
      </c>
      <c r="G4496" t="s">
        <v>12744</v>
      </c>
      <c r="K4496">
        <v>1.2047651875275799E+18</v>
      </c>
      <c r="L4496" t="s">
        <v>12745</v>
      </c>
    </row>
    <row r="4497" spans="1:12" x14ac:dyDescent="0.2">
      <c r="A4497" s="1">
        <v>43810.590011574073</v>
      </c>
      <c r="B4497" t="s">
        <v>12746</v>
      </c>
      <c r="D4497">
        <v>0</v>
      </c>
      <c r="E4497">
        <v>0</v>
      </c>
      <c r="F4497">
        <v>0</v>
      </c>
      <c r="G4497" t="s">
        <v>12747</v>
      </c>
      <c r="K4497">
        <v>1.20476518019601E+18</v>
      </c>
      <c r="L4497" t="s">
        <v>12748</v>
      </c>
    </row>
    <row r="4498" spans="1:12" x14ac:dyDescent="0.2">
      <c r="A4498" s="1">
        <v>43810.59</v>
      </c>
      <c r="B4498" t="s">
        <v>12749</v>
      </c>
      <c r="D4498">
        <v>0</v>
      </c>
      <c r="E4498">
        <v>4</v>
      </c>
      <c r="F4498">
        <v>4</v>
      </c>
      <c r="G4498" t="s">
        <v>12750</v>
      </c>
      <c r="K4498">
        <v>1.20476517587999E+18</v>
      </c>
      <c r="L4498" t="s">
        <v>12751</v>
      </c>
    </row>
    <row r="4499" spans="1:12" x14ac:dyDescent="0.2">
      <c r="A4499" s="1">
        <v>43810.589988425927</v>
      </c>
      <c r="B4499" t="s">
        <v>12752</v>
      </c>
      <c r="D4499">
        <v>0</v>
      </c>
      <c r="E4499">
        <v>3</v>
      </c>
      <c r="F4499">
        <v>2</v>
      </c>
      <c r="G4499" t="s">
        <v>12753</v>
      </c>
      <c r="K4499">
        <v>1.2047651743407301E+18</v>
      </c>
      <c r="L4499" t="s">
        <v>12754</v>
      </c>
    </row>
    <row r="4500" spans="1:12" x14ac:dyDescent="0.2">
      <c r="A4500" s="1">
        <v>43810.589988425927</v>
      </c>
      <c r="B4500" t="s">
        <v>12755</v>
      </c>
      <c r="D4500">
        <v>0</v>
      </c>
      <c r="E4500">
        <v>2</v>
      </c>
      <c r="F4500">
        <v>0</v>
      </c>
      <c r="G4500" t="s">
        <v>12756</v>
      </c>
      <c r="K4500">
        <v>1.20476517332147E+18</v>
      </c>
      <c r="L4500" t="s">
        <v>12757</v>
      </c>
    </row>
    <row r="4501" spans="1:12" x14ac:dyDescent="0.2">
      <c r="A4501" s="1">
        <v>43810.589837962965</v>
      </c>
      <c r="B4501" t="s">
        <v>12758</v>
      </c>
      <c r="D4501">
        <v>0</v>
      </c>
      <c r="E4501">
        <v>0</v>
      </c>
      <c r="F4501">
        <v>0</v>
      </c>
      <c r="G4501" t="s">
        <v>12759</v>
      </c>
      <c r="K4501">
        <v>1.20476512044814E+18</v>
      </c>
      <c r="L4501" t="s">
        <v>12760</v>
      </c>
    </row>
    <row r="4502" spans="1:12" x14ac:dyDescent="0.2">
      <c r="A4502" s="1">
        <v>43810.589803240742</v>
      </c>
      <c r="B4502" t="s">
        <v>12761</v>
      </c>
      <c r="D4502">
        <v>1</v>
      </c>
      <c r="E4502">
        <v>0</v>
      </c>
      <c r="F4502">
        <v>1</v>
      </c>
      <c r="G4502" t="s">
        <v>12762</v>
      </c>
      <c r="K4502">
        <v>1.2047651075926001E+18</v>
      </c>
      <c r="L4502" t="s">
        <v>12763</v>
      </c>
    </row>
    <row r="4503" spans="1:12" x14ac:dyDescent="0.2">
      <c r="A4503" s="1">
        <v>43810.589803240742</v>
      </c>
      <c r="B4503" t="s">
        <v>12764</v>
      </c>
      <c r="C4503" t="s">
        <v>12765</v>
      </c>
      <c r="D4503">
        <v>0</v>
      </c>
      <c r="E4503">
        <v>0</v>
      </c>
      <c r="F4503">
        <v>0</v>
      </c>
      <c r="G4503" t="s">
        <v>12766</v>
      </c>
      <c r="K4503">
        <v>1.2047651062545999E+18</v>
      </c>
      <c r="L4503" t="s">
        <v>12767</v>
      </c>
    </row>
    <row r="4504" spans="1:12" x14ac:dyDescent="0.2">
      <c r="A4504" s="1">
        <v>43810.589722222219</v>
      </c>
      <c r="B4504" t="s">
        <v>12768</v>
      </c>
      <c r="D4504">
        <v>0</v>
      </c>
      <c r="E4504">
        <v>0</v>
      </c>
      <c r="F4504">
        <v>0</v>
      </c>
      <c r="G4504" t="s">
        <v>6451</v>
      </c>
      <c r="K4504">
        <v>1.2047650788615401E+18</v>
      </c>
      <c r="L4504" t="s">
        <v>12769</v>
      </c>
    </row>
    <row r="4505" spans="1:12" x14ac:dyDescent="0.2">
      <c r="A4505" s="1">
        <v>43810.58971064815</v>
      </c>
      <c r="B4505" t="s">
        <v>12770</v>
      </c>
      <c r="C4505" t="s">
        <v>6725</v>
      </c>
      <c r="D4505">
        <v>0</v>
      </c>
      <c r="E4505">
        <v>0</v>
      </c>
      <c r="F4505">
        <v>0</v>
      </c>
      <c r="G4505" t="s">
        <v>12771</v>
      </c>
      <c r="K4505">
        <v>1.2047650735012201E+18</v>
      </c>
      <c r="L4505" t="s">
        <v>12772</v>
      </c>
    </row>
    <row r="4506" spans="1:12" x14ac:dyDescent="0.2">
      <c r="A4506" s="1">
        <v>43810.589560185188</v>
      </c>
      <c r="B4506" t="s">
        <v>12773</v>
      </c>
      <c r="D4506">
        <v>0</v>
      </c>
      <c r="E4506">
        <v>0</v>
      </c>
      <c r="F4506">
        <v>0</v>
      </c>
      <c r="G4506" t="s">
        <v>12774</v>
      </c>
      <c r="K4506">
        <v>1.2047650199525499E+18</v>
      </c>
      <c r="L4506" t="s">
        <v>12775</v>
      </c>
    </row>
    <row r="4507" spans="1:12" x14ac:dyDescent="0.2">
      <c r="A4507" s="1">
        <v>43810.589560185188</v>
      </c>
      <c r="B4507" t="s">
        <v>12776</v>
      </c>
      <c r="D4507">
        <v>1</v>
      </c>
      <c r="E4507">
        <v>1</v>
      </c>
      <c r="F4507">
        <v>0</v>
      </c>
      <c r="G4507" t="s">
        <v>12777</v>
      </c>
      <c r="K4507">
        <v>1.20476501909279E+18</v>
      </c>
      <c r="L4507" t="s">
        <v>12778</v>
      </c>
    </row>
    <row r="4508" spans="1:12" x14ac:dyDescent="0.2">
      <c r="A4508" s="1">
        <v>43810.589502314811</v>
      </c>
      <c r="B4508" t="s">
        <v>12779</v>
      </c>
      <c r="D4508">
        <v>0</v>
      </c>
      <c r="E4508">
        <v>2</v>
      </c>
      <c r="F4508">
        <v>2</v>
      </c>
      <c r="G4508" t="s">
        <v>12780</v>
      </c>
      <c r="K4508">
        <v>1.20476499807091E+18</v>
      </c>
      <c r="L4508" t="s">
        <v>12781</v>
      </c>
    </row>
    <row r="4509" spans="1:12" x14ac:dyDescent="0.2">
      <c r="A4509" s="1">
        <v>43810.589479166665</v>
      </c>
      <c r="B4509" t="s">
        <v>9150</v>
      </c>
      <c r="D4509">
        <v>1</v>
      </c>
      <c r="E4509">
        <v>4</v>
      </c>
      <c r="F4509">
        <v>4</v>
      </c>
      <c r="G4509" t="s">
        <v>12782</v>
      </c>
      <c r="K4509">
        <v>1.2047649900723999E+18</v>
      </c>
      <c r="L4509" t="s">
        <v>12783</v>
      </c>
    </row>
    <row r="4510" spans="1:12" x14ac:dyDescent="0.2">
      <c r="A4510" s="1">
        <v>43810.589421296296</v>
      </c>
      <c r="B4510" t="s">
        <v>12784</v>
      </c>
      <c r="D4510">
        <v>0</v>
      </c>
      <c r="E4510">
        <v>0</v>
      </c>
      <c r="F4510">
        <v>1</v>
      </c>
      <c r="G4510" t="s">
        <v>12785</v>
      </c>
      <c r="J4510" t="s">
        <v>12786</v>
      </c>
      <c r="K4510">
        <v>1.2047649700445299E+18</v>
      </c>
      <c r="L4510" t="s">
        <v>12787</v>
      </c>
    </row>
    <row r="4511" spans="1:12" x14ac:dyDescent="0.2">
      <c r="A4511" s="1">
        <v>43810.589305555557</v>
      </c>
      <c r="B4511" t="s">
        <v>12788</v>
      </c>
      <c r="D4511">
        <v>1</v>
      </c>
      <c r="E4511">
        <v>0</v>
      </c>
      <c r="F4511">
        <v>0</v>
      </c>
      <c r="G4511" t="s">
        <v>12789</v>
      </c>
      <c r="K4511">
        <v>1.20476492465377E+18</v>
      </c>
      <c r="L4511" t="s">
        <v>12790</v>
      </c>
    </row>
    <row r="4512" spans="1:12" x14ac:dyDescent="0.2">
      <c r="A4512" s="1">
        <v>43810.58929398148</v>
      </c>
      <c r="B4512" t="s">
        <v>12791</v>
      </c>
      <c r="D4512">
        <v>1</v>
      </c>
      <c r="E4512">
        <v>0</v>
      </c>
      <c r="F4512">
        <v>0</v>
      </c>
      <c r="G4512" t="s">
        <v>12792</v>
      </c>
      <c r="K4512">
        <v>1.204764923668E+18</v>
      </c>
      <c r="L4512" t="s">
        <v>12793</v>
      </c>
    </row>
    <row r="4513" spans="1:12" x14ac:dyDescent="0.2">
      <c r="A4513" s="1">
        <v>43810.589247685188</v>
      </c>
      <c r="B4513" t="s">
        <v>12794</v>
      </c>
      <c r="D4513">
        <v>1</v>
      </c>
      <c r="E4513">
        <v>0</v>
      </c>
      <c r="F4513">
        <v>0</v>
      </c>
      <c r="G4513" t="s">
        <v>12795</v>
      </c>
      <c r="K4513">
        <v>1.2047649060562299E+18</v>
      </c>
      <c r="L4513" t="s">
        <v>12796</v>
      </c>
    </row>
    <row r="4514" spans="1:12" x14ac:dyDescent="0.2">
      <c r="A4514" s="1">
        <v>43810.589224537034</v>
      </c>
      <c r="B4514" t="s">
        <v>12797</v>
      </c>
      <c r="D4514">
        <v>0</v>
      </c>
      <c r="E4514">
        <v>0</v>
      </c>
      <c r="F4514">
        <v>0</v>
      </c>
      <c r="G4514" t="s">
        <v>12798</v>
      </c>
      <c r="K4514">
        <v>1.2047648968162199E+18</v>
      </c>
      <c r="L4514" t="s">
        <v>12799</v>
      </c>
    </row>
    <row r="4515" spans="1:12" x14ac:dyDescent="0.2">
      <c r="A4515" s="1">
        <v>43810.589131944442</v>
      </c>
      <c r="B4515" t="s">
        <v>12800</v>
      </c>
      <c r="D4515">
        <v>0</v>
      </c>
      <c r="E4515">
        <v>1</v>
      </c>
      <c r="F4515">
        <v>1</v>
      </c>
      <c r="G4515" t="s">
        <v>12801</v>
      </c>
      <c r="K4515">
        <v>1.20476486487663E+18</v>
      </c>
      <c r="L4515" t="s">
        <v>12802</v>
      </c>
    </row>
    <row r="4516" spans="1:12" x14ac:dyDescent="0.2">
      <c r="A4516" s="1">
        <v>43810.589085648149</v>
      </c>
      <c r="B4516" t="s">
        <v>12803</v>
      </c>
      <c r="D4516">
        <v>2</v>
      </c>
      <c r="E4516">
        <v>0</v>
      </c>
      <c r="F4516">
        <v>0</v>
      </c>
      <c r="G4516" t="s">
        <v>12804</v>
      </c>
      <c r="K4516">
        <v>1.2047648481496599E+18</v>
      </c>
      <c r="L4516" t="s">
        <v>12805</v>
      </c>
    </row>
    <row r="4517" spans="1:12" x14ac:dyDescent="0.2">
      <c r="A4517" s="1">
        <v>43810.589062500003</v>
      </c>
      <c r="B4517" t="s">
        <v>12765</v>
      </c>
      <c r="D4517">
        <v>1</v>
      </c>
      <c r="E4517">
        <v>5</v>
      </c>
      <c r="F4517">
        <v>6</v>
      </c>
      <c r="G4517" t="s">
        <v>12806</v>
      </c>
      <c r="K4517">
        <v>1.2047648383811999E+18</v>
      </c>
      <c r="L4517" t="s">
        <v>12807</v>
      </c>
    </row>
    <row r="4518" spans="1:12" x14ac:dyDescent="0.2">
      <c r="A4518" s="1">
        <v>43810.589050925926</v>
      </c>
      <c r="B4518" t="s">
        <v>7866</v>
      </c>
      <c r="D4518">
        <v>0</v>
      </c>
      <c r="E4518">
        <v>0</v>
      </c>
      <c r="F4518">
        <v>2</v>
      </c>
      <c r="G4518" t="s">
        <v>12808</v>
      </c>
      <c r="K4518">
        <v>1.2047648355877299E+18</v>
      </c>
      <c r="L4518" t="s">
        <v>12809</v>
      </c>
    </row>
    <row r="4519" spans="1:12" x14ac:dyDescent="0.2">
      <c r="A4519" s="1">
        <v>43810.589050925926</v>
      </c>
      <c r="B4519" t="s">
        <v>12810</v>
      </c>
      <c r="D4519">
        <v>2</v>
      </c>
      <c r="E4519">
        <v>0</v>
      </c>
      <c r="F4519">
        <v>1</v>
      </c>
      <c r="G4519" t="s">
        <v>12811</v>
      </c>
      <c r="K4519">
        <v>1.2047648344762299E+18</v>
      </c>
      <c r="L4519" t="s">
        <v>12812</v>
      </c>
    </row>
    <row r="4520" spans="1:12" x14ac:dyDescent="0.2">
      <c r="A4520" s="1">
        <v>43810.58902777778</v>
      </c>
      <c r="B4520" t="s">
        <v>12813</v>
      </c>
      <c r="D4520">
        <v>0</v>
      </c>
      <c r="E4520">
        <v>0</v>
      </c>
      <c r="F4520">
        <v>0</v>
      </c>
      <c r="G4520" t="s">
        <v>12814</v>
      </c>
      <c r="K4520">
        <v>1.20476482438462E+18</v>
      </c>
      <c r="L4520" t="s">
        <v>12815</v>
      </c>
    </row>
    <row r="4521" spans="1:12" x14ac:dyDescent="0.2">
      <c r="A4521" s="1">
        <v>43810.589004629626</v>
      </c>
      <c r="B4521" t="s">
        <v>5207</v>
      </c>
      <c r="D4521">
        <v>1</v>
      </c>
      <c r="E4521">
        <v>20</v>
      </c>
      <c r="F4521">
        <v>12</v>
      </c>
      <c r="G4521" t="s">
        <v>12816</v>
      </c>
      <c r="K4521">
        <v>1.20476481852112E+18</v>
      </c>
      <c r="L4521" t="s">
        <v>12817</v>
      </c>
    </row>
    <row r="4522" spans="1:12" x14ac:dyDescent="0.2">
      <c r="A4522" s="1">
        <v>43810.588912037034</v>
      </c>
      <c r="B4522" t="s">
        <v>12818</v>
      </c>
      <c r="D4522">
        <v>0</v>
      </c>
      <c r="E4522">
        <v>0</v>
      </c>
      <c r="F4522">
        <v>0</v>
      </c>
      <c r="G4522" t="s">
        <v>12819</v>
      </c>
      <c r="K4522">
        <v>1.2047647818461199E+18</v>
      </c>
      <c r="L4522" t="s">
        <v>12820</v>
      </c>
    </row>
    <row r="4523" spans="1:12" x14ac:dyDescent="0.2">
      <c r="A4523" s="1">
        <v>43810.588877314818</v>
      </c>
      <c r="B4523" t="s">
        <v>12821</v>
      </c>
      <c r="D4523">
        <v>0</v>
      </c>
      <c r="E4523">
        <v>0</v>
      </c>
      <c r="F4523">
        <v>0</v>
      </c>
      <c r="G4523" t="s">
        <v>12822</v>
      </c>
      <c r="K4523">
        <v>1.20476477205665E+18</v>
      </c>
      <c r="L4523" t="s">
        <v>12823</v>
      </c>
    </row>
    <row r="4524" spans="1:12" x14ac:dyDescent="0.2">
      <c r="A4524" s="1">
        <v>43810.588854166665</v>
      </c>
      <c r="B4524" t="s">
        <v>999</v>
      </c>
      <c r="D4524">
        <v>21</v>
      </c>
      <c r="E4524">
        <v>0</v>
      </c>
      <c r="F4524">
        <v>7</v>
      </c>
      <c r="G4524" t="s">
        <v>12824</v>
      </c>
      <c r="K4524">
        <v>1.20476476209518E+18</v>
      </c>
      <c r="L4524" t="s">
        <v>12825</v>
      </c>
    </row>
    <row r="4525" spans="1:12" x14ac:dyDescent="0.2">
      <c r="A4525" s="1">
        <v>43810.588692129626</v>
      </c>
      <c r="B4525" t="s">
        <v>12826</v>
      </c>
      <c r="D4525">
        <v>0</v>
      </c>
      <c r="E4525">
        <v>0</v>
      </c>
      <c r="F4525">
        <v>0</v>
      </c>
      <c r="G4525" t="s">
        <v>12827</v>
      </c>
      <c r="J4525" t="s">
        <v>9659</v>
      </c>
      <c r="K4525">
        <v>1.2047647035594399E+18</v>
      </c>
      <c r="L4525" t="s">
        <v>12828</v>
      </c>
    </row>
    <row r="4526" spans="1:12" x14ac:dyDescent="0.2">
      <c r="A4526" s="1">
        <v>43810.588634259257</v>
      </c>
      <c r="B4526" t="s">
        <v>12829</v>
      </c>
      <c r="D4526">
        <v>0</v>
      </c>
      <c r="E4526">
        <v>1</v>
      </c>
      <c r="F4526">
        <v>1</v>
      </c>
      <c r="G4526" t="s">
        <v>12830</v>
      </c>
      <c r="K4526">
        <v>1.2047646837413801E+18</v>
      </c>
      <c r="L4526" t="s">
        <v>12831</v>
      </c>
    </row>
    <row r="4527" spans="1:12" x14ac:dyDescent="0.2">
      <c r="A4527" s="1">
        <v>43810.58861111111</v>
      </c>
      <c r="B4527" t="s">
        <v>12832</v>
      </c>
      <c r="D4527">
        <v>2</v>
      </c>
      <c r="E4527">
        <v>0</v>
      </c>
      <c r="F4527">
        <v>0</v>
      </c>
      <c r="G4527" t="s">
        <v>12833</v>
      </c>
      <c r="K4527">
        <v>1.20476467418256E+18</v>
      </c>
      <c r="L4527" t="s">
        <v>12834</v>
      </c>
    </row>
    <row r="4528" spans="1:12" x14ac:dyDescent="0.2">
      <c r="A4528" s="1">
        <v>43810.588599537034</v>
      </c>
      <c r="B4528" t="s">
        <v>12835</v>
      </c>
      <c r="D4528">
        <v>0</v>
      </c>
      <c r="E4528">
        <v>0</v>
      </c>
      <c r="F4528">
        <v>2</v>
      </c>
      <c r="G4528" t="s">
        <v>12836</v>
      </c>
      <c r="K4528">
        <v>1.20476467030285E+18</v>
      </c>
      <c r="L4528" t="s">
        <v>12837</v>
      </c>
    </row>
    <row r="4529" spans="1:12" x14ac:dyDescent="0.2">
      <c r="A4529" s="1">
        <v>43810.588564814818</v>
      </c>
      <c r="B4529" t="s">
        <v>12838</v>
      </c>
      <c r="D4529">
        <v>0</v>
      </c>
      <c r="E4529">
        <v>0</v>
      </c>
      <c r="F4529">
        <v>0</v>
      </c>
      <c r="G4529" t="s">
        <v>8100</v>
      </c>
      <c r="K4529">
        <v>1.20476465741793E+18</v>
      </c>
      <c r="L4529" t="s">
        <v>12839</v>
      </c>
    </row>
    <row r="4530" spans="1:12" x14ac:dyDescent="0.2">
      <c r="A4530" s="1">
        <v>43810.588495370372</v>
      </c>
      <c r="B4530" t="s">
        <v>12840</v>
      </c>
      <c r="D4530">
        <v>2</v>
      </c>
      <c r="E4530">
        <v>1</v>
      </c>
      <c r="F4530">
        <v>1</v>
      </c>
      <c r="G4530" t="s">
        <v>12841</v>
      </c>
      <c r="K4530">
        <v>1.20476463376207E+18</v>
      </c>
      <c r="L4530" t="s">
        <v>12842</v>
      </c>
    </row>
    <row r="4531" spans="1:12" x14ac:dyDescent="0.2">
      <c r="A4531" s="1">
        <v>43810.588483796295</v>
      </c>
      <c r="B4531" t="s">
        <v>12843</v>
      </c>
      <c r="D4531">
        <v>1</v>
      </c>
      <c r="E4531">
        <v>0</v>
      </c>
      <c r="F4531">
        <v>0</v>
      </c>
      <c r="G4531" t="s">
        <v>12844</v>
      </c>
      <c r="K4531">
        <v>1.2047646265772301E+18</v>
      </c>
      <c r="L4531" t="s">
        <v>12845</v>
      </c>
    </row>
    <row r="4532" spans="1:12" x14ac:dyDescent="0.2">
      <c r="A4532" s="1">
        <v>43810.588425925926</v>
      </c>
      <c r="B4532" t="s">
        <v>12846</v>
      </c>
      <c r="D4532">
        <v>1</v>
      </c>
      <c r="E4532">
        <v>0</v>
      </c>
      <c r="F4532">
        <v>2</v>
      </c>
      <c r="G4532" t="s">
        <v>12847</v>
      </c>
      <c r="K4532">
        <v>1.2047646056056499E+18</v>
      </c>
      <c r="L4532" t="s">
        <v>12848</v>
      </c>
    </row>
    <row r="4533" spans="1:12" x14ac:dyDescent="0.2">
      <c r="A4533" s="1">
        <v>43810.588402777779</v>
      </c>
      <c r="B4533" t="s">
        <v>12849</v>
      </c>
      <c r="D4533">
        <v>0</v>
      </c>
      <c r="E4533">
        <v>0</v>
      </c>
      <c r="F4533">
        <v>1</v>
      </c>
      <c r="G4533" t="s">
        <v>12850</v>
      </c>
      <c r="K4533">
        <v>1.2047646007948301E+18</v>
      </c>
      <c r="L4533" t="s">
        <v>12851</v>
      </c>
    </row>
    <row r="4534" spans="1:12" x14ac:dyDescent="0.2">
      <c r="A4534" s="1">
        <v>43810.588402777779</v>
      </c>
      <c r="B4534" t="s">
        <v>999</v>
      </c>
      <c r="D4534">
        <v>11</v>
      </c>
      <c r="E4534">
        <v>1</v>
      </c>
      <c r="F4534">
        <v>14</v>
      </c>
      <c r="G4534" t="s">
        <v>12852</v>
      </c>
      <c r="K4534">
        <v>1.20476459883603E+18</v>
      </c>
      <c r="L4534" t="s">
        <v>12853</v>
      </c>
    </row>
    <row r="4535" spans="1:12" x14ac:dyDescent="0.2">
      <c r="A4535" s="1">
        <v>43810.588391203702</v>
      </c>
      <c r="B4535" t="s">
        <v>12854</v>
      </c>
      <c r="D4535">
        <v>0</v>
      </c>
      <c r="E4535">
        <v>0</v>
      </c>
      <c r="F4535">
        <v>1</v>
      </c>
      <c r="G4535" t="s">
        <v>6451</v>
      </c>
      <c r="K4535">
        <v>1.20476459687729E+18</v>
      </c>
      <c r="L4535" t="s">
        <v>12855</v>
      </c>
    </row>
    <row r="4536" spans="1:12" x14ac:dyDescent="0.2">
      <c r="A4536" s="1">
        <v>43810.588379629633</v>
      </c>
      <c r="B4536" t="s">
        <v>12856</v>
      </c>
      <c r="D4536">
        <v>0</v>
      </c>
      <c r="E4536">
        <v>0</v>
      </c>
      <c r="F4536">
        <v>1</v>
      </c>
      <c r="G4536" t="s">
        <v>12857</v>
      </c>
      <c r="K4536">
        <v>1.2047645923810099E+18</v>
      </c>
      <c r="L4536" t="s">
        <v>12858</v>
      </c>
    </row>
    <row r="4537" spans="1:12" x14ac:dyDescent="0.2">
      <c r="A4537" s="1">
        <v>43810.588379629633</v>
      </c>
      <c r="B4537" t="s">
        <v>12859</v>
      </c>
      <c r="D4537">
        <v>0</v>
      </c>
      <c r="E4537">
        <v>0</v>
      </c>
      <c r="F4537">
        <v>1</v>
      </c>
      <c r="G4537" t="s">
        <v>12860</v>
      </c>
      <c r="K4537">
        <v>1.2047645897008901E+18</v>
      </c>
      <c r="L4537" t="s">
        <v>12861</v>
      </c>
    </row>
    <row r="4538" spans="1:12" x14ac:dyDescent="0.2">
      <c r="A4538" s="1">
        <v>43810.58829861111</v>
      </c>
      <c r="B4538" t="s">
        <v>12862</v>
      </c>
      <c r="D4538">
        <v>0</v>
      </c>
      <c r="E4538">
        <v>0</v>
      </c>
      <c r="F4538">
        <v>1</v>
      </c>
      <c r="G4538" t="s">
        <v>12863</v>
      </c>
      <c r="K4538">
        <v>1.20476455991714E+18</v>
      </c>
      <c r="L4538" t="s">
        <v>12864</v>
      </c>
    </row>
    <row r="4539" spans="1:12" x14ac:dyDescent="0.2">
      <c r="A4539" s="1">
        <v>43810.588275462964</v>
      </c>
      <c r="B4539" t="s">
        <v>12865</v>
      </c>
      <c r="D4539">
        <v>0</v>
      </c>
      <c r="E4539">
        <v>0</v>
      </c>
      <c r="F4539">
        <v>1</v>
      </c>
      <c r="G4539" t="s">
        <v>12866</v>
      </c>
      <c r="K4539">
        <v>1.20476455451907E+18</v>
      </c>
      <c r="L4539" t="s">
        <v>12867</v>
      </c>
    </row>
    <row r="4540" spans="1:12" x14ac:dyDescent="0.2">
      <c r="A4540" s="1">
        <v>43810.588182870371</v>
      </c>
      <c r="B4540" t="s">
        <v>12868</v>
      </c>
      <c r="D4540">
        <v>2</v>
      </c>
      <c r="E4540">
        <v>1</v>
      </c>
      <c r="F4540">
        <v>1</v>
      </c>
      <c r="G4540" t="s">
        <v>12869</v>
      </c>
      <c r="K4540">
        <v>1.2047645174875599E+18</v>
      </c>
      <c r="L4540" t="s">
        <v>12870</v>
      </c>
    </row>
    <row r="4541" spans="1:12" x14ac:dyDescent="0.2">
      <c r="A4541" s="1">
        <v>43810.588078703702</v>
      </c>
      <c r="B4541" t="s">
        <v>6721</v>
      </c>
      <c r="D4541">
        <v>0</v>
      </c>
      <c r="E4541">
        <v>0</v>
      </c>
      <c r="F4541">
        <v>0</v>
      </c>
      <c r="G4541" t="s">
        <v>12871</v>
      </c>
      <c r="K4541">
        <v>1.2047644800575401E+18</v>
      </c>
      <c r="L4541" t="s">
        <v>12872</v>
      </c>
    </row>
    <row r="4542" spans="1:12" x14ac:dyDescent="0.2">
      <c r="A4542" s="1">
        <v>43810.588020833333</v>
      </c>
      <c r="B4542" t="s">
        <v>12873</v>
      </c>
      <c r="D4542">
        <v>0</v>
      </c>
      <c r="E4542">
        <v>1</v>
      </c>
      <c r="F4542">
        <v>2</v>
      </c>
      <c r="G4542" t="s">
        <v>12874</v>
      </c>
      <c r="K4542">
        <v>1.2047644616068101E+18</v>
      </c>
      <c r="L4542" t="s">
        <v>12875</v>
      </c>
    </row>
    <row r="4543" spans="1:12" x14ac:dyDescent="0.2">
      <c r="A4543" s="1">
        <v>43810.588009259256</v>
      </c>
      <c r="B4543" t="s">
        <v>12876</v>
      </c>
      <c r="D4543">
        <v>0</v>
      </c>
      <c r="E4543">
        <v>0</v>
      </c>
      <c r="F4543">
        <v>1</v>
      </c>
      <c r="G4543" t="s">
        <v>12877</v>
      </c>
      <c r="K4543">
        <v>1.2047644565065999E+18</v>
      </c>
      <c r="L4543" t="s">
        <v>12878</v>
      </c>
    </row>
    <row r="4544" spans="1:12" x14ac:dyDescent="0.2">
      <c r="A4544" s="1">
        <v>43810.587962962964</v>
      </c>
      <c r="B4544" t="s">
        <v>12879</v>
      </c>
      <c r="D4544">
        <v>0</v>
      </c>
      <c r="E4544">
        <v>0</v>
      </c>
      <c r="F4544">
        <v>0</v>
      </c>
      <c r="G4544" t="s">
        <v>12880</v>
      </c>
      <c r="K4544">
        <v>1.2047644407065999E+18</v>
      </c>
      <c r="L4544" t="s">
        <v>12881</v>
      </c>
    </row>
    <row r="4545" spans="1:12" x14ac:dyDescent="0.2">
      <c r="A4545" s="1">
        <v>43810.587951388887</v>
      </c>
      <c r="B4545" t="s">
        <v>12882</v>
      </c>
      <c r="D4545">
        <v>0</v>
      </c>
      <c r="E4545">
        <v>0</v>
      </c>
      <c r="F4545">
        <v>1</v>
      </c>
      <c r="G4545" t="s">
        <v>12883</v>
      </c>
      <c r="K4545">
        <v>1.20476443621456E+18</v>
      </c>
      <c r="L4545" t="s">
        <v>12884</v>
      </c>
    </row>
    <row r="4546" spans="1:12" x14ac:dyDescent="0.2">
      <c r="A4546" s="1">
        <v>43810.587951388887</v>
      </c>
      <c r="B4546" t="s">
        <v>12885</v>
      </c>
      <c r="D4546">
        <v>0</v>
      </c>
      <c r="E4546">
        <v>0</v>
      </c>
      <c r="F4546">
        <v>0</v>
      </c>
      <c r="G4546" t="s">
        <v>12886</v>
      </c>
      <c r="K4546">
        <v>1.2047644334714199E+18</v>
      </c>
      <c r="L4546" t="s">
        <v>12887</v>
      </c>
    </row>
    <row r="4547" spans="1:12" x14ac:dyDescent="0.2">
      <c r="A4547" s="1">
        <v>43810.587881944448</v>
      </c>
      <c r="B4547" t="s">
        <v>12888</v>
      </c>
      <c r="D4547">
        <v>0</v>
      </c>
      <c r="E4547">
        <v>0</v>
      </c>
      <c r="F4547">
        <v>0</v>
      </c>
      <c r="G4547" t="s">
        <v>12889</v>
      </c>
      <c r="K4547">
        <v>1.2047644111325499E+18</v>
      </c>
      <c r="L4547" t="s">
        <v>12890</v>
      </c>
    </row>
    <row r="4548" spans="1:12" x14ac:dyDescent="0.2">
      <c r="A4548" s="1">
        <v>43810.587777777779</v>
      </c>
      <c r="B4548" t="s">
        <v>12891</v>
      </c>
      <c r="D4548">
        <v>0</v>
      </c>
      <c r="E4548">
        <v>0</v>
      </c>
      <c r="F4548">
        <v>0</v>
      </c>
      <c r="G4548" t="s">
        <v>12892</v>
      </c>
      <c r="K4548">
        <v>1.20476437246527E+18</v>
      </c>
      <c r="L4548" t="s">
        <v>12893</v>
      </c>
    </row>
    <row r="4549" spans="1:12" x14ac:dyDescent="0.2">
      <c r="A4549" s="1">
        <v>43810.587754629632</v>
      </c>
      <c r="B4549" t="s">
        <v>12894</v>
      </c>
      <c r="D4549">
        <v>332</v>
      </c>
      <c r="E4549">
        <v>281</v>
      </c>
      <c r="F4549">
        <v>207</v>
      </c>
      <c r="G4549" t="s">
        <v>12895</v>
      </c>
      <c r="K4549">
        <v>1.20476436346848E+18</v>
      </c>
      <c r="L4549" t="s">
        <v>12896</v>
      </c>
    </row>
    <row r="4550" spans="1:12" x14ac:dyDescent="0.2">
      <c r="A4550" s="1">
        <v>43810.587743055556</v>
      </c>
      <c r="B4550" t="s">
        <v>1175</v>
      </c>
      <c r="D4550">
        <v>6</v>
      </c>
      <c r="E4550">
        <v>8</v>
      </c>
      <c r="F4550">
        <v>9</v>
      </c>
      <c r="G4550" t="s">
        <v>12897</v>
      </c>
      <c r="K4550">
        <v>1.2047643612874501E+18</v>
      </c>
      <c r="L4550" t="s">
        <v>12898</v>
      </c>
    </row>
    <row r="4551" spans="1:12" x14ac:dyDescent="0.2">
      <c r="A4551" s="1">
        <v>43810.587719907409</v>
      </c>
      <c r="B4551" t="s">
        <v>5207</v>
      </c>
      <c r="D4551">
        <v>1</v>
      </c>
      <c r="E4551">
        <v>25</v>
      </c>
      <c r="F4551">
        <v>21</v>
      </c>
      <c r="G4551" t="s">
        <v>8495</v>
      </c>
      <c r="K4551">
        <v>1.2047643508940301E+18</v>
      </c>
      <c r="L4551" t="s">
        <v>12899</v>
      </c>
    </row>
    <row r="4552" spans="1:12" x14ac:dyDescent="0.2">
      <c r="A4552" s="1">
        <v>43810.587696759256</v>
      </c>
      <c r="B4552" t="s">
        <v>12900</v>
      </c>
      <c r="D4552">
        <v>1</v>
      </c>
      <c r="E4552">
        <v>0</v>
      </c>
      <c r="F4552">
        <v>0</v>
      </c>
      <c r="G4552" t="s">
        <v>12901</v>
      </c>
      <c r="K4552">
        <v>1.2047643424717901E+18</v>
      </c>
      <c r="L4552" t="s">
        <v>12902</v>
      </c>
    </row>
    <row r="4553" spans="1:12" x14ac:dyDescent="0.2">
      <c r="A4553" s="1">
        <v>43810.587685185186</v>
      </c>
      <c r="B4553" t="s">
        <v>12903</v>
      </c>
      <c r="D4553">
        <v>0</v>
      </c>
      <c r="E4553">
        <v>3</v>
      </c>
      <c r="F4553">
        <v>4</v>
      </c>
      <c r="G4553" t="s">
        <v>12904</v>
      </c>
      <c r="K4553">
        <v>1.20476434045857E+18</v>
      </c>
      <c r="L4553" t="s">
        <v>12905</v>
      </c>
    </row>
    <row r="4554" spans="1:12" x14ac:dyDescent="0.2">
      <c r="A4554" s="1">
        <v>43810.58761574074</v>
      </c>
      <c r="B4554" t="s">
        <v>12906</v>
      </c>
      <c r="D4554">
        <v>0</v>
      </c>
      <c r="E4554">
        <v>0</v>
      </c>
      <c r="F4554">
        <v>0</v>
      </c>
      <c r="G4554" t="s">
        <v>12907</v>
      </c>
      <c r="K4554">
        <v>1.20476431238605E+18</v>
      </c>
      <c r="L4554" t="s">
        <v>12908</v>
      </c>
    </row>
    <row r="4555" spans="1:12" x14ac:dyDescent="0.2">
      <c r="A4555" s="1">
        <v>43810.587604166663</v>
      </c>
      <c r="B4555" t="s">
        <v>12909</v>
      </c>
      <c r="D4555">
        <v>0</v>
      </c>
      <c r="E4555">
        <v>0</v>
      </c>
      <c r="F4555">
        <v>0</v>
      </c>
      <c r="G4555" t="s">
        <v>12910</v>
      </c>
      <c r="K4555">
        <v>1.2047643112032499E+18</v>
      </c>
      <c r="L4555" t="s">
        <v>12911</v>
      </c>
    </row>
    <row r="4556" spans="1:12" x14ac:dyDescent="0.2">
      <c r="A4556" s="1">
        <v>43810.587557870371</v>
      </c>
      <c r="B4556" t="s">
        <v>12912</v>
      </c>
      <c r="D4556">
        <v>0</v>
      </c>
      <c r="E4556">
        <v>0</v>
      </c>
      <c r="F4556">
        <v>0</v>
      </c>
      <c r="G4556" t="s">
        <v>12913</v>
      </c>
      <c r="K4556">
        <v>1.20476429417442E+18</v>
      </c>
      <c r="L4556" t="s">
        <v>12914</v>
      </c>
    </row>
    <row r="4557" spans="1:12" x14ac:dyDescent="0.2">
      <c r="A4557" s="1">
        <v>43810.587546296294</v>
      </c>
      <c r="B4557" t="s">
        <v>12915</v>
      </c>
      <c r="D4557">
        <v>0</v>
      </c>
      <c r="E4557">
        <v>0</v>
      </c>
      <c r="F4557">
        <v>0</v>
      </c>
      <c r="G4557" t="s">
        <v>12916</v>
      </c>
      <c r="K4557">
        <v>1.20476429032401E+18</v>
      </c>
      <c r="L4557" t="s">
        <v>12917</v>
      </c>
    </row>
    <row r="4558" spans="1:12" x14ac:dyDescent="0.2">
      <c r="A4558" s="1">
        <v>43810.587465277778</v>
      </c>
      <c r="B4558" t="s">
        <v>12918</v>
      </c>
      <c r="D4558">
        <v>0</v>
      </c>
      <c r="E4558">
        <v>0</v>
      </c>
      <c r="F4558">
        <v>0</v>
      </c>
      <c r="G4558" t="s">
        <v>6451</v>
      </c>
      <c r="K4558">
        <v>1.2047642584053499E+18</v>
      </c>
      <c r="L4558" t="s">
        <v>12919</v>
      </c>
    </row>
    <row r="4559" spans="1:12" x14ac:dyDescent="0.2">
      <c r="A4559" s="1">
        <v>43810.587314814817</v>
      </c>
      <c r="B4559" t="s">
        <v>12920</v>
      </c>
      <c r="D4559">
        <v>0</v>
      </c>
      <c r="E4559">
        <v>1</v>
      </c>
      <c r="F4559">
        <v>1</v>
      </c>
      <c r="G4559" t="s">
        <v>12921</v>
      </c>
      <c r="I4559" t="e">
        <f>Saudi_Aramco</f>
        <v>#NAME?</v>
      </c>
      <c r="K4559">
        <v>1.2047642061149701E+18</v>
      </c>
      <c r="L4559" t="s">
        <v>12922</v>
      </c>
    </row>
    <row r="4560" spans="1:12" x14ac:dyDescent="0.2">
      <c r="A4560" s="1">
        <v>43810.587083333332</v>
      </c>
      <c r="B4560" t="s">
        <v>12923</v>
      </c>
      <c r="D4560">
        <v>1</v>
      </c>
      <c r="E4560">
        <v>0</v>
      </c>
      <c r="F4560">
        <v>2</v>
      </c>
      <c r="G4560" t="s">
        <v>12924</v>
      </c>
      <c r="K4560">
        <v>1.20476412207795E+18</v>
      </c>
      <c r="L4560" t="s">
        <v>12925</v>
      </c>
    </row>
    <row r="4561" spans="1:12" x14ac:dyDescent="0.2">
      <c r="A4561" s="1">
        <v>43810.587083333332</v>
      </c>
      <c r="B4561" t="s">
        <v>12926</v>
      </c>
      <c r="D4561">
        <v>0</v>
      </c>
      <c r="E4561">
        <v>0</v>
      </c>
      <c r="F4561">
        <v>0</v>
      </c>
      <c r="G4561" t="s">
        <v>12927</v>
      </c>
      <c r="K4561">
        <v>1.20476412012335E+18</v>
      </c>
      <c r="L4561" t="s">
        <v>12928</v>
      </c>
    </row>
    <row r="4562" spans="1:12" x14ac:dyDescent="0.2">
      <c r="A4562" s="1">
        <v>43810.587060185186</v>
      </c>
      <c r="B4562" t="s">
        <v>12929</v>
      </c>
      <c r="D4562">
        <v>4</v>
      </c>
      <c r="E4562">
        <v>0</v>
      </c>
      <c r="F4562">
        <v>7</v>
      </c>
      <c r="G4562" t="s">
        <v>12930</v>
      </c>
      <c r="K4562">
        <v>1.2047641143981901E+18</v>
      </c>
      <c r="L4562" t="s">
        <v>12931</v>
      </c>
    </row>
    <row r="4563" spans="1:12" x14ac:dyDescent="0.2">
      <c r="A4563" s="1">
        <v>43810.586863425924</v>
      </c>
      <c r="B4563" t="s">
        <v>12932</v>
      </c>
      <c r="D4563">
        <v>0</v>
      </c>
      <c r="E4563">
        <v>0</v>
      </c>
      <c r="F4563">
        <v>0</v>
      </c>
      <c r="G4563" t="s">
        <v>12933</v>
      </c>
      <c r="K4563">
        <v>1.20476404304049E+18</v>
      </c>
      <c r="L4563" t="s">
        <v>12934</v>
      </c>
    </row>
    <row r="4564" spans="1:12" x14ac:dyDescent="0.2">
      <c r="A4564" s="1">
        <v>43810.586782407408</v>
      </c>
      <c r="B4564" t="s">
        <v>12935</v>
      </c>
      <c r="D4564">
        <v>0</v>
      </c>
      <c r="E4564">
        <v>0</v>
      </c>
      <c r="F4564">
        <v>0</v>
      </c>
      <c r="G4564" t="s">
        <v>12936</v>
      </c>
      <c r="K4564">
        <v>1.20476401172576E+18</v>
      </c>
      <c r="L4564" t="s">
        <v>12937</v>
      </c>
    </row>
    <row r="4565" spans="1:12" x14ac:dyDescent="0.2">
      <c r="A4565" s="1">
        <v>43810.586759259262</v>
      </c>
      <c r="B4565" t="s">
        <v>12938</v>
      </c>
      <c r="D4565">
        <v>0</v>
      </c>
      <c r="E4565">
        <v>1</v>
      </c>
      <c r="F4565">
        <v>1</v>
      </c>
      <c r="G4565" t="s">
        <v>12939</v>
      </c>
      <c r="K4565">
        <v>1.2047640021628001E+18</v>
      </c>
      <c r="L4565" t="s">
        <v>12940</v>
      </c>
    </row>
    <row r="4566" spans="1:12" x14ac:dyDescent="0.2">
      <c r="A4566" s="1">
        <v>43810.586701388886</v>
      </c>
      <c r="B4566" t="s">
        <v>12941</v>
      </c>
      <c r="D4566">
        <v>0</v>
      </c>
      <c r="E4566">
        <v>0</v>
      </c>
      <c r="F4566">
        <v>0</v>
      </c>
      <c r="G4566" t="s">
        <v>12942</v>
      </c>
      <c r="K4566">
        <v>1.2047639831541601E+18</v>
      </c>
      <c r="L4566" t="s">
        <v>12943</v>
      </c>
    </row>
    <row r="4567" spans="1:12" x14ac:dyDescent="0.2">
      <c r="A4567" s="1">
        <v>43810.58666666667</v>
      </c>
      <c r="B4567" t="s">
        <v>12944</v>
      </c>
      <c r="D4567">
        <v>0</v>
      </c>
      <c r="E4567">
        <v>0</v>
      </c>
      <c r="F4567">
        <v>0</v>
      </c>
      <c r="G4567" t="s">
        <v>12945</v>
      </c>
      <c r="K4567">
        <v>1.20476396877613E+18</v>
      </c>
      <c r="L4567" t="s">
        <v>12946</v>
      </c>
    </row>
    <row r="4568" spans="1:12" x14ac:dyDescent="0.2">
      <c r="A4568" s="1">
        <v>43810.586631944447</v>
      </c>
      <c r="B4568" t="s">
        <v>12947</v>
      </c>
      <c r="D4568">
        <v>16</v>
      </c>
      <c r="E4568">
        <v>41</v>
      </c>
      <c r="F4568">
        <v>21</v>
      </c>
      <c r="G4568" t="s">
        <v>12948</v>
      </c>
      <c r="K4568">
        <v>1.2047639555514399E+18</v>
      </c>
      <c r="L4568" t="s">
        <v>12949</v>
      </c>
    </row>
    <row r="4569" spans="1:12" x14ac:dyDescent="0.2">
      <c r="A4569" s="1">
        <v>43810.586608796293</v>
      </c>
      <c r="B4569" t="s">
        <v>12950</v>
      </c>
      <c r="D4569">
        <v>2</v>
      </c>
      <c r="E4569">
        <v>2</v>
      </c>
      <c r="F4569">
        <v>4</v>
      </c>
      <c r="G4569" t="s">
        <v>12951</v>
      </c>
      <c r="K4569">
        <v>1.20476395020371E+18</v>
      </c>
      <c r="L4569" t="s">
        <v>12952</v>
      </c>
    </row>
    <row r="4570" spans="1:12" x14ac:dyDescent="0.2">
      <c r="A4570" s="1">
        <v>43810.586562500001</v>
      </c>
      <c r="B4570" t="s">
        <v>12953</v>
      </c>
      <c r="D4570">
        <v>1</v>
      </c>
      <c r="E4570">
        <v>0</v>
      </c>
      <c r="F4570">
        <v>0</v>
      </c>
      <c r="G4570" t="s">
        <v>12954</v>
      </c>
      <c r="K4570">
        <v>1.2047639305366899E+18</v>
      </c>
      <c r="L4570" t="s">
        <v>12955</v>
      </c>
    </row>
    <row r="4571" spans="1:12" x14ac:dyDescent="0.2">
      <c r="A4571" s="1">
        <v>43810.586539351854</v>
      </c>
      <c r="B4571" t="s">
        <v>12956</v>
      </c>
      <c r="D4571">
        <v>3</v>
      </c>
      <c r="E4571">
        <v>0</v>
      </c>
      <c r="F4571">
        <v>0</v>
      </c>
      <c r="G4571" t="s">
        <v>12957</v>
      </c>
      <c r="K4571">
        <v>1.2047639227645701E+18</v>
      </c>
      <c r="L4571" t="s">
        <v>12958</v>
      </c>
    </row>
    <row r="4572" spans="1:12" x14ac:dyDescent="0.2">
      <c r="A4572" s="1">
        <v>43810.586469907408</v>
      </c>
      <c r="B4572" t="s">
        <v>12959</v>
      </c>
      <c r="D4572">
        <v>0</v>
      </c>
      <c r="E4572">
        <v>1</v>
      </c>
      <c r="F4572">
        <v>1</v>
      </c>
      <c r="G4572" t="s">
        <v>12960</v>
      </c>
      <c r="K4572">
        <v>1.2047638994819899E+18</v>
      </c>
      <c r="L4572" t="s">
        <v>12961</v>
      </c>
    </row>
    <row r="4573" spans="1:12" x14ac:dyDescent="0.2">
      <c r="A4573" s="1">
        <v>43810.586469907408</v>
      </c>
      <c r="B4573" t="s">
        <v>12962</v>
      </c>
      <c r="D4573">
        <v>0</v>
      </c>
      <c r="E4573">
        <v>0</v>
      </c>
      <c r="F4573">
        <v>1</v>
      </c>
      <c r="G4573" t="s">
        <v>12963</v>
      </c>
      <c r="K4573">
        <v>1.204763896676E+18</v>
      </c>
      <c r="L4573" t="s">
        <v>12964</v>
      </c>
    </row>
    <row r="4574" spans="1:12" x14ac:dyDescent="0.2">
      <c r="A4574" s="1">
        <v>43810.586446759262</v>
      </c>
      <c r="B4574" t="s">
        <v>12965</v>
      </c>
      <c r="D4574">
        <v>1</v>
      </c>
      <c r="E4574">
        <v>1</v>
      </c>
      <c r="F4574">
        <v>1</v>
      </c>
      <c r="G4574" t="s">
        <v>12966</v>
      </c>
      <c r="K4574">
        <v>1.20476389047264E+18</v>
      </c>
      <c r="L4574" t="s">
        <v>12967</v>
      </c>
    </row>
    <row r="4575" spans="1:12" x14ac:dyDescent="0.2">
      <c r="A4575" s="1">
        <v>43810.586342592593</v>
      </c>
      <c r="B4575" t="s">
        <v>12968</v>
      </c>
      <c r="D4575">
        <v>0</v>
      </c>
      <c r="E4575">
        <v>0</v>
      </c>
      <c r="F4575">
        <v>0</v>
      </c>
      <c r="G4575" t="s">
        <v>12969</v>
      </c>
      <c r="K4575">
        <v>1.2047638530258801E+18</v>
      </c>
      <c r="L4575" t="s">
        <v>12970</v>
      </c>
    </row>
    <row r="4576" spans="1:12" x14ac:dyDescent="0.2">
      <c r="A4576" s="1">
        <v>43810.586238425924</v>
      </c>
      <c r="B4576" t="s">
        <v>6721</v>
      </c>
      <c r="D4576">
        <v>0</v>
      </c>
      <c r="E4576">
        <v>0</v>
      </c>
      <c r="F4576">
        <v>0</v>
      </c>
      <c r="G4576" t="s">
        <v>12971</v>
      </c>
      <c r="K4576">
        <v>1.2047638129996301E+18</v>
      </c>
      <c r="L4576" t="s">
        <v>12972</v>
      </c>
    </row>
    <row r="4577" spans="1:12" x14ac:dyDescent="0.2">
      <c r="A4577" s="1">
        <v>43810.586076388892</v>
      </c>
      <c r="B4577" t="s">
        <v>7478</v>
      </c>
      <c r="D4577">
        <v>0</v>
      </c>
      <c r="E4577">
        <v>1</v>
      </c>
      <c r="F4577">
        <v>0</v>
      </c>
      <c r="G4577" t="s">
        <v>12973</v>
      </c>
      <c r="K4577">
        <v>1.2047637557096801E+18</v>
      </c>
      <c r="L4577" t="s">
        <v>12974</v>
      </c>
    </row>
    <row r="4578" spans="1:12" x14ac:dyDescent="0.2">
      <c r="A4578" s="1">
        <v>43810.585868055554</v>
      </c>
      <c r="B4578" t="s">
        <v>12975</v>
      </c>
      <c r="D4578">
        <v>3</v>
      </c>
      <c r="E4578">
        <v>0</v>
      </c>
      <c r="F4578">
        <v>0</v>
      </c>
      <c r="G4578" t="s">
        <v>12976</v>
      </c>
      <c r="K4578">
        <v>1.2047636818144599E+18</v>
      </c>
      <c r="L4578" t="s">
        <v>12977</v>
      </c>
    </row>
    <row r="4579" spans="1:12" x14ac:dyDescent="0.2">
      <c r="A4579" s="1">
        <v>43810.585844907408</v>
      </c>
      <c r="B4579" t="s">
        <v>12978</v>
      </c>
      <c r="D4579">
        <v>2</v>
      </c>
      <c r="E4579">
        <v>1</v>
      </c>
      <c r="F4579">
        <v>0</v>
      </c>
      <c r="G4579" t="s">
        <v>12979</v>
      </c>
      <c r="K4579">
        <v>1.2047636718655401E+18</v>
      </c>
      <c r="L4579" t="s">
        <v>12980</v>
      </c>
    </row>
    <row r="4580" spans="1:12" x14ac:dyDescent="0.2">
      <c r="A4580" s="1">
        <v>43810.585821759261</v>
      </c>
      <c r="B4580" t="s">
        <v>12981</v>
      </c>
      <c r="D4580">
        <v>1</v>
      </c>
      <c r="E4580">
        <v>0</v>
      </c>
      <c r="F4580">
        <v>0</v>
      </c>
      <c r="G4580" t="s">
        <v>12982</v>
      </c>
      <c r="K4580">
        <v>1.2047636618453601E+18</v>
      </c>
      <c r="L4580" t="s">
        <v>12983</v>
      </c>
    </row>
    <row r="4581" spans="1:12" x14ac:dyDescent="0.2">
      <c r="A4581" s="1">
        <v>43810.585775462961</v>
      </c>
      <c r="B4581" t="s">
        <v>12984</v>
      </c>
      <c r="D4581">
        <v>0</v>
      </c>
      <c r="E4581">
        <v>0</v>
      </c>
      <c r="F4581">
        <v>0</v>
      </c>
      <c r="G4581" t="s">
        <v>12985</v>
      </c>
      <c r="K4581">
        <v>1.20476364599503E+18</v>
      </c>
      <c r="L4581" t="s">
        <v>12986</v>
      </c>
    </row>
    <row r="4582" spans="1:12" x14ac:dyDescent="0.2">
      <c r="A4582" s="1">
        <v>43810.585740740738</v>
      </c>
      <c r="B4582" t="s">
        <v>12987</v>
      </c>
      <c r="D4582">
        <v>0</v>
      </c>
      <c r="E4582">
        <v>0</v>
      </c>
      <c r="F4582">
        <v>0</v>
      </c>
      <c r="G4582" t="s">
        <v>6451</v>
      </c>
      <c r="K4582">
        <v>1.2047636350143401E+18</v>
      </c>
      <c r="L4582" t="s">
        <v>12988</v>
      </c>
    </row>
    <row r="4583" spans="1:12" x14ac:dyDescent="0.2">
      <c r="A4583" s="1">
        <v>43810.585729166669</v>
      </c>
      <c r="B4583" t="s">
        <v>12989</v>
      </c>
      <c r="D4583">
        <v>0</v>
      </c>
      <c r="E4583">
        <v>0</v>
      </c>
      <c r="F4583">
        <v>0</v>
      </c>
      <c r="G4583" t="s">
        <v>12990</v>
      </c>
      <c r="K4583">
        <v>1.20476363075294E+18</v>
      </c>
      <c r="L4583" t="s">
        <v>12991</v>
      </c>
    </row>
    <row r="4584" spans="1:12" x14ac:dyDescent="0.2">
      <c r="A4584" s="1">
        <v>43810.585717592592</v>
      </c>
      <c r="B4584" t="s">
        <v>12992</v>
      </c>
      <c r="D4584">
        <v>0</v>
      </c>
      <c r="E4584">
        <v>0</v>
      </c>
      <c r="F4584">
        <v>0</v>
      </c>
      <c r="G4584" t="s">
        <v>12993</v>
      </c>
      <c r="K4584">
        <v>1.2047636277204401E+18</v>
      </c>
      <c r="L4584" t="s">
        <v>12994</v>
      </c>
    </row>
    <row r="4585" spans="1:12" x14ac:dyDescent="0.2">
      <c r="A4585" s="1">
        <v>43810.585613425923</v>
      </c>
      <c r="B4585" t="s">
        <v>12995</v>
      </c>
      <c r="D4585">
        <v>0</v>
      </c>
      <c r="E4585">
        <v>1</v>
      </c>
      <c r="F4585">
        <v>0</v>
      </c>
      <c r="G4585" t="s">
        <v>12996</v>
      </c>
      <c r="K4585">
        <v>1.2047635894096901E+18</v>
      </c>
      <c r="L4585" t="s">
        <v>12997</v>
      </c>
    </row>
    <row r="4586" spans="1:12" x14ac:dyDescent="0.2">
      <c r="A4586" s="1">
        <v>43810.585613425923</v>
      </c>
      <c r="B4586" t="s">
        <v>12998</v>
      </c>
      <c r="D4586">
        <v>0</v>
      </c>
      <c r="E4586">
        <v>0</v>
      </c>
      <c r="F4586">
        <v>0</v>
      </c>
      <c r="G4586" t="s">
        <v>12999</v>
      </c>
      <c r="K4586">
        <v>1.2047635882898401E+18</v>
      </c>
      <c r="L4586" t="s">
        <v>13000</v>
      </c>
    </row>
    <row r="4587" spans="1:12" x14ac:dyDescent="0.2">
      <c r="A4587" s="1">
        <v>43810.585532407407</v>
      </c>
      <c r="B4587" t="s">
        <v>13001</v>
      </c>
      <c r="D4587">
        <v>1</v>
      </c>
      <c r="E4587">
        <v>0</v>
      </c>
      <c r="F4587">
        <v>1</v>
      </c>
      <c r="G4587" t="s">
        <v>13002</v>
      </c>
      <c r="K4587">
        <v>1.2047635592443E+18</v>
      </c>
      <c r="L4587" t="s">
        <v>13003</v>
      </c>
    </row>
    <row r="4588" spans="1:12" x14ac:dyDescent="0.2">
      <c r="A4588" s="1">
        <v>43810.585497685184</v>
      </c>
      <c r="B4588" t="s">
        <v>13004</v>
      </c>
      <c r="D4588">
        <v>0</v>
      </c>
      <c r="E4588">
        <v>0</v>
      </c>
      <c r="F4588">
        <v>0</v>
      </c>
      <c r="G4588" t="s">
        <v>13005</v>
      </c>
      <c r="K4588">
        <v>1.2047635476428401E+18</v>
      </c>
      <c r="L4588" t="s">
        <v>13006</v>
      </c>
    </row>
    <row r="4589" spans="1:12" x14ac:dyDescent="0.2">
      <c r="A4589" s="1">
        <v>43810.585439814815</v>
      </c>
      <c r="B4589" t="s">
        <v>13007</v>
      </c>
      <c r="D4589">
        <v>0</v>
      </c>
      <c r="E4589">
        <v>0</v>
      </c>
      <c r="F4589">
        <v>0</v>
      </c>
      <c r="G4589" t="s">
        <v>13008</v>
      </c>
      <c r="K4589">
        <v>1.2047635250187799E+18</v>
      </c>
      <c r="L4589" t="s">
        <v>13009</v>
      </c>
    </row>
    <row r="4590" spans="1:12" x14ac:dyDescent="0.2">
      <c r="A4590" s="1">
        <v>43810.585428240738</v>
      </c>
      <c r="B4590" t="s">
        <v>13010</v>
      </c>
      <c r="D4590">
        <v>0</v>
      </c>
      <c r="E4590">
        <v>0</v>
      </c>
      <c r="F4590">
        <v>0</v>
      </c>
      <c r="G4590" t="s">
        <v>6451</v>
      </c>
      <c r="K4590">
        <v>1.2047635227537999E+18</v>
      </c>
      <c r="L4590" t="s">
        <v>13011</v>
      </c>
    </row>
    <row r="4591" spans="1:12" x14ac:dyDescent="0.2">
      <c r="A4591" s="1">
        <v>43810.585416666669</v>
      </c>
      <c r="B4591" t="s">
        <v>13012</v>
      </c>
      <c r="D4591">
        <v>1</v>
      </c>
      <c r="E4591">
        <v>0</v>
      </c>
      <c r="F4591">
        <v>0</v>
      </c>
      <c r="G4591" t="s">
        <v>13013</v>
      </c>
      <c r="K4591">
        <v>1.2047635161855099E+18</v>
      </c>
      <c r="L4591" t="s">
        <v>13014</v>
      </c>
    </row>
    <row r="4592" spans="1:12" x14ac:dyDescent="0.2">
      <c r="A4592" s="1">
        <v>43810.585370370369</v>
      </c>
      <c r="B4592" t="s">
        <v>13015</v>
      </c>
      <c r="D4592">
        <v>0</v>
      </c>
      <c r="E4592">
        <v>0</v>
      </c>
      <c r="F4592">
        <v>1</v>
      </c>
      <c r="G4592" t="s">
        <v>13016</v>
      </c>
      <c r="K4592">
        <v>1.20476349859886E+18</v>
      </c>
      <c r="L4592" t="s">
        <v>13017</v>
      </c>
    </row>
    <row r="4593" spans="1:12" x14ac:dyDescent="0.2">
      <c r="A4593" s="1">
        <v>43810.585289351853</v>
      </c>
      <c r="B4593" t="s">
        <v>13018</v>
      </c>
      <c r="D4593">
        <v>0</v>
      </c>
      <c r="E4593">
        <v>0</v>
      </c>
      <c r="F4593">
        <v>0</v>
      </c>
      <c r="G4593" t="s">
        <v>6451</v>
      </c>
      <c r="K4593">
        <v>1.20476347228798E+18</v>
      </c>
      <c r="L4593" t="s">
        <v>13019</v>
      </c>
    </row>
    <row r="4594" spans="1:12" x14ac:dyDescent="0.2">
      <c r="A4594" s="1">
        <v>43810.585277777776</v>
      </c>
      <c r="B4594" t="s">
        <v>13020</v>
      </c>
      <c r="D4594">
        <v>0</v>
      </c>
      <c r="E4594">
        <v>0</v>
      </c>
      <c r="F4594">
        <v>1</v>
      </c>
      <c r="G4594" t="s">
        <v>13021</v>
      </c>
      <c r="K4594">
        <v>1.20476346608882E+18</v>
      </c>
      <c r="L4594" t="s">
        <v>13022</v>
      </c>
    </row>
    <row r="4595" spans="1:12" x14ac:dyDescent="0.2">
      <c r="A4595" s="1">
        <v>43810.58525462963</v>
      </c>
      <c r="B4595" t="s">
        <v>13023</v>
      </c>
      <c r="D4595">
        <v>0</v>
      </c>
      <c r="E4595">
        <v>0</v>
      </c>
      <c r="F4595">
        <v>0</v>
      </c>
      <c r="G4595" t="s">
        <v>13024</v>
      </c>
      <c r="K4595">
        <v>1.2047634594238899E+18</v>
      </c>
      <c r="L4595" t="s">
        <v>13025</v>
      </c>
    </row>
    <row r="4596" spans="1:12" x14ac:dyDescent="0.2">
      <c r="A4596" s="1">
        <v>43810.585173611114</v>
      </c>
      <c r="B4596" t="s">
        <v>12912</v>
      </c>
      <c r="D4596">
        <v>0</v>
      </c>
      <c r="E4596">
        <v>0</v>
      </c>
      <c r="F4596">
        <v>0</v>
      </c>
      <c r="G4596" t="s">
        <v>13026</v>
      </c>
      <c r="K4596">
        <v>1.2047634291789499E+18</v>
      </c>
      <c r="L4596" t="s">
        <v>13027</v>
      </c>
    </row>
    <row r="4597" spans="1:12" x14ac:dyDescent="0.2">
      <c r="A4597" s="1">
        <v>43810.585173611114</v>
      </c>
      <c r="B4597" t="s">
        <v>13028</v>
      </c>
      <c r="D4597">
        <v>0</v>
      </c>
      <c r="E4597">
        <v>0</v>
      </c>
      <c r="F4597">
        <v>1</v>
      </c>
      <c r="G4597" t="s">
        <v>13029</v>
      </c>
      <c r="K4597">
        <v>1.2047634275809101E+18</v>
      </c>
      <c r="L4597" t="s">
        <v>13030</v>
      </c>
    </row>
    <row r="4598" spans="1:12" x14ac:dyDescent="0.2">
      <c r="A4598" s="1">
        <v>43810.585115740738</v>
      </c>
      <c r="B4598" t="s">
        <v>13031</v>
      </c>
      <c r="D4598">
        <v>0</v>
      </c>
      <c r="E4598">
        <v>0</v>
      </c>
      <c r="F4598">
        <v>0</v>
      </c>
      <c r="G4598" t="s">
        <v>13032</v>
      </c>
      <c r="K4598">
        <v>1.20476340834163E+18</v>
      </c>
      <c r="L4598" t="s">
        <v>13033</v>
      </c>
    </row>
    <row r="4599" spans="1:12" x14ac:dyDescent="0.2">
      <c r="A4599" s="1">
        <v>43810.585115740738</v>
      </c>
      <c r="B4599" t="s">
        <v>13034</v>
      </c>
      <c r="D4599">
        <v>0</v>
      </c>
      <c r="E4599">
        <v>0</v>
      </c>
      <c r="F4599">
        <v>0</v>
      </c>
      <c r="G4599" t="s">
        <v>13035</v>
      </c>
      <c r="K4599">
        <v>1.2047634076872699E+18</v>
      </c>
      <c r="L4599" t="s">
        <v>13036</v>
      </c>
    </row>
    <row r="4600" spans="1:12" x14ac:dyDescent="0.2">
      <c r="A4600" s="1">
        <v>43810.585069444445</v>
      </c>
      <c r="B4600" t="s">
        <v>5830</v>
      </c>
      <c r="D4600">
        <v>0</v>
      </c>
      <c r="E4600">
        <v>26</v>
      </c>
      <c r="F4600">
        <v>20</v>
      </c>
      <c r="G4600" t="s">
        <v>13037</v>
      </c>
      <c r="K4600">
        <v>1.2047633915475799E+18</v>
      </c>
      <c r="L4600" t="s">
        <v>13038</v>
      </c>
    </row>
    <row r="4601" spans="1:12" x14ac:dyDescent="0.2">
      <c r="A4601" s="1">
        <v>43810.585057870368</v>
      </c>
      <c r="B4601" t="s">
        <v>13039</v>
      </c>
      <c r="D4601">
        <v>2</v>
      </c>
      <c r="E4601">
        <v>0</v>
      </c>
      <c r="F4601">
        <v>0</v>
      </c>
      <c r="G4601" t="s">
        <v>13040</v>
      </c>
      <c r="K4601">
        <v>1.2047633880537201E+18</v>
      </c>
      <c r="L4601" t="s">
        <v>13041</v>
      </c>
    </row>
    <row r="4602" spans="1:12" x14ac:dyDescent="0.2">
      <c r="A4602" s="1">
        <v>43810.584953703707</v>
      </c>
      <c r="B4602" t="s">
        <v>13042</v>
      </c>
      <c r="D4602">
        <v>0</v>
      </c>
      <c r="E4602">
        <v>0</v>
      </c>
      <c r="F4602">
        <v>0</v>
      </c>
      <c r="G4602" t="s">
        <v>13043</v>
      </c>
      <c r="K4602">
        <v>1.2047633500407401E+18</v>
      </c>
      <c r="L4602" t="s">
        <v>13044</v>
      </c>
    </row>
    <row r="4603" spans="1:12" x14ac:dyDescent="0.2">
      <c r="A4603" s="1">
        <v>43810.584953703707</v>
      </c>
      <c r="B4603" t="s">
        <v>13045</v>
      </c>
      <c r="D4603">
        <v>4</v>
      </c>
      <c r="E4603">
        <v>0</v>
      </c>
      <c r="F4603">
        <v>1</v>
      </c>
      <c r="G4603" t="s">
        <v>13046</v>
      </c>
      <c r="K4603">
        <v>1.2047633471760499E+18</v>
      </c>
      <c r="L4603" t="s">
        <v>13047</v>
      </c>
    </row>
    <row r="4604" spans="1:12" x14ac:dyDescent="0.2">
      <c r="A4604" s="1">
        <v>43810.584826388891</v>
      </c>
      <c r="B4604" t="s">
        <v>13048</v>
      </c>
      <c r="D4604">
        <v>0</v>
      </c>
      <c r="E4604">
        <v>0</v>
      </c>
      <c r="F4604">
        <v>0</v>
      </c>
      <c r="G4604" t="s">
        <v>13049</v>
      </c>
      <c r="K4604">
        <v>1.20476330400832E+18</v>
      </c>
      <c r="L4604" t="s">
        <v>13050</v>
      </c>
    </row>
    <row r="4605" spans="1:12" x14ac:dyDescent="0.2">
      <c r="A4605" s="1">
        <v>43810.584803240738</v>
      </c>
      <c r="B4605" t="s">
        <v>7887</v>
      </c>
      <c r="D4605">
        <v>0</v>
      </c>
      <c r="E4605">
        <v>2</v>
      </c>
      <c r="F4605">
        <v>2</v>
      </c>
      <c r="G4605" t="s">
        <v>6451</v>
      </c>
      <c r="K4605">
        <v>1.2047632950408399E+18</v>
      </c>
      <c r="L4605" t="s">
        <v>13051</v>
      </c>
    </row>
    <row r="4606" spans="1:12" x14ac:dyDescent="0.2">
      <c r="A4606" s="1">
        <v>43810.584791666668</v>
      </c>
      <c r="B4606" t="s">
        <v>13052</v>
      </c>
      <c r="D4606">
        <v>0</v>
      </c>
      <c r="E4606">
        <v>0</v>
      </c>
      <c r="F4606">
        <v>0</v>
      </c>
      <c r="G4606" t="s">
        <v>13053</v>
      </c>
      <c r="K4606">
        <v>1.2047632915805801E+18</v>
      </c>
      <c r="L4606" t="s">
        <v>13054</v>
      </c>
    </row>
    <row r="4607" spans="1:12" x14ac:dyDescent="0.2">
      <c r="A4607" s="1">
        <v>43810.584768518522</v>
      </c>
      <c r="B4607" t="s">
        <v>13055</v>
      </c>
      <c r="D4607">
        <v>0</v>
      </c>
      <c r="E4607">
        <v>0</v>
      </c>
      <c r="F4607">
        <v>0</v>
      </c>
      <c r="G4607" t="s">
        <v>8100</v>
      </c>
      <c r="K4607">
        <v>1.2047632840266399E+18</v>
      </c>
      <c r="L4607" t="s">
        <v>13056</v>
      </c>
    </row>
    <row r="4608" spans="1:12" x14ac:dyDescent="0.2">
      <c r="A4608" s="1">
        <v>43810.584756944445</v>
      </c>
      <c r="B4608" t="s">
        <v>13057</v>
      </c>
      <c r="D4608">
        <v>0</v>
      </c>
      <c r="E4608">
        <v>0</v>
      </c>
      <c r="F4608">
        <v>0</v>
      </c>
      <c r="G4608" t="s">
        <v>6451</v>
      </c>
      <c r="K4608">
        <v>1.2047632781252101E+18</v>
      </c>
      <c r="L4608" t="s">
        <v>13058</v>
      </c>
    </row>
    <row r="4609" spans="1:12" x14ac:dyDescent="0.2">
      <c r="A4609" s="1">
        <v>43810.584722222222</v>
      </c>
      <c r="B4609" t="s">
        <v>13059</v>
      </c>
      <c r="D4609">
        <v>0</v>
      </c>
      <c r="E4609">
        <v>0</v>
      </c>
      <c r="F4609">
        <v>0</v>
      </c>
      <c r="G4609" t="s">
        <v>13060</v>
      </c>
      <c r="K4609">
        <v>1.20476326685935E+18</v>
      </c>
      <c r="L4609" t="s">
        <v>13061</v>
      </c>
    </row>
    <row r="4610" spans="1:12" x14ac:dyDescent="0.2">
      <c r="A4610" s="1">
        <v>43810.584687499999</v>
      </c>
      <c r="B4610" t="s">
        <v>13062</v>
      </c>
      <c r="D4610">
        <v>1</v>
      </c>
      <c r="E4610">
        <v>0</v>
      </c>
      <c r="F4610">
        <v>0</v>
      </c>
      <c r="G4610" t="s">
        <v>13063</v>
      </c>
      <c r="K4610">
        <v>1.20476325187312E+18</v>
      </c>
      <c r="L4610" t="s">
        <v>13064</v>
      </c>
    </row>
    <row r="4611" spans="1:12" x14ac:dyDescent="0.2">
      <c r="A4611" s="1">
        <v>43810.584675925929</v>
      </c>
      <c r="B4611" t="s">
        <v>13065</v>
      </c>
      <c r="D4611">
        <v>0</v>
      </c>
      <c r="E4611">
        <v>0</v>
      </c>
      <c r="F4611">
        <v>0</v>
      </c>
      <c r="G4611" t="s">
        <v>13066</v>
      </c>
      <c r="J4611" t="s">
        <v>9659</v>
      </c>
      <c r="K4611">
        <v>1.2047632489455099E+18</v>
      </c>
      <c r="L4611" t="s">
        <v>13067</v>
      </c>
    </row>
    <row r="4612" spans="1:12" x14ac:dyDescent="0.2">
      <c r="A4612" s="1">
        <v>43810.584675925929</v>
      </c>
      <c r="B4612" t="s">
        <v>5207</v>
      </c>
      <c r="D4612">
        <v>0</v>
      </c>
      <c r="E4612">
        <v>18</v>
      </c>
      <c r="F4612">
        <v>6</v>
      </c>
      <c r="G4612" t="s">
        <v>13068</v>
      </c>
      <c r="K4612">
        <v>1.2047632465672699E+18</v>
      </c>
      <c r="L4612" t="s">
        <v>13069</v>
      </c>
    </row>
    <row r="4613" spans="1:12" x14ac:dyDescent="0.2">
      <c r="A4613" s="1">
        <v>43810.584641203706</v>
      </c>
      <c r="B4613" t="s">
        <v>13070</v>
      </c>
      <c r="C4613" t="s">
        <v>13071</v>
      </c>
      <c r="D4613">
        <v>1</v>
      </c>
      <c r="E4613">
        <v>0</v>
      </c>
      <c r="F4613">
        <v>0</v>
      </c>
      <c r="G4613" t="s">
        <v>13072</v>
      </c>
      <c r="K4613">
        <v>1.20476323448352E+18</v>
      </c>
      <c r="L4613" t="s">
        <v>13073</v>
      </c>
    </row>
    <row r="4614" spans="1:12" x14ac:dyDescent="0.2">
      <c r="A4614" s="1">
        <v>43810.584618055553</v>
      </c>
      <c r="B4614" t="s">
        <v>13074</v>
      </c>
      <c r="D4614">
        <v>0</v>
      </c>
      <c r="E4614">
        <v>0</v>
      </c>
      <c r="F4614">
        <v>0</v>
      </c>
      <c r="G4614" t="s">
        <v>13075</v>
      </c>
      <c r="K4614">
        <v>1.20476322891343E+18</v>
      </c>
      <c r="L4614" t="s">
        <v>13076</v>
      </c>
    </row>
    <row r="4615" spans="1:12" x14ac:dyDescent="0.2">
      <c r="A4615" s="1">
        <v>43810.584618055553</v>
      </c>
      <c r="B4615" t="s">
        <v>13012</v>
      </c>
      <c r="D4615">
        <v>0</v>
      </c>
      <c r="E4615">
        <v>0</v>
      </c>
      <c r="F4615">
        <v>1</v>
      </c>
      <c r="G4615" t="s">
        <v>13077</v>
      </c>
      <c r="K4615">
        <v>1.2047632279822999E+18</v>
      </c>
      <c r="L4615" t="s">
        <v>13078</v>
      </c>
    </row>
    <row r="4616" spans="1:12" x14ac:dyDescent="0.2">
      <c r="A4616" s="1">
        <v>43810.584606481483</v>
      </c>
      <c r="B4616" t="s">
        <v>13079</v>
      </c>
      <c r="D4616">
        <v>0</v>
      </c>
      <c r="E4616">
        <v>0</v>
      </c>
      <c r="F4616">
        <v>1</v>
      </c>
      <c r="G4616" t="s">
        <v>6451</v>
      </c>
      <c r="K4616">
        <v>1.2047632218544699E+18</v>
      </c>
      <c r="L4616" t="s">
        <v>13080</v>
      </c>
    </row>
    <row r="4617" spans="1:12" x14ac:dyDescent="0.2">
      <c r="A4617" s="1">
        <v>43810.584594907406</v>
      </c>
      <c r="B4617" t="s">
        <v>13081</v>
      </c>
      <c r="D4617">
        <v>0</v>
      </c>
      <c r="E4617">
        <v>3</v>
      </c>
      <c r="F4617">
        <v>3</v>
      </c>
      <c r="G4617" t="s">
        <v>13082</v>
      </c>
      <c r="K4617">
        <v>1.2047632186499899E+18</v>
      </c>
      <c r="L4617" t="s">
        <v>13083</v>
      </c>
    </row>
    <row r="4618" spans="1:12" x14ac:dyDescent="0.2">
      <c r="A4618" s="1">
        <v>43810.58457175926</v>
      </c>
      <c r="B4618" t="s">
        <v>13084</v>
      </c>
      <c r="D4618">
        <v>0</v>
      </c>
      <c r="E4618">
        <v>0</v>
      </c>
      <c r="F4618">
        <v>0</v>
      </c>
      <c r="G4618" t="s">
        <v>13085</v>
      </c>
      <c r="I4618" t="e">
        <f>YouTube</f>
        <v>#NAME?</v>
      </c>
      <c r="J4618" t="s">
        <v>13086</v>
      </c>
      <c r="K4618">
        <v>1.2047632124927401E+18</v>
      </c>
      <c r="L4618" t="s">
        <v>13087</v>
      </c>
    </row>
    <row r="4619" spans="1:12" x14ac:dyDescent="0.2">
      <c r="A4619" s="1">
        <v>43810.584548611114</v>
      </c>
      <c r="B4619" t="s">
        <v>13088</v>
      </c>
      <c r="D4619">
        <v>0</v>
      </c>
      <c r="E4619">
        <v>0</v>
      </c>
      <c r="F4619">
        <v>0</v>
      </c>
      <c r="G4619" t="s">
        <v>13089</v>
      </c>
      <c r="K4619">
        <v>1.2047632027200799E+18</v>
      </c>
      <c r="L4619" t="s">
        <v>13090</v>
      </c>
    </row>
    <row r="4620" spans="1:12" x14ac:dyDescent="0.2">
      <c r="A4620" s="1">
        <v>43810.584305555552</v>
      </c>
      <c r="B4620" t="s">
        <v>13091</v>
      </c>
      <c r="D4620">
        <v>0</v>
      </c>
      <c r="E4620">
        <v>2</v>
      </c>
      <c r="F4620">
        <v>0</v>
      </c>
      <c r="G4620" t="s">
        <v>13092</v>
      </c>
      <c r="K4620">
        <v>1.20476311601938E+18</v>
      </c>
      <c r="L4620" t="s">
        <v>13093</v>
      </c>
    </row>
    <row r="4621" spans="1:12" x14ac:dyDescent="0.2">
      <c r="A4621" s="1">
        <v>43810.584282407406</v>
      </c>
      <c r="B4621" t="s">
        <v>13094</v>
      </c>
      <c r="D4621">
        <v>0</v>
      </c>
      <c r="E4621">
        <v>0</v>
      </c>
      <c r="F4621">
        <v>0</v>
      </c>
      <c r="G4621" t="s">
        <v>13095</v>
      </c>
      <c r="K4621">
        <v>1.2047631063433101E+18</v>
      </c>
      <c r="L4621" t="s">
        <v>13096</v>
      </c>
    </row>
    <row r="4622" spans="1:12" x14ac:dyDescent="0.2">
      <c r="A4622" s="1">
        <v>43810.584224537037</v>
      </c>
      <c r="B4622" t="s">
        <v>13097</v>
      </c>
      <c r="D4622">
        <v>0</v>
      </c>
      <c r="E4622">
        <v>0</v>
      </c>
      <c r="F4622">
        <v>0</v>
      </c>
      <c r="G4622" t="s">
        <v>13098</v>
      </c>
      <c r="K4622">
        <v>1.2047630859002501E+18</v>
      </c>
      <c r="L4622" t="s">
        <v>13099</v>
      </c>
    </row>
    <row r="4623" spans="1:12" x14ac:dyDescent="0.2">
      <c r="A4623" s="1">
        <v>43810.58421296296</v>
      </c>
      <c r="B4623" t="s">
        <v>13100</v>
      </c>
      <c r="D4623">
        <v>1</v>
      </c>
      <c r="E4623">
        <v>0</v>
      </c>
      <c r="F4623">
        <v>0</v>
      </c>
      <c r="G4623" t="s">
        <v>13101</v>
      </c>
      <c r="K4623">
        <v>1.2047630815381901E+18</v>
      </c>
      <c r="L4623" t="s">
        <v>13102</v>
      </c>
    </row>
    <row r="4624" spans="1:12" x14ac:dyDescent="0.2">
      <c r="A4624" s="1">
        <v>43810.584155092591</v>
      </c>
      <c r="B4624" t="s">
        <v>13103</v>
      </c>
      <c r="D4624">
        <v>0</v>
      </c>
      <c r="E4624">
        <v>0</v>
      </c>
      <c r="F4624">
        <v>0</v>
      </c>
      <c r="G4624" t="s">
        <v>6451</v>
      </c>
      <c r="K4624">
        <v>1.2047630580082099E+18</v>
      </c>
      <c r="L4624" t="s">
        <v>13104</v>
      </c>
    </row>
    <row r="4625" spans="1:12" x14ac:dyDescent="0.2">
      <c r="A4625" s="1">
        <v>43810.584143518521</v>
      </c>
      <c r="B4625" t="s">
        <v>13105</v>
      </c>
      <c r="D4625">
        <v>0</v>
      </c>
      <c r="E4625">
        <v>0</v>
      </c>
      <c r="F4625">
        <v>0</v>
      </c>
      <c r="G4625" t="s">
        <v>13106</v>
      </c>
      <c r="K4625">
        <v>1.20476305680861E+18</v>
      </c>
      <c r="L4625" t="s">
        <v>13107</v>
      </c>
    </row>
    <row r="4626" spans="1:12" x14ac:dyDescent="0.2">
      <c r="A4626" s="1">
        <v>43810.584120370368</v>
      </c>
      <c r="B4626" t="s">
        <v>13108</v>
      </c>
      <c r="D4626">
        <v>0</v>
      </c>
      <c r="E4626">
        <v>4</v>
      </c>
      <c r="F4626">
        <v>2</v>
      </c>
      <c r="G4626" t="s">
        <v>13109</v>
      </c>
      <c r="K4626">
        <v>1.2047630474384901E+18</v>
      </c>
      <c r="L4626" t="s">
        <v>13110</v>
      </c>
    </row>
    <row r="4627" spans="1:12" x14ac:dyDescent="0.2">
      <c r="A4627" s="1">
        <v>43810.584108796298</v>
      </c>
      <c r="B4627" t="s">
        <v>12156</v>
      </c>
      <c r="D4627">
        <v>0</v>
      </c>
      <c r="E4627">
        <v>0</v>
      </c>
      <c r="F4627">
        <v>1</v>
      </c>
      <c r="G4627" t="s">
        <v>13111</v>
      </c>
      <c r="K4627">
        <v>1.20476304420893E+18</v>
      </c>
      <c r="L4627" t="s">
        <v>13112</v>
      </c>
    </row>
    <row r="4628" spans="1:12" x14ac:dyDescent="0.2">
      <c r="A4628" s="1">
        <v>43810.584004629629</v>
      </c>
      <c r="B4628" t="s">
        <v>13113</v>
      </c>
      <c r="D4628">
        <v>0</v>
      </c>
      <c r="E4628">
        <v>0</v>
      </c>
      <c r="F4628">
        <v>0</v>
      </c>
      <c r="G4628" t="s">
        <v>13114</v>
      </c>
      <c r="K4628">
        <v>1.20476300436717E+18</v>
      </c>
      <c r="L4628" t="s">
        <v>13115</v>
      </c>
    </row>
    <row r="4629" spans="1:12" x14ac:dyDescent="0.2">
      <c r="A4629" s="1">
        <v>43810.583969907406</v>
      </c>
      <c r="B4629" t="s">
        <v>13116</v>
      </c>
      <c r="D4629">
        <v>1</v>
      </c>
      <c r="E4629">
        <v>0</v>
      </c>
      <c r="F4629">
        <v>0</v>
      </c>
      <c r="G4629" t="s">
        <v>6451</v>
      </c>
      <c r="K4629">
        <v>1.2047629934326899E+18</v>
      </c>
      <c r="L4629" t="s">
        <v>13117</v>
      </c>
    </row>
    <row r="4630" spans="1:12" x14ac:dyDescent="0.2">
      <c r="A4630" s="1">
        <v>43810.583912037036</v>
      </c>
      <c r="B4630" t="s">
        <v>13118</v>
      </c>
      <c r="D4630">
        <v>0</v>
      </c>
      <c r="E4630">
        <v>9</v>
      </c>
      <c r="F4630">
        <v>9</v>
      </c>
      <c r="G4630" t="s">
        <v>13119</v>
      </c>
      <c r="K4630">
        <v>1.2047629705317299E+18</v>
      </c>
      <c r="L4630" t="s">
        <v>13120</v>
      </c>
    </row>
    <row r="4631" spans="1:12" x14ac:dyDescent="0.2">
      <c r="A4631" s="1">
        <v>43810.58390046296</v>
      </c>
      <c r="B4631" t="s">
        <v>13121</v>
      </c>
      <c r="D4631">
        <v>2</v>
      </c>
      <c r="E4631">
        <v>4</v>
      </c>
      <c r="F4631">
        <v>5</v>
      </c>
      <c r="G4631" t="s">
        <v>13122</v>
      </c>
      <c r="K4631">
        <v>1.20476296938674E+18</v>
      </c>
      <c r="L4631" t="s">
        <v>13123</v>
      </c>
    </row>
    <row r="4632" spans="1:12" x14ac:dyDescent="0.2">
      <c r="A4632" s="1">
        <v>43810.58390046296</v>
      </c>
      <c r="B4632" t="s">
        <v>13124</v>
      </c>
      <c r="D4632">
        <v>6</v>
      </c>
      <c r="E4632">
        <v>0</v>
      </c>
      <c r="F4632">
        <v>0</v>
      </c>
      <c r="G4632" t="s">
        <v>13125</v>
      </c>
      <c r="K4632">
        <v>1.20476296593059E+18</v>
      </c>
      <c r="L4632" t="s">
        <v>13126</v>
      </c>
    </row>
    <row r="4633" spans="1:12" x14ac:dyDescent="0.2">
      <c r="A4633" s="1">
        <v>43810.583854166667</v>
      </c>
      <c r="B4633" t="s">
        <v>13127</v>
      </c>
      <c r="D4633">
        <v>0</v>
      </c>
      <c r="E4633">
        <v>0</v>
      </c>
      <c r="F4633">
        <v>0</v>
      </c>
      <c r="G4633" t="s">
        <v>13128</v>
      </c>
      <c r="K4633">
        <v>1.2047629508143501E+18</v>
      </c>
      <c r="L4633" t="s">
        <v>13129</v>
      </c>
    </row>
    <row r="4634" spans="1:12" x14ac:dyDescent="0.2">
      <c r="A4634" s="1">
        <v>43810.583784722221</v>
      </c>
      <c r="B4634" t="s">
        <v>13130</v>
      </c>
      <c r="D4634">
        <v>0</v>
      </c>
      <c r="E4634">
        <v>0</v>
      </c>
      <c r="F4634">
        <v>0</v>
      </c>
      <c r="G4634" t="s">
        <v>13131</v>
      </c>
      <c r="K4634">
        <v>1.2047629245370701E+18</v>
      </c>
      <c r="L4634" t="s">
        <v>13132</v>
      </c>
    </row>
    <row r="4635" spans="1:12" x14ac:dyDescent="0.2">
      <c r="A4635" s="1">
        <v>43810.583738425928</v>
      </c>
      <c r="B4635" t="s">
        <v>13133</v>
      </c>
      <c r="D4635">
        <v>0</v>
      </c>
      <c r="E4635">
        <v>0</v>
      </c>
      <c r="F4635">
        <v>0</v>
      </c>
      <c r="G4635" t="s">
        <v>13134</v>
      </c>
      <c r="K4635">
        <v>1.20476290716418E+18</v>
      </c>
      <c r="L4635" t="s">
        <v>13135</v>
      </c>
    </row>
    <row r="4636" spans="1:12" x14ac:dyDescent="0.2">
      <c r="A4636" s="1">
        <v>43810.583541666667</v>
      </c>
      <c r="B4636" t="s">
        <v>13136</v>
      </c>
      <c r="D4636">
        <v>0</v>
      </c>
      <c r="E4636">
        <v>0</v>
      </c>
      <c r="F4636">
        <v>0</v>
      </c>
      <c r="G4636" t="s">
        <v>13137</v>
      </c>
      <c r="K4636">
        <v>1.20476283678802E+18</v>
      </c>
      <c r="L4636" t="s">
        <v>13138</v>
      </c>
    </row>
    <row r="4637" spans="1:12" x14ac:dyDescent="0.2">
      <c r="A4637" s="1">
        <v>43810.58353009259</v>
      </c>
      <c r="B4637" t="s">
        <v>13139</v>
      </c>
      <c r="D4637">
        <v>0</v>
      </c>
      <c r="E4637">
        <v>0</v>
      </c>
      <c r="F4637">
        <v>0</v>
      </c>
      <c r="G4637" t="s">
        <v>13140</v>
      </c>
      <c r="K4637">
        <v>1.20476283123055E+18</v>
      </c>
      <c r="L4637" t="s">
        <v>13141</v>
      </c>
    </row>
    <row r="4638" spans="1:12" x14ac:dyDescent="0.2">
      <c r="A4638" s="1">
        <v>43810.583460648151</v>
      </c>
      <c r="B4638" t="s">
        <v>13142</v>
      </c>
      <c r="D4638">
        <v>0</v>
      </c>
      <c r="E4638">
        <v>0</v>
      </c>
      <c r="F4638">
        <v>1</v>
      </c>
      <c r="G4638" t="s">
        <v>13143</v>
      </c>
      <c r="K4638">
        <v>1.2047628062448901E+18</v>
      </c>
      <c r="L4638" t="s">
        <v>13144</v>
      </c>
    </row>
    <row r="4639" spans="1:12" x14ac:dyDescent="0.2">
      <c r="A4639" s="1">
        <v>43810.583321759259</v>
      </c>
      <c r="B4639" t="s">
        <v>13145</v>
      </c>
      <c r="D4639">
        <v>0</v>
      </c>
      <c r="E4639">
        <v>0</v>
      </c>
      <c r="F4639">
        <v>0</v>
      </c>
      <c r="G4639" t="s">
        <v>13146</v>
      </c>
      <c r="K4639">
        <v>1.2047627583293801E+18</v>
      </c>
      <c r="L4639" t="s">
        <v>13147</v>
      </c>
    </row>
    <row r="4640" spans="1:12" x14ac:dyDescent="0.2">
      <c r="A4640" s="1">
        <v>43810.583240740743</v>
      </c>
      <c r="B4640" t="s">
        <v>13148</v>
      </c>
      <c r="D4640">
        <v>0</v>
      </c>
      <c r="E4640">
        <v>0</v>
      </c>
      <c r="F4640">
        <v>1</v>
      </c>
      <c r="G4640" t="s">
        <v>13149</v>
      </c>
      <c r="K4640">
        <v>1.2047627292416599E+18</v>
      </c>
      <c r="L4640" t="s">
        <v>13150</v>
      </c>
    </row>
    <row r="4641" spans="1:12" x14ac:dyDescent="0.2">
      <c r="A4641" s="1">
        <v>43810.583229166667</v>
      </c>
      <c r="B4641" t="s">
        <v>13151</v>
      </c>
      <c r="D4641">
        <v>0</v>
      </c>
      <c r="E4641">
        <v>0</v>
      </c>
      <c r="F4641">
        <v>0</v>
      </c>
      <c r="G4641" t="s">
        <v>13152</v>
      </c>
      <c r="K4641">
        <v>1.2047627237221801E+18</v>
      </c>
      <c r="L4641" t="s">
        <v>13153</v>
      </c>
    </row>
    <row r="4642" spans="1:12" x14ac:dyDescent="0.2">
      <c r="A4642" s="1">
        <v>43810.583182870374</v>
      </c>
      <c r="B4642" t="s">
        <v>13154</v>
      </c>
      <c r="D4642">
        <v>2</v>
      </c>
      <c r="E4642">
        <v>0</v>
      </c>
      <c r="F4642">
        <v>0</v>
      </c>
      <c r="G4642" t="s">
        <v>13155</v>
      </c>
      <c r="K4642">
        <v>1.20476270550624E+18</v>
      </c>
      <c r="L4642" t="s">
        <v>13156</v>
      </c>
    </row>
    <row r="4643" spans="1:12" x14ac:dyDescent="0.2">
      <c r="A4643" s="1">
        <v>43810.583171296297</v>
      </c>
      <c r="B4643" t="s">
        <v>13157</v>
      </c>
      <c r="D4643">
        <v>0</v>
      </c>
      <c r="E4643">
        <v>0</v>
      </c>
      <c r="F4643">
        <v>1</v>
      </c>
      <c r="G4643" t="s">
        <v>13158</v>
      </c>
      <c r="K4643">
        <v>1.2047627044703301E+18</v>
      </c>
      <c r="L4643" t="s">
        <v>13159</v>
      </c>
    </row>
    <row r="4644" spans="1:12" x14ac:dyDescent="0.2">
      <c r="A4644" s="1">
        <v>43810.582962962966</v>
      </c>
      <c r="B4644" t="s">
        <v>13160</v>
      </c>
      <c r="D4644">
        <v>0</v>
      </c>
      <c r="E4644">
        <v>0</v>
      </c>
      <c r="F4644">
        <v>1</v>
      </c>
      <c r="G4644" t="s">
        <v>13161</v>
      </c>
      <c r="K4644">
        <v>1.20476262655266E+18</v>
      </c>
      <c r="L4644" t="s">
        <v>13162</v>
      </c>
    </row>
    <row r="4645" spans="1:12" x14ac:dyDescent="0.2">
      <c r="A4645" s="1">
        <v>43810.582916666666</v>
      </c>
      <c r="B4645" t="s">
        <v>13163</v>
      </c>
      <c r="D4645">
        <v>18</v>
      </c>
      <c r="E4645">
        <v>29</v>
      </c>
      <c r="F4645">
        <v>103</v>
      </c>
      <c r="G4645" t="s">
        <v>13164</v>
      </c>
      <c r="K4645">
        <v>1.2047626088401101E+18</v>
      </c>
      <c r="L4645" t="s">
        <v>13165</v>
      </c>
    </row>
    <row r="4646" spans="1:12" x14ac:dyDescent="0.2">
      <c r="A4646" s="1">
        <v>43810.582881944443</v>
      </c>
      <c r="B4646" t="s">
        <v>12731</v>
      </c>
      <c r="D4646">
        <v>0</v>
      </c>
      <c r="E4646">
        <v>0</v>
      </c>
      <c r="F4646">
        <v>0</v>
      </c>
      <c r="G4646" t="s">
        <v>13166</v>
      </c>
      <c r="K4646">
        <v>1.2047625980901801E+18</v>
      </c>
      <c r="L4646" t="s">
        <v>13167</v>
      </c>
    </row>
    <row r="4647" spans="1:12" x14ac:dyDescent="0.2">
      <c r="A4647" s="1">
        <v>43810.582870370374</v>
      </c>
      <c r="B4647" t="s">
        <v>13168</v>
      </c>
      <c r="D4647">
        <v>0</v>
      </c>
      <c r="E4647">
        <v>0</v>
      </c>
      <c r="F4647">
        <v>0</v>
      </c>
      <c r="G4647" t="s">
        <v>13169</v>
      </c>
      <c r="K4647">
        <v>1.20476259207549E+18</v>
      </c>
      <c r="L4647" t="s">
        <v>13170</v>
      </c>
    </row>
    <row r="4648" spans="1:12" x14ac:dyDescent="0.2">
      <c r="A4648" s="1">
        <v>43810.58284722222</v>
      </c>
      <c r="B4648" t="s">
        <v>13171</v>
      </c>
      <c r="D4648">
        <v>0</v>
      </c>
      <c r="E4648">
        <v>1</v>
      </c>
      <c r="F4648">
        <v>1</v>
      </c>
      <c r="G4648" t="s">
        <v>13172</v>
      </c>
      <c r="K4648">
        <v>1.2047625858511301E+18</v>
      </c>
      <c r="L4648" t="s">
        <v>13173</v>
      </c>
    </row>
    <row r="4649" spans="1:12" x14ac:dyDescent="0.2">
      <c r="A4649" s="1">
        <v>43810.582777777781</v>
      </c>
      <c r="B4649" t="s">
        <v>13174</v>
      </c>
      <c r="D4649">
        <v>0</v>
      </c>
      <c r="E4649">
        <v>0</v>
      </c>
      <c r="F4649">
        <v>0</v>
      </c>
      <c r="G4649" t="s">
        <v>8880</v>
      </c>
      <c r="K4649">
        <v>1.2047625593473999E+18</v>
      </c>
      <c r="L4649" t="s">
        <v>13175</v>
      </c>
    </row>
    <row r="4650" spans="1:12" x14ac:dyDescent="0.2">
      <c r="A4650" s="1">
        <v>43810.582766203705</v>
      </c>
      <c r="B4650" t="s">
        <v>6759</v>
      </c>
      <c r="D4650">
        <v>0</v>
      </c>
      <c r="E4650">
        <v>0</v>
      </c>
      <c r="F4650">
        <v>0</v>
      </c>
      <c r="G4650" t="s">
        <v>13176</v>
      </c>
      <c r="K4650">
        <v>1.2047625553963E+18</v>
      </c>
      <c r="L4650" t="s">
        <v>13177</v>
      </c>
    </row>
    <row r="4651" spans="1:12" x14ac:dyDescent="0.2">
      <c r="A4651" s="1">
        <v>43810.582615740743</v>
      </c>
      <c r="B4651" t="s">
        <v>13145</v>
      </c>
      <c r="D4651">
        <v>0</v>
      </c>
      <c r="E4651">
        <v>0</v>
      </c>
      <c r="F4651">
        <v>0</v>
      </c>
      <c r="G4651" t="s">
        <v>13178</v>
      </c>
      <c r="K4651">
        <v>1.2047625009668201E+18</v>
      </c>
      <c r="L4651" t="s">
        <v>13179</v>
      </c>
    </row>
    <row r="4652" spans="1:12" x14ac:dyDescent="0.2">
      <c r="A4652" s="1">
        <v>43810.582604166666</v>
      </c>
      <c r="B4652" t="s">
        <v>13180</v>
      </c>
      <c r="D4652">
        <v>3</v>
      </c>
      <c r="E4652">
        <v>0</v>
      </c>
      <c r="F4652">
        <v>0</v>
      </c>
      <c r="G4652" t="s">
        <v>13181</v>
      </c>
      <c r="K4652">
        <v>1.20476249948627E+18</v>
      </c>
      <c r="L4652" t="s">
        <v>13182</v>
      </c>
    </row>
    <row r="4653" spans="1:12" x14ac:dyDescent="0.2">
      <c r="A4653" s="1">
        <v>43810.582569444443</v>
      </c>
      <c r="B4653" t="s">
        <v>13183</v>
      </c>
      <c r="D4653">
        <v>0</v>
      </c>
      <c r="E4653">
        <v>0</v>
      </c>
      <c r="F4653">
        <v>0</v>
      </c>
      <c r="G4653" t="s">
        <v>13184</v>
      </c>
      <c r="K4653">
        <v>1.2047624839715699E+18</v>
      </c>
      <c r="L4653" t="s">
        <v>13185</v>
      </c>
    </row>
    <row r="4654" spans="1:12" x14ac:dyDescent="0.2">
      <c r="A4654" s="1">
        <v>43810.582546296297</v>
      </c>
      <c r="B4654" t="s">
        <v>13186</v>
      </c>
      <c r="D4654">
        <v>0</v>
      </c>
      <c r="E4654">
        <v>0</v>
      </c>
      <c r="F4654">
        <v>0</v>
      </c>
      <c r="G4654" t="s">
        <v>13187</v>
      </c>
      <c r="K4654">
        <v>1.20476247555777E+18</v>
      </c>
      <c r="L4654" t="s">
        <v>13188</v>
      </c>
    </row>
    <row r="4655" spans="1:12" x14ac:dyDescent="0.2">
      <c r="A4655" s="1">
        <v>43810.58253472222</v>
      </c>
      <c r="B4655" t="s">
        <v>10949</v>
      </c>
      <c r="D4655">
        <v>0</v>
      </c>
      <c r="E4655">
        <v>1</v>
      </c>
      <c r="F4655">
        <v>1</v>
      </c>
      <c r="G4655" t="s">
        <v>13166</v>
      </c>
      <c r="K4655">
        <v>1.20476247456368E+18</v>
      </c>
      <c r="L4655" t="s">
        <v>13189</v>
      </c>
    </row>
    <row r="4656" spans="1:12" x14ac:dyDescent="0.2">
      <c r="A4656" s="1">
        <v>43810.582488425927</v>
      </c>
      <c r="B4656" t="s">
        <v>13190</v>
      </c>
      <c r="D4656">
        <v>5</v>
      </c>
      <c r="E4656">
        <v>5</v>
      </c>
      <c r="F4656">
        <v>101</v>
      </c>
      <c r="G4656" t="s">
        <v>13191</v>
      </c>
      <c r="K4656">
        <v>1.20476245490083E+18</v>
      </c>
      <c r="L4656" t="s">
        <v>13192</v>
      </c>
    </row>
    <row r="4657" spans="1:12" x14ac:dyDescent="0.2">
      <c r="A4657" s="1">
        <v>43810.582326388889</v>
      </c>
      <c r="B4657" t="s">
        <v>13193</v>
      </c>
      <c r="D4657">
        <v>0</v>
      </c>
      <c r="E4657">
        <v>0</v>
      </c>
      <c r="F4657">
        <v>0</v>
      </c>
      <c r="G4657" t="s">
        <v>13194</v>
      </c>
      <c r="K4657">
        <v>1.20476239902846E+18</v>
      </c>
      <c r="L4657" t="s">
        <v>13195</v>
      </c>
    </row>
    <row r="4658" spans="1:12" x14ac:dyDescent="0.2">
      <c r="A4658" s="1">
        <v>43810.582303240742</v>
      </c>
      <c r="B4658" t="s">
        <v>13196</v>
      </c>
      <c r="D4658">
        <v>1</v>
      </c>
      <c r="E4658">
        <v>0</v>
      </c>
      <c r="F4658">
        <v>3</v>
      </c>
      <c r="G4658" t="s">
        <v>13197</v>
      </c>
      <c r="K4658">
        <v>1.20476238941935E+18</v>
      </c>
      <c r="L4658" t="s">
        <v>13198</v>
      </c>
    </row>
    <row r="4659" spans="1:12" x14ac:dyDescent="0.2">
      <c r="A4659" s="1">
        <v>43810.582303240742</v>
      </c>
      <c r="B4659" t="s">
        <v>13199</v>
      </c>
      <c r="D4659">
        <v>0</v>
      </c>
      <c r="E4659">
        <v>1</v>
      </c>
      <c r="F4659">
        <v>1</v>
      </c>
      <c r="G4659" t="s">
        <v>6451</v>
      </c>
      <c r="K4659">
        <v>1.2047623872886001E+18</v>
      </c>
      <c r="L4659" t="s">
        <v>13200</v>
      </c>
    </row>
    <row r="4660" spans="1:12" x14ac:dyDescent="0.2">
      <c r="A4660" s="1">
        <v>43810.582233796296</v>
      </c>
      <c r="B4660" t="s">
        <v>13201</v>
      </c>
      <c r="D4660">
        <v>20</v>
      </c>
      <c r="E4660">
        <v>82</v>
      </c>
      <c r="F4660">
        <v>162</v>
      </c>
      <c r="G4660" t="s">
        <v>9512</v>
      </c>
      <c r="J4660" t="s">
        <v>8442</v>
      </c>
      <c r="K4660">
        <v>1.20476236280226E+18</v>
      </c>
      <c r="L4660" t="s">
        <v>13202</v>
      </c>
    </row>
    <row r="4661" spans="1:12" x14ac:dyDescent="0.2">
      <c r="A4661" s="1">
        <v>43810.58221064815</v>
      </c>
      <c r="B4661" t="s">
        <v>13203</v>
      </c>
      <c r="D4661">
        <v>0</v>
      </c>
      <c r="E4661">
        <v>1</v>
      </c>
      <c r="F4661">
        <v>2</v>
      </c>
      <c r="G4661" t="s">
        <v>6451</v>
      </c>
      <c r="K4661">
        <v>1.20476235698479E+18</v>
      </c>
      <c r="L4661" t="s">
        <v>13204</v>
      </c>
    </row>
    <row r="4662" spans="1:12" x14ac:dyDescent="0.2">
      <c r="A4662" s="1">
        <v>43810.58221064815</v>
      </c>
      <c r="B4662" t="s">
        <v>13205</v>
      </c>
      <c r="D4662">
        <v>0</v>
      </c>
      <c r="E4662">
        <v>1</v>
      </c>
      <c r="F4662">
        <v>2</v>
      </c>
      <c r="G4662" t="s">
        <v>13206</v>
      </c>
      <c r="K4662">
        <v>1.20476235327698E+18</v>
      </c>
      <c r="L4662" t="s">
        <v>13207</v>
      </c>
    </row>
    <row r="4663" spans="1:12" x14ac:dyDescent="0.2">
      <c r="A4663" s="1">
        <v>43810.58216435185</v>
      </c>
      <c r="B4663" t="s">
        <v>13208</v>
      </c>
      <c r="D4663">
        <v>0</v>
      </c>
      <c r="E4663">
        <v>0</v>
      </c>
      <c r="F4663">
        <v>0</v>
      </c>
      <c r="G4663" t="s">
        <v>13209</v>
      </c>
      <c r="K4663">
        <v>1.20476233677246E+18</v>
      </c>
      <c r="L4663" t="s">
        <v>13210</v>
      </c>
    </row>
    <row r="4664" spans="1:12" x14ac:dyDescent="0.2">
      <c r="A4664" s="1">
        <v>43810.582094907404</v>
      </c>
      <c r="B4664" t="s">
        <v>13211</v>
      </c>
      <c r="D4664">
        <v>0</v>
      </c>
      <c r="E4664">
        <v>0</v>
      </c>
      <c r="F4664">
        <v>0</v>
      </c>
      <c r="G4664" t="s">
        <v>13212</v>
      </c>
      <c r="K4664">
        <v>1.2047623122735401E+18</v>
      </c>
      <c r="L4664" t="s">
        <v>13213</v>
      </c>
    </row>
    <row r="4665" spans="1:12" x14ac:dyDescent="0.2">
      <c r="A4665" s="1">
        <v>43810.582071759258</v>
      </c>
      <c r="B4665" t="s">
        <v>6759</v>
      </c>
      <c r="D4665">
        <v>0</v>
      </c>
      <c r="E4665">
        <v>0</v>
      </c>
      <c r="F4665">
        <v>0</v>
      </c>
      <c r="G4665" t="s">
        <v>13214</v>
      </c>
      <c r="K4665">
        <v>1.2047623057386299E+18</v>
      </c>
      <c r="L4665" t="s">
        <v>13215</v>
      </c>
    </row>
    <row r="4666" spans="1:12" x14ac:dyDescent="0.2">
      <c r="A4666" s="1">
        <v>43810.582060185188</v>
      </c>
      <c r="B4666" t="s">
        <v>13216</v>
      </c>
      <c r="D4666">
        <v>1</v>
      </c>
      <c r="E4666">
        <v>0</v>
      </c>
      <c r="F4666">
        <v>1</v>
      </c>
      <c r="G4666" t="s">
        <v>13217</v>
      </c>
      <c r="K4666">
        <v>1.2047623017919401E+18</v>
      </c>
      <c r="L4666" t="s">
        <v>13218</v>
      </c>
    </row>
    <row r="4667" spans="1:12" x14ac:dyDescent="0.2">
      <c r="A4667" s="1">
        <v>43810.582025462965</v>
      </c>
      <c r="B4667" t="s">
        <v>13219</v>
      </c>
      <c r="D4667">
        <v>0</v>
      </c>
      <c r="E4667">
        <v>1</v>
      </c>
      <c r="F4667">
        <v>1</v>
      </c>
      <c r="G4667" t="s">
        <v>13220</v>
      </c>
      <c r="K4667">
        <v>1.20476228877282E+18</v>
      </c>
      <c r="L4667" t="s">
        <v>13221</v>
      </c>
    </row>
    <row r="4668" spans="1:12" x14ac:dyDescent="0.2">
      <c r="A4668" s="1">
        <v>43810.581956018519</v>
      </c>
      <c r="B4668" t="s">
        <v>13222</v>
      </c>
      <c r="D4668">
        <v>1</v>
      </c>
      <c r="E4668">
        <v>0</v>
      </c>
      <c r="F4668">
        <v>0</v>
      </c>
      <c r="G4668" t="s">
        <v>13223</v>
      </c>
      <c r="K4668">
        <v>1.2047622615853801E+18</v>
      </c>
      <c r="L4668" t="s">
        <v>13224</v>
      </c>
    </row>
    <row r="4669" spans="1:12" x14ac:dyDescent="0.2">
      <c r="A4669" s="1">
        <v>43810.581932870373</v>
      </c>
      <c r="B4669" t="s">
        <v>4565</v>
      </c>
      <c r="D4669">
        <v>54</v>
      </c>
      <c r="E4669">
        <v>19</v>
      </c>
      <c r="F4669">
        <v>237</v>
      </c>
      <c r="G4669" t="s">
        <v>13225</v>
      </c>
      <c r="K4669">
        <v>1.2047622561327501E+18</v>
      </c>
      <c r="L4669" t="s">
        <v>13226</v>
      </c>
    </row>
    <row r="4670" spans="1:12" x14ac:dyDescent="0.2">
      <c r="A4670" s="1">
        <v>43810.581921296296</v>
      </c>
      <c r="B4670" t="s">
        <v>13227</v>
      </c>
      <c r="D4670">
        <v>0</v>
      </c>
      <c r="E4670">
        <v>0</v>
      </c>
      <c r="F4670">
        <v>1</v>
      </c>
      <c r="G4670" t="s">
        <v>6451</v>
      </c>
      <c r="K4670">
        <v>1.2047622521104499E+18</v>
      </c>
      <c r="L4670" t="s">
        <v>13228</v>
      </c>
    </row>
    <row r="4671" spans="1:12" x14ac:dyDescent="0.2">
      <c r="A4671" s="1">
        <v>43810.58185185185</v>
      </c>
      <c r="B4671" t="s">
        <v>13229</v>
      </c>
      <c r="D4671">
        <v>0</v>
      </c>
      <c r="E4671">
        <v>1</v>
      </c>
      <c r="F4671">
        <v>0</v>
      </c>
      <c r="G4671" t="s">
        <v>6451</v>
      </c>
      <c r="K4671">
        <v>1.20476222299357E+18</v>
      </c>
      <c r="L4671" t="s">
        <v>13230</v>
      </c>
    </row>
    <row r="4672" spans="1:12" x14ac:dyDescent="0.2">
      <c r="A4672" s="1">
        <v>43810.58184027778</v>
      </c>
      <c r="B4672" t="s">
        <v>13231</v>
      </c>
      <c r="D4672">
        <v>0</v>
      </c>
      <c r="E4672">
        <v>0</v>
      </c>
      <c r="F4672">
        <v>0</v>
      </c>
      <c r="G4672" t="s">
        <v>13232</v>
      </c>
      <c r="K4672">
        <v>1.20476222273347E+18</v>
      </c>
      <c r="L4672" t="s">
        <v>13233</v>
      </c>
    </row>
    <row r="4673" spans="1:12" x14ac:dyDescent="0.2">
      <c r="A4673" s="1">
        <v>43810.581817129627</v>
      </c>
      <c r="B4673" t="s">
        <v>13234</v>
      </c>
      <c r="D4673">
        <v>0</v>
      </c>
      <c r="E4673">
        <v>0</v>
      </c>
      <c r="F4673">
        <v>0</v>
      </c>
      <c r="G4673" t="s">
        <v>13235</v>
      </c>
      <c r="K4673">
        <v>1.20476221237779E+18</v>
      </c>
      <c r="L4673" t="s">
        <v>13236</v>
      </c>
    </row>
    <row r="4674" spans="1:12" x14ac:dyDescent="0.2">
      <c r="A4674" s="1">
        <v>43810.581782407404</v>
      </c>
      <c r="B4674" t="s">
        <v>8059</v>
      </c>
      <c r="D4674">
        <v>36</v>
      </c>
      <c r="E4674">
        <v>41</v>
      </c>
      <c r="F4674">
        <v>82</v>
      </c>
      <c r="G4674" t="s">
        <v>13237</v>
      </c>
      <c r="K4674">
        <v>1.2047622005707599E+18</v>
      </c>
      <c r="L4674" t="s">
        <v>13238</v>
      </c>
    </row>
    <row r="4675" spans="1:12" x14ac:dyDescent="0.2">
      <c r="A4675" s="1">
        <v>43810.581759259258</v>
      </c>
      <c r="B4675" t="s">
        <v>13239</v>
      </c>
      <c r="D4675">
        <v>0</v>
      </c>
      <c r="E4675">
        <v>0</v>
      </c>
      <c r="F4675">
        <v>0</v>
      </c>
      <c r="G4675" t="s">
        <v>6451</v>
      </c>
      <c r="K4675">
        <v>1.20476219079805E+18</v>
      </c>
      <c r="L4675" t="s">
        <v>13240</v>
      </c>
    </row>
    <row r="4676" spans="1:12" x14ac:dyDescent="0.2">
      <c r="A4676" s="1">
        <v>43810.581701388888</v>
      </c>
      <c r="B4676" t="s">
        <v>7866</v>
      </c>
      <c r="C4676" t="s">
        <v>7866</v>
      </c>
      <c r="D4676">
        <v>0</v>
      </c>
      <c r="E4676">
        <v>0</v>
      </c>
      <c r="F4676">
        <v>0</v>
      </c>
      <c r="G4676" t="s">
        <v>13241</v>
      </c>
      <c r="K4676">
        <v>1.2047621706946099E+18</v>
      </c>
      <c r="L4676" t="s">
        <v>13242</v>
      </c>
    </row>
    <row r="4677" spans="1:12" x14ac:dyDescent="0.2">
      <c r="A4677" s="1">
        <v>43810.581666666665</v>
      </c>
      <c r="B4677" t="s">
        <v>13243</v>
      </c>
      <c r="D4677">
        <v>4</v>
      </c>
      <c r="E4677">
        <v>11</v>
      </c>
      <c r="F4677">
        <v>4</v>
      </c>
      <c r="G4677" t="s">
        <v>13244</v>
      </c>
      <c r="K4677">
        <v>1.20476215947501E+18</v>
      </c>
      <c r="L4677" t="s">
        <v>13245</v>
      </c>
    </row>
    <row r="4678" spans="1:12" x14ac:dyDescent="0.2">
      <c r="A4678" s="1">
        <v>43810.58148148148</v>
      </c>
      <c r="B4678" t="s">
        <v>13246</v>
      </c>
      <c r="D4678">
        <v>0</v>
      </c>
      <c r="E4678">
        <v>0</v>
      </c>
      <c r="F4678">
        <v>1</v>
      </c>
      <c r="G4678" t="s">
        <v>13247</v>
      </c>
      <c r="K4678">
        <v>1.20476209125042E+18</v>
      </c>
      <c r="L4678" t="s">
        <v>13248</v>
      </c>
    </row>
    <row r="4679" spans="1:12" x14ac:dyDescent="0.2">
      <c r="A4679" s="1">
        <v>43810.581446759257</v>
      </c>
      <c r="B4679" t="s">
        <v>13249</v>
      </c>
      <c r="D4679">
        <v>0</v>
      </c>
      <c r="E4679">
        <v>0</v>
      </c>
      <c r="F4679">
        <v>0</v>
      </c>
      <c r="G4679" t="s">
        <v>13250</v>
      </c>
      <c r="K4679">
        <v>1.20476207756866E+18</v>
      </c>
      <c r="L4679" t="s">
        <v>13251</v>
      </c>
    </row>
    <row r="4680" spans="1:12" x14ac:dyDescent="0.2">
      <c r="A4680" s="1">
        <v>43810.581377314818</v>
      </c>
      <c r="B4680" t="s">
        <v>13252</v>
      </c>
      <c r="D4680">
        <v>0</v>
      </c>
      <c r="E4680">
        <v>0</v>
      </c>
      <c r="F4680">
        <v>0</v>
      </c>
      <c r="G4680" t="s">
        <v>8349</v>
      </c>
      <c r="K4680">
        <v>1.2047620512283899E+18</v>
      </c>
      <c r="L4680" t="s">
        <v>13253</v>
      </c>
    </row>
    <row r="4681" spans="1:12" x14ac:dyDescent="0.2">
      <c r="A4681" s="1">
        <v>43810.581354166665</v>
      </c>
      <c r="B4681" t="s">
        <v>13254</v>
      </c>
      <c r="D4681">
        <v>0</v>
      </c>
      <c r="E4681">
        <v>0</v>
      </c>
      <c r="F4681">
        <v>0</v>
      </c>
      <c r="G4681" t="s">
        <v>13255</v>
      </c>
      <c r="K4681">
        <v>1.20476204568355E+18</v>
      </c>
      <c r="L4681" t="s">
        <v>13256</v>
      </c>
    </row>
    <row r="4682" spans="1:12" x14ac:dyDescent="0.2">
      <c r="A4682" s="1">
        <v>43810.581261574072</v>
      </c>
      <c r="B4682" t="s">
        <v>13257</v>
      </c>
      <c r="D4682">
        <v>0</v>
      </c>
      <c r="E4682">
        <v>0</v>
      </c>
      <c r="F4682">
        <v>0</v>
      </c>
      <c r="G4682" t="s">
        <v>13258</v>
      </c>
      <c r="K4682">
        <v>1.2047620120368E+18</v>
      </c>
      <c r="L4682" t="s">
        <v>13259</v>
      </c>
    </row>
    <row r="4683" spans="1:12" x14ac:dyDescent="0.2">
      <c r="A4683" s="1">
        <v>43810.581180555557</v>
      </c>
      <c r="B4683" t="s">
        <v>13260</v>
      </c>
      <c r="D4683">
        <v>0</v>
      </c>
      <c r="E4683">
        <v>0</v>
      </c>
      <c r="F4683">
        <v>0</v>
      </c>
      <c r="G4683" t="s">
        <v>13261</v>
      </c>
      <c r="K4683">
        <v>1.2047619829577001E+18</v>
      </c>
      <c r="L4683" t="s">
        <v>13262</v>
      </c>
    </row>
    <row r="4684" spans="1:12" x14ac:dyDescent="0.2">
      <c r="A4684" s="1">
        <v>43810.58116898148</v>
      </c>
      <c r="B4684" t="s">
        <v>13263</v>
      </c>
      <c r="D4684">
        <v>0</v>
      </c>
      <c r="E4684">
        <v>0</v>
      </c>
      <c r="F4684">
        <v>0</v>
      </c>
      <c r="G4684" t="s">
        <v>13264</v>
      </c>
      <c r="K4684">
        <v>1.20476197831041E+18</v>
      </c>
      <c r="L4684" t="s">
        <v>13265</v>
      </c>
    </row>
    <row r="4685" spans="1:12" x14ac:dyDescent="0.2">
      <c r="A4685" s="1">
        <v>43810.58116898148</v>
      </c>
      <c r="B4685" t="s">
        <v>13266</v>
      </c>
      <c r="D4685">
        <v>0</v>
      </c>
      <c r="E4685">
        <v>0</v>
      </c>
      <c r="F4685">
        <v>1</v>
      </c>
      <c r="G4685" t="s">
        <v>13267</v>
      </c>
      <c r="K4685">
        <v>1.20476197598257E+18</v>
      </c>
      <c r="L4685" t="s">
        <v>13268</v>
      </c>
    </row>
    <row r="4686" spans="1:12" x14ac:dyDescent="0.2">
      <c r="A4686" s="1">
        <v>43810.581157407411</v>
      </c>
      <c r="B4686" t="s">
        <v>13269</v>
      </c>
      <c r="D4686">
        <v>0</v>
      </c>
      <c r="E4686">
        <v>0</v>
      </c>
      <c r="F4686">
        <v>0</v>
      </c>
      <c r="G4686" t="s">
        <v>13270</v>
      </c>
      <c r="K4686">
        <v>1.20476197177152E+18</v>
      </c>
      <c r="L4686" t="s">
        <v>13271</v>
      </c>
    </row>
    <row r="4687" spans="1:12" x14ac:dyDescent="0.2">
      <c r="A4687" s="1">
        <v>43810.581099537034</v>
      </c>
      <c r="B4687" t="s">
        <v>13272</v>
      </c>
      <c r="D4687">
        <v>0</v>
      </c>
      <c r="E4687">
        <v>1</v>
      </c>
      <c r="F4687">
        <v>0</v>
      </c>
      <c r="G4687" t="s">
        <v>13273</v>
      </c>
      <c r="K4687">
        <v>1.2047619505734799E+18</v>
      </c>
      <c r="L4687" t="s">
        <v>13274</v>
      </c>
    </row>
    <row r="4688" spans="1:12" x14ac:dyDescent="0.2">
      <c r="A4688" s="1">
        <v>43810.581053240741</v>
      </c>
      <c r="B4688" t="s">
        <v>13275</v>
      </c>
      <c r="D4688">
        <v>0</v>
      </c>
      <c r="E4688">
        <v>0</v>
      </c>
      <c r="F4688">
        <v>0</v>
      </c>
      <c r="G4688" t="s">
        <v>13276</v>
      </c>
      <c r="K4688">
        <v>1.2047619366861901E+18</v>
      </c>
      <c r="L4688" t="s">
        <v>13277</v>
      </c>
    </row>
    <row r="4689" spans="1:12" x14ac:dyDescent="0.2">
      <c r="A4689" s="1">
        <v>43810.580960648149</v>
      </c>
      <c r="B4689" t="s">
        <v>13278</v>
      </c>
      <c r="D4689">
        <v>0</v>
      </c>
      <c r="E4689">
        <v>0</v>
      </c>
      <c r="F4689">
        <v>0</v>
      </c>
      <c r="G4689" t="s">
        <v>13279</v>
      </c>
      <c r="K4689">
        <v>1.20476190267038E+18</v>
      </c>
      <c r="L4689" t="s">
        <v>13280</v>
      </c>
    </row>
    <row r="4690" spans="1:12" x14ac:dyDescent="0.2">
      <c r="A4690" s="1">
        <v>43810.580960648149</v>
      </c>
      <c r="B4690" t="s">
        <v>7275</v>
      </c>
      <c r="D4690">
        <v>0</v>
      </c>
      <c r="E4690">
        <v>1</v>
      </c>
      <c r="F4690">
        <v>1</v>
      </c>
      <c r="G4690" t="s">
        <v>13281</v>
      </c>
      <c r="K4690">
        <v>1.2047619014917199E+18</v>
      </c>
      <c r="L4690" t="s">
        <v>13282</v>
      </c>
    </row>
    <row r="4691" spans="1:12" x14ac:dyDescent="0.2">
      <c r="A4691" s="1">
        <v>43810.580949074072</v>
      </c>
      <c r="B4691" t="s">
        <v>13283</v>
      </c>
      <c r="D4691">
        <v>7</v>
      </c>
      <c r="E4691">
        <v>55</v>
      </c>
      <c r="F4691">
        <v>74</v>
      </c>
      <c r="G4691" t="s">
        <v>13284</v>
      </c>
      <c r="J4691" t="s">
        <v>13285</v>
      </c>
      <c r="K4691">
        <v>1.2047618967102799E+18</v>
      </c>
      <c r="L4691" t="s">
        <v>13286</v>
      </c>
    </row>
    <row r="4692" spans="1:12" x14ac:dyDescent="0.2">
      <c r="A4692" s="1">
        <v>43810.580868055556</v>
      </c>
      <c r="B4692" t="s">
        <v>13287</v>
      </c>
      <c r="D4692">
        <v>0</v>
      </c>
      <c r="E4692">
        <v>1</v>
      </c>
      <c r="F4692">
        <v>1</v>
      </c>
      <c r="G4692" t="s">
        <v>13288</v>
      </c>
      <c r="K4692">
        <v>1.2047618685706399E+18</v>
      </c>
      <c r="L4692" t="s">
        <v>13289</v>
      </c>
    </row>
    <row r="4693" spans="1:12" x14ac:dyDescent="0.2">
      <c r="A4693" s="1">
        <v>43810.58085648148</v>
      </c>
      <c r="B4693" t="s">
        <v>13290</v>
      </c>
      <c r="D4693">
        <v>0</v>
      </c>
      <c r="E4693">
        <v>0</v>
      </c>
      <c r="F4693">
        <v>0</v>
      </c>
      <c r="G4693" t="s">
        <v>13291</v>
      </c>
      <c r="K4693">
        <v>1.2047618641666099E+18</v>
      </c>
      <c r="L4693" t="s">
        <v>13292</v>
      </c>
    </row>
    <row r="4694" spans="1:12" x14ac:dyDescent="0.2">
      <c r="A4694" s="1">
        <v>43810.58084490741</v>
      </c>
      <c r="B4694" t="s">
        <v>13293</v>
      </c>
      <c r="D4694">
        <v>0</v>
      </c>
      <c r="E4694">
        <v>0</v>
      </c>
      <c r="F4694">
        <v>0</v>
      </c>
      <c r="G4694" t="s">
        <v>13294</v>
      </c>
      <c r="K4694">
        <v>1.20476185848333E+18</v>
      </c>
      <c r="L4694" t="s">
        <v>13295</v>
      </c>
    </row>
    <row r="4695" spans="1:12" x14ac:dyDescent="0.2">
      <c r="A4695" s="1">
        <v>43810.580821759257</v>
      </c>
      <c r="B4695" t="s">
        <v>13296</v>
      </c>
      <c r="D4695">
        <v>1</v>
      </c>
      <c r="E4695">
        <v>0</v>
      </c>
      <c r="F4695">
        <v>0</v>
      </c>
      <c r="G4695" t="s">
        <v>13297</v>
      </c>
      <c r="K4695">
        <v>1.2047618520325499E+18</v>
      </c>
      <c r="L4695" t="s">
        <v>13298</v>
      </c>
    </row>
    <row r="4696" spans="1:12" x14ac:dyDescent="0.2">
      <c r="A4696" s="1">
        <v>43810.580763888887</v>
      </c>
      <c r="B4696" t="s">
        <v>6721</v>
      </c>
      <c r="D4696">
        <v>0</v>
      </c>
      <c r="E4696">
        <v>0</v>
      </c>
      <c r="F4696">
        <v>0</v>
      </c>
      <c r="G4696" t="s">
        <v>13299</v>
      </c>
      <c r="K4696">
        <v>1.2047618294545999E+18</v>
      </c>
      <c r="L4696" t="s">
        <v>13300</v>
      </c>
    </row>
    <row r="4697" spans="1:12" x14ac:dyDescent="0.2">
      <c r="A4697" s="1">
        <v>43810.580706018518</v>
      </c>
      <c r="B4697" t="s">
        <v>13301</v>
      </c>
      <c r="D4697">
        <v>0</v>
      </c>
      <c r="E4697">
        <v>0</v>
      </c>
      <c r="F4697">
        <v>0</v>
      </c>
      <c r="G4697" t="s">
        <v>13302</v>
      </c>
      <c r="K4697">
        <v>1.20476181080256E+18</v>
      </c>
      <c r="L4697" t="s">
        <v>13303</v>
      </c>
    </row>
    <row r="4698" spans="1:12" x14ac:dyDescent="0.2">
      <c r="A4698" s="1">
        <v>43810.580648148149</v>
      </c>
      <c r="B4698" t="s">
        <v>13304</v>
      </c>
      <c r="D4698">
        <v>0</v>
      </c>
      <c r="E4698">
        <v>0</v>
      </c>
      <c r="F4698">
        <v>0</v>
      </c>
      <c r="G4698" t="s">
        <v>13305</v>
      </c>
      <c r="K4698">
        <v>1.20476178715088E+18</v>
      </c>
      <c r="L4698" t="s">
        <v>13306</v>
      </c>
    </row>
    <row r="4699" spans="1:12" x14ac:dyDescent="0.2">
      <c r="A4699" s="1">
        <v>43810.580636574072</v>
      </c>
      <c r="B4699" t="s">
        <v>13307</v>
      </c>
      <c r="D4699">
        <v>0</v>
      </c>
      <c r="E4699">
        <v>0</v>
      </c>
      <c r="F4699">
        <v>1</v>
      </c>
      <c r="G4699" t="s">
        <v>13308</v>
      </c>
      <c r="K4699">
        <v>1.20476178528015E+18</v>
      </c>
      <c r="L4699" t="s">
        <v>13309</v>
      </c>
    </row>
    <row r="4700" spans="1:12" x14ac:dyDescent="0.2">
      <c r="A4700" s="1">
        <v>43810.580601851849</v>
      </c>
      <c r="B4700" t="s">
        <v>13310</v>
      </c>
      <c r="D4700">
        <v>0</v>
      </c>
      <c r="E4700">
        <v>4</v>
      </c>
      <c r="F4700">
        <v>1</v>
      </c>
      <c r="G4700" t="s">
        <v>13311</v>
      </c>
      <c r="K4700">
        <v>1.2047617735654899E+18</v>
      </c>
      <c r="L4700" t="s">
        <v>13312</v>
      </c>
    </row>
    <row r="4701" spans="1:12" x14ac:dyDescent="0.2">
      <c r="A4701" s="1">
        <v>43810.580567129633</v>
      </c>
      <c r="B4701" t="s">
        <v>13313</v>
      </c>
      <c r="D4701">
        <v>0</v>
      </c>
      <c r="E4701">
        <v>3</v>
      </c>
      <c r="F4701">
        <v>1</v>
      </c>
      <c r="G4701" t="s">
        <v>13314</v>
      </c>
      <c r="K4701">
        <v>1.20476176113358E+18</v>
      </c>
      <c r="L4701" t="s">
        <v>13315</v>
      </c>
    </row>
    <row r="4702" spans="1:12" x14ac:dyDescent="0.2">
      <c r="A4702" s="1">
        <v>43810.580555555556</v>
      </c>
      <c r="B4702" t="s">
        <v>12731</v>
      </c>
      <c r="D4702">
        <v>1</v>
      </c>
      <c r="E4702">
        <v>3</v>
      </c>
      <c r="F4702">
        <v>2</v>
      </c>
      <c r="G4702" t="s">
        <v>13316</v>
      </c>
      <c r="K4702">
        <v>1.20476175360894E+18</v>
      </c>
      <c r="L4702" t="s">
        <v>13317</v>
      </c>
    </row>
    <row r="4703" spans="1:12" x14ac:dyDescent="0.2">
      <c r="A4703" s="1">
        <v>43810.580520833333</v>
      </c>
      <c r="B4703" t="s">
        <v>13318</v>
      </c>
      <c r="D4703">
        <v>0</v>
      </c>
      <c r="E4703">
        <v>0</v>
      </c>
      <c r="F4703">
        <v>1</v>
      </c>
      <c r="G4703" t="s">
        <v>13319</v>
      </c>
      <c r="K4703">
        <v>1.2047617436810299E+18</v>
      </c>
      <c r="L4703" t="s">
        <v>13320</v>
      </c>
    </row>
    <row r="4704" spans="1:12" x14ac:dyDescent="0.2">
      <c r="A4704" s="1">
        <v>43810.580509259256</v>
      </c>
      <c r="B4704" t="s">
        <v>13321</v>
      </c>
      <c r="D4704">
        <v>0</v>
      </c>
      <c r="E4704">
        <v>0</v>
      </c>
      <c r="F4704">
        <v>0</v>
      </c>
      <c r="G4704" t="s">
        <v>13322</v>
      </c>
      <c r="K4704">
        <v>1.2047617370079601E+18</v>
      </c>
      <c r="L4704" t="s">
        <v>13323</v>
      </c>
    </row>
    <row r="4705" spans="1:12" x14ac:dyDescent="0.2">
      <c r="A4705" s="1">
        <v>43810.58048611111</v>
      </c>
      <c r="B4705" t="s">
        <v>13324</v>
      </c>
      <c r="D4705">
        <v>0</v>
      </c>
      <c r="E4705">
        <v>0</v>
      </c>
      <c r="F4705">
        <v>0</v>
      </c>
      <c r="G4705" t="s">
        <v>13325</v>
      </c>
      <c r="K4705">
        <v>1.2047617321341701E+18</v>
      </c>
      <c r="L4705" t="s">
        <v>13326</v>
      </c>
    </row>
    <row r="4706" spans="1:12" x14ac:dyDescent="0.2">
      <c r="A4706" s="1">
        <v>43810.580474537041</v>
      </c>
      <c r="B4706" t="s">
        <v>10816</v>
      </c>
      <c r="D4706">
        <v>6</v>
      </c>
      <c r="E4706">
        <v>69</v>
      </c>
      <c r="F4706">
        <v>9</v>
      </c>
      <c r="G4706" t="s">
        <v>13327</v>
      </c>
      <c r="K4706">
        <v>1.20476172704222E+18</v>
      </c>
      <c r="L4706" t="s">
        <v>13328</v>
      </c>
    </row>
    <row r="4707" spans="1:12" x14ac:dyDescent="0.2">
      <c r="A4707" s="1">
        <v>43810.580439814818</v>
      </c>
      <c r="B4707" t="s">
        <v>13329</v>
      </c>
      <c r="D4707">
        <v>0</v>
      </c>
      <c r="E4707">
        <v>0</v>
      </c>
      <c r="F4707">
        <v>0</v>
      </c>
      <c r="G4707" t="s">
        <v>13330</v>
      </c>
      <c r="I4707" t="e">
        <f>fayez_malki</f>
        <v>#NAME?</v>
      </c>
      <c r="K4707">
        <v>1.2047617134734999E+18</v>
      </c>
      <c r="L4707" t="s">
        <v>13331</v>
      </c>
    </row>
    <row r="4708" spans="1:12" x14ac:dyDescent="0.2">
      <c r="A4708" s="1">
        <v>43810.58021990741</v>
      </c>
      <c r="B4708" t="s">
        <v>13332</v>
      </c>
      <c r="D4708">
        <v>0</v>
      </c>
      <c r="E4708">
        <v>0</v>
      </c>
      <c r="F4708">
        <v>0</v>
      </c>
      <c r="G4708" t="s">
        <v>13333</v>
      </c>
      <c r="K4708">
        <v>1.2047616345872E+18</v>
      </c>
      <c r="L4708" t="s">
        <v>13334</v>
      </c>
    </row>
    <row r="4709" spans="1:12" x14ac:dyDescent="0.2">
      <c r="A4709" s="1">
        <v>43810.580138888887</v>
      </c>
      <c r="B4709" t="s">
        <v>13335</v>
      </c>
      <c r="D4709">
        <v>0</v>
      </c>
      <c r="E4709">
        <v>0</v>
      </c>
      <c r="F4709">
        <v>0</v>
      </c>
      <c r="G4709" t="s">
        <v>13336</v>
      </c>
      <c r="K4709">
        <v>1.20476160586883E+18</v>
      </c>
      <c r="L4709" t="s">
        <v>13337</v>
      </c>
    </row>
    <row r="4710" spans="1:12" x14ac:dyDescent="0.2">
      <c r="A4710" s="1">
        <v>43810.58</v>
      </c>
      <c r="B4710" t="s">
        <v>13338</v>
      </c>
      <c r="D4710">
        <v>0</v>
      </c>
      <c r="E4710">
        <v>0</v>
      </c>
      <c r="F4710">
        <v>2</v>
      </c>
      <c r="G4710" t="s">
        <v>13339</v>
      </c>
      <c r="K4710">
        <v>1.20476155600272E+18</v>
      </c>
      <c r="L4710" t="s">
        <v>13340</v>
      </c>
    </row>
    <row r="4711" spans="1:12" x14ac:dyDescent="0.2">
      <c r="A4711" s="1">
        <v>43810.579988425925</v>
      </c>
      <c r="B4711" t="s">
        <v>13341</v>
      </c>
      <c r="D4711">
        <v>0</v>
      </c>
      <c r="E4711">
        <v>0</v>
      </c>
      <c r="F4711">
        <v>1</v>
      </c>
      <c r="G4711" t="s">
        <v>13342</v>
      </c>
      <c r="K4711">
        <v>1.2047615511919099E+18</v>
      </c>
      <c r="L4711" t="s">
        <v>13343</v>
      </c>
    </row>
    <row r="4712" spans="1:12" x14ac:dyDescent="0.2">
      <c r="A4712" s="1">
        <v>43810.579965277779</v>
      </c>
      <c r="B4712" t="s">
        <v>13344</v>
      </c>
      <c r="D4712">
        <v>0</v>
      </c>
      <c r="E4712">
        <v>1</v>
      </c>
      <c r="F4712">
        <v>1</v>
      </c>
      <c r="G4712" t="s">
        <v>13345</v>
      </c>
      <c r="K4712">
        <v>1.2047615411213599E+18</v>
      </c>
      <c r="L4712" t="s">
        <v>13346</v>
      </c>
    </row>
    <row r="4713" spans="1:12" x14ac:dyDescent="0.2">
      <c r="A4713" s="1">
        <v>43810.579884259256</v>
      </c>
      <c r="B4713" t="s">
        <v>13347</v>
      </c>
      <c r="D4713">
        <v>0</v>
      </c>
      <c r="E4713">
        <v>0</v>
      </c>
      <c r="F4713">
        <v>1</v>
      </c>
      <c r="G4713" t="s">
        <v>13348</v>
      </c>
      <c r="K4713">
        <v>1.2047615111907599E+18</v>
      </c>
      <c r="L4713" t="s">
        <v>13349</v>
      </c>
    </row>
    <row r="4714" spans="1:12" x14ac:dyDescent="0.2">
      <c r="A4714" s="1">
        <v>43810.579837962963</v>
      </c>
      <c r="B4714" t="s">
        <v>13324</v>
      </c>
      <c r="D4714">
        <v>0</v>
      </c>
      <c r="E4714">
        <v>0</v>
      </c>
      <c r="F4714">
        <v>2</v>
      </c>
      <c r="G4714" t="s">
        <v>13350</v>
      </c>
      <c r="K4714">
        <v>1.20476149372994E+18</v>
      </c>
      <c r="L4714" t="s">
        <v>13351</v>
      </c>
    </row>
    <row r="4715" spans="1:12" x14ac:dyDescent="0.2">
      <c r="A4715" s="1">
        <v>43810.579768518517</v>
      </c>
      <c r="B4715" t="s">
        <v>13352</v>
      </c>
      <c r="D4715">
        <v>0</v>
      </c>
      <c r="E4715">
        <v>0</v>
      </c>
      <c r="F4715">
        <v>1</v>
      </c>
      <c r="G4715" t="s">
        <v>13353</v>
      </c>
      <c r="K4715">
        <v>1.2047614693610399E+18</v>
      </c>
      <c r="L4715" t="s">
        <v>13354</v>
      </c>
    </row>
    <row r="4716" spans="1:12" x14ac:dyDescent="0.2">
      <c r="A4716" s="1">
        <v>43810.579733796294</v>
      </c>
      <c r="B4716" t="s">
        <v>13355</v>
      </c>
      <c r="D4716">
        <v>0</v>
      </c>
      <c r="E4716">
        <v>0</v>
      </c>
      <c r="F4716">
        <v>0</v>
      </c>
      <c r="G4716" t="s">
        <v>13356</v>
      </c>
      <c r="K4716">
        <v>1.20476145546531E+18</v>
      </c>
      <c r="L4716" t="s">
        <v>13357</v>
      </c>
    </row>
    <row r="4717" spans="1:12" x14ac:dyDescent="0.2">
      <c r="A4717" s="1">
        <v>43810.579710648148</v>
      </c>
      <c r="B4717" t="s">
        <v>13358</v>
      </c>
      <c r="D4717">
        <v>0</v>
      </c>
      <c r="E4717">
        <v>0</v>
      </c>
      <c r="F4717">
        <v>0</v>
      </c>
      <c r="G4717" t="s">
        <v>13359</v>
      </c>
      <c r="K4717">
        <v>1.2047614482888599E+18</v>
      </c>
      <c r="L4717" t="s">
        <v>13360</v>
      </c>
    </row>
    <row r="4718" spans="1:12" x14ac:dyDescent="0.2">
      <c r="A4718" s="1">
        <v>43810.579571759263</v>
      </c>
      <c r="B4718" t="s">
        <v>13361</v>
      </c>
      <c r="D4718">
        <v>1</v>
      </c>
      <c r="E4718">
        <v>0</v>
      </c>
      <c r="F4718">
        <v>1</v>
      </c>
      <c r="G4718" t="s">
        <v>13362</v>
      </c>
      <c r="K4718">
        <v>1.2047613989008499E+18</v>
      </c>
      <c r="L4718" t="s">
        <v>13363</v>
      </c>
    </row>
    <row r="4719" spans="1:12" x14ac:dyDescent="0.2">
      <c r="A4719" s="1">
        <v>43810.579421296294</v>
      </c>
      <c r="B4719" t="s">
        <v>13364</v>
      </c>
      <c r="D4719">
        <v>0</v>
      </c>
      <c r="E4719">
        <v>0</v>
      </c>
      <c r="F4719">
        <v>1</v>
      </c>
      <c r="G4719" t="s">
        <v>13365</v>
      </c>
      <c r="K4719">
        <v>1.2047613444965299E+18</v>
      </c>
      <c r="L4719" t="s">
        <v>13366</v>
      </c>
    </row>
    <row r="4720" spans="1:12" x14ac:dyDescent="0.2">
      <c r="A4720" s="1">
        <v>43810.579409722224</v>
      </c>
      <c r="B4720" t="s">
        <v>13367</v>
      </c>
      <c r="D4720">
        <v>0</v>
      </c>
      <c r="E4720">
        <v>0</v>
      </c>
      <c r="F4720">
        <v>0</v>
      </c>
      <c r="G4720" t="s">
        <v>13368</v>
      </c>
      <c r="K4720">
        <v>1.20476133865392E+18</v>
      </c>
      <c r="L4720" t="s">
        <v>13369</v>
      </c>
    </row>
    <row r="4721" spans="1:12" x14ac:dyDescent="0.2">
      <c r="A4721" s="1">
        <v>43810.579386574071</v>
      </c>
      <c r="B4721" t="s">
        <v>13370</v>
      </c>
      <c r="D4721">
        <v>0</v>
      </c>
      <c r="E4721">
        <v>0</v>
      </c>
      <c r="F4721">
        <v>0</v>
      </c>
      <c r="G4721" t="s">
        <v>13371</v>
      </c>
      <c r="K4721">
        <v>1.2047613307182999E+18</v>
      </c>
      <c r="L4721" t="s">
        <v>13372</v>
      </c>
    </row>
    <row r="4722" spans="1:12" x14ac:dyDescent="0.2">
      <c r="A4722" s="1">
        <v>43810.579293981478</v>
      </c>
      <c r="B4722" t="s">
        <v>13373</v>
      </c>
      <c r="D4722">
        <v>0</v>
      </c>
      <c r="E4722">
        <v>0</v>
      </c>
      <c r="F4722">
        <v>0</v>
      </c>
      <c r="G4722" t="s">
        <v>13374</v>
      </c>
      <c r="K4722">
        <v>1.20476129813694E+18</v>
      </c>
      <c r="L4722" t="s">
        <v>13375</v>
      </c>
    </row>
    <row r="4723" spans="1:12" x14ac:dyDescent="0.2">
      <c r="A4723" s="1">
        <v>43810.579236111109</v>
      </c>
      <c r="B4723" t="s">
        <v>12932</v>
      </c>
      <c r="D4723">
        <v>0</v>
      </c>
      <c r="E4723">
        <v>2</v>
      </c>
      <c r="F4723">
        <v>0</v>
      </c>
      <c r="G4723" t="s">
        <v>13376</v>
      </c>
      <c r="K4723">
        <v>1.2047612764230001E+18</v>
      </c>
      <c r="L4723" t="s">
        <v>13377</v>
      </c>
    </row>
    <row r="4724" spans="1:12" x14ac:dyDescent="0.2">
      <c r="A4724" s="1">
        <v>43810.579224537039</v>
      </c>
      <c r="B4724" t="s">
        <v>13378</v>
      </c>
      <c r="D4724">
        <v>0</v>
      </c>
      <c r="E4724">
        <v>0</v>
      </c>
      <c r="F4724">
        <v>1</v>
      </c>
      <c r="G4724" t="s">
        <v>13379</v>
      </c>
      <c r="K4724">
        <v>1.2047612708613399E+18</v>
      </c>
      <c r="L4724" t="s">
        <v>13380</v>
      </c>
    </row>
    <row r="4725" spans="1:12" x14ac:dyDescent="0.2">
      <c r="A4725" s="1">
        <v>43810.57916666667</v>
      </c>
      <c r="B4725" t="s">
        <v>13381</v>
      </c>
      <c r="D4725">
        <v>0</v>
      </c>
      <c r="E4725">
        <v>0</v>
      </c>
      <c r="F4725">
        <v>1</v>
      </c>
      <c r="G4725" t="s">
        <v>13382</v>
      </c>
      <c r="K4725">
        <v>1.20476125242737E+18</v>
      </c>
      <c r="L4725" t="s">
        <v>13383</v>
      </c>
    </row>
    <row r="4726" spans="1:12" x14ac:dyDescent="0.2">
      <c r="A4726" s="1">
        <v>43810.579143518517</v>
      </c>
      <c r="B4726" t="s">
        <v>13384</v>
      </c>
      <c r="D4726">
        <v>0</v>
      </c>
      <c r="E4726">
        <v>1</v>
      </c>
      <c r="F4726">
        <v>1</v>
      </c>
      <c r="G4726" t="s">
        <v>13385</v>
      </c>
      <c r="K4726">
        <v>1.2047612439884301E+18</v>
      </c>
      <c r="L4726" t="s">
        <v>13386</v>
      </c>
    </row>
    <row r="4727" spans="1:12" x14ac:dyDescent="0.2">
      <c r="A4727" s="1">
        <v>43810.579143518517</v>
      </c>
      <c r="B4727" t="s">
        <v>13387</v>
      </c>
      <c r="D4727">
        <v>0</v>
      </c>
      <c r="E4727">
        <v>0</v>
      </c>
      <c r="F4727">
        <v>1</v>
      </c>
      <c r="G4727" t="s">
        <v>13388</v>
      </c>
      <c r="K4727">
        <v>1.2047612437578199E+18</v>
      </c>
      <c r="L4727" t="s">
        <v>13389</v>
      </c>
    </row>
    <row r="4728" spans="1:12" x14ac:dyDescent="0.2">
      <c r="A4728" s="1">
        <v>43810.579108796293</v>
      </c>
      <c r="B4728" t="s">
        <v>13390</v>
      </c>
      <c r="D4728">
        <v>0</v>
      </c>
      <c r="E4728">
        <v>0</v>
      </c>
      <c r="F4728">
        <v>0</v>
      </c>
      <c r="G4728" t="s">
        <v>13391</v>
      </c>
      <c r="K4728">
        <v>1.2047612329616699E+18</v>
      </c>
      <c r="L4728" t="s">
        <v>13392</v>
      </c>
    </row>
    <row r="4729" spans="1:12" x14ac:dyDescent="0.2">
      <c r="A4729" s="1">
        <v>43810.579062500001</v>
      </c>
      <c r="B4729" t="s">
        <v>13393</v>
      </c>
      <c r="D4729">
        <v>0</v>
      </c>
      <c r="E4729">
        <v>0</v>
      </c>
      <c r="F4729">
        <v>2</v>
      </c>
      <c r="G4729" t="s">
        <v>13394</v>
      </c>
      <c r="K4729">
        <v>1.20476121401598E+18</v>
      </c>
      <c r="L4729" t="s">
        <v>13395</v>
      </c>
    </row>
    <row r="4730" spans="1:12" x14ac:dyDescent="0.2">
      <c r="A4730" s="1">
        <v>43810.579004629632</v>
      </c>
      <c r="B4730" t="s">
        <v>13396</v>
      </c>
      <c r="D4730">
        <v>0</v>
      </c>
      <c r="E4730">
        <v>0</v>
      </c>
      <c r="F4730">
        <v>0</v>
      </c>
      <c r="G4730" t="s">
        <v>13397</v>
      </c>
      <c r="K4730">
        <v>1.2047611950534799E+18</v>
      </c>
      <c r="L4730" t="s">
        <v>13398</v>
      </c>
    </row>
    <row r="4731" spans="1:12" x14ac:dyDescent="0.2">
      <c r="A4731" s="1">
        <v>43810.578900462962</v>
      </c>
      <c r="B4731" t="s">
        <v>13399</v>
      </c>
      <c r="D4731">
        <v>0</v>
      </c>
      <c r="E4731">
        <v>0</v>
      </c>
      <c r="F4731">
        <v>0</v>
      </c>
      <c r="G4731" t="s">
        <v>13400</v>
      </c>
      <c r="K4731">
        <v>1.2047611537186401E+18</v>
      </c>
      <c r="L4731" t="s">
        <v>13401</v>
      </c>
    </row>
    <row r="4732" spans="1:12" x14ac:dyDescent="0.2">
      <c r="A4732" s="1">
        <v>43810.578888888886</v>
      </c>
      <c r="B4732" t="s">
        <v>13402</v>
      </c>
      <c r="D4732">
        <v>0</v>
      </c>
      <c r="E4732">
        <v>0</v>
      </c>
      <c r="F4732">
        <v>0</v>
      </c>
      <c r="G4732" t="s">
        <v>13403</v>
      </c>
      <c r="K4732">
        <v>1.2047611519486899E+18</v>
      </c>
      <c r="L4732" t="s">
        <v>13404</v>
      </c>
    </row>
    <row r="4733" spans="1:12" x14ac:dyDescent="0.2">
      <c r="A4733" s="1">
        <v>43810.578877314816</v>
      </c>
      <c r="B4733" t="s">
        <v>13249</v>
      </c>
      <c r="D4733">
        <v>0</v>
      </c>
      <c r="E4733">
        <v>0</v>
      </c>
      <c r="F4733">
        <v>0</v>
      </c>
      <c r="G4733" t="s">
        <v>13405</v>
      </c>
      <c r="K4733">
        <v>1.2047611490923E+18</v>
      </c>
      <c r="L4733" t="s">
        <v>13406</v>
      </c>
    </row>
    <row r="4734" spans="1:12" x14ac:dyDescent="0.2">
      <c r="A4734" s="1">
        <v>43810.578877314816</v>
      </c>
      <c r="B4734" t="s">
        <v>13407</v>
      </c>
      <c r="D4734">
        <v>0</v>
      </c>
      <c r="E4734">
        <v>7</v>
      </c>
      <c r="F4734">
        <v>13</v>
      </c>
      <c r="G4734" t="s">
        <v>13408</v>
      </c>
      <c r="K4734">
        <v>1.2047611465589499E+18</v>
      </c>
      <c r="L4734" t="s">
        <v>13409</v>
      </c>
    </row>
    <row r="4735" spans="1:12" x14ac:dyDescent="0.2">
      <c r="A4735" s="1">
        <v>43810.578831018516</v>
      </c>
      <c r="B4735" t="s">
        <v>13410</v>
      </c>
      <c r="D4735">
        <v>0</v>
      </c>
      <c r="E4735">
        <v>1</v>
      </c>
      <c r="F4735">
        <v>3</v>
      </c>
      <c r="G4735" t="s">
        <v>13411</v>
      </c>
      <c r="K4735">
        <v>1.20476112853603E+18</v>
      </c>
      <c r="L4735" t="s">
        <v>13412</v>
      </c>
    </row>
    <row r="4736" spans="1:12" x14ac:dyDescent="0.2">
      <c r="A4736" s="1">
        <v>43810.578750000001</v>
      </c>
      <c r="B4736" t="s">
        <v>13293</v>
      </c>
      <c r="D4736">
        <v>0</v>
      </c>
      <c r="E4736">
        <v>0</v>
      </c>
      <c r="F4736">
        <v>0</v>
      </c>
      <c r="G4736" t="s">
        <v>13413</v>
      </c>
      <c r="K4736">
        <v>1.2047611008242501E+18</v>
      </c>
      <c r="L4736" t="s">
        <v>13414</v>
      </c>
    </row>
    <row r="4737" spans="1:12" x14ac:dyDescent="0.2">
      <c r="A4737" s="1">
        <v>43810.578611111108</v>
      </c>
      <c r="B4737" t="s">
        <v>13415</v>
      </c>
      <c r="C4737" t="s">
        <v>13416</v>
      </c>
      <c r="D4737">
        <v>0</v>
      </c>
      <c r="E4737">
        <v>0</v>
      </c>
      <c r="F4737">
        <v>1</v>
      </c>
      <c r="G4737" t="s">
        <v>13417</v>
      </c>
      <c r="K4737">
        <v>1.2047610498802801E+18</v>
      </c>
      <c r="L4737" t="s">
        <v>13418</v>
      </c>
    </row>
    <row r="4738" spans="1:12" x14ac:dyDescent="0.2">
      <c r="A4738" s="1">
        <v>43810.578553240739</v>
      </c>
      <c r="B4738" t="s">
        <v>13419</v>
      </c>
      <c r="D4738">
        <v>0</v>
      </c>
      <c r="E4738">
        <v>0</v>
      </c>
      <c r="F4738">
        <v>0</v>
      </c>
      <c r="G4738" t="s">
        <v>13420</v>
      </c>
      <c r="K4738">
        <v>1.2047610283215201E+18</v>
      </c>
      <c r="L4738" t="s">
        <v>13421</v>
      </c>
    </row>
    <row r="4739" spans="1:12" x14ac:dyDescent="0.2">
      <c r="A4739" s="1">
        <v>43810.578530092593</v>
      </c>
      <c r="B4739" t="s">
        <v>13422</v>
      </c>
      <c r="D4739">
        <v>0</v>
      </c>
      <c r="E4739">
        <v>0</v>
      </c>
      <c r="F4739">
        <v>1</v>
      </c>
      <c r="G4739" t="s">
        <v>6451</v>
      </c>
      <c r="K4739">
        <v>1.20476101944222E+18</v>
      </c>
      <c r="L4739" t="s">
        <v>13423</v>
      </c>
    </row>
    <row r="4740" spans="1:12" x14ac:dyDescent="0.2">
      <c r="A4740" s="1">
        <v>43810.578425925924</v>
      </c>
      <c r="B4740" t="s">
        <v>13424</v>
      </c>
      <c r="D4740">
        <v>0</v>
      </c>
      <c r="E4740">
        <v>0</v>
      </c>
      <c r="F4740">
        <v>0</v>
      </c>
      <c r="G4740" t="s">
        <v>13425</v>
      </c>
      <c r="K4740">
        <v>1.2047609821213E+18</v>
      </c>
      <c r="L4740" t="s">
        <v>13426</v>
      </c>
    </row>
    <row r="4741" spans="1:12" x14ac:dyDescent="0.2">
      <c r="A4741" s="1">
        <v>43810.578368055554</v>
      </c>
      <c r="B4741" t="s">
        <v>13427</v>
      </c>
      <c r="D4741">
        <v>1</v>
      </c>
      <c r="E4741">
        <v>0</v>
      </c>
      <c r="F4741">
        <v>1</v>
      </c>
      <c r="G4741" t="s">
        <v>13428</v>
      </c>
      <c r="K4741">
        <v>1.20476096320499E+18</v>
      </c>
      <c r="L4741" t="s">
        <v>13429</v>
      </c>
    </row>
    <row r="4742" spans="1:12" x14ac:dyDescent="0.2">
      <c r="A4742" s="1">
        <v>43810.578356481485</v>
      </c>
      <c r="B4742" t="s">
        <v>13430</v>
      </c>
      <c r="D4742">
        <v>0</v>
      </c>
      <c r="E4742">
        <v>0</v>
      </c>
      <c r="F4742">
        <v>0</v>
      </c>
      <c r="G4742" t="s">
        <v>13431</v>
      </c>
      <c r="K4742">
        <v>1.20476095862897E+18</v>
      </c>
      <c r="L4742" t="s">
        <v>13432</v>
      </c>
    </row>
    <row r="4743" spans="1:12" x14ac:dyDescent="0.2">
      <c r="A4743" s="1">
        <v>43810.578310185185</v>
      </c>
      <c r="B4743" t="s">
        <v>12885</v>
      </c>
      <c r="D4743">
        <v>0</v>
      </c>
      <c r="E4743">
        <v>0</v>
      </c>
      <c r="F4743">
        <v>0</v>
      </c>
      <c r="G4743" t="s">
        <v>13433</v>
      </c>
      <c r="K4743">
        <v>1.20476094335331E+18</v>
      </c>
      <c r="L4743" t="s">
        <v>13434</v>
      </c>
    </row>
    <row r="4744" spans="1:12" x14ac:dyDescent="0.2">
      <c r="A4744" s="1">
        <v>43810.578298611108</v>
      </c>
      <c r="B4744" t="s">
        <v>13435</v>
      </c>
      <c r="D4744">
        <v>0</v>
      </c>
      <c r="E4744">
        <v>0</v>
      </c>
      <c r="F4744">
        <v>0</v>
      </c>
      <c r="G4744" t="s">
        <v>13436</v>
      </c>
      <c r="K4744">
        <v>1.2047609355561101E+18</v>
      </c>
      <c r="L4744" t="s">
        <v>13437</v>
      </c>
    </row>
    <row r="4745" spans="1:12" x14ac:dyDescent="0.2">
      <c r="A4745" s="1">
        <v>43810.578275462962</v>
      </c>
      <c r="B4745" t="s">
        <v>13438</v>
      </c>
      <c r="D4745">
        <v>0</v>
      </c>
      <c r="E4745">
        <v>1</v>
      </c>
      <c r="F4745">
        <v>1</v>
      </c>
      <c r="G4745" t="s">
        <v>13439</v>
      </c>
      <c r="K4745">
        <v>1.2047609309549399E+18</v>
      </c>
      <c r="L4745" t="s">
        <v>13440</v>
      </c>
    </row>
    <row r="4746" spans="1:12" x14ac:dyDescent="0.2">
      <c r="A4746" s="1">
        <v>43810.578194444446</v>
      </c>
      <c r="B4746" t="s">
        <v>13441</v>
      </c>
      <c r="D4746">
        <v>0</v>
      </c>
      <c r="E4746">
        <v>0</v>
      </c>
      <c r="F4746">
        <v>0</v>
      </c>
      <c r="G4746" t="s">
        <v>2407</v>
      </c>
      <c r="K4746">
        <v>1.2047609012509199E+18</v>
      </c>
      <c r="L4746" t="s">
        <v>13442</v>
      </c>
    </row>
    <row r="4747" spans="1:12" x14ac:dyDescent="0.2">
      <c r="A4747" s="1">
        <v>43810.578182870369</v>
      </c>
      <c r="B4747" t="s">
        <v>13443</v>
      </c>
      <c r="D4747">
        <v>0</v>
      </c>
      <c r="E4747">
        <v>0</v>
      </c>
      <c r="F4747">
        <v>0</v>
      </c>
      <c r="G4747" t="s">
        <v>6451</v>
      </c>
      <c r="K4747">
        <v>1.20476089616739E+18</v>
      </c>
      <c r="L4747" t="s">
        <v>13444</v>
      </c>
    </row>
    <row r="4748" spans="1:12" x14ac:dyDescent="0.2">
      <c r="A4748" s="1">
        <v>43810.5778125</v>
      </c>
      <c r="B4748" t="s">
        <v>13445</v>
      </c>
      <c r="D4748">
        <v>0</v>
      </c>
      <c r="E4748">
        <v>0</v>
      </c>
      <c r="F4748">
        <v>0</v>
      </c>
      <c r="G4748" t="s">
        <v>13446</v>
      </c>
      <c r="K4748">
        <v>1.2047607617357499E+18</v>
      </c>
      <c r="L4748" t="s">
        <v>13447</v>
      </c>
    </row>
    <row r="4749" spans="1:12" x14ac:dyDescent="0.2">
      <c r="A4749" s="1">
        <v>43810.577696759261</v>
      </c>
      <c r="B4749" t="s">
        <v>13448</v>
      </c>
      <c r="D4749">
        <v>0</v>
      </c>
      <c r="E4749">
        <v>1</v>
      </c>
      <c r="F4749">
        <v>0</v>
      </c>
      <c r="G4749" t="s">
        <v>13449</v>
      </c>
      <c r="K4749">
        <v>1.20476071811922E+18</v>
      </c>
      <c r="L4749" t="s">
        <v>13450</v>
      </c>
    </row>
    <row r="4750" spans="1:12" x14ac:dyDescent="0.2">
      <c r="A4750" s="1">
        <v>43810.577685185184</v>
      </c>
      <c r="B4750" t="s">
        <v>13451</v>
      </c>
      <c r="D4750">
        <v>7</v>
      </c>
      <c r="E4750">
        <v>0</v>
      </c>
      <c r="F4750">
        <v>5</v>
      </c>
      <c r="G4750" t="s">
        <v>13452</v>
      </c>
      <c r="K4750">
        <v>1.2047607145876301E+18</v>
      </c>
      <c r="L4750" t="s">
        <v>13453</v>
      </c>
    </row>
    <row r="4751" spans="1:12" x14ac:dyDescent="0.2">
      <c r="A4751" s="1">
        <v>43810.577650462961</v>
      </c>
      <c r="B4751" t="s">
        <v>13454</v>
      </c>
      <c r="D4751">
        <v>0</v>
      </c>
      <c r="E4751">
        <v>1</v>
      </c>
      <c r="F4751">
        <v>0</v>
      </c>
      <c r="G4751" t="s">
        <v>13455</v>
      </c>
      <c r="K4751">
        <v>1.20476070215565E+18</v>
      </c>
      <c r="L4751" t="s">
        <v>13456</v>
      </c>
    </row>
    <row r="4752" spans="1:12" x14ac:dyDescent="0.2">
      <c r="A4752" s="1">
        <v>43810.577615740738</v>
      </c>
      <c r="B4752" t="s">
        <v>13457</v>
      </c>
      <c r="D4752">
        <v>0</v>
      </c>
      <c r="E4752">
        <v>0</v>
      </c>
      <c r="F4752">
        <v>0</v>
      </c>
      <c r="G4752" t="s">
        <v>13458</v>
      </c>
      <c r="K4752">
        <v>1.2047606884906099E+18</v>
      </c>
      <c r="L4752" t="s">
        <v>13459</v>
      </c>
    </row>
    <row r="4753" spans="1:12" x14ac:dyDescent="0.2">
      <c r="A4753" s="1">
        <v>43810.577499999999</v>
      </c>
      <c r="B4753" t="s">
        <v>9046</v>
      </c>
      <c r="D4753">
        <v>0</v>
      </c>
      <c r="E4753">
        <v>1</v>
      </c>
      <c r="F4753">
        <v>0</v>
      </c>
      <c r="G4753" t="s">
        <v>13460</v>
      </c>
      <c r="K4753">
        <v>1.20476064995759E+18</v>
      </c>
      <c r="L4753" t="s">
        <v>13461</v>
      </c>
    </row>
    <row r="4754" spans="1:12" x14ac:dyDescent="0.2">
      <c r="A4754" s="1">
        <v>43810.57739583333</v>
      </c>
      <c r="B4754" t="s">
        <v>13462</v>
      </c>
      <c r="D4754">
        <v>0</v>
      </c>
      <c r="E4754">
        <v>1</v>
      </c>
      <c r="F4754">
        <v>0</v>
      </c>
      <c r="G4754" t="s">
        <v>13463</v>
      </c>
      <c r="K4754">
        <v>1.2047606096712499E+18</v>
      </c>
      <c r="L4754" t="s">
        <v>13464</v>
      </c>
    </row>
    <row r="4755" spans="1:12" x14ac:dyDescent="0.2">
      <c r="A4755" s="1">
        <v>43810.577372685184</v>
      </c>
      <c r="B4755" t="s">
        <v>13465</v>
      </c>
      <c r="D4755">
        <v>59</v>
      </c>
      <c r="E4755">
        <v>61</v>
      </c>
      <c r="F4755">
        <v>81</v>
      </c>
      <c r="G4755" t="s">
        <v>13466</v>
      </c>
      <c r="K4755">
        <v>1.2047606031784699E+18</v>
      </c>
      <c r="L4755" t="s">
        <v>13467</v>
      </c>
    </row>
    <row r="4756" spans="1:12" x14ac:dyDescent="0.2">
      <c r="A4756" s="1">
        <v>43810.577361111114</v>
      </c>
      <c r="B4756" t="s">
        <v>13468</v>
      </c>
      <c r="D4756">
        <v>0</v>
      </c>
      <c r="E4756">
        <v>4</v>
      </c>
      <c r="F4756">
        <v>1</v>
      </c>
      <c r="G4756" t="s">
        <v>13469</v>
      </c>
      <c r="K4756">
        <v>1.2047605969500101E+18</v>
      </c>
      <c r="L4756" t="s">
        <v>13470</v>
      </c>
    </row>
    <row r="4757" spans="1:12" x14ac:dyDescent="0.2">
      <c r="A4757" s="1">
        <v>43810.577314814815</v>
      </c>
      <c r="B4757" t="s">
        <v>13471</v>
      </c>
      <c r="D4757">
        <v>0</v>
      </c>
      <c r="E4757">
        <v>0</v>
      </c>
      <c r="F4757">
        <v>1</v>
      </c>
      <c r="G4757" t="s">
        <v>13472</v>
      </c>
      <c r="K4757">
        <v>1.2047605818714701E+18</v>
      </c>
      <c r="L4757" t="s">
        <v>13473</v>
      </c>
    </row>
    <row r="4758" spans="1:12" x14ac:dyDescent="0.2">
      <c r="A4758" s="1">
        <v>43810.577268518522</v>
      </c>
      <c r="B4758" t="s">
        <v>13474</v>
      </c>
      <c r="D4758">
        <v>2</v>
      </c>
      <c r="E4758">
        <v>0</v>
      </c>
      <c r="F4758">
        <v>0</v>
      </c>
      <c r="G4758" t="s">
        <v>13475</v>
      </c>
      <c r="K4758">
        <v>1.2047605658827599E+18</v>
      </c>
      <c r="L4758" t="s">
        <v>13476</v>
      </c>
    </row>
    <row r="4759" spans="1:12" x14ac:dyDescent="0.2">
      <c r="A4759" s="1">
        <v>43810.577164351853</v>
      </c>
      <c r="B4759" t="s">
        <v>13477</v>
      </c>
      <c r="D4759">
        <v>0</v>
      </c>
      <c r="E4759">
        <v>0</v>
      </c>
      <c r="F4759">
        <v>0</v>
      </c>
      <c r="G4759" t="s">
        <v>13478</v>
      </c>
      <c r="K4759">
        <v>1.2047605244304599E+18</v>
      </c>
      <c r="L4759" t="s">
        <v>13479</v>
      </c>
    </row>
    <row r="4760" spans="1:12" x14ac:dyDescent="0.2">
      <c r="A4760" s="1">
        <v>43810.577152777776</v>
      </c>
      <c r="B4760" t="s">
        <v>13480</v>
      </c>
      <c r="D4760">
        <v>0</v>
      </c>
      <c r="E4760">
        <v>0</v>
      </c>
      <c r="F4760">
        <v>2</v>
      </c>
      <c r="G4760" t="s">
        <v>13481</v>
      </c>
      <c r="K4760">
        <v>1.2047605233021499E+18</v>
      </c>
      <c r="L4760" t="s">
        <v>13482</v>
      </c>
    </row>
    <row r="4761" spans="1:12" x14ac:dyDescent="0.2">
      <c r="A4761" s="1">
        <v>43810.57708333333</v>
      </c>
      <c r="B4761" t="s">
        <v>13483</v>
      </c>
      <c r="D4761">
        <v>0</v>
      </c>
      <c r="E4761">
        <v>0</v>
      </c>
      <c r="F4761">
        <v>0</v>
      </c>
      <c r="G4761" t="s">
        <v>13484</v>
      </c>
      <c r="K4761">
        <v>1.20476049860191E+18</v>
      </c>
      <c r="L4761" t="s">
        <v>13485</v>
      </c>
    </row>
    <row r="4762" spans="1:12" x14ac:dyDescent="0.2">
      <c r="A4762" s="1">
        <v>43810.577037037037</v>
      </c>
      <c r="B4762" t="s">
        <v>13486</v>
      </c>
      <c r="D4762">
        <v>0</v>
      </c>
      <c r="E4762">
        <v>0</v>
      </c>
      <c r="F4762">
        <v>0</v>
      </c>
      <c r="G4762" t="s">
        <v>13487</v>
      </c>
      <c r="K4762">
        <v>1.20476048136749E+18</v>
      </c>
      <c r="L4762" t="s">
        <v>13488</v>
      </c>
    </row>
    <row r="4763" spans="1:12" x14ac:dyDescent="0.2">
      <c r="A4763" s="1">
        <v>43810.576932870368</v>
      </c>
      <c r="B4763" t="s">
        <v>13489</v>
      </c>
      <c r="D4763">
        <v>0</v>
      </c>
      <c r="E4763">
        <v>0</v>
      </c>
      <c r="F4763">
        <v>0</v>
      </c>
      <c r="G4763" t="s">
        <v>13490</v>
      </c>
      <c r="K4763">
        <v>1.20476044438638E+18</v>
      </c>
      <c r="L4763" t="s">
        <v>13491</v>
      </c>
    </row>
    <row r="4764" spans="1:12" x14ac:dyDescent="0.2">
      <c r="A4764" s="1">
        <v>43810.576898148145</v>
      </c>
      <c r="B4764" t="s">
        <v>13492</v>
      </c>
      <c r="D4764">
        <v>0</v>
      </c>
      <c r="E4764">
        <v>0</v>
      </c>
      <c r="F4764">
        <v>1</v>
      </c>
      <c r="G4764" t="s">
        <v>13493</v>
      </c>
      <c r="K4764">
        <v>1.2047604285906401E+18</v>
      </c>
      <c r="L4764" t="s">
        <v>13494</v>
      </c>
    </row>
    <row r="4765" spans="1:12" x14ac:dyDescent="0.2">
      <c r="A4765" s="1">
        <v>43810.576851851853</v>
      </c>
      <c r="B4765" t="s">
        <v>13495</v>
      </c>
      <c r="D4765">
        <v>0</v>
      </c>
      <c r="E4765">
        <v>0</v>
      </c>
      <c r="F4765">
        <v>0</v>
      </c>
      <c r="G4765" t="s">
        <v>13496</v>
      </c>
      <c r="J4765" t="s">
        <v>9659</v>
      </c>
      <c r="K4765">
        <v>1.20476041459842E+18</v>
      </c>
      <c r="L4765" t="s">
        <v>13497</v>
      </c>
    </row>
    <row r="4766" spans="1:12" x14ac:dyDescent="0.2">
      <c r="A4766" s="1">
        <v>43810.57675925926</v>
      </c>
      <c r="B4766" t="s">
        <v>11293</v>
      </c>
      <c r="D4766">
        <v>0</v>
      </c>
      <c r="E4766">
        <v>0</v>
      </c>
      <c r="F4766">
        <v>0</v>
      </c>
      <c r="G4766" t="s">
        <v>13498</v>
      </c>
      <c r="K4766">
        <v>1.20476038143821E+18</v>
      </c>
      <c r="L4766" t="s">
        <v>13499</v>
      </c>
    </row>
    <row r="4767" spans="1:12" x14ac:dyDescent="0.2">
      <c r="A4767" s="1">
        <v>43810.576666666668</v>
      </c>
      <c r="B4767" t="s">
        <v>13500</v>
      </c>
      <c r="D4767">
        <v>0</v>
      </c>
      <c r="E4767">
        <v>0</v>
      </c>
      <c r="F4767">
        <v>0</v>
      </c>
      <c r="G4767" t="s">
        <v>13501</v>
      </c>
      <c r="K4767">
        <v>1.2047603474476301E+18</v>
      </c>
      <c r="L4767" t="s">
        <v>13502</v>
      </c>
    </row>
    <row r="4768" spans="1:12" x14ac:dyDescent="0.2">
      <c r="A4768" s="1">
        <v>43810.576597222222</v>
      </c>
      <c r="B4768" t="s">
        <v>13503</v>
      </c>
      <c r="D4768">
        <v>0</v>
      </c>
      <c r="E4768">
        <v>0</v>
      </c>
      <c r="F4768">
        <v>1</v>
      </c>
      <c r="G4768" t="s">
        <v>13439</v>
      </c>
      <c r="K4768">
        <v>1.2047603204278999E+18</v>
      </c>
      <c r="L4768" t="s">
        <v>13504</v>
      </c>
    </row>
    <row r="4769" spans="1:12" x14ac:dyDescent="0.2">
      <c r="A4769" s="1">
        <v>43810.576539351852</v>
      </c>
      <c r="B4769" t="s">
        <v>13505</v>
      </c>
      <c r="D4769">
        <v>2</v>
      </c>
      <c r="E4769">
        <v>0</v>
      </c>
      <c r="F4769">
        <v>1</v>
      </c>
      <c r="G4769" t="s">
        <v>13506</v>
      </c>
      <c r="K4769">
        <v>1.2047602982315899E+18</v>
      </c>
      <c r="L4769" t="s">
        <v>13507</v>
      </c>
    </row>
    <row r="4770" spans="1:12" x14ac:dyDescent="0.2">
      <c r="A4770" s="1">
        <v>43810.576493055552</v>
      </c>
      <c r="B4770" t="s">
        <v>13508</v>
      </c>
      <c r="D4770">
        <v>0</v>
      </c>
      <c r="E4770">
        <v>0</v>
      </c>
      <c r="F4770">
        <v>1</v>
      </c>
      <c r="G4770" t="s">
        <v>13509</v>
      </c>
      <c r="I4770" t="e">
        <f>R_NS55</f>
        <v>#NAME?</v>
      </c>
      <c r="K4770">
        <v>1.2047602837024399E+18</v>
      </c>
      <c r="L4770" t="s">
        <v>13510</v>
      </c>
    </row>
    <row r="4771" spans="1:12" x14ac:dyDescent="0.2">
      <c r="A4771" s="1">
        <v>43810.576469907406</v>
      </c>
      <c r="B4771" t="s">
        <v>13511</v>
      </c>
      <c r="D4771">
        <v>0</v>
      </c>
      <c r="E4771">
        <v>1</v>
      </c>
      <c r="F4771">
        <v>3</v>
      </c>
      <c r="G4771" t="s">
        <v>13512</v>
      </c>
      <c r="K4771">
        <v>1.20476027599761E+18</v>
      </c>
      <c r="L4771" t="s">
        <v>13513</v>
      </c>
    </row>
    <row r="4772" spans="1:12" x14ac:dyDescent="0.2">
      <c r="A4772" s="1">
        <v>43810.57644675926</v>
      </c>
      <c r="B4772" t="s">
        <v>13514</v>
      </c>
      <c r="D4772">
        <v>0</v>
      </c>
      <c r="E4772">
        <v>0</v>
      </c>
      <c r="F4772">
        <v>0</v>
      </c>
      <c r="G4772" t="s">
        <v>13515</v>
      </c>
      <c r="K4772">
        <v>1.2047602682842701E+18</v>
      </c>
      <c r="L4772" t="s">
        <v>13516</v>
      </c>
    </row>
    <row r="4773" spans="1:12" x14ac:dyDescent="0.2">
      <c r="A4773" s="1">
        <v>43810.576377314814</v>
      </c>
      <c r="B4773" t="s">
        <v>12731</v>
      </c>
      <c r="D4773">
        <v>0</v>
      </c>
      <c r="E4773">
        <v>0</v>
      </c>
      <c r="F4773">
        <v>0</v>
      </c>
      <c r="G4773" t="s">
        <v>13517</v>
      </c>
      <c r="K4773">
        <v>1.2047602390877199E+18</v>
      </c>
      <c r="L4773" t="s">
        <v>13518</v>
      </c>
    </row>
    <row r="4774" spans="1:12" x14ac:dyDescent="0.2">
      <c r="A4774" s="1">
        <v>43810.576342592591</v>
      </c>
      <c r="B4774" t="s">
        <v>13519</v>
      </c>
      <c r="D4774">
        <v>0</v>
      </c>
      <c r="E4774">
        <v>0</v>
      </c>
      <c r="F4774">
        <v>0</v>
      </c>
      <c r="G4774" t="s">
        <v>13520</v>
      </c>
      <c r="K4774">
        <v>1.2047602305481101E+18</v>
      </c>
      <c r="L4774" t="s">
        <v>13521</v>
      </c>
    </row>
    <row r="4775" spans="1:12" x14ac:dyDescent="0.2">
      <c r="A4775" s="1">
        <v>43810.576342592591</v>
      </c>
      <c r="B4775" t="s">
        <v>13522</v>
      </c>
      <c r="D4775">
        <v>0</v>
      </c>
      <c r="E4775">
        <v>1</v>
      </c>
      <c r="F4775">
        <v>1</v>
      </c>
      <c r="G4775" t="s">
        <v>13523</v>
      </c>
      <c r="K4775">
        <v>1.20476022694942E+18</v>
      </c>
      <c r="L4775" t="s">
        <v>13524</v>
      </c>
    </row>
    <row r="4776" spans="1:12" x14ac:dyDescent="0.2">
      <c r="A4776" s="1">
        <v>43810.576307870368</v>
      </c>
      <c r="B4776" t="s">
        <v>13525</v>
      </c>
      <c r="D4776">
        <v>0</v>
      </c>
      <c r="E4776">
        <v>0</v>
      </c>
      <c r="F4776">
        <v>0</v>
      </c>
      <c r="G4776" t="s">
        <v>13526</v>
      </c>
      <c r="K4776">
        <v>1.2047602155912399E+18</v>
      </c>
      <c r="L4776" t="s">
        <v>13527</v>
      </c>
    </row>
    <row r="4777" spans="1:12" x14ac:dyDescent="0.2">
      <c r="A4777" s="1">
        <v>43810.576296296298</v>
      </c>
      <c r="B4777" t="s">
        <v>11602</v>
      </c>
      <c r="D4777">
        <v>0</v>
      </c>
      <c r="E4777">
        <v>0</v>
      </c>
      <c r="F4777">
        <v>0</v>
      </c>
      <c r="G4777" t="s">
        <v>13528</v>
      </c>
      <c r="K4777">
        <v>1.20476021253777E+18</v>
      </c>
      <c r="L4777" t="s">
        <v>13529</v>
      </c>
    </row>
    <row r="4778" spans="1:12" x14ac:dyDescent="0.2">
      <c r="A4778" s="1">
        <v>43810.576238425929</v>
      </c>
      <c r="B4778" t="s">
        <v>13530</v>
      </c>
      <c r="D4778">
        <v>1</v>
      </c>
      <c r="E4778">
        <v>0</v>
      </c>
      <c r="F4778">
        <v>0</v>
      </c>
      <c r="G4778" t="s">
        <v>13531</v>
      </c>
      <c r="K4778">
        <v>1.20476018949007E+18</v>
      </c>
      <c r="L4778" t="s">
        <v>13532</v>
      </c>
    </row>
    <row r="4779" spans="1:12" x14ac:dyDescent="0.2">
      <c r="A4779" s="1">
        <v>43810.576192129629</v>
      </c>
      <c r="B4779" t="s">
        <v>9828</v>
      </c>
      <c r="D4779">
        <v>0</v>
      </c>
      <c r="E4779">
        <v>1</v>
      </c>
      <c r="F4779">
        <v>1</v>
      </c>
      <c r="G4779" t="s">
        <v>13533</v>
      </c>
      <c r="K4779">
        <v>1.20476017355599E+18</v>
      </c>
      <c r="L4779" t="s">
        <v>13534</v>
      </c>
    </row>
    <row r="4780" spans="1:12" x14ac:dyDescent="0.2">
      <c r="A4780" s="1">
        <v>43810.576157407406</v>
      </c>
      <c r="B4780" t="s">
        <v>13535</v>
      </c>
      <c r="D4780">
        <v>0</v>
      </c>
      <c r="E4780">
        <v>0</v>
      </c>
      <c r="F4780">
        <v>0</v>
      </c>
      <c r="G4780" t="s">
        <v>13536</v>
      </c>
      <c r="K4780">
        <v>1.20476016178257E+18</v>
      </c>
      <c r="L4780" t="s">
        <v>13537</v>
      </c>
    </row>
    <row r="4781" spans="1:12" x14ac:dyDescent="0.2">
      <c r="A4781" s="1">
        <v>43810.576122685183</v>
      </c>
      <c r="B4781" t="s">
        <v>13538</v>
      </c>
      <c r="D4781">
        <v>1</v>
      </c>
      <c r="E4781">
        <v>0</v>
      </c>
      <c r="F4781">
        <v>0</v>
      </c>
      <c r="G4781" t="s">
        <v>13539</v>
      </c>
      <c r="K4781">
        <v>1.2047601499629701E+18</v>
      </c>
      <c r="L4781" t="s">
        <v>13540</v>
      </c>
    </row>
    <row r="4782" spans="1:12" x14ac:dyDescent="0.2">
      <c r="A4782" s="1">
        <v>43810.576111111113</v>
      </c>
      <c r="B4782" t="s">
        <v>13541</v>
      </c>
      <c r="D4782">
        <v>0</v>
      </c>
      <c r="E4782">
        <v>0</v>
      </c>
      <c r="F4782">
        <v>0</v>
      </c>
      <c r="G4782" t="s">
        <v>13542</v>
      </c>
      <c r="K4782">
        <v>1.20476014587358E+18</v>
      </c>
      <c r="L4782" t="s">
        <v>13543</v>
      </c>
    </row>
    <row r="4783" spans="1:12" x14ac:dyDescent="0.2">
      <c r="A4783" s="1">
        <v>43810.57607638889</v>
      </c>
      <c r="B4783" t="s">
        <v>13544</v>
      </c>
      <c r="D4783">
        <v>0</v>
      </c>
      <c r="E4783">
        <v>0</v>
      </c>
      <c r="F4783">
        <v>0</v>
      </c>
      <c r="G4783" t="s">
        <v>13545</v>
      </c>
      <c r="K4783">
        <v>1.2047601317471099E+18</v>
      </c>
      <c r="L4783" t="s">
        <v>13546</v>
      </c>
    </row>
    <row r="4784" spans="1:12" x14ac:dyDescent="0.2">
      <c r="A4784" s="1">
        <v>43810.576006944444</v>
      </c>
      <c r="B4784" t="s">
        <v>13547</v>
      </c>
      <c r="D4784">
        <v>1</v>
      </c>
      <c r="E4784">
        <v>0</v>
      </c>
      <c r="F4784">
        <v>2</v>
      </c>
      <c r="G4784" t="s">
        <v>13548</v>
      </c>
      <c r="K4784">
        <v>1.20476010874558E+18</v>
      </c>
      <c r="L4784" t="s">
        <v>13549</v>
      </c>
    </row>
    <row r="4785" spans="1:12" x14ac:dyDescent="0.2">
      <c r="A4785" s="1">
        <v>43810.575960648152</v>
      </c>
      <c r="B4785" t="s">
        <v>13550</v>
      </c>
      <c r="D4785">
        <v>0</v>
      </c>
      <c r="E4785">
        <v>0</v>
      </c>
      <c r="F4785">
        <v>0</v>
      </c>
      <c r="G4785" t="s">
        <v>6451</v>
      </c>
      <c r="K4785">
        <v>1.20476009089456E+18</v>
      </c>
      <c r="L4785" t="s">
        <v>13551</v>
      </c>
    </row>
    <row r="4786" spans="1:12" x14ac:dyDescent="0.2">
      <c r="A4786" s="1">
        <v>43810.575949074075</v>
      </c>
      <c r="B4786" t="s">
        <v>13552</v>
      </c>
      <c r="D4786">
        <v>0</v>
      </c>
      <c r="E4786">
        <v>0</v>
      </c>
      <c r="F4786">
        <v>0</v>
      </c>
      <c r="G4786" t="s">
        <v>13553</v>
      </c>
      <c r="K4786">
        <v>1.2047600863605299E+18</v>
      </c>
      <c r="L4786" t="s">
        <v>13554</v>
      </c>
    </row>
    <row r="4787" spans="1:12" x14ac:dyDescent="0.2">
      <c r="A4787" s="1">
        <v>43810.575914351852</v>
      </c>
      <c r="B4787" t="s">
        <v>9288</v>
      </c>
      <c r="D4787">
        <v>1</v>
      </c>
      <c r="E4787">
        <v>2</v>
      </c>
      <c r="F4787">
        <v>4</v>
      </c>
      <c r="G4787" t="s">
        <v>13555</v>
      </c>
      <c r="K4787">
        <v>1.2047600724563999E+18</v>
      </c>
      <c r="L4787" t="s">
        <v>13556</v>
      </c>
    </row>
    <row r="4788" spans="1:12" x14ac:dyDescent="0.2">
      <c r="A4788" s="1">
        <v>43810.575856481482</v>
      </c>
      <c r="B4788" t="s">
        <v>13557</v>
      </c>
      <c r="D4788">
        <v>0</v>
      </c>
      <c r="E4788">
        <v>0</v>
      </c>
      <c r="F4788">
        <v>0</v>
      </c>
      <c r="G4788" t="s">
        <v>13558</v>
      </c>
      <c r="K4788">
        <v>1.2047600522189E+18</v>
      </c>
      <c r="L4788" t="s">
        <v>13559</v>
      </c>
    </row>
    <row r="4789" spans="1:12" x14ac:dyDescent="0.2">
      <c r="A4789" s="1">
        <v>43810.575798611113</v>
      </c>
      <c r="B4789" t="s">
        <v>13560</v>
      </c>
      <c r="D4789">
        <v>0</v>
      </c>
      <c r="E4789">
        <v>0</v>
      </c>
      <c r="F4789">
        <v>0</v>
      </c>
      <c r="G4789" t="s">
        <v>13561</v>
      </c>
      <c r="K4789">
        <v>1.20476003237149E+18</v>
      </c>
      <c r="L4789" t="s">
        <v>13562</v>
      </c>
    </row>
    <row r="4790" spans="1:12" x14ac:dyDescent="0.2">
      <c r="A4790" s="1">
        <v>43810.575798611113</v>
      </c>
      <c r="B4790" t="s">
        <v>13563</v>
      </c>
      <c r="D4790">
        <v>0</v>
      </c>
      <c r="E4790">
        <v>0</v>
      </c>
      <c r="F4790">
        <v>0</v>
      </c>
      <c r="G4790" t="s">
        <v>13564</v>
      </c>
      <c r="K4790">
        <v>1.2047600294312801E+18</v>
      </c>
      <c r="L4790" t="s">
        <v>13565</v>
      </c>
    </row>
    <row r="4791" spans="1:12" x14ac:dyDescent="0.2">
      <c r="A4791" s="1">
        <v>43810.575694444444</v>
      </c>
      <c r="B4791" t="s">
        <v>13566</v>
      </c>
      <c r="D4791">
        <v>0</v>
      </c>
      <c r="E4791">
        <v>0</v>
      </c>
      <c r="F4791">
        <v>0</v>
      </c>
      <c r="G4791" t="s">
        <v>13567</v>
      </c>
      <c r="K4791">
        <v>1.20475999475278E+18</v>
      </c>
      <c r="L4791" t="s">
        <v>13568</v>
      </c>
    </row>
    <row r="4792" spans="1:12" x14ac:dyDescent="0.2">
      <c r="A4792" s="1">
        <v>43810.575694444444</v>
      </c>
      <c r="B4792" t="s">
        <v>13569</v>
      </c>
      <c r="D4792">
        <v>0</v>
      </c>
      <c r="E4792">
        <v>0</v>
      </c>
      <c r="F4792">
        <v>0</v>
      </c>
      <c r="G4792" t="s">
        <v>13570</v>
      </c>
      <c r="K4792">
        <v>1.2047599942746299E+18</v>
      </c>
      <c r="L4792" t="s">
        <v>13571</v>
      </c>
    </row>
    <row r="4793" spans="1:12" x14ac:dyDescent="0.2">
      <c r="A4793" s="1">
        <v>43810.575694444444</v>
      </c>
      <c r="B4793" t="s">
        <v>13572</v>
      </c>
      <c r="D4793">
        <v>2</v>
      </c>
      <c r="E4793">
        <v>0</v>
      </c>
      <c r="F4793">
        <v>0</v>
      </c>
      <c r="G4793" t="s">
        <v>13573</v>
      </c>
      <c r="K4793">
        <v>1.20475999384257E+18</v>
      </c>
      <c r="L4793" t="s">
        <v>13574</v>
      </c>
    </row>
    <row r="4794" spans="1:12" x14ac:dyDescent="0.2">
      <c r="A4794" s="1">
        <v>43810.575567129628</v>
      </c>
      <c r="B4794" t="s">
        <v>13575</v>
      </c>
      <c r="D4794">
        <v>0</v>
      </c>
      <c r="E4794">
        <v>0</v>
      </c>
      <c r="F4794">
        <v>0</v>
      </c>
      <c r="G4794" t="s">
        <v>13576</v>
      </c>
      <c r="K4794">
        <v>1.2047599480576E+18</v>
      </c>
      <c r="L4794" t="s">
        <v>13577</v>
      </c>
    </row>
    <row r="4795" spans="1:12" x14ac:dyDescent="0.2">
      <c r="A4795" s="1">
        <v>43810.575543981482</v>
      </c>
      <c r="B4795" t="s">
        <v>13578</v>
      </c>
      <c r="D4795">
        <v>0</v>
      </c>
      <c r="E4795">
        <v>4</v>
      </c>
      <c r="F4795">
        <v>2</v>
      </c>
      <c r="G4795" t="s">
        <v>13579</v>
      </c>
      <c r="K4795">
        <v>1.2047599386204301E+18</v>
      </c>
      <c r="L4795" t="s">
        <v>13580</v>
      </c>
    </row>
    <row r="4796" spans="1:12" x14ac:dyDescent="0.2">
      <c r="A4796" s="1">
        <v>43810.575509259259</v>
      </c>
      <c r="B4796" t="s">
        <v>13581</v>
      </c>
      <c r="D4796">
        <v>0</v>
      </c>
      <c r="E4796">
        <v>0</v>
      </c>
      <c r="F4796">
        <v>0</v>
      </c>
      <c r="G4796" t="s">
        <v>13582</v>
      </c>
      <c r="K4796">
        <v>1.20475992796688E+18</v>
      </c>
      <c r="L4796" t="s">
        <v>13583</v>
      </c>
    </row>
    <row r="4797" spans="1:12" x14ac:dyDescent="0.2">
      <c r="A4797" s="1">
        <v>43810.575416666667</v>
      </c>
      <c r="B4797" t="s">
        <v>5470</v>
      </c>
      <c r="D4797">
        <v>4</v>
      </c>
      <c r="E4797">
        <v>7</v>
      </c>
      <c r="F4797">
        <v>8</v>
      </c>
      <c r="G4797" t="s">
        <v>13584</v>
      </c>
      <c r="K4797">
        <v>1.2047598927053199E+18</v>
      </c>
      <c r="L4797" t="s">
        <v>13585</v>
      </c>
    </row>
    <row r="4798" spans="1:12" x14ac:dyDescent="0.2">
      <c r="A4798" s="1">
        <v>43810.575289351851</v>
      </c>
      <c r="B4798" t="s">
        <v>13586</v>
      </c>
      <c r="D4798">
        <v>0</v>
      </c>
      <c r="E4798">
        <v>0</v>
      </c>
      <c r="F4798">
        <v>0</v>
      </c>
      <c r="G4798" t="s">
        <v>13587</v>
      </c>
      <c r="K4798">
        <v>1.20475984836318E+18</v>
      </c>
      <c r="L4798" t="s">
        <v>13588</v>
      </c>
    </row>
    <row r="4799" spans="1:12" x14ac:dyDescent="0.2">
      <c r="A4799" s="1">
        <v>43810.575289351851</v>
      </c>
      <c r="B4799" t="s">
        <v>13589</v>
      </c>
      <c r="D4799">
        <v>0</v>
      </c>
      <c r="E4799">
        <v>0</v>
      </c>
      <c r="F4799">
        <v>2</v>
      </c>
      <c r="G4799" t="s">
        <v>13590</v>
      </c>
      <c r="K4799">
        <v>1.2047598457584799E+18</v>
      </c>
      <c r="L4799" t="s">
        <v>13591</v>
      </c>
    </row>
    <row r="4800" spans="1:12" x14ac:dyDescent="0.2">
      <c r="A4800" s="1">
        <v>43810.575266203705</v>
      </c>
      <c r="B4800" t="s">
        <v>2389</v>
      </c>
      <c r="D4800">
        <v>0</v>
      </c>
      <c r="E4800">
        <v>4</v>
      </c>
      <c r="F4800">
        <v>3</v>
      </c>
      <c r="G4800" t="s">
        <v>13592</v>
      </c>
      <c r="K4800">
        <v>1.20475983825907E+18</v>
      </c>
      <c r="L4800" t="s">
        <v>13593</v>
      </c>
    </row>
    <row r="4801" spans="1:12" x14ac:dyDescent="0.2">
      <c r="A4801" s="1">
        <v>43810.575208333335</v>
      </c>
      <c r="B4801" t="s">
        <v>13594</v>
      </c>
      <c r="D4801">
        <v>0</v>
      </c>
      <c r="E4801">
        <v>0</v>
      </c>
      <c r="F4801">
        <v>0</v>
      </c>
      <c r="G4801" t="s">
        <v>13595</v>
      </c>
      <c r="K4801">
        <v>1.2047598162725801E+18</v>
      </c>
      <c r="L4801" t="s">
        <v>13596</v>
      </c>
    </row>
    <row r="4802" spans="1:12" x14ac:dyDescent="0.2">
      <c r="A4802" s="1">
        <v>43810.575162037036</v>
      </c>
      <c r="B4802" t="s">
        <v>9414</v>
      </c>
      <c r="D4802">
        <v>0</v>
      </c>
      <c r="E4802">
        <v>2</v>
      </c>
      <c r="F4802">
        <v>6</v>
      </c>
      <c r="G4802" t="s">
        <v>13597</v>
      </c>
      <c r="K4802">
        <v>1.2047598015422001E+18</v>
      </c>
      <c r="L4802" t="s">
        <v>13598</v>
      </c>
    </row>
    <row r="4803" spans="1:12" x14ac:dyDescent="0.2">
      <c r="A4803" s="1">
        <v>43810.57508101852</v>
      </c>
      <c r="B4803" t="s">
        <v>13599</v>
      </c>
      <c r="C4803" t="s">
        <v>7532</v>
      </c>
      <c r="D4803">
        <v>0</v>
      </c>
      <c r="E4803">
        <v>3</v>
      </c>
      <c r="F4803">
        <v>3</v>
      </c>
      <c r="G4803" t="s">
        <v>13600</v>
      </c>
      <c r="K4803">
        <v>1.2047597713935401E+18</v>
      </c>
      <c r="L4803" t="s">
        <v>13601</v>
      </c>
    </row>
    <row r="4804" spans="1:12" x14ac:dyDescent="0.2">
      <c r="A4804" s="1">
        <v>43810.575011574074</v>
      </c>
      <c r="B4804" t="s">
        <v>13602</v>
      </c>
      <c r="D4804">
        <v>0</v>
      </c>
      <c r="E4804">
        <v>1</v>
      </c>
      <c r="F4804">
        <v>0</v>
      </c>
      <c r="G4804" t="s">
        <v>13603</v>
      </c>
      <c r="K4804">
        <v>1.2047597460514801E+18</v>
      </c>
      <c r="L4804" t="s">
        <v>13604</v>
      </c>
    </row>
    <row r="4805" spans="1:12" x14ac:dyDescent="0.2">
      <c r="A4805" s="1">
        <v>43810.574976851851</v>
      </c>
      <c r="B4805" t="s">
        <v>13605</v>
      </c>
      <c r="D4805">
        <v>0</v>
      </c>
      <c r="E4805">
        <v>0</v>
      </c>
      <c r="F4805">
        <v>0</v>
      </c>
      <c r="G4805" t="s">
        <v>13606</v>
      </c>
      <c r="K4805">
        <v>1.2047597335608499E+18</v>
      </c>
      <c r="L4805" t="s">
        <v>13607</v>
      </c>
    </row>
    <row r="4806" spans="1:12" x14ac:dyDescent="0.2">
      <c r="A4806" s="1">
        <v>43810.574953703705</v>
      </c>
      <c r="B4806" t="s">
        <v>11809</v>
      </c>
      <c r="D4806">
        <v>0</v>
      </c>
      <c r="E4806">
        <v>3</v>
      </c>
      <c r="F4806">
        <v>2</v>
      </c>
      <c r="G4806" t="s">
        <v>13608</v>
      </c>
      <c r="K4806">
        <v>1.2047597236623501E+18</v>
      </c>
      <c r="L4806" t="s">
        <v>13609</v>
      </c>
    </row>
    <row r="4807" spans="1:12" x14ac:dyDescent="0.2">
      <c r="A4807" s="1">
        <v>43810.574930555558</v>
      </c>
      <c r="B4807" t="s">
        <v>13610</v>
      </c>
      <c r="D4807">
        <v>1</v>
      </c>
      <c r="E4807">
        <v>0</v>
      </c>
      <c r="F4807">
        <v>0</v>
      </c>
      <c r="G4807" t="s">
        <v>13611</v>
      </c>
      <c r="K4807">
        <v>1.20475971563859E+18</v>
      </c>
      <c r="L4807" t="s">
        <v>13612</v>
      </c>
    </row>
    <row r="4808" spans="1:12" x14ac:dyDescent="0.2">
      <c r="A4808" s="1">
        <v>43810.574930555558</v>
      </c>
      <c r="B4808" t="s">
        <v>13613</v>
      </c>
      <c r="D4808">
        <v>0</v>
      </c>
      <c r="E4808">
        <v>1</v>
      </c>
      <c r="F4808">
        <v>0</v>
      </c>
      <c r="G4808" t="s">
        <v>13614</v>
      </c>
      <c r="K4808">
        <v>1.20475971514785E+18</v>
      </c>
      <c r="L4808" t="s">
        <v>13615</v>
      </c>
    </row>
    <row r="4809" spans="1:12" x14ac:dyDescent="0.2">
      <c r="A4809" s="1">
        <v>43810.574918981481</v>
      </c>
      <c r="B4809" t="s">
        <v>13616</v>
      </c>
      <c r="D4809">
        <v>0</v>
      </c>
      <c r="E4809">
        <v>0</v>
      </c>
      <c r="F4809">
        <v>0</v>
      </c>
      <c r="G4809" t="s">
        <v>13617</v>
      </c>
      <c r="K4809">
        <v>1.2047597108906199E+18</v>
      </c>
      <c r="L4809" t="s">
        <v>13618</v>
      </c>
    </row>
    <row r="4810" spans="1:12" x14ac:dyDescent="0.2">
      <c r="A4810" s="1">
        <v>43810.574849537035</v>
      </c>
      <c r="B4810" t="s">
        <v>13619</v>
      </c>
      <c r="D4810">
        <v>0</v>
      </c>
      <c r="E4810">
        <v>0</v>
      </c>
      <c r="F4810">
        <v>0</v>
      </c>
      <c r="G4810" t="s">
        <v>13620</v>
      </c>
      <c r="K4810">
        <v>1.2047596858590999E+18</v>
      </c>
      <c r="L4810" t="s">
        <v>13621</v>
      </c>
    </row>
    <row r="4811" spans="1:12" x14ac:dyDescent="0.2">
      <c r="A4811" s="1">
        <v>43810.574837962966</v>
      </c>
      <c r="B4811" t="s">
        <v>11881</v>
      </c>
      <c r="D4811">
        <v>58</v>
      </c>
      <c r="E4811">
        <v>673</v>
      </c>
      <c r="F4811">
        <v>980</v>
      </c>
      <c r="G4811" t="s">
        <v>13622</v>
      </c>
      <c r="K4811">
        <v>1.2047596843616499E+18</v>
      </c>
      <c r="L4811" t="s">
        <v>13623</v>
      </c>
    </row>
    <row r="4812" spans="1:12" x14ac:dyDescent="0.2">
      <c r="A4812" s="1">
        <v>43810.574814814812</v>
      </c>
      <c r="B4812" t="s">
        <v>13624</v>
      </c>
      <c r="D4812">
        <v>0</v>
      </c>
      <c r="E4812">
        <v>0</v>
      </c>
      <c r="F4812">
        <v>0</v>
      </c>
      <c r="G4812" t="s">
        <v>13625</v>
      </c>
      <c r="K4812">
        <v>1.2047596766147899E+18</v>
      </c>
      <c r="L4812" t="s">
        <v>13626</v>
      </c>
    </row>
    <row r="4813" spans="1:12" x14ac:dyDescent="0.2">
      <c r="A4813" s="1">
        <v>43810.574814814812</v>
      </c>
      <c r="B4813" t="s">
        <v>13627</v>
      </c>
      <c r="D4813">
        <v>0</v>
      </c>
      <c r="E4813">
        <v>1</v>
      </c>
      <c r="F4813">
        <v>0</v>
      </c>
      <c r="G4813" t="s">
        <v>13628</v>
      </c>
      <c r="K4813">
        <v>1.20475967353201E+18</v>
      </c>
      <c r="L4813" t="s">
        <v>13629</v>
      </c>
    </row>
    <row r="4814" spans="1:12" x14ac:dyDescent="0.2">
      <c r="A4814" s="1">
        <v>43810.574745370373</v>
      </c>
      <c r="B4814" t="s">
        <v>6372</v>
      </c>
      <c r="D4814">
        <v>0</v>
      </c>
      <c r="E4814">
        <v>0</v>
      </c>
      <c r="F4814">
        <v>0</v>
      </c>
      <c r="G4814" t="s">
        <v>13630</v>
      </c>
      <c r="K4814">
        <v>1.2047596513860301E+18</v>
      </c>
      <c r="L4814" t="s">
        <v>13631</v>
      </c>
    </row>
    <row r="4815" spans="1:12" x14ac:dyDescent="0.2">
      <c r="A4815" s="1">
        <v>43810.574745370373</v>
      </c>
      <c r="B4815" t="s">
        <v>13632</v>
      </c>
      <c r="D4815">
        <v>0</v>
      </c>
      <c r="E4815">
        <v>0</v>
      </c>
      <c r="F4815">
        <v>0</v>
      </c>
      <c r="G4815" t="s">
        <v>13633</v>
      </c>
      <c r="K4815">
        <v>1.2047596478503099E+18</v>
      </c>
      <c r="L4815" t="s">
        <v>13634</v>
      </c>
    </row>
    <row r="4816" spans="1:12" x14ac:dyDescent="0.2">
      <c r="A4816" s="1">
        <v>43810.574664351851</v>
      </c>
      <c r="B4816" t="s">
        <v>13635</v>
      </c>
      <c r="D4816">
        <v>0</v>
      </c>
      <c r="E4816">
        <v>0</v>
      </c>
      <c r="F4816">
        <v>0</v>
      </c>
      <c r="G4816" t="s">
        <v>13636</v>
      </c>
      <c r="K4816">
        <v>1.20475961983229E+18</v>
      </c>
      <c r="L4816" t="s">
        <v>13637</v>
      </c>
    </row>
    <row r="4817" spans="1:12" x14ac:dyDescent="0.2">
      <c r="A4817" s="1">
        <v>43810.574652777781</v>
      </c>
      <c r="B4817" t="s">
        <v>13638</v>
      </c>
      <c r="D4817">
        <v>0</v>
      </c>
      <c r="E4817">
        <v>0</v>
      </c>
      <c r="F4817">
        <v>0</v>
      </c>
      <c r="G4817" t="s">
        <v>13639</v>
      </c>
      <c r="K4817">
        <v>1.2047596161832599E+18</v>
      </c>
      <c r="L4817" t="s">
        <v>13640</v>
      </c>
    </row>
    <row r="4818" spans="1:12" x14ac:dyDescent="0.2">
      <c r="A4818" s="1">
        <v>43810.574641203704</v>
      </c>
      <c r="B4818" t="s">
        <v>13641</v>
      </c>
      <c r="C4818" t="s">
        <v>13642</v>
      </c>
      <c r="D4818">
        <v>0</v>
      </c>
      <c r="E4818">
        <v>0</v>
      </c>
      <c r="F4818">
        <v>0</v>
      </c>
      <c r="G4818" t="s">
        <v>6451</v>
      </c>
      <c r="K4818">
        <v>1.20475961039934E+18</v>
      </c>
      <c r="L4818" t="s">
        <v>13643</v>
      </c>
    </row>
    <row r="4819" spans="1:12" x14ac:dyDescent="0.2">
      <c r="A4819" s="1">
        <v>43810.574502314812</v>
      </c>
      <c r="B4819" t="s">
        <v>13644</v>
      </c>
      <c r="D4819">
        <v>0</v>
      </c>
      <c r="E4819">
        <v>1</v>
      </c>
      <c r="F4819">
        <v>8</v>
      </c>
      <c r="G4819" t="s">
        <v>13645</v>
      </c>
      <c r="K4819">
        <v>1.2047595635782999E+18</v>
      </c>
      <c r="L4819" t="s">
        <v>13646</v>
      </c>
    </row>
    <row r="4820" spans="1:12" x14ac:dyDescent="0.2">
      <c r="A4820" s="1">
        <v>43810.57439814815</v>
      </c>
      <c r="B4820" t="s">
        <v>13647</v>
      </c>
      <c r="D4820">
        <v>0</v>
      </c>
      <c r="E4820">
        <v>0</v>
      </c>
      <c r="F4820">
        <v>0</v>
      </c>
      <c r="G4820" t="s">
        <v>13648</v>
      </c>
      <c r="K4820">
        <v>1.2047595254940001E+18</v>
      </c>
      <c r="L4820" t="s">
        <v>13649</v>
      </c>
    </row>
    <row r="4821" spans="1:12" x14ac:dyDescent="0.2">
      <c r="A4821" s="1">
        <v>43810.57439814815</v>
      </c>
      <c r="B4821" t="s">
        <v>13650</v>
      </c>
      <c r="D4821">
        <v>2</v>
      </c>
      <c r="E4821">
        <v>1</v>
      </c>
      <c r="F4821">
        <v>3</v>
      </c>
      <c r="G4821" t="s">
        <v>13651</v>
      </c>
      <c r="K4821">
        <v>1.2047595219959601E+18</v>
      </c>
      <c r="L4821" t="s">
        <v>13652</v>
      </c>
    </row>
    <row r="4822" spans="1:12" x14ac:dyDescent="0.2">
      <c r="A4822" s="1">
        <v>43810.574374999997</v>
      </c>
      <c r="B4822" t="s">
        <v>13653</v>
      </c>
      <c r="D4822">
        <v>0</v>
      </c>
      <c r="E4822">
        <v>0</v>
      </c>
      <c r="F4822">
        <v>0</v>
      </c>
      <c r="G4822" t="s">
        <v>13654</v>
      </c>
      <c r="K4822">
        <v>1.2047595148405299E+18</v>
      </c>
      <c r="L4822" t="s">
        <v>13655</v>
      </c>
    </row>
    <row r="4823" spans="1:12" x14ac:dyDescent="0.2">
      <c r="A4823" s="1">
        <v>43810.574340277781</v>
      </c>
      <c r="B4823" t="s">
        <v>13656</v>
      </c>
      <c r="D4823">
        <v>0</v>
      </c>
      <c r="E4823">
        <v>0</v>
      </c>
      <c r="F4823">
        <v>1</v>
      </c>
      <c r="G4823" t="s">
        <v>13657</v>
      </c>
      <c r="K4823">
        <v>1.2047595011461299E+18</v>
      </c>
      <c r="L4823" t="s">
        <v>13658</v>
      </c>
    </row>
    <row r="4824" spans="1:12" x14ac:dyDescent="0.2">
      <c r="A4824" s="1">
        <v>43810.574305555558</v>
      </c>
      <c r="B4824" t="s">
        <v>13427</v>
      </c>
      <c r="D4824">
        <v>0</v>
      </c>
      <c r="E4824">
        <v>0</v>
      </c>
      <c r="F4824">
        <v>1</v>
      </c>
      <c r="G4824" t="s">
        <v>13659</v>
      </c>
      <c r="K4824">
        <v>1.20475949055549E+18</v>
      </c>
      <c r="L4824" t="s">
        <v>13660</v>
      </c>
    </row>
    <row r="4825" spans="1:12" x14ac:dyDescent="0.2">
      <c r="A4825" s="1">
        <v>43810.574259259258</v>
      </c>
      <c r="B4825" t="s">
        <v>13661</v>
      </c>
      <c r="D4825">
        <v>0</v>
      </c>
      <c r="E4825">
        <v>0</v>
      </c>
      <c r="F4825">
        <v>0</v>
      </c>
      <c r="G4825" t="s">
        <v>9470</v>
      </c>
      <c r="K4825">
        <v>1.2047594743319301E+18</v>
      </c>
      <c r="L4825" t="s">
        <v>13662</v>
      </c>
    </row>
    <row r="4826" spans="1:12" x14ac:dyDescent="0.2">
      <c r="A4826" s="1">
        <v>43810.574247685188</v>
      </c>
      <c r="B4826" t="s">
        <v>13663</v>
      </c>
      <c r="D4826">
        <v>0</v>
      </c>
      <c r="E4826">
        <v>0</v>
      </c>
      <c r="F4826">
        <v>0</v>
      </c>
      <c r="G4826" t="s">
        <v>13664</v>
      </c>
      <c r="K4826">
        <v>1.2047594702173299E+18</v>
      </c>
      <c r="L4826" t="s">
        <v>13665</v>
      </c>
    </row>
    <row r="4827" spans="1:12" x14ac:dyDescent="0.2">
      <c r="A4827" s="1">
        <v>43810.574178240742</v>
      </c>
      <c r="B4827" t="s">
        <v>13666</v>
      </c>
      <c r="C4827" t="s">
        <v>13667</v>
      </c>
      <c r="D4827">
        <v>0</v>
      </c>
      <c r="E4827">
        <v>0</v>
      </c>
      <c r="F4827">
        <v>1</v>
      </c>
      <c r="G4827" t="s">
        <v>13668</v>
      </c>
      <c r="K4827">
        <v>1.20475944352896E+18</v>
      </c>
      <c r="L4827" t="s">
        <v>13669</v>
      </c>
    </row>
    <row r="4828" spans="1:12" x14ac:dyDescent="0.2">
      <c r="A4828" s="1">
        <v>43810.574108796296</v>
      </c>
      <c r="B4828" t="s">
        <v>13670</v>
      </c>
      <c r="D4828">
        <v>1</v>
      </c>
      <c r="E4828">
        <v>0</v>
      </c>
      <c r="F4828">
        <v>2</v>
      </c>
      <c r="G4828" t="s">
        <v>13671</v>
      </c>
      <c r="K4828">
        <v>1.2047594209048499E+18</v>
      </c>
      <c r="L4828" t="s">
        <v>13672</v>
      </c>
    </row>
    <row r="4829" spans="1:12" x14ac:dyDescent="0.2">
      <c r="A4829" s="1">
        <v>43810.57402777778</v>
      </c>
      <c r="B4829" t="s">
        <v>13673</v>
      </c>
      <c r="D4829">
        <v>0</v>
      </c>
      <c r="E4829">
        <v>1</v>
      </c>
      <c r="F4829">
        <v>1</v>
      </c>
      <c r="G4829" t="s">
        <v>13674</v>
      </c>
      <c r="K4829">
        <v>1.20475939060525E+18</v>
      </c>
      <c r="L4829" t="s">
        <v>13675</v>
      </c>
    </row>
    <row r="4830" spans="1:12" x14ac:dyDescent="0.2">
      <c r="A4830" s="1">
        <v>43810.574016203704</v>
      </c>
      <c r="B4830" t="s">
        <v>13676</v>
      </c>
      <c r="D4830">
        <v>0</v>
      </c>
      <c r="E4830">
        <v>0</v>
      </c>
      <c r="F4830">
        <v>0</v>
      </c>
      <c r="G4830" t="s">
        <v>13677</v>
      </c>
      <c r="K4830">
        <v>1.2047593841459599E+18</v>
      </c>
      <c r="L4830" t="s">
        <v>13678</v>
      </c>
    </row>
    <row r="4831" spans="1:12" x14ac:dyDescent="0.2">
      <c r="A4831" s="1">
        <v>43810.573969907404</v>
      </c>
      <c r="B4831" t="s">
        <v>13679</v>
      </c>
      <c r="D4831">
        <v>1</v>
      </c>
      <c r="E4831">
        <v>0</v>
      </c>
      <c r="F4831">
        <v>0</v>
      </c>
      <c r="G4831" t="s">
        <v>13680</v>
      </c>
      <c r="K4831">
        <v>1.2047593694324201E+18</v>
      </c>
      <c r="L4831" t="s">
        <v>13681</v>
      </c>
    </row>
    <row r="4832" spans="1:12" x14ac:dyDescent="0.2">
      <c r="A4832" s="1">
        <v>43810.573923611111</v>
      </c>
      <c r="B4832" t="s">
        <v>2389</v>
      </c>
      <c r="D4832">
        <v>0</v>
      </c>
      <c r="E4832">
        <v>2</v>
      </c>
      <c r="F4832">
        <v>2</v>
      </c>
      <c r="G4832" t="s">
        <v>13682</v>
      </c>
      <c r="K4832">
        <v>1.20475935223571E+18</v>
      </c>
      <c r="L4832" t="s">
        <v>13683</v>
      </c>
    </row>
    <row r="4833" spans="1:12" x14ac:dyDescent="0.2">
      <c r="A4833" s="1">
        <v>43810.573888888888</v>
      </c>
      <c r="B4833" t="s">
        <v>13684</v>
      </c>
      <c r="D4833">
        <v>0</v>
      </c>
      <c r="E4833">
        <v>0</v>
      </c>
      <c r="F4833">
        <v>0</v>
      </c>
      <c r="G4833" t="s">
        <v>13685</v>
      </c>
      <c r="K4833">
        <v>1.20475933809251E+18</v>
      </c>
      <c r="L4833" t="s">
        <v>13686</v>
      </c>
    </row>
    <row r="4834" spans="1:12" x14ac:dyDescent="0.2">
      <c r="A4834" s="1">
        <v>43810.573634259257</v>
      </c>
      <c r="B4834" t="s">
        <v>13687</v>
      </c>
      <c r="D4834">
        <v>0</v>
      </c>
      <c r="E4834">
        <v>0</v>
      </c>
      <c r="F4834">
        <v>0</v>
      </c>
      <c r="G4834" t="s">
        <v>11165</v>
      </c>
      <c r="K4834">
        <v>1.2047592450754199E+18</v>
      </c>
      <c r="L4834" t="s">
        <v>13688</v>
      </c>
    </row>
    <row r="4835" spans="1:12" x14ac:dyDescent="0.2">
      <c r="A4835" s="1">
        <v>43810.573599537034</v>
      </c>
      <c r="B4835" t="s">
        <v>13689</v>
      </c>
      <c r="D4835">
        <v>1</v>
      </c>
      <c r="E4835">
        <v>0</v>
      </c>
      <c r="F4835">
        <v>1</v>
      </c>
      <c r="G4835" t="s">
        <v>10635</v>
      </c>
      <c r="K4835">
        <v>1.2047592341618401E+18</v>
      </c>
      <c r="L4835" t="s">
        <v>13690</v>
      </c>
    </row>
    <row r="4836" spans="1:12" x14ac:dyDescent="0.2">
      <c r="A4836" s="1">
        <v>43810.573576388888</v>
      </c>
      <c r="B4836" t="s">
        <v>13691</v>
      </c>
      <c r="D4836">
        <v>1</v>
      </c>
      <c r="E4836">
        <v>0</v>
      </c>
      <c r="F4836">
        <v>0</v>
      </c>
      <c r="G4836" t="s">
        <v>13692</v>
      </c>
      <c r="K4836">
        <v>1.20475922655758E+18</v>
      </c>
      <c r="L4836" t="s">
        <v>13693</v>
      </c>
    </row>
    <row r="4837" spans="1:12" x14ac:dyDescent="0.2">
      <c r="A4837" s="1">
        <v>43810.573564814818</v>
      </c>
      <c r="B4837" t="s">
        <v>3102</v>
      </c>
      <c r="D4837">
        <v>0</v>
      </c>
      <c r="E4837">
        <v>1</v>
      </c>
      <c r="F4837">
        <v>1</v>
      </c>
      <c r="G4837" t="s">
        <v>13694</v>
      </c>
      <c r="K4837">
        <v>1.2047592214489201E+18</v>
      </c>
      <c r="L4837" t="s">
        <v>13695</v>
      </c>
    </row>
    <row r="4838" spans="1:12" x14ac:dyDescent="0.2">
      <c r="A4838" s="1">
        <v>43810.573541666665</v>
      </c>
      <c r="B4838" t="s">
        <v>13696</v>
      </c>
      <c r="D4838">
        <v>0</v>
      </c>
      <c r="E4838">
        <v>2</v>
      </c>
      <c r="F4838">
        <v>1</v>
      </c>
      <c r="G4838" t="s">
        <v>13697</v>
      </c>
      <c r="K4838">
        <v>1.20475921425568E+18</v>
      </c>
      <c r="L4838" t="s">
        <v>13698</v>
      </c>
    </row>
    <row r="4839" spans="1:12" x14ac:dyDescent="0.2">
      <c r="A4839" s="1">
        <v>43810.573495370372</v>
      </c>
      <c r="B4839" t="s">
        <v>13699</v>
      </c>
      <c r="D4839">
        <v>0</v>
      </c>
      <c r="E4839">
        <v>0</v>
      </c>
      <c r="F4839">
        <v>1</v>
      </c>
      <c r="G4839" t="s">
        <v>13700</v>
      </c>
      <c r="K4839">
        <v>1.20475919476479E+18</v>
      </c>
      <c r="L4839" t="s">
        <v>13701</v>
      </c>
    </row>
    <row r="4840" spans="1:12" x14ac:dyDescent="0.2">
      <c r="A4840" s="1">
        <v>43810.573483796295</v>
      </c>
      <c r="B4840" t="s">
        <v>7702</v>
      </c>
      <c r="D4840">
        <v>79</v>
      </c>
      <c r="E4840">
        <v>897</v>
      </c>
      <c r="F4840">
        <v>1060</v>
      </c>
      <c r="G4840" t="s">
        <v>9185</v>
      </c>
      <c r="K4840">
        <v>1.2047591915477701E+18</v>
      </c>
      <c r="L4840" t="s">
        <v>13702</v>
      </c>
    </row>
    <row r="4841" spans="1:12" x14ac:dyDescent="0.2">
      <c r="A4841" s="1">
        <v>43810.573472222219</v>
      </c>
      <c r="B4841" t="s">
        <v>13703</v>
      </c>
      <c r="D4841">
        <v>0</v>
      </c>
      <c r="E4841">
        <v>0</v>
      </c>
      <c r="F4841">
        <v>0</v>
      </c>
      <c r="G4841" t="s">
        <v>13704</v>
      </c>
      <c r="K4841">
        <v>1.2047591873282401E+18</v>
      </c>
      <c r="L4841" t="s">
        <v>13705</v>
      </c>
    </row>
    <row r="4842" spans="1:12" x14ac:dyDescent="0.2">
      <c r="A4842" s="1">
        <v>43810.573449074072</v>
      </c>
      <c r="B4842" t="s">
        <v>13706</v>
      </c>
      <c r="D4842">
        <v>0</v>
      </c>
      <c r="E4842">
        <v>0</v>
      </c>
      <c r="F4842">
        <v>0</v>
      </c>
      <c r="G4842" t="s">
        <v>13707</v>
      </c>
      <c r="K4842">
        <v>1.2047591805796101E+18</v>
      </c>
      <c r="L4842" t="s">
        <v>13708</v>
      </c>
    </row>
    <row r="4843" spans="1:12" x14ac:dyDescent="0.2">
      <c r="A4843" s="1">
        <v>43810.573344907411</v>
      </c>
      <c r="B4843" t="s">
        <v>13709</v>
      </c>
      <c r="D4843">
        <v>0</v>
      </c>
      <c r="E4843">
        <v>0</v>
      </c>
      <c r="F4843">
        <v>0</v>
      </c>
      <c r="G4843" t="s">
        <v>13710</v>
      </c>
      <c r="K4843">
        <v>1.2047591417781701E+18</v>
      </c>
      <c r="L4843" t="s">
        <v>13711</v>
      </c>
    </row>
    <row r="4844" spans="1:12" x14ac:dyDescent="0.2">
      <c r="A4844" s="1">
        <v>43810.573333333334</v>
      </c>
      <c r="B4844" t="s">
        <v>13712</v>
      </c>
      <c r="D4844">
        <v>0</v>
      </c>
      <c r="E4844">
        <v>0</v>
      </c>
      <c r="F4844">
        <v>0</v>
      </c>
      <c r="G4844" t="s">
        <v>13713</v>
      </c>
      <c r="K4844">
        <v>1.20475913998301E+18</v>
      </c>
      <c r="L4844" t="s">
        <v>13714</v>
      </c>
    </row>
    <row r="4845" spans="1:12" x14ac:dyDescent="0.2">
      <c r="A4845" s="1">
        <v>43810.573217592595</v>
      </c>
      <c r="B4845" t="s">
        <v>13715</v>
      </c>
      <c r="D4845">
        <v>0</v>
      </c>
      <c r="E4845">
        <v>3</v>
      </c>
      <c r="F4845">
        <v>3</v>
      </c>
      <c r="G4845" t="s">
        <v>13716</v>
      </c>
      <c r="K4845">
        <v>1.2047590952381199E+18</v>
      </c>
      <c r="L4845" t="s">
        <v>13717</v>
      </c>
    </row>
    <row r="4846" spans="1:12" x14ac:dyDescent="0.2">
      <c r="A4846" s="1">
        <v>43810.573217592595</v>
      </c>
      <c r="B4846" t="s">
        <v>13718</v>
      </c>
      <c r="D4846">
        <v>0</v>
      </c>
      <c r="E4846">
        <v>0</v>
      </c>
      <c r="F4846">
        <v>2</v>
      </c>
      <c r="G4846" t="s">
        <v>13719</v>
      </c>
      <c r="K4846">
        <v>1.20475909433633E+18</v>
      </c>
      <c r="L4846" t="s">
        <v>13720</v>
      </c>
    </row>
    <row r="4847" spans="1:12" x14ac:dyDescent="0.2">
      <c r="A4847" s="1">
        <v>43810.573171296295</v>
      </c>
      <c r="B4847" t="s">
        <v>13427</v>
      </c>
      <c r="D4847">
        <v>0</v>
      </c>
      <c r="E4847">
        <v>0</v>
      </c>
      <c r="F4847">
        <v>1</v>
      </c>
      <c r="G4847" t="s">
        <v>6451</v>
      </c>
      <c r="K4847">
        <v>1.20475908023934E+18</v>
      </c>
      <c r="L4847" t="s">
        <v>13721</v>
      </c>
    </row>
    <row r="4848" spans="1:12" x14ac:dyDescent="0.2">
      <c r="A4848" s="1">
        <v>43810.57304398148</v>
      </c>
      <c r="B4848" t="s">
        <v>13722</v>
      </c>
      <c r="D4848">
        <v>0</v>
      </c>
      <c r="E4848">
        <v>0</v>
      </c>
      <c r="F4848">
        <v>0</v>
      </c>
      <c r="G4848" t="s">
        <v>13723</v>
      </c>
      <c r="K4848">
        <v>1.2047590341898601E+18</v>
      </c>
      <c r="L4848" t="s">
        <v>13724</v>
      </c>
    </row>
    <row r="4849" spans="1:12" x14ac:dyDescent="0.2">
      <c r="A4849" s="1">
        <v>43810.572974537034</v>
      </c>
      <c r="B4849" t="s">
        <v>11212</v>
      </c>
      <c r="D4849">
        <v>0</v>
      </c>
      <c r="E4849">
        <v>1</v>
      </c>
      <c r="F4849">
        <v>1</v>
      </c>
      <c r="G4849" t="s">
        <v>13725</v>
      </c>
      <c r="K4849">
        <v>1.20475900716611E+18</v>
      </c>
      <c r="L4849" t="s">
        <v>13726</v>
      </c>
    </row>
    <row r="4850" spans="1:12" x14ac:dyDescent="0.2">
      <c r="A4850" s="1">
        <v>43810.572870370372</v>
      </c>
      <c r="B4850" t="s">
        <v>13727</v>
      </c>
      <c r="D4850">
        <v>0</v>
      </c>
      <c r="E4850">
        <v>0</v>
      </c>
      <c r="F4850">
        <v>0</v>
      </c>
      <c r="G4850" t="s">
        <v>13728</v>
      </c>
      <c r="K4850">
        <v>1.20475897135101E+18</v>
      </c>
      <c r="L4850" t="s">
        <v>13729</v>
      </c>
    </row>
    <row r="4851" spans="1:12" x14ac:dyDescent="0.2">
      <c r="A4851" s="1">
        <v>43810.572847222225</v>
      </c>
      <c r="B4851" t="s">
        <v>13730</v>
      </c>
      <c r="D4851">
        <v>13</v>
      </c>
      <c r="E4851">
        <v>26</v>
      </c>
      <c r="F4851">
        <v>10</v>
      </c>
      <c r="G4851" t="s">
        <v>13731</v>
      </c>
      <c r="K4851">
        <v>1.2047589625219799E+18</v>
      </c>
      <c r="L4851" t="s">
        <v>13732</v>
      </c>
    </row>
    <row r="4852" spans="1:12" x14ac:dyDescent="0.2">
      <c r="A4852" s="1">
        <v>43810.572800925926</v>
      </c>
      <c r="B4852" t="s">
        <v>13733</v>
      </c>
      <c r="D4852">
        <v>0</v>
      </c>
      <c r="E4852">
        <v>1</v>
      </c>
      <c r="F4852">
        <v>2</v>
      </c>
      <c r="G4852" t="s">
        <v>13734</v>
      </c>
      <c r="J4852" t="s">
        <v>13735</v>
      </c>
      <c r="K4852">
        <v>1.2047589434337001E+18</v>
      </c>
      <c r="L4852" t="s">
        <v>13736</v>
      </c>
    </row>
    <row r="4853" spans="1:12" x14ac:dyDescent="0.2">
      <c r="A4853" s="1">
        <v>43810.572708333333</v>
      </c>
      <c r="B4853" t="s">
        <v>13737</v>
      </c>
      <c r="D4853">
        <v>0</v>
      </c>
      <c r="E4853">
        <v>0</v>
      </c>
      <c r="F4853">
        <v>0</v>
      </c>
      <c r="G4853" t="s">
        <v>13738</v>
      </c>
      <c r="K4853">
        <v>1.20475891299984E+18</v>
      </c>
      <c r="L4853" t="s">
        <v>13739</v>
      </c>
    </row>
    <row r="4854" spans="1:12" x14ac:dyDescent="0.2">
      <c r="A4854" s="1">
        <v>43810.572708333333</v>
      </c>
      <c r="B4854" t="s">
        <v>13740</v>
      </c>
      <c r="D4854">
        <v>0</v>
      </c>
      <c r="E4854">
        <v>0</v>
      </c>
      <c r="F4854">
        <v>0</v>
      </c>
      <c r="G4854" t="s">
        <v>13741</v>
      </c>
      <c r="K4854">
        <v>1.2047589110410501E+18</v>
      </c>
      <c r="L4854" t="s">
        <v>13742</v>
      </c>
    </row>
    <row r="4855" spans="1:12" x14ac:dyDescent="0.2">
      <c r="A4855" s="1">
        <v>43810.572650462964</v>
      </c>
      <c r="B4855" t="s">
        <v>13743</v>
      </c>
      <c r="D4855">
        <v>0</v>
      </c>
      <c r="E4855">
        <v>0</v>
      </c>
      <c r="F4855">
        <v>1</v>
      </c>
      <c r="G4855" t="s">
        <v>13744</v>
      </c>
      <c r="K4855">
        <v>1.2047588897381901E+18</v>
      </c>
      <c r="L4855" t="s">
        <v>13745</v>
      </c>
    </row>
    <row r="4856" spans="1:12" x14ac:dyDescent="0.2">
      <c r="A4856" s="1">
        <v>43810.572638888887</v>
      </c>
      <c r="B4856" t="s">
        <v>13746</v>
      </c>
      <c r="D4856">
        <v>0</v>
      </c>
      <c r="E4856">
        <v>0</v>
      </c>
      <c r="F4856">
        <v>5</v>
      </c>
      <c r="G4856" t="s">
        <v>6451</v>
      </c>
      <c r="K4856">
        <v>1.2047588882240499E+18</v>
      </c>
      <c r="L4856" t="s">
        <v>13747</v>
      </c>
    </row>
    <row r="4857" spans="1:12" x14ac:dyDescent="0.2">
      <c r="A4857" s="1">
        <v>43810.572638888887</v>
      </c>
      <c r="B4857" t="s">
        <v>13748</v>
      </c>
      <c r="D4857">
        <v>0</v>
      </c>
      <c r="E4857">
        <v>0</v>
      </c>
      <c r="F4857">
        <v>2</v>
      </c>
      <c r="G4857" t="s">
        <v>6451</v>
      </c>
      <c r="K4857">
        <v>1.2047588864456499E+18</v>
      </c>
      <c r="L4857" t="s">
        <v>13749</v>
      </c>
    </row>
    <row r="4858" spans="1:12" x14ac:dyDescent="0.2">
      <c r="A4858" s="1">
        <v>43810.572627314818</v>
      </c>
      <c r="B4858" t="s">
        <v>13750</v>
      </c>
      <c r="D4858">
        <v>1</v>
      </c>
      <c r="E4858">
        <v>0</v>
      </c>
      <c r="F4858">
        <v>0</v>
      </c>
      <c r="G4858" t="s">
        <v>13751</v>
      </c>
      <c r="K4858">
        <v>1.2047588841010299E+18</v>
      </c>
      <c r="L4858" t="s">
        <v>13752</v>
      </c>
    </row>
    <row r="4859" spans="1:12" x14ac:dyDescent="0.2">
      <c r="A4859" s="1">
        <v>43810.572615740741</v>
      </c>
      <c r="B4859" t="s">
        <v>13753</v>
      </c>
      <c r="D4859">
        <v>0</v>
      </c>
      <c r="E4859">
        <v>0</v>
      </c>
      <c r="F4859">
        <v>0</v>
      </c>
      <c r="G4859" t="s">
        <v>13754</v>
      </c>
      <c r="K4859">
        <v>1.2047588759599401E+18</v>
      </c>
      <c r="L4859" t="s">
        <v>13755</v>
      </c>
    </row>
    <row r="4860" spans="1:12" x14ac:dyDescent="0.2">
      <c r="A4860" s="1">
        <v>43810.572557870371</v>
      </c>
      <c r="B4860" t="s">
        <v>8747</v>
      </c>
      <c r="D4860">
        <v>0</v>
      </c>
      <c r="E4860">
        <v>2</v>
      </c>
      <c r="F4860">
        <v>5</v>
      </c>
      <c r="G4860" t="s">
        <v>13756</v>
      </c>
      <c r="K4860">
        <v>1.2047588577650801E+18</v>
      </c>
      <c r="L4860" t="s">
        <v>13757</v>
      </c>
    </row>
    <row r="4861" spans="1:12" x14ac:dyDescent="0.2">
      <c r="A4861" s="1">
        <v>43810.57240740741</v>
      </c>
      <c r="B4861" t="s">
        <v>13758</v>
      </c>
      <c r="D4861">
        <v>0</v>
      </c>
      <c r="E4861">
        <v>1</v>
      </c>
      <c r="F4861">
        <v>0</v>
      </c>
      <c r="G4861" t="s">
        <v>13759</v>
      </c>
      <c r="K4861">
        <v>1.2047588023624801E+18</v>
      </c>
      <c r="L4861" t="s">
        <v>13760</v>
      </c>
    </row>
    <row r="4862" spans="1:12" x14ac:dyDescent="0.2">
      <c r="A4862" s="1">
        <v>43810.572395833333</v>
      </c>
      <c r="B4862" t="s">
        <v>13335</v>
      </c>
      <c r="D4862">
        <v>0</v>
      </c>
      <c r="E4862">
        <v>0</v>
      </c>
      <c r="F4862">
        <v>0</v>
      </c>
      <c r="G4862" t="s">
        <v>13761</v>
      </c>
      <c r="K4862">
        <v>1.2047587987846999E+18</v>
      </c>
      <c r="L4862" t="s">
        <v>13762</v>
      </c>
    </row>
    <row r="4863" spans="1:12" x14ac:dyDescent="0.2">
      <c r="A4863" s="1">
        <v>43810.572372685187</v>
      </c>
      <c r="B4863" t="s">
        <v>13763</v>
      </c>
      <c r="D4863">
        <v>0</v>
      </c>
      <c r="E4863">
        <v>0</v>
      </c>
      <c r="F4863">
        <v>1</v>
      </c>
      <c r="G4863" t="s">
        <v>13764</v>
      </c>
      <c r="K4863">
        <v>1.2047587890413299E+18</v>
      </c>
      <c r="L4863" t="s">
        <v>13765</v>
      </c>
    </row>
    <row r="4864" spans="1:12" x14ac:dyDescent="0.2">
      <c r="A4864" s="1">
        <v>43810.572314814817</v>
      </c>
      <c r="B4864" t="s">
        <v>13766</v>
      </c>
      <c r="D4864">
        <v>0</v>
      </c>
      <c r="E4864">
        <v>0</v>
      </c>
      <c r="F4864">
        <v>0</v>
      </c>
      <c r="G4864" t="s">
        <v>6451</v>
      </c>
      <c r="K4864">
        <v>1.20475876935745E+18</v>
      </c>
      <c r="L4864" t="s">
        <v>13767</v>
      </c>
    </row>
    <row r="4865" spans="1:12" x14ac:dyDescent="0.2">
      <c r="A4865" s="1">
        <v>43810.57230324074</v>
      </c>
      <c r="B4865" t="s">
        <v>2839</v>
      </c>
      <c r="D4865">
        <v>0</v>
      </c>
      <c r="E4865">
        <v>0</v>
      </c>
      <c r="F4865">
        <v>0</v>
      </c>
      <c r="G4865" t="s">
        <v>13768</v>
      </c>
      <c r="K4865">
        <v>1.2047587632548101E+18</v>
      </c>
      <c r="L4865" t="s">
        <v>13769</v>
      </c>
    </row>
    <row r="4866" spans="1:12" x14ac:dyDescent="0.2">
      <c r="A4866" s="1">
        <v>43810.572199074071</v>
      </c>
      <c r="B4866" t="s">
        <v>13770</v>
      </c>
      <c r="D4866">
        <v>0</v>
      </c>
      <c r="E4866">
        <v>0</v>
      </c>
      <c r="F4866">
        <v>0</v>
      </c>
      <c r="G4866" t="s">
        <v>13771</v>
      </c>
      <c r="K4866">
        <v>1.2047587250908401E+18</v>
      </c>
      <c r="L4866" t="s">
        <v>13772</v>
      </c>
    </row>
    <row r="4867" spans="1:12" x14ac:dyDescent="0.2">
      <c r="A4867" s="1">
        <v>43810.572094907409</v>
      </c>
      <c r="B4867" t="s">
        <v>13773</v>
      </c>
      <c r="D4867">
        <v>0</v>
      </c>
      <c r="E4867">
        <v>1</v>
      </c>
      <c r="F4867">
        <v>0</v>
      </c>
      <c r="G4867" t="s">
        <v>13774</v>
      </c>
      <c r="K4867">
        <v>1.2047586911504699E+18</v>
      </c>
      <c r="L4867" t="s">
        <v>13775</v>
      </c>
    </row>
    <row r="4868" spans="1:12" x14ac:dyDescent="0.2">
      <c r="A4868" s="1">
        <v>43810.572094907409</v>
      </c>
      <c r="B4868" t="s">
        <v>13776</v>
      </c>
      <c r="D4868">
        <v>1</v>
      </c>
      <c r="E4868">
        <v>0</v>
      </c>
      <c r="F4868">
        <v>0</v>
      </c>
      <c r="G4868" t="s">
        <v>13777</v>
      </c>
      <c r="K4868">
        <v>1.2047586895146801E+18</v>
      </c>
      <c r="L4868" t="s">
        <v>13778</v>
      </c>
    </row>
    <row r="4869" spans="1:12" x14ac:dyDescent="0.2">
      <c r="A4869" s="1">
        <v>43810.572025462963</v>
      </c>
      <c r="B4869" t="s">
        <v>13779</v>
      </c>
      <c r="D4869">
        <v>1</v>
      </c>
      <c r="E4869">
        <v>0</v>
      </c>
      <c r="F4869">
        <v>2</v>
      </c>
      <c r="G4869" t="s">
        <v>13780</v>
      </c>
      <c r="K4869">
        <v>1.20475866293119E+18</v>
      </c>
      <c r="L4869" t="s">
        <v>13781</v>
      </c>
    </row>
    <row r="4870" spans="1:12" x14ac:dyDescent="0.2">
      <c r="A4870" s="1">
        <v>43810.571944444448</v>
      </c>
      <c r="B4870" t="s">
        <v>13782</v>
      </c>
      <c r="D4870">
        <v>0</v>
      </c>
      <c r="E4870">
        <v>6</v>
      </c>
      <c r="F4870">
        <v>2</v>
      </c>
      <c r="G4870" t="s">
        <v>13783</v>
      </c>
      <c r="K4870">
        <v>1.20475863663295E+18</v>
      </c>
      <c r="L4870" t="s">
        <v>13784</v>
      </c>
    </row>
    <row r="4871" spans="1:12" x14ac:dyDescent="0.2">
      <c r="A4871" s="1">
        <v>43810.571921296294</v>
      </c>
      <c r="B4871" t="s">
        <v>13785</v>
      </c>
      <c r="D4871">
        <v>0</v>
      </c>
      <c r="E4871">
        <v>14</v>
      </c>
      <c r="F4871">
        <v>23</v>
      </c>
      <c r="G4871" t="s">
        <v>13786</v>
      </c>
      <c r="J4871" t="s">
        <v>8442</v>
      </c>
      <c r="K4871">
        <v>1.2047586281353001E+18</v>
      </c>
      <c r="L4871" t="s">
        <v>13787</v>
      </c>
    </row>
    <row r="4872" spans="1:12" x14ac:dyDescent="0.2">
      <c r="A4872" s="1">
        <v>43810.571921296294</v>
      </c>
      <c r="B4872" t="s">
        <v>13788</v>
      </c>
      <c r="D4872">
        <v>0</v>
      </c>
      <c r="E4872">
        <v>1</v>
      </c>
      <c r="F4872">
        <v>0</v>
      </c>
      <c r="G4872" t="s">
        <v>13789</v>
      </c>
      <c r="K4872">
        <v>1.2047586246749599E+18</v>
      </c>
      <c r="L4872" t="s">
        <v>13790</v>
      </c>
    </row>
    <row r="4873" spans="1:12" x14ac:dyDescent="0.2">
      <c r="A4873" s="1">
        <v>43810.571805555555</v>
      </c>
      <c r="B4873" t="s">
        <v>13791</v>
      </c>
      <c r="D4873">
        <v>0</v>
      </c>
      <c r="E4873">
        <v>0</v>
      </c>
      <c r="F4873">
        <v>0</v>
      </c>
      <c r="G4873" t="s">
        <v>13792</v>
      </c>
      <c r="K4873">
        <v>1.2047585838979899E+18</v>
      </c>
      <c r="L4873" t="s">
        <v>13793</v>
      </c>
    </row>
    <row r="4874" spans="1:12" x14ac:dyDescent="0.2">
      <c r="A4874" s="1">
        <v>43810.571712962963</v>
      </c>
      <c r="B4874" t="s">
        <v>13794</v>
      </c>
      <c r="D4874">
        <v>0</v>
      </c>
      <c r="E4874">
        <v>0</v>
      </c>
      <c r="F4874">
        <v>0</v>
      </c>
      <c r="G4874" t="s">
        <v>13795</v>
      </c>
      <c r="K4874">
        <v>1.2047585497101399E+18</v>
      </c>
      <c r="L4874" t="s">
        <v>13796</v>
      </c>
    </row>
    <row r="4875" spans="1:12" x14ac:dyDescent="0.2">
      <c r="A4875" s="1">
        <v>43810.571608796294</v>
      </c>
      <c r="B4875" t="s">
        <v>13797</v>
      </c>
      <c r="D4875">
        <v>0</v>
      </c>
      <c r="E4875">
        <v>0</v>
      </c>
      <c r="F4875">
        <v>1</v>
      </c>
      <c r="G4875" t="s">
        <v>13798</v>
      </c>
      <c r="K4875">
        <v>1.2047585136517299E+18</v>
      </c>
      <c r="L4875" t="s">
        <v>13799</v>
      </c>
    </row>
    <row r="4876" spans="1:12" x14ac:dyDescent="0.2">
      <c r="A4876" s="1">
        <v>43810.571608796294</v>
      </c>
      <c r="B4876" t="s">
        <v>13800</v>
      </c>
      <c r="D4876">
        <v>0</v>
      </c>
      <c r="E4876">
        <v>0</v>
      </c>
      <c r="F4876">
        <v>0</v>
      </c>
      <c r="G4876" t="s">
        <v>6451</v>
      </c>
      <c r="K4876">
        <v>1.20475851102608E+18</v>
      </c>
      <c r="L4876" t="s">
        <v>13801</v>
      </c>
    </row>
    <row r="4877" spans="1:12" x14ac:dyDescent="0.2">
      <c r="A4877" s="1">
        <v>43810.571597222224</v>
      </c>
      <c r="B4877" t="s">
        <v>13802</v>
      </c>
      <c r="D4877">
        <v>2</v>
      </c>
      <c r="E4877">
        <v>0</v>
      </c>
      <c r="F4877">
        <v>0</v>
      </c>
      <c r="G4877" t="s">
        <v>13803</v>
      </c>
      <c r="K4877">
        <v>1.20475850718415E+18</v>
      </c>
      <c r="L4877" t="s">
        <v>13804</v>
      </c>
    </row>
    <row r="4878" spans="1:12" x14ac:dyDescent="0.2">
      <c r="A4878" s="1">
        <v>43810.571539351855</v>
      </c>
      <c r="B4878" t="s">
        <v>13805</v>
      </c>
      <c r="D4878">
        <v>0</v>
      </c>
      <c r="E4878">
        <v>0</v>
      </c>
      <c r="F4878">
        <v>0</v>
      </c>
      <c r="G4878" t="s">
        <v>13806</v>
      </c>
      <c r="K4878">
        <v>1.20475848785679E+18</v>
      </c>
      <c r="L4878" t="s">
        <v>13807</v>
      </c>
    </row>
    <row r="4879" spans="1:12" x14ac:dyDescent="0.2">
      <c r="A4879" s="1">
        <v>43810.571527777778</v>
      </c>
      <c r="B4879" t="s">
        <v>13808</v>
      </c>
      <c r="D4879">
        <v>0</v>
      </c>
      <c r="E4879">
        <v>0</v>
      </c>
      <c r="F4879">
        <v>0</v>
      </c>
      <c r="G4879" t="s">
        <v>13809</v>
      </c>
      <c r="K4879">
        <v>1.2047584848410399E+18</v>
      </c>
      <c r="L4879" t="s">
        <v>13810</v>
      </c>
    </row>
    <row r="4880" spans="1:12" x14ac:dyDescent="0.2">
      <c r="A4880" s="1">
        <v>43810.571469907409</v>
      </c>
      <c r="B4880" t="s">
        <v>13811</v>
      </c>
      <c r="D4880">
        <v>0</v>
      </c>
      <c r="E4880">
        <v>0</v>
      </c>
      <c r="F4880">
        <v>0</v>
      </c>
      <c r="G4880" t="s">
        <v>13812</v>
      </c>
      <c r="K4880">
        <v>1.20475846459521E+18</v>
      </c>
      <c r="L4880" t="s">
        <v>13813</v>
      </c>
    </row>
    <row r="4881" spans="1:12" x14ac:dyDescent="0.2">
      <c r="A4881" s="1">
        <v>43810.57135416667</v>
      </c>
      <c r="B4881" t="s">
        <v>13814</v>
      </c>
      <c r="D4881">
        <v>6</v>
      </c>
      <c r="E4881">
        <v>49</v>
      </c>
      <c r="F4881">
        <v>62</v>
      </c>
      <c r="G4881" t="s">
        <v>13815</v>
      </c>
      <c r="K4881">
        <v>1.2047584212763599E+18</v>
      </c>
      <c r="L4881" t="s">
        <v>13816</v>
      </c>
    </row>
    <row r="4882" spans="1:12" x14ac:dyDescent="0.2">
      <c r="A4882" s="1">
        <v>43810.571331018517</v>
      </c>
      <c r="B4882" t="s">
        <v>13817</v>
      </c>
      <c r="D4882">
        <v>0</v>
      </c>
      <c r="E4882">
        <v>0</v>
      </c>
      <c r="F4882">
        <v>0</v>
      </c>
      <c r="G4882" t="s">
        <v>13818</v>
      </c>
      <c r="K4882">
        <v>1.20475841119746E+18</v>
      </c>
      <c r="L4882" t="s">
        <v>13819</v>
      </c>
    </row>
    <row r="4883" spans="1:12" x14ac:dyDescent="0.2">
      <c r="A4883" s="1">
        <v>43810.571331018517</v>
      </c>
      <c r="B4883" t="s">
        <v>3401</v>
      </c>
      <c r="D4883">
        <v>2</v>
      </c>
      <c r="E4883">
        <v>2</v>
      </c>
      <c r="F4883">
        <v>3</v>
      </c>
      <c r="G4883" t="s">
        <v>13820</v>
      </c>
      <c r="I4883" t="e">
        <f>_xlfn.SINGLE(Saudi_Aramco _xlfn.SINGLE(tadawul))</f>
        <v>#NAME?</v>
      </c>
      <c r="K4883">
        <v>1.2047584109626501E+18</v>
      </c>
      <c r="L4883" t="s">
        <v>13821</v>
      </c>
    </row>
    <row r="4884" spans="1:12" x14ac:dyDescent="0.2">
      <c r="A4884" s="1">
        <v>43810.57130787037</v>
      </c>
      <c r="B4884" t="s">
        <v>13822</v>
      </c>
      <c r="D4884">
        <v>0</v>
      </c>
      <c r="E4884">
        <v>0</v>
      </c>
      <c r="F4884">
        <v>0</v>
      </c>
      <c r="G4884" t="s">
        <v>13823</v>
      </c>
      <c r="K4884">
        <v>1.2047584056064399E+18</v>
      </c>
      <c r="L4884" t="s">
        <v>13824</v>
      </c>
    </row>
    <row r="4885" spans="1:12" x14ac:dyDescent="0.2">
      <c r="A4885" s="1">
        <v>43810.571284722224</v>
      </c>
      <c r="B4885" t="s">
        <v>13825</v>
      </c>
      <c r="D4885">
        <v>0</v>
      </c>
      <c r="E4885">
        <v>0</v>
      </c>
      <c r="F4885">
        <v>0</v>
      </c>
      <c r="G4885" t="s">
        <v>13826</v>
      </c>
      <c r="K4885">
        <v>1.2047583956911601E+18</v>
      </c>
      <c r="L4885" t="s">
        <v>13827</v>
      </c>
    </row>
    <row r="4886" spans="1:12" x14ac:dyDescent="0.2">
      <c r="A4886" s="1">
        <v>43810.571250000001</v>
      </c>
      <c r="B4886" t="s">
        <v>13828</v>
      </c>
      <c r="D4886">
        <v>0</v>
      </c>
      <c r="E4886">
        <v>0</v>
      </c>
      <c r="F4886">
        <v>0</v>
      </c>
      <c r="G4886" t="s">
        <v>13829</v>
      </c>
      <c r="K4886">
        <v>1.20475838422813E+18</v>
      </c>
      <c r="L4886" t="s">
        <v>13830</v>
      </c>
    </row>
    <row r="4887" spans="1:12" x14ac:dyDescent="0.2">
      <c r="A4887" s="1">
        <v>43810.571192129632</v>
      </c>
      <c r="B4887" t="s">
        <v>13831</v>
      </c>
      <c r="D4887">
        <v>3</v>
      </c>
      <c r="E4887">
        <v>0</v>
      </c>
      <c r="F4887">
        <v>0</v>
      </c>
      <c r="G4887" t="s">
        <v>13832</v>
      </c>
      <c r="K4887">
        <v>1.20475836108816E+18</v>
      </c>
      <c r="L4887" t="s">
        <v>13833</v>
      </c>
    </row>
    <row r="4888" spans="1:12" x14ac:dyDescent="0.2">
      <c r="A4888" s="1">
        <v>43810.571157407408</v>
      </c>
      <c r="B4888" t="s">
        <v>4743</v>
      </c>
      <c r="D4888">
        <v>0</v>
      </c>
      <c r="E4888">
        <v>59</v>
      </c>
      <c r="F4888">
        <v>71</v>
      </c>
      <c r="G4888" t="s">
        <v>13834</v>
      </c>
      <c r="K4888">
        <v>1.20475835077438E+18</v>
      </c>
      <c r="L4888" t="s">
        <v>13835</v>
      </c>
    </row>
    <row r="4889" spans="1:12" x14ac:dyDescent="0.2">
      <c r="A4889" s="1">
        <v>43810.571134259262</v>
      </c>
      <c r="B4889" t="s">
        <v>13805</v>
      </c>
      <c r="D4889">
        <v>0</v>
      </c>
      <c r="E4889">
        <v>0</v>
      </c>
      <c r="F4889">
        <v>0</v>
      </c>
      <c r="G4889" t="s">
        <v>13806</v>
      </c>
      <c r="K4889">
        <v>1.20475834026765E+18</v>
      </c>
      <c r="L4889" t="s">
        <v>13836</v>
      </c>
    </row>
    <row r="4890" spans="1:12" x14ac:dyDescent="0.2">
      <c r="A4890" s="1">
        <v>43810.571122685185</v>
      </c>
      <c r="B4890" t="s">
        <v>13837</v>
      </c>
      <c r="D4890">
        <v>0</v>
      </c>
      <c r="E4890">
        <v>0</v>
      </c>
      <c r="F4890">
        <v>0</v>
      </c>
      <c r="G4890" t="s">
        <v>11745</v>
      </c>
      <c r="K4890">
        <v>1.2047583384473101E+18</v>
      </c>
      <c r="L4890" t="s">
        <v>13838</v>
      </c>
    </row>
    <row r="4891" spans="1:12" x14ac:dyDescent="0.2">
      <c r="A4891" s="1">
        <v>43810.571122685185</v>
      </c>
      <c r="B4891" t="s">
        <v>13839</v>
      </c>
      <c r="D4891">
        <v>0</v>
      </c>
      <c r="E4891">
        <v>2</v>
      </c>
      <c r="F4891">
        <v>1</v>
      </c>
      <c r="G4891" t="s">
        <v>6451</v>
      </c>
      <c r="K4891">
        <v>1.20475833759582E+18</v>
      </c>
      <c r="L4891" t="s">
        <v>13840</v>
      </c>
    </row>
    <row r="4892" spans="1:12" x14ac:dyDescent="0.2">
      <c r="A4892" s="1">
        <v>43810.571099537039</v>
      </c>
      <c r="B4892" t="s">
        <v>13841</v>
      </c>
      <c r="D4892">
        <v>0</v>
      </c>
      <c r="E4892">
        <v>0</v>
      </c>
      <c r="F4892">
        <v>0</v>
      </c>
      <c r="G4892" t="s">
        <v>13842</v>
      </c>
      <c r="K4892">
        <v>1.20475832995379E+18</v>
      </c>
      <c r="L4892" t="s">
        <v>13843</v>
      </c>
    </row>
    <row r="4893" spans="1:12" x14ac:dyDescent="0.2">
      <c r="A4893" s="1">
        <v>43810.571076388886</v>
      </c>
      <c r="B4893" t="s">
        <v>13844</v>
      </c>
      <c r="D4893">
        <v>4</v>
      </c>
      <c r="E4893">
        <v>14</v>
      </c>
      <c r="F4893">
        <v>4</v>
      </c>
      <c r="G4893" t="s">
        <v>13845</v>
      </c>
      <c r="K4893">
        <v>1.20475831820975E+18</v>
      </c>
      <c r="L4893" t="s">
        <v>13846</v>
      </c>
    </row>
    <row r="4894" spans="1:12" x14ac:dyDescent="0.2">
      <c r="A4894" s="1">
        <v>43810.570972222224</v>
      </c>
      <c r="B4894" t="s">
        <v>13091</v>
      </c>
      <c r="D4894">
        <v>0</v>
      </c>
      <c r="E4894">
        <v>2</v>
      </c>
      <c r="F4894">
        <v>0</v>
      </c>
      <c r="G4894" t="s">
        <v>13847</v>
      </c>
      <c r="K4894">
        <v>1.2047582805910799E+18</v>
      </c>
      <c r="L4894" t="s">
        <v>13848</v>
      </c>
    </row>
    <row r="4895" spans="1:12" x14ac:dyDescent="0.2">
      <c r="A4895" s="1">
        <v>43810.570937500001</v>
      </c>
      <c r="B4895" t="s">
        <v>13849</v>
      </c>
      <c r="D4895">
        <v>0</v>
      </c>
      <c r="E4895">
        <v>0</v>
      </c>
      <c r="F4895">
        <v>2</v>
      </c>
      <c r="G4895" t="s">
        <v>13850</v>
      </c>
      <c r="K4895">
        <v>1.20475827074706E+18</v>
      </c>
      <c r="L4895" t="s">
        <v>13851</v>
      </c>
    </row>
    <row r="4896" spans="1:12" x14ac:dyDescent="0.2">
      <c r="A4896" s="1">
        <v>43810.570914351854</v>
      </c>
      <c r="B4896" t="s">
        <v>13852</v>
      </c>
      <c r="D4896">
        <v>0</v>
      </c>
      <c r="E4896">
        <v>0</v>
      </c>
      <c r="F4896">
        <v>2</v>
      </c>
      <c r="G4896" t="s">
        <v>13853</v>
      </c>
      <c r="K4896">
        <v>1.2047582618676401E+18</v>
      </c>
      <c r="L4896" t="s">
        <v>13854</v>
      </c>
    </row>
    <row r="4897" spans="1:12" x14ac:dyDescent="0.2">
      <c r="A4897" s="1">
        <v>43810.570879629631</v>
      </c>
      <c r="B4897" t="s">
        <v>13855</v>
      </c>
      <c r="D4897">
        <v>0</v>
      </c>
      <c r="E4897">
        <v>0</v>
      </c>
      <c r="F4897">
        <v>0</v>
      </c>
      <c r="G4897" t="s">
        <v>13856</v>
      </c>
      <c r="K4897">
        <v>1.2047582503165801E+18</v>
      </c>
      <c r="L4897" t="s">
        <v>13857</v>
      </c>
    </row>
    <row r="4898" spans="1:12" x14ac:dyDescent="0.2">
      <c r="A4898" s="1">
        <v>43810.570833333331</v>
      </c>
      <c r="B4898" t="s">
        <v>13858</v>
      </c>
      <c r="D4898">
        <v>1</v>
      </c>
      <c r="E4898">
        <v>0</v>
      </c>
      <c r="F4898">
        <v>0</v>
      </c>
      <c r="G4898" t="s">
        <v>13859</v>
      </c>
      <c r="K4898">
        <v>1.20475823121568E+18</v>
      </c>
      <c r="L4898" t="s">
        <v>13860</v>
      </c>
    </row>
    <row r="4899" spans="1:12" x14ac:dyDescent="0.2">
      <c r="A4899" s="1">
        <v>43810.570798611108</v>
      </c>
      <c r="B4899" t="s">
        <v>13861</v>
      </c>
      <c r="D4899">
        <v>3</v>
      </c>
      <c r="E4899">
        <v>0</v>
      </c>
      <c r="F4899">
        <v>5</v>
      </c>
      <c r="G4899" t="s">
        <v>13862</v>
      </c>
      <c r="K4899">
        <v>1.2047582179994199E+18</v>
      </c>
      <c r="L4899" t="s">
        <v>13863</v>
      </c>
    </row>
    <row r="4900" spans="1:12" x14ac:dyDescent="0.2">
      <c r="A4900" s="1">
        <v>43810.570775462962</v>
      </c>
      <c r="B4900" t="s">
        <v>9828</v>
      </c>
      <c r="D4900">
        <v>1</v>
      </c>
      <c r="E4900">
        <v>0</v>
      </c>
      <c r="F4900">
        <v>1</v>
      </c>
      <c r="G4900" t="s">
        <v>13864</v>
      </c>
      <c r="K4900">
        <v>1.20475820993377E+18</v>
      </c>
      <c r="L4900" t="s">
        <v>13865</v>
      </c>
    </row>
    <row r="4901" spans="1:12" x14ac:dyDescent="0.2">
      <c r="A4901" s="1">
        <v>43810.570752314816</v>
      </c>
      <c r="B4901" t="s">
        <v>13866</v>
      </c>
      <c r="D4901">
        <v>0</v>
      </c>
      <c r="E4901">
        <v>0</v>
      </c>
      <c r="F4901">
        <v>0</v>
      </c>
      <c r="G4901" t="s">
        <v>13867</v>
      </c>
      <c r="K4901">
        <v>1.2047582026272901E+18</v>
      </c>
      <c r="L4901" t="s">
        <v>13868</v>
      </c>
    </row>
    <row r="4902" spans="1:12" x14ac:dyDescent="0.2">
      <c r="A4902" s="1">
        <v>43810.570729166669</v>
      </c>
      <c r="B4902" t="s">
        <v>13869</v>
      </c>
      <c r="D4902">
        <v>2</v>
      </c>
      <c r="E4902">
        <v>13</v>
      </c>
      <c r="F4902">
        <v>15</v>
      </c>
      <c r="G4902" t="s">
        <v>13870</v>
      </c>
      <c r="K4902">
        <v>1.20475819500205E+18</v>
      </c>
      <c r="L4902" t="s">
        <v>13871</v>
      </c>
    </row>
    <row r="4903" spans="1:12" x14ac:dyDescent="0.2">
      <c r="A4903" s="1">
        <v>43810.5703125</v>
      </c>
      <c r="B4903" t="s">
        <v>13872</v>
      </c>
      <c r="D4903">
        <v>0</v>
      </c>
      <c r="E4903">
        <v>0</v>
      </c>
      <c r="F4903">
        <v>0</v>
      </c>
      <c r="G4903" t="s">
        <v>13873</v>
      </c>
      <c r="K4903">
        <v>1.2047580430466801E+18</v>
      </c>
      <c r="L4903" t="s">
        <v>13874</v>
      </c>
    </row>
    <row r="4904" spans="1:12" x14ac:dyDescent="0.2">
      <c r="A4904" s="1">
        <v>43810.5703125</v>
      </c>
      <c r="B4904" t="s">
        <v>13875</v>
      </c>
      <c r="D4904">
        <v>0</v>
      </c>
      <c r="E4904">
        <v>0</v>
      </c>
      <c r="F4904">
        <v>0</v>
      </c>
      <c r="G4904" t="s">
        <v>13876</v>
      </c>
      <c r="K4904">
        <v>1.20475804301295E+18</v>
      </c>
      <c r="L4904" t="s">
        <v>13877</v>
      </c>
    </row>
    <row r="4905" spans="1:12" x14ac:dyDescent="0.2">
      <c r="A4905" s="1">
        <v>43810.570289351854</v>
      </c>
      <c r="B4905" t="s">
        <v>13878</v>
      </c>
      <c r="D4905">
        <v>0</v>
      </c>
      <c r="E4905">
        <v>3</v>
      </c>
      <c r="F4905">
        <v>3</v>
      </c>
      <c r="G4905" t="s">
        <v>13879</v>
      </c>
      <c r="K4905">
        <v>1.20475803503137E+18</v>
      </c>
      <c r="L4905" t="s">
        <v>13880</v>
      </c>
    </row>
    <row r="4906" spans="1:12" x14ac:dyDescent="0.2">
      <c r="A4906" s="1">
        <v>43810.570196759261</v>
      </c>
      <c r="B4906" t="s">
        <v>13881</v>
      </c>
      <c r="D4906">
        <v>0</v>
      </c>
      <c r="E4906">
        <v>0</v>
      </c>
      <c r="F4906">
        <v>0</v>
      </c>
      <c r="G4906" t="s">
        <v>13882</v>
      </c>
      <c r="K4906">
        <v>1.2047580014433201E+18</v>
      </c>
      <c r="L4906" t="s">
        <v>13883</v>
      </c>
    </row>
    <row r="4907" spans="1:12" x14ac:dyDescent="0.2">
      <c r="A4907" s="1">
        <v>43810.570173611108</v>
      </c>
      <c r="B4907" t="s">
        <v>13884</v>
      </c>
      <c r="D4907">
        <v>0</v>
      </c>
      <c r="E4907">
        <v>0</v>
      </c>
      <c r="F4907">
        <v>0</v>
      </c>
      <c r="G4907" t="s">
        <v>6451</v>
      </c>
      <c r="K4907">
        <v>1.2047579921445901E+18</v>
      </c>
      <c r="L4907" t="s">
        <v>13885</v>
      </c>
    </row>
    <row r="4908" spans="1:12" x14ac:dyDescent="0.2">
      <c r="A4908" s="1">
        <v>43810.570115740738</v>
      </c>
      <c r="B4908" t="s">
        <v>13886</v>
      </c>
      <c r="D4908">
        <v>15</v>
      </c>
      <c r="E4908">
        <v>72</v>
      </c>
      <c r="F4908">
        <v>127</v>
      </c>
      <c r="G4908" t="s">
        <v>13887</v>
      </c>
      <c r="K4908">
        <v>1.2047579701747699E+18</v>
      </c>
      <c r="L4908" t="s">
        <v>13888</v>
      </c>
    </row>
    <row r="4909" spans="1:12" x14ac:dyDescent="0.2">
      <c r="A4909" s="1">
        <v>43810.57</v>
      </c>
      <c r="B4909" t="s">
        <v>13889</v>
      </c>
      <c r="D4909">
        <v>0</v>
      </c>
      <c r="E4909">
        <v>0</v>
      </c>
      <c r="F4909">
        <v>0</v>
      </c>
      <c r="G4909" t="s">
        <v>10635</v>
      </c>
      <c r="K4909">
        <v>1.2047579319351501E+18</v>
      </c>
      <c r="L4909" t="s">
        <v>13890</v>
      </c>
    </row>
    <row r="4910" spans="1:12" x14ac:dyDescent="0.2">
      <c r="A4910" s="1">
        <v>43810.569965277777</v>
      </c>
      <c r="B4910" t="s">
        <v>13891</v>
      </c>
      <c r="D4910">
        <v>0</v>
      </c>
      <c r="E4910">
        <v>0</v>
      </c>
      <c r="F4910">
        <v>0</v>
      </c>
      <c r="G4910" t="s">
        <v>13892</v>
      </c>
      <c r="K4910">
        <v>1.2047579172678899E+18</v>
      </c>
      <c r="L4910" t="s">
        <v>13893</v>
      </c>
    </row>
    <row r="4911" spans="1:12" x14ac:dyDescent="0.2">
      <c r="A4911" s="1">
        <v>43810.569895833331</v>
      </c>
      <c r="B4911" t="s">
        <v>13894</v>
      </c>
      <c r="D4911">
        <v>0</v>
      </c>
      <c r="E4911">
        <v>3</v>
      </c>
      <c r="F4911">
        <v>2</v>
      </c>
      <c r="G4911" t="s">
        <v>13895</v>
      </c>
      <c r="I4911" t="e">
        <f>SaudiPetrol</f>
        <v>#NAME?</v>
      </c>
      <c r="K4911">
        <v>1.20475789268926E+18</v>
      </c>
      <c r="L4911" t="s">
        <v>13896</v>
      </c>
    </row>
    <row r="4912" spans="1:12" x14ac:dyDescent="0.2">
      <c r="A4912" s="1">
        <v>43810.569849537038</v>
      </c>
      <c r="B4912" t="s">
        <v>13897</v>
      </c>
      <c r="C4912" t="s">
        <v>3452</v>
      </c>
      <c r="D4912">
        <v>0</v>
      </c>
      <c r="E4912">
        <v>0</v>
      </c>
      <c r="F4912">
        <v>0</v>
      </c>
      <c r="G4912" t="s">
        <v>13898</v>
      </c>
      <c r="K4912">
        <v>1.2047578762349499E+18</v>
      </c>
      <c r="L4912" t="s">
        <v>13899</v>
      </c>
    </row>
    <row r="4913" spans="1:12" x14ac:dyDescent="0.2">
      <c r="A4913" s="1">
        <v>43810.569791666669</v>
      </c>
      <c r="B4913" t="s">
        <v>13900</v>
      </c>
      <c r="D4913">
        <v>0</v>
      </c>
      <c r="E4913">
        <v>2</v>
      </c>
      <c r="F4913">
        <v>5</v>
      </c>
      <c r="G4913" t="s">
        <v>13901</v>
      </c>
      <c r="I4913" t="e">
        <f>_xlfn.SINGLE(kbsalsaud _xlfn.SINGLE(Turki_alalshikh))</f>
        <v>#NAME?</v>
      </c>
      <c r="K4913">
        <v>1.2047578534808599E+18</v>
      </c>
      <c r="L4913" t="s">
        <v>13902</v>
      </c>
    </row>
    <row r="4914" spans="1:12" x14ac:dyDescent="0.2">
      <c r="A4914" s="1">
        <v>43810.569733796299</v>
      </c>
      <c r="B4914" t="s">
        <v>13903</v>
      </c>
      <c r="D4914">
        <v>2</v>
      </c>
      <c r="E4914">
        <v>2</v>
      </c>
      <c r="F4914">
        <v>7</v>
      </c>
      <c r="G4914" t="s">
        <v>13904</v>
      </c>
      <c r="K4914">
        <v>1.2047578337213701E+18</v>
      </c>
      <c r="L4914" t="s">
        <v>13905</v>
      </c>
    </row>
    <row r="4915" spans="1:12" x14ac:dyDescent="0.2">
      <c r="A4915" s="1">
        <v>43810.569675925923</v>
      </c>
      <c r="B4915" t="s">
        <v>13906</v>
      </c>
      <c r="D4915">
        <v>0</v>
      </c>
      <c r="E4915">
        <v>55</v>
      </c>
      <c r="F4915">
        <v>9</v>
      </c>
      <c r="G4915" t="s">
        <v>13907</v>
      </c>
      <c r="K4915">
        <v>1.20475781436897E+18</v>
      </c>
      <c r="L4915" t="s">
        <v>13908</v>
      </c>
    </row>
    <row r="4916" spans="1:12" x14ac:dyDescent="0.2">
      <c r="A4916" s="1">
        <v>43810.569594907407</v>
      </c>
      <c r="B4916" t="s">
        <v>9828</v>
      </c>
      <c r="D4916">
        <v>0</v>
      </c>
      <c r="E4916">
        <v>1</v>
      </c>
      <c r="F4916">
        <v>0</v>
      </c>
      <c r="G4916" t="s">
        <v>13909</v>
      </c>
      <c r="K4916">
        <v>1.2047577846816799E+18</v>
      </c>
      <c r="L4916" t="s">
        <v>13910</v>
      </c>
    </row>
    <row r="4917" spans="1:12" x14ac:dyDescent="0.2">
      <c r="A4917" s="1">
        <v>43810.569409722222</v>
      </c>
      <c r="B4917" t="s">
        <v>13911</v>
      </c>
      <c r="D4917">
        <v>0</v>
      </c>
      <c r="E4917">
        <v>2</v>
      </c>
      <c r="F4917">
        <v>2</v>
      </c>
      <c r="G4917" t="s">
        <v>13912</v>
      </c>
      <c r="K4917">
        <v>1.20475771446064E+18</v>
      </c>
      <c r="L4917" t="s">
        <v>13913</v>
      </c>
    </row>
    <row r="4918" spans="1:12" x14ac:dyDescent="0.2">
      <c r="A4918" s="1">
        <v>43810.569386574076</v>
      </c>
      <c r="B4918" t="s">
        <v>13839</v>
      </c>
      <c r="D4918">
        <v>0</v>
      </c>
      <c r="E4918">
        <v>0</v>
      </c>
      <c r="F4918">
        <v>0</v>
      </c>
      <c r="G4918" t="s">
        <v>6451</v>
      </c>
      <c r="K4918">
        <v>1.2047577082488901E+18</v>
      </c>
      <c r="L4918" t="s">
        <v>13914</v>
      </c>
    </row>
    <row r="4919" spans="1:12" x14ac:dyDescent="0.2">
      <c r="A4919" s="1">
        <v>43810.569363425922</v>
      </c>
      <c r="B4919" t="s">
        <v>13915</v>
      </c>
      <c r="D4919">
        <v>0</v>
      </c>
      <c r="E4919">
        <v>0</v>
      </c>
      <c r="F4919">
        <v>0</v>
      </c>
      <c r="G4919" t="s">
        <v>13916</v>
      </c>
      <c r="K4919">
        <v>1.20475770123601E+18</v>
      </c>
      <c r="L4919" t="s">
        <v>13917</v>
      </c>
    </row>
    <row r="4920" spans="1:12" x14ac:dyDescent="0.2">
      <c r="A4920" s="1">
        <v>43810.569328703707</v>
      </c>
      <c r="B4920" t="s">
        <v>13918</v>
      </c>
      <c r="D4920">
        <v>1</v>
      </c>
      <c r="E4920">
        <v>0</v>
      </c>
      <c r="F4920">
        <v>1</v>
      </c>
      <c r="G4920" t="s">
        <v>13919</v>
      </c>
      <c r="K4920">
        <v>1.2047576882043599E+18</v>
      </c>
      <c r="L4920" t="s">
        <v>13920</v>
      </c>
    </row>
    <row r="4921" spans="1:12" x14ac:dyDescent="0.2">
      <c r="A4921" s="1">
        <v>43810.569155092591</v>
      </c>
      <c r="B4921" t="s">
        <v>13921</v>
      </c>
      <c r="D4921">
        <v>0</v>
      </c>
      <c r="E4921">
        <v>0</v>
      </c>
      <c r="F4921">
        <v>0</v>
      </c>
      <c r="G4921" t="s">
        <v>13922</v>
      </c>
      <c r="K4921">
        <v>1.2047576235449001E+18</v>
      </c>
      <c r="L4921" t="s">
        <v>13923</v>
      </c>
    </row>
    <row r="4922" spans="1:12" x14ac:dyDescent="0.2">
      <c r="A4922" s="1">
        <v>43810.569131944445</v>
      </c>
      <c r="B4922" t="s">
        <v>13924</v>
      </c>
      <c r="D4922">
        <v>0</v>
      </c>
      <c r="E4922">
        <v>0</v>
      </c>
      <c r="F4922">
        <v>0</v>
      </c>
      <c r="G4922" t="s">
        <v>13925</v>
      </c>
      <c r="K4922">
        <v>1.2047576155254001E+18</v>
      </c>
      <c r="L4922" t="s">
        <v>13926</v>
      </c>
    </row>
    <row r="4923" spans="1:12" x14ac:dyDescent="0.2">
      <c r="A4923" s="1">
        <v>43810.569085648145</v>
      </c>
      <c r="B4923" t="s">
        <v>13927</v>
      </c>
      <c r="D4923">
        <v>1</v>
      </c>
      <c r="E4923">
        <v>29</v>
      </c>
      <c r="F4923">
        <v>19</v>
      </c>
      <c r="G4923" t="s">
        <v>13928</v>
      </c>
      <c r="K4923">
        <v>1.2047575987062999E+18</v>
      </c>
      <c r="L4923" t="s">
        <v>13929</v>
      </c>
    </row>
    <row r="4924" spans="1:12" x14ac:dyDescent="0.2">
      <c r="A4924" s="1">
        <v>43810.569074074076</v>
      </c>
      <c r="B4924" t="s">
        <v>13930</v>
      </c>
      <c r="D4924">
        <v>0</v>
      </c>
      <c r="E4924">
        <v>0</v>
      </c>
      <c r="F4924">
        <v>0</v>
      </c>
      <c r="G4924" t="s">
        <v>13931</v>
      </c>
      <c r="K4924">
        <v>1.20475759595058E+18</v>
      </c>
      <c r="L4924" t="s">
        <v>13932</v>
      </c>
    </row>
    <row r="4925" spans="1:12" x14ac:dyDescent="0.2">
      <c r="A4925" s="1">
        <v>43810.569062499999</v>
      </c>
      <c r="B4925" t="s">
        <v>13933</v>
      </c>
      <c r="D4925">
        <v>0</v>
      </c>
      <c r="E4925">
        <v>0</v>
      </c>
      <c r="F4925">
        <v>1</v>
      </c>
      <c r="G4925" t="s">
        <v>13934</v>
      </c>
      <c r="K4925">
        <v>1.20475759071617E+18</v>
      </c>
      <c r="L4925" t="s">
        <v>13935</v>
      </c>
    </row>
    <row r="4926" spans="1:12" x14ac:dyDescent="0.2">
      <c r="A4926" s="1">
        <v>43810.569062499999</v>
      </c>
      <c r="B4926" t="s">
        <v>13936</v>
      </c>
      <c r="D4926">
        <v>0</v>
      </c>
      <c r="E4926">
        <v>3</v>
      </c>
      <c r="F4926">
        <v>1</v>
      </c>
      <c r="G4926" t="s">
        <v>13937</v>
      </c>
      <c r="K4926">
        <v>1.20475758944941E+18</v>
      </c>
      <c r="L4926" t="s">
        <v>13938</v>
      </c>
    </row>
    <row r="4927" spans="1:12" x14ac:dyDescent="0.2">
      <c r="A4927" s="1">
        <v>43810.568993055553</v>
      </c>
      <c r="B4927" t="s">
        <v>12755</v>
      </c>
      <c r="D4927">
        <v>0</v>
      </c>
      <c r="E4927">
        <v>0</v>
      </c>
      <c r="F4927">
        <v>0</v>
      </c>
      <c r="G4927" t="s">
        <v>13939</v>
      </c>
      <c r="K4927">
        <v>1.2047575662045801E+18</v>
      </c>
      <c r="L4927" t="s">
        <v>13940</v>
      </c>
    </row>
    <row r="4928" spans="1:12" x14ac:dyDescent="0.2">
      <c r="A4928" s="1">
        <v>43810.568912037037</v>
      </c>
      <c r="B4928" t="s">
        <v>13941</v>
      </c>
      <c r="D4928">
        <v>0</v>
      </c>
      <c r="E4928">
        <v>0</v>
      </c>
      <c r="F4928">
        <v>0</v>
      </c>
      <c r="G4928" t="s">
        <v>13942</v>
      </c>
      <c r="K4928">
        <v>1.2047575369158001E+18</v>
      </c>
      <c r="L4928" t="s">
        <v>13943</v>
      </c>
    </row>
    <row r="4929" spans="1:12" x14ac:dyDescent="0.2">
      <c r="A4929" s="1">
        <v>43810.568807870368</v>
      </c>
      <c r="B4929" t="s">
        <v>13944</v>
      </c>
      <c r="D4929">
        <v>0</v>
      </c>
      <c r="E4929">
        <v>0</v>
      </c>
      <c r="F4929">
        <v>0</v>
      </c>
      <c r="G4929" t="s">
        <v>13945</v>
      </c>
      <c r="K4929">
        <v>1.2047574986343401E+18</v>
      </c>
      <c r="L4929" t="s">
        <v>13946</v>
      </c>
    </row>
    <row r="4930" spans="1:12" x14ac:dyDescent="0.2">
      <c r="A4930" s="1">
        <v>43810.568726851852</v>
      </c>
      <c r="B4930" t="s">
        <v>5830</v>
      </c>
      <c r="D4930">
        <v>2</v>
      </c>
      <c r="E4930">
        <v>86</v>
      </c>
      <c r="F4930">
        <v>91</v>
      </c>
      <c r="G4930" t="s">
        <v>13947</v>
      </c>
      <c r="K4930">
        <v>1.2047574678943401E+18</v>
      </c>
      <c r="L4930" t="s">
        <v>13948</v>
      </c>
    </row>
    <row r="4931" spans="1:12" x14ac:dyDescent="0.2">
      <c r="A4931" s="1">
        <v>43810.568726851852</v>
      </c>
      <c r="B4931" t="s">
        <v>13949</v>
      </c>
      <c r="D4931">
        <v>1</v>
      </c>
      <c r="E4931">
        <v>0</v>
      </c>
      <c r="F4931">
        <v>0</v>
      </c>
      <c r="G4931" t="s">
        <v>13950</v>
      </c>
      <c r="K4931">
        <v>1.2047574675797601E+18</v>
      </c>
      <c r="L4931" t="s">
        <v>13951</v>
      </c>
    </row>
    <row r="4932" spans="1:12" x14ac:dyDescent="0.2">
      <c r="A4932" s="1">
        <v>43810.568703703706</v>
      </c>
      <c r="B4932" t="s">
        <v>13952</v>
      </c>
      <c r="D4932">
        <v>0</v>
      </c>
      <c r="E4932">
        <v>0</v>
      </c>
      <c r="F4932">
        <v>0</v>
      </c>
      <c r="G4932" t="s">
        <v>13953</v>
      </c>
      <c r="K4932">
        <v>1.20475745976161E+18</v>
      </c>
      <c r="L4932" t="s">
        <v>13954</v>
      </c>
    </row>
    <row r="4933" spans="1:12" x14ac:dyDescent="0.2">
      <c r="A4933" s="1">
        <v>43810.568668981483</v>
      </c>
      <c r="B4933" t="s">
        <v>13955</v>
      </c>
      <c r="D4933">
        <v>0</v>
      </c>
      <c r="E4933">
        <v>0</v>
      </c>
      <c r="F4933">
        <v>0</v>
      </c>
      <c r="G4933" t="s">
        <v>13956</v>
      </c>
      <c r="K4933">
        <v>1.2047574472290199E+18</v>
      </c>
      <c r="L4933" t="s">
        <v>13957</v>
      </c>
    </row>
    <row r="4934" spans="1:12" x14ac:dyDescent="0.2">
      <c r="A4934" s="1">
        <v>43810.568657407406</v>
      </c>
      <c r="B4934" t="s">
        <v>13958</v>
      </c>
      <c r="D4934">
        <v>2</v>
      </c>
      <c r="E4934">
        <v>0</v>
      </c>
      <c r="F4934">
        <v>0</v>
      </c>
      <c r="G4934" t="s">
        <v>13959</v>
      </c>
      <c r="K4934">
        <v>1.20475744335342E+18</v>
      </c>
      <c r="L4934" t="s">
        <v>13960</v>
      </c>
    </row>
    <row r="4935" spans="1:12" x14ac:dyDescent="0.2">
      <c r="A4935" s="1">
        <v>43810.568391203706</v>
      </c>
      <c r="B4935" t="s">
        <v>13961</v>
      </c>
      <c r="D4935">
        <v>0</v>
      </c>
      <c r="E4935">
        <v>1</v>
      </c>
      <c r="F4935">
        <v>3</v>
      </c>
      <c r="G4935" t="s">
        <v>13962</v>
      </c>
      <c r="K4935">
        <v>1.20475734649021E+18</v>
      </c>
      <c r="L4935" t="s">
        <v>13963</v>
      </c>
    </row>
    <row r="4936" spans="1:12" x14ac:dyDescent="0.2">
      <c r="A4936" s="1">
        <v>43810.568287037036</v>
      </c>
      <c r="B4936" t="s">
        <v>13964</v>
      </c>
      <c r="C4936" t="s">
        <v>13965</v>
      </c>
      <c r="D4936">
        <v>2</v>
      </c>
      <c r="E4936">
        <v>0</v>
      </c>
      <c r="F4936">
        <v>0</v>
      </c>
      <c r="G4936" t="s">
        <v>13966</v>
      </c>
      <c r="K4936">
        <v>1.20475731002915E+18</v>
      </c>
      <c r="L4936" t="s">
        <v>13967</v>
      </c>
    </row>
    <row r="4937" spans="1:12" x14ac:dyDescent="0.2">
      <c r="A4937" s="1">
        <v>43810.568287037036</v>
      </c>
      <c r="B4937" t="s">
        <v>13968</v>
      </c>
      <c r="D4937">
        <v>0</v>
      </c>
      <c r="E4937">
        <v>0</v>
      </c>
      <c r="F4937">
        <v>0</v>
      </c>
      <c r="G4937" t="s">
        <v>13969</v>
      </c>
      <c r="K4937">
        <v>1.2047573077347899E+18</v>
      </c>
      <c r="L4937" t="s">
        <v>13970</v>
      </c>
    </row>
    <row r="4938" spans="1:12" x14ac:dyDescent="0.2">
      <c r="A4938" s="1">
        <v>43810.568229166667</v>
      </c>
      <c r="B4938" t="s">
        <v>13971</v>
      </c>
      <c r="C4938" t="s">
        <v>13972</v>
      </c>
      <c r="D4938">
        <v>0</v>
      </c>
      <c r="E4938">
        <v>0</v>
      </c>
      <c r="F4938">
        <v>0</v>
      </c>
      <c r="G4938" t="s">
        <v>13973</v>
      </c>
      <c r="K4938">
        <v>1.2047572885165499E+18</v>
      </c>
      <c r="L4938" t="s">
        <v>13974</v>
      </c>
    </row>
    <row r="4939" spans="1:12" x14ac:dyDescent="0.2">
      <c r="A4939" s="1">
        <v>43810.568078703705</v>
      </c>
      <c r="B4939" t="s">
        <v>13894</v>
      </c>
      <c r="D4939">
        <v>0</v>
      </c>
      <c r="E4939">
        <v>0</v>
      </c>
      <c r="F4939">
        <v>1</v>
      </c>
      <c r="G4939" t="s">
        <v>13975</v>
      </c>
      <c r="K4939">
        <v>1.2047572325351199E+18</v>
      </c>
      <c r="L4939" t="s">
        <v>13976</v>
      </c>
    </row>
    <row r="4940" spans="1:12" x14ac:dyDescent="0.2">
      <c r="A4940" s="1">
        <v>43810.568078703705</v>
      </c>
      <c r="B4940" t="s">
        <v>13977</v>
      </c>
      <c r="D4940">
        <v>1</v>
      </c>
      <c r="E4940">
        <v>0</v>
      </c>
      <c r="F4940">
        <v>1</v>
      </c>
      <c r="G4940" t="s">
        <v>13978</v>
      </c>
      <c r="K4940">
        <v>1.2047572325100001E+18</v>
      </c>
      <c r="L4940" t="s">
        <v>13979</v>
      </c>
    </row>
    <row r="4941" spans="1:12" x14ac:dyDescent="0.2">
      <c r="A4941" s="1">
        <v>43810.567986111113</v>
      </c>
      <c r="B4941" t="s">
        <v>13980</v>
      </c>
      <c r="D4941">
        <v>0</v>
      </c>
      <c r="E4941">
        <v>0</v>
      </c>
      <c r="F4941">
        <v>0</v>
      </c>
      <c r="G4941" t="s">
        <v>13981</v>
      </c>
      <c r="K4941">
        <v>1.20475720222707E+18</v>
      </c>
      <c r="L4941" t="s">
        <v>13982</v>
      </c>
    </row>
    <row r="4942" spans="1:12" x14ac:dyDescent="0.2">
      <c r="A4942" s="1">
        <v>43810.567986111113</v>
      </c>
      <c r="B4942" t="s">
        <v>13983</v>
      </c>
      <c r="D4942">
        <v>0</v>
      </c>
      <c r="E4942">
        <v>0</v>
      </c>
      <c r="F4942">
        <v>0</v>
      </c>
      <c r="G4942" t="s">
        <v>13984</v>
      </c>
      <c r="K4942">
        <v>1.20475719973987E+18</v>
      </c>
      <c r="L4942" t="s">
        <v>13985</v>
      </c>
    </row>
    <row r="4943" spans="1:12" x14ac:dyDescent="0.2">
      <c r="A4943" s="1">
        <v>43810.567974537036</v>
      </c>
      <c r="B4943" t="s">
        <v>13986</v>
      </c>
      <c r="D4943">
        <v>0</v>
      </c>
      <c r="E4943">
        <v>0</v>
      </c>
      <c r="F4943">
        <v>2</v>
      </c>
      <c r="G4943" t="s">
        <v>6451</v>
      </c>
      <c r="K4943">
        <v>1.20475719805374E+18</v>
      </c>
      <c r="L4943" t="s">
        <v>13987</v>
      </c>
    </row>
    <row r="4944" spans="1:12" x14ac:dyDescent="0.2">
      <c r="A4944" s="1">
        <v>43810.567974537036</v>
      </c>
      <c r="B4944" t="s">
        <v>6756</v>
      </c>
      <c r="D4944">
        <v>1</v>
      </c>
      <c r="E4944">
        <v>2</v>
      </c>
      <c r="F4944">
        <v>4</v>
      </c>
      <c r="G4944" t="s">
        <v>13988</v>
      </c>
      <c r="K4944">
        <v>1.2047571962753999E+18</v>
      </c>
      <c r="L4944" t="s">
        <v>13989</v>
      </c>
    </row>
    <row r="4945" spans="1:12" x14ac:dyDescent="0.2">
      <c r="A4945" s="1">
        <v>43810.567974537036</v>
      </c>
      <c r="B4945" t="s">
        <v>13990</v>
      </c>
      <c r="D4945">
        <v>0</v>
      </c>
      <c r="E4945">
        <v>0</v>
      </c>
      <c r="F4945">
        <v>0</v>
      </c>
      <c r="G4945" t="s">
        <v>13991</v>
      </c>
      <c r="K4945">
        <v>1.20475719612863E+18</v>
      </c>
      <c r="L4945" t="s">
        <v>13992</v>
      </c>
    </row>
    <row r="4946" spans="1:12" x14ac:dyDescent="0.2">
      <c r="A4946" s="1">
        <v>43810.567916666667</v>
      </c>
      <c r="B4946" t="s">
        <v>13993</v>
      </c>
      <c r="D4946">
        <v>0</v>
      </c>
      <c r="E4946">
        <v>0</v>
      </c>
      <c r="F4946">
        <v>0</v>
      </c>
      <c r="G4946" t="s">
        <v>13994</v>
      </c>
      <c r="K4946">
        <v>1.20475717551774E+18</v>
      </c>
      <c r="L4946" t="s">
        <v>13995</v>
      </c>
    </row>
    <row r="4947" spans="1:12" x14ac:dyDescent="0.2">
      <c r="A4947" s="1">
        <v>43810.567858796298</v>
      </c>
      <c r="B4947" t="s">
        <v>10057</v>
      </c>
      <c r="D4947">
        <v>25</v>
      </c>
      <c r="E4947">
        <v>325</v>
      </c>
      <c r="F4947">
        <v>341</v>
      </c>
      <c r="G4947" t="s">
        <v>13996</v>
      </c>
      <c r="K4947">
        <v>1.2047571557794199E+18</v>
      </c>
      <c r="L4947" t="s">
        <v>13997</v>
      </c>
    </row>
    <row r="4948" spans="1:12" x14ac:dyDescent="0.2">
      <c r="A4948" s="1">
        <v>43810.567824074074</v>
      </c>
      <c r="B4948" t="s">
        <v>13998</v>
      </c>
      <c r="D4948">
        <v>0</v>
      </c>
      <c r="E4948">
        <v>0</v>
      </c>
      <c r="F4948">
        <v>0</v>
      </c>
      <c r="G4948" t="s">
        <v>13999</v>
      </c>
      <c r="I4948" t="e">
        <f>_xlfn.SINGLE(SaifAlawagi22 _xlfn.SINGLE(SaudiMOH _xlfn.SINGLE(emara_sharqia _xlfn.SINGLE(tfrabiah _xlfn.SINGLE(fayez_malki)))))</f>
        <v>#NAME?</v>
      </c>
      <c r="K4948">
        <v>1.2047571429028401E+18</v>
      </c>
      <c r="L4948" t="s">
        <v>14000</v>
      </c>
    </row>
    <row r="4949" spans="1:12" x14ac:dyDescent="0.2">
      <c r="A4949" s="1">
        <v>43810.567743055559</v>
      </c>
      <c r="B4949" t="s">
        <v>14001</v>
      </c>
      <c r="D4949">
        <v>0</v>
      </c>
      <c r="E4949">
        <v>0</v>
      </c>
      <c r="F4949">
        <v>0</v>
      </c>
      <c r="G4949" t="s">
        <v>14002</v>
      </c>
      <c r="K4949">
        <v>1.2047571130101E+18</v>
      </c>
      <c r="L4949" t="s">
        <v>14003</v>
      </c>
    </row>
    <row r="4950" spans="1:12" x14ac:dyDescent="0.2">
      <c r="A4950" s="1">
        <v>43810.567708333336</v>
      </c>
      <c r="B4950" t="s">
        <v>14004</v>
      </c>
      <c r="D4950">
        <v>0</v>
      </c>
      <c r="E4950">
        <v>0</v>
      </c>
      <c r="F4950">
        <v>0</v>
      </c>
      <c r="G4950" t="s">
        <v>14005</v>
      </c>
      <c r="K4950">
        <v>1.2047571008927301E+18</v>
      </c>
      <c r="L4950" t="s">
        <v>14006</v>
      </c>
    </row>
    <row r="4951" spans="1:12" x14ac:dyDescent="0.2">
      <c r="A4951" s="1">
        <v>43810.567673611113</v>
      </c>
      <c r="B4951" t="s">
        <v>14007</v>
      </c>
      <c r="D4951">
        <v>0</v>
      </c>
      <c r="E4951">
        <v>0</v>
      </c>
      <c r="F4951">
        <v>0</v>
      </c>
      <c r="G4951" t="s">
        <v>14008</v>
      </c>
      <c r="K4951">
        <v>1.2047570854577201E+18</v>
      </c>
      <c r="L4951" t="s">
        <v>14009</v>
      </c>
    </row>
    <row r="4952" spans="1:12" x14ac:dyDescent="0.2">
      <c r="A4952" s="1">
        <v>43810.567627314813</v>
      </c>
      <c r="B4952" t="s">
        <v>14010</v>
      </c>
      <c r="D4952">
        <v>4</v>
      </c>
      <c r="E4952">
        <v>0</v>
      </c>
      <c r="F4952">
        <v>1</v>
      </c>
      <c r="G4952" t="s">
        <v>14011</v>
      </c>
      <c r="K4952">
        <v>1.20475707086574E+18</v>
      </c>
      <c r="L4952" t="s">
        <v>14012</v>
      </c>
    </row>
    <row r="4953" spans="1:12" x14ac:dyDescent="0.2">
      <c r="A4953" s="1">
        <v>43810.56759259259</v>
      </c>
      <c r="B4953" t="s">
        <v>14013</v>
      </c>
      <c r="D4953">
        <v>0</v>
      </c>
      <c r="E4953">
        <v>0</v>
      </c>
      <c r="F4953">
        <v>0</v>
      </c>
      <c r="G4953" t="s">
        <v>14014</v>
      </c>
      <c r="K4953">
        <v>1.20475705820733E+18</v>
      </c>
      <c r="L4953" t="s">
        <v>14015</v>
      </c>
    </row>
    <row r="4954" spans="1:12" x14ac:dyDescent="0.2">
      <c r="A4954" s="1">
        <v>43810.56759259259</v>
      </c>
      <c r="B4954" t="s">
        <v>14016</v>
      </c>
      <c r="D4954">
        <v>0</v>
      </c>
      <c r="E4954">
        <v>0</v>
      </c>
      <c r="F4954">
        <v>0</v>
      </c>
      <c r="G4954" t="s">
        <v>14017</v>
      </c>
      <c r="K4954">
        <v>1.2047570574858399E+18</v>
      </c>
      <c r="L4954" t="s">
        <v>14018</v>
      </c>
    </row>
    <row r="4955" spans="1:12" x14ac:dyDescent="0.2">
      <c r="A4955" s="1">
        <v>43810.567569444444</v>
      </c>
      <c r="B4955" t="s">
        <v>14019</v>
      </c>
      <c r="D4955">
        <v>0</v>
      </c>
      <c r="E4955">
        <v>0</v>
      </c>
      <c r="F4955">
        <v>0</v>
      </c>
      <c r="G4955" t="s">
        <v>14020</v>
      </c>
      <c r="K4955">
        <v>1.20475704880369E+18</v>
      </c>
      <c r="L4955" t="s">
        <v>14021</v>
      </c>
    </row>
    <row r="4956" spans="1:12" x14ac:dyDescent="0.2">
      <c r="A4956" s="1">
        <v>43810.567546296297</v>
      </c>
      <c r="B4956" t="s">
        <v>14022</v>
      </c>
      <c r="D4956">
        <v>0</v>
      </c>
      <c r="E4956">
        <v>0</v>
      </c>
      <c r="F4956">
        <v>0</v>
      </c>
      <c r="G4956" t="s">
        <v>14023</v>
      </c>
      <c r="K4956">
        <v>1.20475704240319E+18</v>
      </c>
      <c r="L4956" t="s">
        <v>14024</v>
      </c>
    </row>
    <row r="4957" spans="1:12" x14ac:dyDescent="0.2">
      <c r="A4957" s="1">
        <v>43810.567465277774</v>
      </c>
      <c r="B4957" t="s">
        <v>14025</v>
      </c>
      <c r="D4957">
        <v>0</v>
      </c>
      <c r="E4957">
        <v>0</v>
      </c>
      <c r="F4957">
        <v>0</v>
      </c>
      <c r="G4957" t="s">
        <v>14026</v>
      </c>
      <c r="K4957">
        <v>1.20475701045936E+18</v>
      </c>
      <c r="L4957" t="s">
        <v>14027</v>
      </c>
    </row>
    <row r="4958" spans="1:12" x14ac:dyDescent="0.2">
      <c r="A4958" s="1">
        <v>43810.567430555559</v>
      </c>
      <c r="B4958" t="s">
        <v>14028</v>
      </c>
      <c r="D4958">
        <v>0</v>
      </c>
      <c r="E4958">
        <v>0</v>
      </c>
      <c r="F4958">
        <v>0</v>
      </c>
      <c r="G4958" t="s">
        <v>6451</v>
      </c>
      <c r="K4958">
        <v>1.2047569981909601E+18</v>
      </c>
      <c r="L4958" t="s">
        <v>14029</v>
      </c>
    </row>
    <row r="4959" spans="1:12" x14ac:dyDescent="0.2">
      <c r="A4959" s="1">
        <v>43810.567407407405</v>
      </c>
      <c r="B4959" t="s">
        <v>14030</v>
      </c>
      <c r="D4959">
        <v>0</v>
      </c>
      <c r="E4959">
        <v>0</v>
      </c>
      <c r="F4959">
        <v>0</v>
      </c>
      <c r="G4959" t="s">
        <v>14031</v>
      </c>
      <c r="I4959" t="e">
        <f>HussamAAlsaleh1</f>
        <v>#NAME?</v>
      </c>
      <c r="K4959">
        <v>1.20475699154723E+18</v>
      </c>
      <c r="L4959" t="s">
        <v>14032</v>
      </c>
    </row>
    <row r="4960" spans="1:12" x14ac:dyDescent="0.2">
      <c r="A4960" s="1">
        <v>43810.567395833335</v>
      </c>
      <c r="B4960" t="s">
        <v>14033</v>
      </c>
      <c r="D4960">
        <v>0</v>
      </c>
      <c r="E4960">
        <v>0</v>
      </c>
      <c r="F4960">
        <v>0</v>
      </c>
      <c r="G4960" t="s">
        <v>14034</v>
      </c>
      <c r="K4960">
        <v>1.20475698738225E+18</v>
      </c>
      <c r="L4960" t="s">
        <v>14035</v>
      </c>
    </row>
    <row r="4961" spans="1:12" x14ac:dyDescent="0.2">
      <c r="A4961" s="1">
        <v>43810.567384259259</v>
      </c>
      <c r="B4961" t="s">
        <v>13427</v>
      </c>
      <c r="D4961">
        <v>1</v>
      </c>
      <c r="E4961">
        <v>0</v>
      </c>
      <c r="F4961">
        <v>1</v>
      </c>
      <c r="G4961" t="s">
        <v>14036</v>
      </c>
      <c r="K4961">
        <v>1.2047569830159601E+18</v>
      </c>
      <c r="L4961" t="s">
        <v>14037</v>
      </c>
    </row>
    <row r="4962" spans="1:12" x14ac:dyDescent="0.2">
      <c r="A4962" s="1">
        <v>43810.567384259259</v>
      </c>
      <c r="B4962" t="s">
        <v>14038</v>
      </c>
      <c r="D4962">
        <v>0</v>
      </c>
      <c r="E4962">
        <v>0</v>
      </c>
      <c r="F4962">
        <v>0</v>
      </c>
      <c r="G4962" t="s">
        <v>14039</v>
      </c>
      <c r="K4962">
        <v>1.2047569824203799E+18</v>
      </c>
      <c r="L4962" t="s">
        <v>14040</v>
      </c>
    </row>
    <row r="4963" spans="1:12" x14ac:dyDescent="0.2">
      <c r="A4963" s="1">
        <v>43810.567372685182</v>
      </c>
      <c r="B4963" t="s">
        <v>13983</v>
      </c>
      <c r="D4963">
        <v>0</v>
      </c>
      <c r="E4963">
        <v>2</v>
      </c>
      <c r="F4963">
        <v>3</v>
      </c>
      <c r="G4963" t="s">
        <v>14041</v>
      </c>
      <c r="K4963">
        <v>1.2047569798408801E+18</v>
      </c>
      <c r="L4963" t="s">
        <v>14042</v>
      </c>
    </row>
    <row r="4964" spans="1:12" x14ac:dyDescent="0.2">
      <c r="A4964" s="1">
        <v>43810.567349537036</v>
      </c>
      <c r="B4964" t="s">
        <v>14043</v>
      </c>
      <c r="D4964">
        <v>5</v>
      </c>
      <c r="E4964">
        <v>1</v>
      </c>
      <c r="F4964">
        <v>9</v>
      </c>
      <c r="G4964" t="s">
        <v>14044</v>
      </c>
      <c r="K4964">
        <v>1.20475697158656E+18</v>
      </c>
      <c r="L4964" t="s">
        <v>14045</v>
      </c>
    </row>
    <row r="4965" spans="1:12" x14ac:dyDescent="0.2">
      <c r="A4965" s="1">
        <v>43810.567349537036</v>
      </c>
      <c r="B4965" t="s">
        <v>14046</v>
      </c>
      <c r="D4965">
        <v>0</v>
      </c>
      <c r="E4965">
        <v>0</v>
      </c>
      <c r="F4965">
        <v>1</v>
      </c>
      <c r="G4965" t="s">
        <v>14047</v>
      </c>
      <c r="K4965">
        <v>1.2047569691999301E+18</v>
      </c>
      <c r="L4965" t="s">
        <v>14048</v>
      </c>
    </row>
    <row r="4966" spans="1:12" x14ac:dyDescent="0.2">
      <c r="A4966" s="1">
        <v>43810.567256944443</v>
      </c>
      <c r="B4966" t="s">
        <v>14049</v>
      </c>
      <c r="D4966">
        <v>0</v>
      </c>
      <c r="E4966">
        <v>1</v>
      </c>
      <c r="F4966">
        <v>0</v>
      </c>
      <c r="G4966" t="s">
        <v>14050</v>
      </c>
      <c r="K4966">
        <v>1.2047569357630001E+18</v>
      </c>
      <c r="L4966" t="s">
        <v>14051</v>
      </c>
    </row>
    <row r="4967" spans="1:12" x14ac:dyDescent="0.2">
      <c r="A4967" s="1">
        <v>43810.567175925928</v>
      </c>
      <c r="B4967" t="s">
        <v>14052</v>
      </c>
      <c r="D4967">
        <v>0</v>
      </c>
      <c r="E4967">
        <v>1</v>
      </c>
      <c r="F4967">
        <v>13</v>
      </c>
      <c r="G4967" t="s">
        <v>14053</v>
      </c>
      <c r="K4967">
        <v>1.2047569086636001E+18</v>
      </c>
      <c r="L4967" t="s">
        <v>14054</v>
      </c>
    </row>
    <row r="4968" spans="1:12" x14ac:dyDescent="0.2">
      <c r="A4968" s="1">
        <v>43810.567048611112</v>
      </c>
      <c r="B4968">
        <v>9977822</v>
      </c>
      <c r="C4968" t="s">
        <v>1898</v>
      </c>
      <c r="D4968">
        <v>49</v>
      </c>
      <c r="E4968">
        <v>553</v>
      </c>
      <c r="F4968">
        <v>431</v>
      </c>
      <c r="G4968" t="s">
        <v>14055</v>
      </c>
      <c r="K4968">
        <v>1.2047568585290299E+18</v>
      </c>
      <c r="L4968" t="s">
        <v>14056</v>
      </c>
    </row>
    <row r="4969" spans="1:12" x14ac:dyDescent="0.2">
      <c r="A4969" s="1">
        <v>43810.567025462966</v>
      </c>
      <c r="B4969" t="s">
        <v>13805</v>
      </c>
      <c r="D4969">
        <v>0</v>
      </c>
      <c r="E4969">
        <v>0</v>
      </c>
      <c r="F4969">
        <v>0</v>
      </c>
      <c r="G4969" t="s">
        <v>14057</v>
      </c>
      <c r="K4969">
        <v>1.2047568538104399E+18</v>
      </c>
      <c r="L4969" t="s">
        <v>14058</v>
      </c>
    </row>
    <row r="4970" spans="1:12" x14ac:dyDescent="0.2">
      <c r="A4970" s="1">
        <v>43810.567025462966</v>
      </c>
      <c r="B4970" t="s">
        <v>14059</v>
      </c>
      <c r="D4970">
        <v>0</v>
      </c>
      <c r="E4970">
        <v>0</v>
      </c>
      <c r="F4970">
        <v>0</v>
      </c>
      <c r="G4970" t="s">
        <v>14060</v>
      </c>
      <c r="K4970">
        <v>1.20475685051376E+18</v>
      </c>
      <c r="L4970" t="s">
        <v>14061</v>
      </c>
    </row>
    <row r="4971" spans="1:12" x14ac:dyDescent="0.2">
      <c r="A4971" s="1">
        <v>43810.567013888889</v>
      </c>
      <c r="B4971" t="s">
        <v>14062</v>
      </c>
      <c r="D4971">
        <v>0</v>
      </c>
      <c r="E4971">
        <v>0</v>
      </c>
      <c r="F4971">
        <v>1</v>
      </c>
      <c r="G4971" t="s">
        <v>14063</v>
      </c>
      <c r="K4971">
        <v>1.2047568495658501E+18</v>
      </c>
      <c r="L4971" t="s">
        <v>14064</v>
      </c>
    </row>
    <row r="4972" spans="1:12" x14ac:dyDescent="0.2">
      <c r="A4972" s="1">
        <v>43810.566990740743</v>
      </c>
      <c r="B4972" t="s">
        <v>14065</v>
      </c>
      <c r="D4972">
        <v>0</v>
      </c>
      <c r="E4972">
        <v>0</v>
      </c>
      <c r="F4972">
        <v>0</v>
      </c>
      <c r="G4972" t="s">
        <v>6451</v>
      </c>
      <c r="K4972">
        <v>1.2047568391933499E+18</v>
      </c>
      <c r="L4972" t="s">
        <v>14066</v>
      </c>
    </row>
    <row r="4973" spans="1:12" x14ac:dyDescent="0.2">
      <c r="A4973" s="1">
        <v>43810.566979166666</v>
      </c>
      <c r="B4973" t="s">
        <v>14067</v>
      </c>
      <c r="D4973">
        <v>0</v>
      </c>
      <c r="E4973">
        <v>0</v>
      </c>
      <c r="F4973">
        <v>1</v>
      </c>
      <c r="G4973" t="s">
        <v>6451</v>
      </c>
      <c r="K4973">
        <v>1.20475683642509E+18</v>
      </c>
      <c r="L4973" t="s">
        <v>14068</v>
      </c>
    </row>
    <row r="4974" spans="1:12" x14ac:dyDescent="0.2">
      <c r="A4974" s="1">
        <v>43810.566967592589</v>
      </c>
      <c r="B4974" t="s">
        <v>14069</v>
      </c>
      <c r="D4974">
        <v>1</v>
      </c>
      <c r="E4974">
        <v>0</v>
      </c>
      <c r="F4974">
        <v>0</v>
      </c>
      <c r="G4974" t="s">
        <v>14070</v>
      </c>
      <c r="K4974">
        <v>1.20475683205024E+18</v>
      </c>
      <c r="L4974" t="s">
        <v>14071</v>
      </c>
    </row>
    <row r="4975" spans="1:12" x14ac:dyDescent="0.2">
      <c r="A4975" s="1">
        <v>43810.566840277781</v>
      </c>
      <c r="B4975" t="s">
        <v>14072</v>
      </c>
      <c r="D4975">
        <v>9</v>
      </c>
      <c r="E4975">
        <v>16</v>
      </c>
      <c r="F4975">
        <v>4</v>
      </c>
      <c r="G4975" t="s">
        <v>14073</v>
      </c>
      <c r="K4975">
        <v>1.2047567829686999E+18</v>
      </c>
      <c r="L4975" t="s">
        <v>14074</v>
      </c>
    </row>
    <row r="4976" spans="1:12" x14ac:dyDescent="0.2">
      <c r="A4976" s="1">
        <v>43810.566817129627</v>
      </c>
      <c r="B4976" t="s">
        <v>14075</v>
      </c>
      <c r="D4976">
        <v>1</v>
      </c>
      <c r="E4976">
        <v>0</v>
      </c>
      <c r="F4976">
        <v>0</v>
      </c>
      <c r="G4976" t="s">
        <v>14076</v>
      </c>
      <c r="K4976">
        <v>1.2047567760186801E+18</v>
      </c>
      <c r="L4976" t="s">
        <v>14077</v>
      </c>
    </row>
    <row r="4977" spans="1:12" x14ac:dyDescent="0.2">
      <c r="A4977" s="1">
        <v>43810.566701388889</v>
      </c>
      <c r="B4977" t="s">
        <v>14078</v>
      </c>
      <c r="D4977">
        <v>0</v>
      </c>
      <c r="E4977">
        <v>0</v>
      </c>
      <c r="F4977">
        <v>0</v>
      </c>
      <c r="G4977" t="s">
        <v>14079</v>
      </c>
      <c r="K4977">
        <v>1.2047567337443E+18</v>
      </c>
      <c r="L4977" t="s">
        <v>14080</v>
      </c>
    </row>
    <row r="4978" spans="1:12" x14ac:dyDescent="0.2">
      <c r="A4978" s="1">
        <v>43810.566689814812</v>
      </c>
      <c r="B4978" t="s">
        <v>14081</v>
      </c>
      <c r="D4978">
        <v>0</v>
      </c>
      <c r="E4978">
        <v>0</v>
      </c>
      <c r="F4978">
        <v>1</v>
      </c>
      <c r="G4978" t="s">
        <v>14082</v>
      </c>
      <c r="K4978">
        <v>1.20475673120258E+18</v>
      </c>
      <c r="L4978" t="s">
        <v>14083</v>
      </c>
    </row>
    <row r="4979" spans="1:12" x14ac:dyDescent="0.2">
      <c r="A4979" s="1">
        <v>43810.566678240742</v>
      </c>
      <c r="B4979" t="s">
        <v>14084</v>
      </c>
      <c r="D4979">
        <v>0</v>
      </c>
      <c r="E4979">
        <v>0</v>
      </c>
      <c r="F4979">
        <v>0</v>
      </c>
      <c r="G4979" t="s">
        <v>9470</v>
      </c>
      <c r="K4979">
        <v>1.2047567280736E+18</v>
      </c>
      <c r="L4979" t="s">
        <v>14085</v>
      </c>
    </row>
    <row r="4980" spans="1:12" x14ac:dyDescent="0.2">
      <c r="A4980" s="1">
        <v>43810.566574074073</v>
      </c>
      <c r="B4980" t="s">
        <v>14086</v>
      </c>
      <c r="D4980">
        <v>1</v>
      </c>
      <c r="E4980">
        <v>0</v>
      </c>
      <c r="F4980">
        <v>1</v>
      </c>
      <c r="G4980" t="s">
        <v>14087</v>
      </c>
      <c r="K4980">
        <v>1.2047566876698501E+18</v>
      </c>
      <c r="L4980" t="s">
        <v>14088</v>
      </c>
    </row>
    <row r="4981" spans="1:12" x14ac:dyDescent="0.2">
      <c r="A4981" s="1">
        <v>43810.566562499997</v>
      </c>
      <c r="B4981" t="s">
        <v>14089</v>
      </c>
      <c r="D4981">
        <v>3</v>
      </c>
      <c r="E4981">
        <v>2</v>
      </c>
      <c r="F4981">
        <v>8</v>
      </c>
      <c r="G4981" t="s">
        <v>14090</v>
      </c>
      <c r="K4981">
        <v>1.2047566825948301E+18</v>
      </c>
      <c r="L4981" t="s">
        <v>14091</v>
      </c>
    </row>
    <row r="4982" spans="1:12" x14ac:dyDescent="0.2">
      <c r="A4982" s="1">
        <v>43810.56653935185</v>
      </c>
      <c r="B4982" t="s">
        <v>14092</v>
      </c>
      <c r="D4982">
        <v>0</v>
      </c>
      <c r="E4982">
        <v>0</v>
      </c>
      <c r="F4982">
        <v>0</v>
      </c>
      <c r="G4982" t="s">
        <v>14093</v>
      </c>
      <c r="J4982" t="s">
        <v>14094</v>
      </c>
      <c r="K4982">
        <v>1.2047566744578601E+18</v>
      </c>
      <c r="L4982" t="s">
        <v>14095</v>
      </c>
    </row>
    <row r="4983" spans="1:12" x14ac:dyDescent="0.2">
      <c r="A4983" s="1">
        <v>43810.566458333335</v>
      </c>
      <c r="B4983" t="s">
        <v>14096</v>
      </c>
      <c r="D4983">
        <v>15</v>
      </c>
      <c r="E4983">
        <v>9</v>
      </c>
      <c r="F4983">
        <v>46</v>
      </c>
      <c r="G4983" t="s">
        <v>14097</v>
      </c>
      <c r="K4983">
        <v>1.20475664801278E+18</v>
      </c>
      <c r="L4983" t="s">
        <v>14098</v>
      </c>
    </row>
    <row r="4984" spans="1:12" x14ac:dyDescent="0.2">
      <c r="A4984" s="1">
        <v>43810.566400462965</v>
      </c>
      <c r="B4984" t="s">
        <v>14099</v>
      </c>
      <c r="D4984">
        <v>0</v>
      </c>
      <c r="E4984">
        <v>0</v>
      </c>
      <c r="F4984">
        <v>0</v>
      </c>
      <c r="G4984" t="s">
        <v>14100</v>
      </c>
      <c r="K4984">
        <v>1.20475662680637E+18</v>
      </c>
      <c r="L4984" t="s">
        <v>14101</v>
      </c>
    </row>
    <row r="4985" spans="1:12" x14ac:dyDescent="0.2">
      <c r="A4985" s="1">
        <v>43810.566400462965</v>
      </c>
      <c r="B4985" t="s">
        <v>14102</v>
      </c>
      <c r="D4985">
        <v>0</v>
      </c>
      <c r="E4985">
        <v>0</v>
      </c>
      <c r="F4985">
        <v>0</v>
      </c>
      <c r="G4985" t="s">
        <v>14103</v>
      </c>
      <c r="K4985">
        <v>1.2047566248096799E+18</v>
      </c>
      <c r="L4985" t="s">
        <v>14104</v>
      </c>
    </row>
    <row r="4986" spans="1:12" x14ac:dyDescent="0.2">
      <c r="A4986" s="1">
        <v>43810.566365740742</v>
      </c>
      <c r="B4986" t="s">
        <v>14105</v>
      </c>
      <c r="D4986">
        <v>0</v>
      </c>
      <c r="E4986">
        <v>0</v>
      </c>
      <c r="F4986">
        <v>0</v>
      </c>
      <c r="G4986" t="s">
        <v>14106</v>
      </c>
      <c r="K4986">
        <v>1.2047566148861499E+18</v>
      </c>
      <c r="L4986" t="s">
        <v>14107</v>
      </c>
    </row>
    <row r="4987" spans="1:12" x14ac:dyDescent="0.2">
      <c r="A4987" s="1">
        <v>43810.566365740742</v>
      </c>
      <c r="B4987" t="s">
        <v>14108</v>
      </c>
      <c r="D4987">
        <v>0</v>
      </c>
      <c r="E4987">
        <v>0</v>
      </c>
      <c r="F4987">
        <v>0</v>
      </c>
      <c r="G4987" t="s">
        <v>14109</v>
      </c>
      <c r="K4987">
        <v>1.20475661393407E+18</v>
      </c>
      <c r="L4987" t="s">
        <v>14110</v>
      </c>
    </row>
    <row r="4988" spans="1:12" x14ac:dyDescent="0.2">
      <c r="A4988" s="1">
        <v>43810.566296296296</v>
      </c>
      <c r="B4988" t="s">
        <v>14111</v>
      </c>
      <c r="D4988">
        <v>0</v>
      </c>
      <c r="E4988">
        <v>0</v>
      </c>
      <c r="F4988">
        <v>0</v>
      </c>
      <c r="G4988" t="s">
        <v>6451</v>
      </c>
      <c r="K4988">
        <v>1.2047565864277499E+18</v>
      </c>
      <c r="L4988" t="s">
        <v>14112</v>
      </c>
    </row>
    <row r="4989" spans="1:12" x14ac:dyDescent="0.2">
      <c r="A4989" s="1">
        <v>43810.56622685185</v>
      </c>
      <c r="B4989" t="s">
        <v>14113</v>
      </c>
      <c r="D4989">
        <v>0</v>
      </c>
      <c r="E4989">
        <v>1</v>
      </c>
      <c r="F4989">
        <v>0</v>
      </c>
      <c r="G4989" t="s">
        <v>14114</v>
      </c>
      <c r="K4989">
        <v>1.2047565637994801E+18</v>
      </c>
      <c r="L4989" t="s">
        <v>14115</v>
      </c>
    </row>
    <row r="4990" spans="1:12" x14ac:dyDescent="0.2">
      <c r="A4990" s="1">
        <v>43810.56622685185</v>
      </c>
      <c r="B4990" t="s">
        <v>14116</v>
      </c>
      <c r="D4990">
        <v>0</v>
      </c>
      <c r="E4990">
        <v>0</v>
      </c>
      <c r="F4990">
        <v>0</v>
      </c>
      <c r="G4990" t="s">
        <v>14117</v>
      </c>
      <c r="K4990">
        <v>1.20475656278867E+18</v>
      </c>
      <c r="L4990" t="s">
        <v>14118</v>
      </c>
    </row>
    <row r="4991" spans="1:12" x14ac:dyDescent="0.2">
      <c r="A4991" s="1">
        <v>43810.566122685188</v>
      </c>
      <c r="B4991" t="s">
        <v>14119</v>
      </c>
      <c r="D4991">
        <v>0</v>
      </c>
      <c r="E4991">
        <v>0</v>
      </c>
      <c r="F4991">
        <v>3</v>
      </c>
      <c r="G4991" t="s">
        <v>14120</v>
      </c>
      <c r="I4991" t="e">
        <f>alajoury_t</f>
        <v>#NAME?</v>
      </c>
      <c r="K4991">
        <v>1.20475652431856E+18</v>
      </c>
      <c r="L4991" t="s">
        <v>14121</v>
      </c>
    </row>
    <row r="4992" spans="1:12" x14ac:dyDescent="0.2">
      <c r="A4992" s="1">
        <v>43810.566076388888</v>
      </c>
      <c r="B4992" t="s">
        <v>14122</v>
      </c>
      <c r="D4992">
        <v>0</v>
      </c>
      <c r="E4992">
        <v>0</v>
      </c>
      <c r="F4992">
        <v>0</v>
      </c>
      <c r="G4992" t="s">
        <v>14123</v>
      </c>
      <c r="K4992">
        <v>1.20475650768813E+18</v>
      </c>
      <c r="L4992" t="s">
        <v>14124</v>
      </c>
    </row>
    <row r="4993" spans="1:12" x14ac:dyDescent="0.2">
      <c r="A4993" s="1">
        <v>43810.566018518519</v>
      </c>
      <c r="B4993" t="s">
        <v>1175</v>
      </c>
      <c r="D4993">
        <v>5</v>
      </c>
      <c r="E4993">
        <v>12</v>
      </c>
      <c r="F4993">
        <v>17</v>
      </c>
      <c r="G4993" t="s">
        <v>14125</v>
      </c>
      <c r="K4993">
        <v>1.2047564855798999E+18</v>
      </c>
      <c r="L4993" t="s">
        <v>14126</v>
      </c>
    </row>
    <row r="4994" spans="1:12" x14ac:dyDescent="0.2">
      <c r="A4994" s="1">
        <v>43810.565995370373</v>
      </c>
      <c r="B4994" t="s">
        <v>14127</v>
      </c>
      <c r="D4994">
        <v>1</v>
      </c>
      <c r="E4994">
        <v>9</v>
      </c>
      <c r="F4994">
        <v>5</v>
      </c>
      <c r="G4994" t="s">
        <v>14128</v>
      </c>
      <c r="K4994">
        <v>1.20475647891102E+18</v>
      </c>
      <c r="L4994" t="s">
        <v>14129</v>
      </c>
    </row>
    <row r="4995" spans="1:12" x14ac:dyDescent="0.2">
      <c r="A4995" s="1">
        <v>43810.56590277778</v>
      </c>
      <c r="B4995" t="s">
        <v>14130</v>
      </c>
      <c r="D4995">
        <v>0</v>
      </c>
      <c r="E4995">
        <v>0</v>
      </c>
      <c r="F4995">
        <v>1</v>
      </c>
      <c r="G4995" t="s">
        <v>14131</v>
      </c>
      <c r="K4995">
        <v>1.2047564433139699E+18</v>
      </c>
      <c r="L4995" t="s">
        <v>14132</v>
      </c>
    </row>
    <row r="4996" spans="1:12" x14ac:dyDescent="0.2">
      <c r="A4996" s="1">
        <v>43810.565879629627</v>
      </c>
      <c r="B4996" t="s">
        <v>13915</v>
      </c>
      <c r="D4996">
        <v>0</v>
      </c>
      <c r="E4996">
        <v>0</v>
      </c>
      <c r="F4996">
        <v>0</v>
      </c>
      <c r="G4996" t="s">
        <v>14133</v>
      </c>
      <c r="K4996">
        <v>1.2047564380920399E+18</v>
      </c>
      <c r="L4996" t="s">
        <v>14134</v>
      </c>
    </row>
    <row r="4997" spans="1:12" x14ac:dyDescent="0.2">
      <c r="A4997" s="1">
        <v>43810.565775462965</v>
      </c>
      <c r="B4997" t="s">
        <v>14135</v>
      </c>
      <c r="D4997">
        <v>0</v>
      </c>
      <c r="E4997">
        <v>0</v>
      </c>
      <c r="F4997">
        <v>0</v>
      </c>
      <c r="G4997" t="s">
        <v>14136</v>
      </c>
      <c r="K4997">
        <v>1.2047563989088499E+18</v>
      </c>
      <c r="L4997" t="s">
        <v>14137</v>
      </c>
    </row>
    <row r="4998" spans="1:12" x14ac:dyDescent="0.2">
      <c r="A4998" s="1">
        <v>43810.565763888888</v>
      </c>
      <c r="B4998" t="s">
        <v>14138</v>
      </c>
      <c r="D4998">
        <v>0</v>
      </c>
      <c r="E4998">
        <v>10</v>
      </c>
      <c r="F4998">
        <v>9</v>
      </c>
      <c r="G4998" t="s">
        <v>3846</v>
      </c>
      <c r="K4998">
        <v>1.20475639551149E+18</v>
      </c>
      <c r="L4998" t="s">
        <v>14139</v>
      </c>
    </row>
    <row r="4999" spans="1:12" x14ac:dyDescent="0.2">
      <c r="A4999" s="1">
        <v>43810.565625000003</v>
      </c>
      <c r="B4999" t="s">
        <v>14140</v>
      </c>
      <c r="D4999">
        <v>2</v>
      </c>
      <c r="E4999">
        <v>0</v>
      </c>
      <c r="F4999">
        <v>0</v>
      </c>
      <c r="G4999" t="s">
        <v>14141</v>
      </c>
      <c r="K4999">
        <v>1.2047563459935099E+18</v>
      </c>
      <c r="L4999" t="s">
        <v>14142</v>
      </c>
    </row>
    <row r="5000" spans="1:12" x14ac:dyDescent="0.2">
      <c r="A5000" s="1">
        <v>43810.565509259257</v>
      </c>
      <c r="B5000" t="s">
        <v>14143</v>
      </c>
      <c r="D5000">
        <v>1</v>
      </c>
      <c r="E5000">
        <v>0</v>
      </c>
      <c r="F5000">
        <v>0</v>
      </c>
      <c r="G5000" t="s">
        <v>6451</v>
      </c>
      <c r="K5000">
        <v>1.20475630341709E+18</v>
      </c>
      <c r="L5000" t="s">
        <v>14144</v>
      </c>
    </row>
    <row r="5001" spans="1:12" x14ac:dyDescent="0.2">
      <c r="A5001" s="1">
        <v>43810.565393518518</v>
      </c>
      <c r="B5001" t="s">
        <v>14145</v>
      </c>
      <c r="D5001">
        <v>0</v>
      </c>
      <c r="E5001">
        <v>0</v>
      </c>
      <c r="F5001">
        <v>1</v>
      </c>
      <c r="G5001" t="s">
        <v>14146</v>
      </c>
      <c r="K5001">
        <v>1.2047562611888499E+18</v>
      </c>
      <c r="L5001" t="s">
        <v>14147</v>
      </c>
    </row>
    <row r="5002" spans="1:12" x14ac:dyDescent="0.2">
      <c r="A5002" s="1">
        <v>43810.565381944441</v>
      </c>
      <c r="B5002" t="s">
        <v>14148</v>
      </c>
      <c r="D5002">
        <v>0</v>
      </c>
      <c r="E5002">
        <v>0</v>
      </c>
      <c r="F5002">
        <v>0</v>
      </c>
      <c r="G5002" t="s">
        <v>14149</v>
      </c>
      <c r="K5002">
        <v>1.20475625608017E+18</v>
      </c>
      <c r="L5002" t="s">
        <v>14150</v>
      </c>
    </row>
    <row r="5003" spans="1:12" x14ac:dyDescent="0.2">
      <c r="A5003" s="1">
        <v>43810.565358796295</v>
      </c>
      <c r="B5003" t="s">
        <v>14151</v>
      </c>
      <c r="D5003">
        <v>0</v>
      </c>
      <c r="E5003">
        <v>0</v>
      </c>
      <c r="F5003">
        <v>0</v>
      </c>
      <c r="G5003" t="s">
        <v>14152</v>
      </c>
      <c r="K5003">
        <v>1.2047562481571899E+18</v>
      </c>
      <c r="L5003" t="s">
        <v>14153</v>
      </c>
    </row>
    <row r="5004" spans="1:12" x14ac:dyDescent="0.2">
      <c r="A5004" s="1">
        <v>43810.565289351849</v>
      </c>
      <c r="B5004" t="s">
        <v>14154</v>
      </c>
      <c r="D5004">
        <v>0</v>
      </c>
      <c r="E5004">
        <v>0</v>
      </c>
      <c r="F5004">
        <v>0</v>
      </c>
      <c r="G5004" t="s">
        <v>14155</v>
      </c>
      <c r="K5004">
        <v>1.2047562237127401E+18</v>
      </c>
      <c r="L5004" t="s">
        <v>14156</v>
      </c>
    </row>
    <row r="5005" spans="1:12" x14ac:dyDescent="0.2">
      <c r="A5005" s="1">
        <v>43810.56523148148</v>
      </c>
      <c r="B5005" t="s">
        <v>14157</v>
      </c>
      <c r="D5005">
        <v>0</v>
      </c>
      <c r="E5005">
        <v>0</v>
      </c>
      <c r="F5005">
        <v>0</v>
      </c>
      <c r="G5005" t="s">
        <v>14158</v>
      </c>
      <c r="K5005">
        <v>1.20475620181008E+18</v>
      </c>
      <c r="L5005" t="s">
        <v>14159</v>
      </c>
    </row>
    <row r="5006" spans="1:12" x14ac:dyDescent="0.2">
      <c r="A5006" s="1">
        <v>43810.565185185187</v>
      </c>
      <c r="B5006" t="s">
        <v>14160</v>
      </c>
      <c r="D5006">
        <v>0</v>
      </c>
      <c r="E5006">
        <v>1</v>
      </c>
      <c r="F5006">
        <v>0</v>
      </c>
      <c r="G5006" t="s">
        <v>14161</v>
      </c>
      <c r="K5006">
        <v>1.2047561870251599E+18</v>
      </c>
      <c r="L5006" t="s">
        <v>14162</v>
      </c>
    </row>
    <row r="5007" spans="1:12" x14ac:dyDescent="0.2">
      <c r="A5007" s="1">
        <v>43810.565185185187</v>
      </c>
      <c r="B5007" t="s">
        <v>14163</v>
      </c>
      <c r="D5007">
        <v>0</v>
      </c>
      <c r="E5007">
        <v>0</v>
      </c>
      <c r="F5007">
        <v>0</v>
      </c>
      <c r="G5007" t="s">
        <v>14164</v>
      </c>
      <c r="K5007">
        <v>1.2047561855404401E+18</v>
      </c>
      <c r="L5007" t="s">
        <v>14165</v>
      </c>
    </row>
    <row r="5008" spans="1:12" x14ac:dyDescent="0.2">
      <c r="A5008" s="1">
        <v>43810.565150462964</v>
      </c>
      <c r="B5008" t="s">
        <v>14166</v>
      </c>
      <c r="D5008">
        <v>0</v>
      </c>
      <c r="E5008">
        <v>0</v>
      </c>
      <c r="F5008">
        <v>1</v>
      </c>
      <c r="G5008" t="s">
        <v>14167</v>
      </c>
      <c r="K5008">
        <v>1.20475617130497E+18</v>
      </c>
      <c r="L5008" t="s">
        <v>14168</v>
      </c>
    </row>
    <row r="5009" spans="1:12" x14ac:dyDescent="0.2">
      <c r="A5009" s="1">
        <v>43810.565127314818</v>
      </c>
      <c r="B5009" t="s">
        <v>14169</v>
      </c>
      <c r="D5009">
        <v>0</v>
      </c>
      <c r="E5009">
        <v>0</v>
      </c>
      <c r="F5009">
        <v>0</v>
      </c>
      <c r="G5009" t="s">
        <v>14170</v>
      </c>
      <c r="K5009">
        <v>1.20475616435075E+18</v>
      </c>
      <c r="L5009" t="s">
        <v>14171</v>
      </c>
    </row>
    <row r="5010" spans="1:12" x14ac:dyDescent="0.2">
      <c r="A5010" s="1">
        <v>43810.565115740741</v>
      </c>
      <c r="B5010" t="s">
        <v>14172</v>
      </c>
      <c r="D5010">
        <v>0</v>
      </c>
      <c r="E5010">
        <v>0</v>
      </c>
      <c r="F5010">
        <v>0</v>
      </c>
      <c r="G5010" t="s">
        <v>14173</v>
      </c>
      <c r="K5010">
        <v>1.2047561591666601E+18</v>
      </c>
      <c r="L5010" t="s">
        <v>14174</v>
      </c>
    </row>
    <row r="5011" spans="1:12" x14ac:dyDescent="0.2">
      <c r="A5011" s="1">
        <v>43810.565000000002</v>
      </c>
      <c r="B5011" t="s">
        <v>14175</v>
      </c>
      <c r="D5011">
        <v>0</v>
      </c>
      <c r="E5011">
        <v>0</v>
      </c>
      <c r="F5011">
        <v>0</v>
      </c>
      <c r="G5011" t="s">
        <v>14176</v>
      </c>
      <c r="K5011">
        <v>1.20475611815054E+18</v>
      </c>
      <c r="L5011" t="s">
        <v>14177</v>
      </c>
    </row>
    <row r="5012" spans="1:12" x14ac:dyDescent="0.2">
      <c r="A5012" s="1">
        <v>43810.564826388887</v>
      </c>
      <c r="B5012" t="s">
        <v>14178</v>
      </c>
      <c r="D5012">
        <v>0</v>
      </c>
      <c r="E5012">
        <v>0</v>
      </c>
      <c r="F5012">
        <v>0</v>
      </c>
      <c r="G5012" t="s">
        <v>14179</v>
      </c>
      <c r="K5012">
        <v>1.20475605527792E+18</v>
      </c>
      <c r="L5012" t="s">
        <v>14180</v>
      </c>
    </row>
    <row r="5013" spans="1:12" x14ac:dyDescent="0.2">
      <c r="A5013" s="1">
        <v>43810.564826388887</v>
      </c>
      <c r="B5013" t="s">
        <v>14181</v>
      </c>
      <c r="D5013">
        <v>0</v>
      </c>
      <c r="E5013">
        <v>0</v>
      </c>
      <c r="F5013">
        <v>0</v>
      </c>
      <c r="G5013" t="s">
        <v>14182</v>
      </c>
      <c r="K5013">
        <v>1.20475605516881E+18</v>
      </c>
      <c r="L5013" t="s">
        <v>14183</v>
      </c>
    </row>
    <row r="5014" spans="1:12" x14ac:dyDescent="0.2">
      <c r="A5014" s="1">
        <v>43810.564791666664</v>
      </c>
      <c r="B5014" t="s">
        <v>8859</v>
      </c>
      <c r="C5014" t="s">
        <v>14184</v>
      </c>
      <c r="D5014">
        <v>2</v>
      </c>
      <c r="E5014">
        <v>0</v>
      </c>
      <c r="F5014">
        <v>2</v>
      </c>
      <c r="G5014" t="s">
        <v>14185</v>
      </c>
      <c r="K5014">
        <v>1.2047560446159601E+18</v>
      </c>
      <c r="L5014" t="s">
        <v>14186</v>
      </c>
    </row>
    <row r="5015" spans="1:12" x14ac:dyDescent="0.2">
      <c r="A5015" s="1">
        <v>43810.564791666664</v>
      </c>
      <c r="B5015" t="s">
        <v>14187</v>
      </c>
      <c r="C5015" t="s">
        <v>14188</v>
      </c>
      <c r="D5015">
        <v>0</v>
      </c>
      <c r="E5015">
        <v>0</v>
      </c>
      <c r="F5015">
        <v>0</v>
      </c>
      <c r="G5015" t="s">
        <v>14189</v>
      </c>
      <c r="K5015">
        <v>1.2047560416841999E+18</v>
      </c>
      <c r="L5015" t="s">
        <v>14190</v>
      </c>
    </row>
    <row r="5016" spans="1:12" x14ac:dyDescent="0.2">
      <c r="A5016" s="1">
        <v>43810.564664351848</v>
      </c>
      <c r="B5016" t="s">
        <v>14191</v>
      </c>
      <c r="D5016">
        <v>0</v>
      </c>
      <c r="E5016">
        <v>0</v>
      </c>
      <c r="F5016">
        <v>2</v>
      </c>
      <c r="G5016" t="s">
        <v>6451</v>
      </c>
      <c r="K5016">
        <v>1.2047559981641001E+18</v>
      </c>
      <c r="L5016" t="s">
        <v>14192</v>
      </c>
    </row>
    <row r="5017" spans="1:12" x14ac:dyDescent="0.2">
      <c r="A5017" s="1">
        <v>43810.564664351848</v>
      </c>
      <c r="B5017" t="s">
        <v>14193</v>
      </c>
      <c r="D5017">
        <v>0</v>
      </c>
      <c r="E5017">
        <v>1</v>
      </c>
      <c r="F5017">
        <v>0</v>
      </c>
      <c r="G5017" t="s">
        <v>14194</v>
      </c>
      <c r="K5017">
        <v>1.2047559951274299E+18</v>
      </c>
      <c r="L5017" t="s">
        <v>14195</v>
      </c>
    </row>
    <row r="5018" spans="1:12" x14ac:dyDescent="0.2">
      <c r="A5018" s="1">
        <v>43810.564606481479</v>
      </c>
      <c r="B5018" t="s">
        <v>14196</v>
      </c>
      <c r="D5018">
        <v>0</v>
      </c>
      <c r="E5018">
        <v>0</v>
      </c>
      <c r="F5018">
        <v>0</v>
      </c>
      <c r="G5018" t="s">
        <v>14197</v>
      </c>
      <c r="K5018">
        <v>1.2047559753135401E+18</v>
      </c>
      <c r="L5018" t="s">
        <v>14198</v>
      </c>
    </row>
    <row r="5019" spans="1:12" x14ac:dyDescent="0.2">
      <c r="A5019" s="1">
        <v>43810.564606481479</v>
      </c>
      <c r="B5019" t="s">
        <v>14199</v>
      </c>
      <c r="D5019">
        <v>1</v>
      </c>
      <c r="E5019">
        <v>17</v>
      </c>
      <c r="F5019">
        <v>23</v>
      </c>
      <c r="G5019" t="s">
        <v>14200</v>
      </c>
      <c r="K5019">
        <v>1.20475597479342E+18</v>
      </c>
      <c r="L5019" t="s">
        <v>14201</v>
      </c>
    </row>
    <row r="5020" spans="1:12" x14ac:dyDescent="0.2">
      <c r="A5020" s="1">
        <v>43810.564583333333</v>
      </c>
      <c r="B5020" t="s">
        <v>14202</v>
      </c>
      <c r="C5020" t="s">
        <v>14203</v>
      </c>
      <c r="D5020">
        <v>0</v>
      </c>
      <c r="E5020">
        <v>0</v>
      </c>
      <c r="F5020">
        <v>0</v>
      </c>
      <c r="G5020" t="s">
        <v>14204</v>
      </c>
      <c r="K5020">
        <v>1.2047559676882801E+18</v>
      </c>
      <c r="L5020" t="s">
        <v>14205</v>
      </c>
    </row>
    <row r="5021" spans="1:12" x14ac:dyDescent="0.2">
      <c r="A5021" s="1">
        <v>43810.564571759256</v>
      </c>
      <c r="B5021" t="s">
        <v>14206</v>
      </c>
      <c r="D5021">
        <v>0</v>
      </c>
      <c r="E5021">
        <v>0</v>
      </c>
      <c r="F5021">
        <v>0</v>
      </c>
      <c r="G5021" t="s">
        <v>14207</v>
      </c>
      <c r="K5021">
        <v>1.2047559619168499E+18</v>
      </c>
      <c r="L5021" t="s">
        <v>14208</v>
      </c>
    </row>
    <row r="5022" spans="1:12" x14ac:dyDescent="0.2">
      <c r="A5022" s="1">
        <v>43810.564502314817</v>
      </c>
      <c r="B5022" t="s">
        <v>11115</v>
      </c>
      <c r="D5022">
        <v>0</v>
      </c>
      <c r="E5022">
        <v>0</v>
      </c>
      <c r="F5022">
        <v>1</v>
      </c>
      <c r="G5022" t="s">
        <v>14209</v>
      </c>
      <c r="K5022">
        <v>1.2047559358786099E+18</v>
      </c>
      <c r="L5022" t="s">
        <v>14210</v>
      </c>
    </row>
    <row r="5023" spans="1:12" x14ac:dyDescent="0.2">
      <c r="A5023" s="1">
        <v>43810.564409722225</v>
      </c>
      <c r="B5023" t="s">
        <v>14211</v>
      </c>
      <c r="D5023">
        <v>0</v>
      </c>
      <c r="E5023">
        <v>0</v>
      </c>
      <c r="F5023">
        <v>0</v>
      </c>
      <c r="G5023" t="s">
        <v>14212</v>
      </c>
      <c r="K5023">
        <v>1.20475590540285E+18</v>
      </c>
      <c r="L5023" t="s">
        <v>14213</v>
      </c>
    </row>
    <row r="5024" spans="1:12" x14ac:dyDescent="0.2">
      <c r="A5024" s="1">
        <v>43810.564363425925</v>
      </c>
      <c r="B5024" t="s">
        <v>14214</v>
      </c>
      <c r="D5024">
        <v>1</v>
      </c>
      <c r="E5024">
        <v>0</v>
      </c>
      <c r="F5024">
        <v>0</v>
      </c>
      <c r="G5024" t="s">
        <v>8100</v>
      </c>
      <c r="K5024">
        <v>1.2047558868723699E+18</v>
      </c>
      <c r="L5024" t="s">
        <v>14215</v>
      </c>
    </row>
    <row r="5025" spans="1:12" x14ac:dyDescent="0.2">
      <c r="A5025" s="1">
        <v>43810.564328703702</v>
      </c>
      <c r="B5025" t="s">
        <v>3401</v>
      </c>
      <c r="D5025">
        <v>0</v>
      </c>
      <c r="E5025">
        <v>3</v>
      </c>
      <c r="F5025">
        <v>3</v>
      </c>
      <c r="G5025" t="s">
        <v>14216</v>
      </c>
      <c r="K5025">
        <v>1.2047558728257201E+18</v>
      </c>
      <c r="L5025" t="s">
        <v>14217</v>
      </c>
    </row>
    <row r="5026" spans="1:12" x14ac:dyDescent="0.2">
      <c r="A5026" s="1">
        <v>43810.564282407409</v>
      </c>
      <c r="B5026" t="s">
        <v>14218</v>
      </c>
      <c r="D5026">
        <v>0</v>
      </c>
      <c r="E5026">
        <v>0</v>
      </c>
      <c r="F5026">
        <v>0</v>
      </c>
      <c r="G5026" t="s">
        <v>14219</v>
      </c>
      <c r="K5026">
        <v>1.2047558584895601E+18</v>
      </c>
      <c r="L5026" t="s">
        <v>14220</v>
      </c>
    </row>
    <row r="5027" spans="1:12" x14ac:dyDescent="0.2">
      <c r="A5027" s="1">
        <v>43810.564270833333</v>
      </c>
      <c r="B5027" t="s">
        <v>14221</v>
      </c>
      <c r="D5027">
        <v>0</v>
      </c>
      <c r="E5027">
        <v>1</v>
      </c>
      <c r="F5027">
        <v>1</v>
      </c>
      <c r="G5027" t="s">
        <v>8512</v>
      </c>
      <c r="K5027">
        <v>1.2047558528355899E+18</v>
      </c>
      <c r="L5027" t="s">
        <v>14222</v>
      </c>
    </row>
    <row r="5028" spans="1:12" x14ac:dyDescent="0.2">
      <c r="A5028" s="1">
        <v>43810.564062500001</v>
      </c>
      <c r="B5028" t="s">
        <v>8127</v>
      </c>
      <c r="D5028">
        <v>0</v>
      </c>
      <c r="E5028">
        <v>2</v>
      </c>
      <c r="F5028">
        <v>3</v>
      </c>
      <c r="G5028" t="s">
        <v>14223</v>
      </c>
      <c r="I5028" t="e">
        <f>ArabNetME</f>
        <v>#NAME?</v>
      </c>
      <c r="K5028">
        <v>1.2047557771032499E+18</v>
      </c>
      <c r="L5028" t="s">
        <v>14224</v>
      </c>
    </row>
    <row r="5029" spans="1:12" x14ac:dyDescent="0.2">
      <c r="A5029" s="1">
        <v>43810.56391203704</v>
      </c>
      <c r="B5029" t="s">
        <v>14225</v>
      </c>
      <c r="D5029">
        <v>0</v>
      </c>
      <c r="E5029">
        <v>0</v>
      </c>
      <c r="F5029">
        <v>0</v>
      </c>
      <c r="G5029" t="s">
        <v>14226</v>
      </c>
      <c r="K5029">
        <v>1.20475572241376E+18</v>
      </c>
      <c r="L5029" t="s">
        <v>14227</v>
      </c>
    </row>
    <row r="5030" spans="1:12" x14ac:dyDescent="0.2">
      <c r="A5030" s="1">
        <v>43810.563831018517</v>
      </c>
      <c r="B5030" t="s">
        <v>14228</v>
      </c>
      <c r="D5030">
        <v>0</v>
      </c>
      <c r="E5030">
        <v>0</v>
      </c>
      <c r="F5030">
        <v>0</v>
      </c>
      <c r="G5030" t="s">
        <v>14229</v>
      </c>
      <c r="K5030">
        <v>1.2047556936492401E+18</v>
      </c>
      <c r="L5030" t="s">
        <v>14230</v>
      </c>
    </row>
    <row r="5031" spans="1:12" x14ac:dyDescent="0.2">
      <c r="A5031" s="1">
        <v>43810.563668981478</v>
      </c>
      <c r="B5031" t="s">
        <v>14231</v>
      </c>
      <c r="C5031" t="s">
        <v>14232</v>
      </c>
      <c r="D5031">
        <v>1</v>
      </c>
      <c r="E5031">
        <v>0</v>
      </c>
      <c r="F5031">
        <v>1</v>
      </c>
      <c r="G5031" t="s">
        <v>14233</v>
      </c>
      <c r="K5031">
        <v>1.20475563618721E+18</v>
      </c>
      <c r="L5031" t="s">
        <v>14234</v>
      </c>
    </row>
    <row r="5032" spans="1:12" x14ac:dyDescent="0.2">
      <c r="A5032" s="1">
        <v>43810.563657407409</v>
      </c>
      <c r="B5032" t="s">
        <v>14235</v>
      </c>
      <c r="D5032">
        <v>0</v>
      </c>
      <c r="E5032">
        <v>0</v>
      </c>
      <c r="F5032">
        <v>1</v>
      </c>
      <c r="G5032" t="s">
        <v>14236</v>
      </c>
      <c r="K5032">
        <v>1.20475562972386E+18</v>
      </c>
      <c r="L5032" t="s">
        <v>14237</v>
      </c>
    </row>
    <row r="5033" spans="1:12" x14ac:dyDescent="0.2">
      <c r="A5033" s="1">
        <v>43810.563645833332</v>
      </c>
      <c r="B5033" t="s">
        <v>14238</v>
      </c>
      <c r="D5033">
        <v>0</v>
      </c>
      <c r="E5033">
        <v>0</v>
      </c>
      <c r="F5033">
        <v>1</v>
      </c>
      <c r="G5033" t="s">
        <v>14239</v>
      </c>
      <c r="K5033">
        <v>1.20475562942606E+18</v>
      </c>
      <c r="L5033" t="s">
        <v>14240</v>
      </c>
    </row>
    <row r="5034" spans="1:12" x14ac:dyDescent="0.2">
      <c r="A5034" s="1">
        <v>43810.563634259262</v>
      </c>
      <c r="B5034" t="s">
        <v>14241</v>
      </c>
      <c r="D5034">
        <v>0</v>
      </c>
      <c r="E5034">
        <v>0</v>
      </c>
      <c r="F5034">
        <v>1</v>
      </c>
      <c r="G5034" t="s">
        <v>14242</v>
      </c>
      <c r="K5034">
        <v>1.2047556213058099E+18</v>
      </c>
      <c r="L5034" t="s">
        <v>14243</v>
      </c>
    </row>
    <row r="5035" spans="1:12" x14ac:dyDescent="0.2">
      <c r="A5035" s="1">
        <v>43810.563460648147</v>
      </c>
      <c r="B5035" t="s">
        <v>8127</v>
      </c>
      <c r="D5035">
        <v>0</v>
      </c>
      <c r="E5035">
        <v>0</v>
      </c>
      <c r="F5035">
        <v>2</v>
      </c>
      <c r="G5035" t="s">
        <v>14244</v>
      </c>
      <c r="I5035" t="e">
        <f>ArabNetME</f>
        <v>#NAME?</v>
      </c>
      <c r="K5035">
        <v>1.20475555875198E+18</v>
      </c>
      <c r="L5035" t="s">
        <v>14245</v>
      </c>
    </row>
    <row r="5036" spans="1:12" x14ac:dyDescent="0.2">
      <c r="A5036" s="1">
        <v>43810.563402777778</v>
      </c>
      <c r="B5036" t="s">
        <v>14246</v>
      </c>
      <c r="D5036">
        <v>0</v>
      </c>
      <c r="E5036">
        <v>0</v>
      </c>
      <c r="F5036">
        <v>0</v>
      </c>
      <c r="G5036" t="s">
        <v>14247</v>
      </c>
      <c r="K5036">
        <v>1.20475553723523E+18</v>
      </c>
      <c r="L5036" t="s">
        <v>14248</v>
      </c>
    </row>
    <row r="5037" spans="1:12" x14ac:dyDescent="0.2">
      <c r="A5037" s="1">
        <v>43810.563310185185</v>
      </c>
      <c r="B5037" t="s">
        <v>14249</v>
      </c>
      <c r="C5037" t="s">
        <v>11307</v>
      </c>
      <c r="D5037">
        <v>0</v>
      </c>
      <c r="E5037">
        <v>0</v>
      </c>
      <c r="F5037">
        <v>1</v>
      </c>
      <c r="G5037" t="s">
        <v>14250</v>
      </c>
      <c r="K5037">
        <v>1.2047555044651E+18</v>
      </c>
      <c r="L5037" t="s">
        <v>14251</v>
      </c>
    </row>
    <row r="5038" spans="1:12" x14ac:dyDescent="0.2">
      <c r="A5038" s="1">
        <v>43810.563252314816</v>
      </c>
      <c r="B5038" t="s">
        <v>14252</v>
      </c>
      <c r="D5038">
        <v>0</v>
      </c>
      <c r="E5038">
        <v>0</v>
      </c>
      <c r="F5038">
        <v>0</v>
      </c>
      <c r="G5038" t="s">
        <v>14253</v>
      </c>
      <c r="K5038">
        <v>1.20475548642528E+18</v>
      </c>
      <c r="L5038" t="s">
        <v>14254</v>
      </c>
    </row>
    <row r="5039" spans="1:12" x14ac:dyDescent="0.2">
      <c r="A5039" s="1">
        <v>43810.56322916667</v>
      </c>
      <c r="B5039" t="s">
        <v>14255</v>
      </c>
      <c r="D5039">
        <v>0</v>
      </c>
      <c r="E5039">
        <v>0</v>
      </c>
      <c r="F5039">
        <v>0</v>
      </c>
      <c r="G5039" t="s">
        <v>14256</v>
      </c>
      <c r="K5039">
        <v>1.20475547743281E+18</v>
      </c>
      <c r="L5039" t="s">
        <v>14257</v>
      </c>
    </row>
    <row r="5040" spans="1:12" x14ac:dyDescent="0.2">
      <c r="A5040" s="1">
        <v>43810.563206018516</v>
      </c>
      <c r="B5040" t="s">
        <v>6155</v>
      </c>
      <c r="D5040">
        <v>1</v>
      </c>
      <c r="E5040">
        <v>50</v>
      </c>
      <c r="F5040">
        <v>78</v>
      </c>
      <c r="G5040" t="s">
        <v>14258</v>
      </c>
      <c r="K5040">
        <v>1.20475546968177E+18</v>
      </c>
      <c r="L5040" t="s">
        <v>14259</v>
      </c>
    </row>
    <row r="5041" spans="1:12" x14ac:dyDescent="0.2">
      <c r="A5041" s="1">
        <v>43810.56318287037</v>
      </c>
      <c r="B5041" t="s">
        <v>14260</v>
      </c>
      <c r="D5041">
        <v>0</v>
      </c>
      <c r="E5041">
        <v>0</v>
      </c>
      <c r="F5041">
        <v>0</v>
      </c>
      <c r="G5041" t="s">
        <v>6451</v>
      </c>
      <c r="K5041">
        <v>1.2047554591079501E+18</v>
      </c>
      <c r="L5041" t="s">
        <v>14261</v>
      </c>
    </row>
    <row r="5042" spans="1:12" x14ac:dyDescent="0.2">
      <c r="A5042" s="1">
        <v>43810.563090277778</v>
      </c>
      <c r="B5042" t="s">
        <v>14262</v>
      </c>
      <c r="D5042">
        <v>0</v>
      </c>
      <c r="E5042">
        <v>0</v>
      </c>
      <c r="F5042">
        <v>6</v>
      </c>
      <c r="G5042" t="s">
        <v>14263</v>
      </c>
      <c r="K5042">
        <v>1.20475542781426E+18</v>
      </c>
      <c r="L5042" t="s">
        <v>14264</v>
      </c>
    </row>
    <row r="5043" spans="1:12" x14ac:dyDescent="0.2">
      <c r="A5043" s="1">
        <v>43810.562928240739</v>
      </c>
      <c r="B5043" t="s">
        <v>14265</v>
      </c>
      <c r="D5043">
        <v>0</v>
      </c>
      <c r="E5043">
        <v>0</v>
      </c>
      <c r="F5043">
        <v>0</v>
      </c>
      <c r="G5043" t="s">
        <v>14266</v>
      </c>
      <c r="K5043">
        <v>1.2047553692952599E+18</v>
      </c>
      <c r="L5043" t="s">
        <v>14267</v>
      </c>
    </row>
    <row r="5044" spans="1:12" x14ac:dyDescent="0.2">
      <c r="A5044" s="1">
        <v>43810.562916666669</v>
      </c>
      <c r="B5044" t="s">
        <v>3401</v>
      </c>
      <c r="D5044">
        <v>0</v>
      </c>
      <c r="E5044">
        <v>2</v>
      </c>
      <c r="F5044">
        <v>1</v>
      </c>
      <c r="G5044" t="s">
        <v>14268</v>
      </c>
      <c r="K5044">
        <v>1.2047553621984901E+18</v>
      </c>
      <c r="L5044" t="s">
        <v>14269</v>
      </c>
    </row>
    <row r="5045" spans="1:12" x14ac:dyDescent="0.2">
      <c r="A5045" s="1">
        <v>43810.562789351854</v>
      </c>
      <c r="B5045" t="s">
        <v>14188</v>
      </c>
      <c r="D5045">
        <v>1</v>
      </c>
      <c r="E5045">
        <v>2</v>
      </c>
      <c r="F5045">
        <v>2</v>
      </c>
      <c r="G5045" t="s">
        <v>14270</v>
      </c>
      <c r="K5045">
        <v>1.2047553162751201E+18</v>
      </c>
      <c r="L5045" t="s">
        <v>14271</v>
      </c>
    </row>
    <row r="5046" spans="1:12" x14ac:dyDescent="0.2">
      <c r="A5046" s="1">
        <v>43810.562557870369</v>
      </c>
      <c r="B5046" t="s">
        <v>14272</v>
      </c>
      <c r="D5046">
        <v>1</v>
      </c>
      <c r="E5046">
        <v>0</v>
      </c>
      <c r="F5046">
        <v>0</v>
      </c>
      <c r="G5046" t="s">
        <v>14273</v>
      </c>
      <c r="K5046">
        <v>1.2047552323513001E+18</v>
      </c>
      <c r="L5046" t="s">
        <v>14274</v>
      </c>
    </row>
    <row r="5047" spans="1:12" x14ac:dyDescent="0.2">
      <c r="A5047" s="1">
        <v>43810.562488425923</v>
      </c>
      <c r="B5047" t="s">
        <v>14275</v>
      </c>
      <c r="D5047">
        <v>0</v>
      </c>
      <c r="E5047">
        <v>3</v>
      </c>
      <c r="F5047">
        <v>4</v>
      </c>
      <c r="G5047" t="s">
        <v>14276</v>
      </c>
      <c r="K5047">
        <v>1.20475520765937E+18</v>
      </c>
      <c r="L5047" t="s">
        <v>14277</v>
      </c>
    </row>
    <row r="5048" spans="1:12" x14ac:dyDescent="0.2">
      <c r="A5048" s="1">
        <v>43810.562418981484</v>
      </c>
      <c r="B5048" t="s">
        <v>14278</v>
      </c>
      <c r="D5048">
        <v>0</v>
      </c>
      <c r="E5048">
        <v>0</v>
      </c>
      <c r="F5048">
        <v>1</v>
      </c>
      <c r="G5048" t="s">
        <v>14279</v>
      </c>
      <c r="K5048">
        <v>1.20475518111361E+18</v>
      </c>
      <c r="L5048" t="s">
        <v>14280</v>
      </c>
    </row>
    <row r="5049" spans="1:12" x14ac:dyDescent="0.2">
      <c r="A5049" s="1">
        <v>43810.562314814815</v>
      </c>
      <c r="B5049" t="s">
        <v>14281</v>
      </c>
      <c r="D5049">
        <v>0</v>
      </c>
      <c r="E5049">
        <v>1</v>
      </c>
      <c r="F5049">
        <v>0</v>
      </c>
      <c r="G5049" t="s">
        <v>14282</v>
      </c>
      <c r="K5049">
        <v>1.20475514368784E+18</v>
      </c>
      <c r="L5049" t="s">
        <v>14283</v>
      </c>
    </row>
    <row r="5050" spans="1:12" x14ac:dyDescent="0.2">
      <c r="A5050" s="1">
        <v>43810.562280092592</v>
      </c>
      <c r="B5050" t="s">
        <v>8747</v>
      </c>
      <c r="D5050">
        <v>2</v>
      </c>
      <c r="E5050">
        <v>2</v>
      </c>
      <c r="F5050">
        <v>10</v>
      </c>
      <c r="G5050" t="s">
        <v>14284</v>
      </c>
      <c r="K5050">
        <v>1.2047551331224E+18</v>
      </c>
      <c r="L5050" t="s">
        <v>14285</v>
      </c>
    </row>
    <row r="5051" spans="1:12" x14ac:dyDescent="0.2">
      <c r="A5051" s="1">
        <v>43810.561932870369</v>
      </c>
      <c r="B5051" t="s">
        <v>14286</v>
      </c>
      <c r="D5051">
        <v>0</v>
      </c>
      <c r="E5051">
        <v>0</v>
      </c>
      <c r="F5051">
        <v>0</v>
      </c>
      <c r="G5051" t="s">
        <v>14287</v>
      </c>
      <c r="K5051">
        <v>1.20475500587139E+18</v>
      </c>
      <c r="L5051" t="s">
        <v>14288</v>
      </c>
    </row>
    <row r="5052" spans="1:12" x14ac:dyDescent="0.2">
      <c r="A5052" s="1">
        <v>43810.561828703707</v>
      </c>
      <c r="B5052" t="s">
        <v>14289</v>
      </c>
      <c r="D5052">
        <v>0</v>
      </c>
      <c r="E5052">
        <v>1</v>
      </c>
      <c r="F5052">
        <v>0</v>
      </c>
      <c r="G5052" t="s">
        <v>14290</v>
      </c>
      <c r="K5052">
        <v>1.2047549696703601E+18</v>
      </c>
      <c r="L5052" t="s">
        <v>14291</v>
      </c>
    </row>
    <row r="5053" spans="1:12" x14ac:dyDescent="0.2">
      <c r="A5053" s="1">
        <v>43810.56177083333</v>
      </c>
      <c r="B5053" t="s">
        <v>14292</v>
      </c>
      <c r="D5053">
        <v>0</v>
      </c>
      <c r="E5053">
        <v>0</v>
      </c>
      <c r="F5053">
        <v>0</v>
      </c>
      <c r="G5053" t="s">
        <v>14293</v>
      </c>
      <c r="K5053">
        <v>1.20475494754545E+18</v>
      </c>
      <c r="L5053" t="s">
        <v>14294</v>
      </c>
    </row>
    <row r="5054" spans="1:12" x14ac:dyDescent="0.2">
      <c r="A5054" s="1">
        <v>43810.561689814815</v>
      </c>
      <c r="B5054" t="s">
        <v>14295</v>
      </c>
      <c r="D5054">
        <v>0</v>
      </c>
      <c r="E5054">
        <v>0</v>
      </c>
      <c r="F5054">
        <v>0</v>
      </c>
      <c r="G5054" t="s">
        <v>14296</v>
      </c>
      <c r="K5054">
        <v>1.2047549178414001E+18</v>
      </c>
      <c r="L5054" t="s">
        <v>14297</v>
      </c>
    </row>
    <row r="5055" spans="1:12" x14ac:dyDescent="0.2">
      <c r="A5055" s="1">
        <v>43810.561689814815</v>
      </c>
      <c r="B5055" t="s">
        <v>14298</v>
      </c>
      <c r="D5055">
        <v>6</v>
      </c>
      <c r="E5055">
        <v>215</v>
      </c>
      <c r="F5055">
        <v>1103</v>
      </c>
      <c r="G5055" t="s">
        <v>14299</v>
      </c>
      <c r="K5055">
        <v>1.2047549176023401E+18</v>
      </c>
      <c r="L5055" t="s">
        <v>14300</v>
      </c>
    </row>
    <row r="5056" spans="1:12" x14ac:dyDescent="0.2">
      <c r="A5056" s="1">
        <v>43810.561608796299</v>
      </c>
      <c r="B5056" t="s">
        <v>14301</v>
      </c>
      <c r="D5056">
        <v>0</v>
      </c>
      <c r="E5056">
        <v>0</v>
      </c>
      <c r="F5056">
        <v>0</v>
      </c>
      <c r="G5056" t="s">
        <v>14302</v>
      </c>
      <c r="K5056">
        <v>1.20475488799055E+18</v>
      </c>
      <c r="L5056" t="s">
        <v>14303</v>
      </c>
    </row>
    <row r="5057" spans="1:12" x14ac:dyDescent="0.2">
      <c r="A5057" s="1">
        <v>43810.561516203707</v>
      </c>
      <c r="B5057" t="s">
        <v>14304</v>
      </c>
      <c r="D5057">
        <v>0</v>
      </c>
      <c r="E5057">
        <v>0</v>
      </c>
      <c r="F5057">
        <v>0</v>
      </c>
      <c r="G5057" t="s">
        <v>14305</v>
      </c>
      <c r="K5057">
        <v>1.2047548559124401E+18</v>
      </c>
      <c r="L5057" t="s">
        <v>14306</v>
      </c>
    </row>
    <row r="5058" spans="1:12" x14ac:dyDescent="0.2">
      <c r="A5058" s="1">
        <v>43810.561493055553</v>
      </c>
      <c r="B5058" t="s">
        <v>14307</v>
      </c>
      <c r="D5058">
        <v>0</v>
      </c>
      <c r="E5058">
        <v>0</v>
      </c>
      <c r="F5058">
        <v>0</v>
      </c>
      <c r="G5058" t="s">
        <v>14308</v>
      </c>
      <c r="K5058">
        <v>1.2047548492519401E+18</v>
      </c>
      <c r="L5058" t="s">
        <v>14309</v>
      </c>
    </row>
    <row r="5059" spans="1:12" x14ac:dyDescent="0.2">
      <c r="A5059" s="1">
        <v>43810.56145833333</v>
      </c>
      <c r="B5059" t="s">
        <v>6641</v>
      </c>
      <c r="D5059">
        <v>0</v>
      </c>
      <c r="E5059">
        <v>0</v>
      </c>
      <c r="F5059">
        <v>0</v>
      </c>
      <c r="G5059" t="s">
        <v>14310</v>
      </c>
      <c r="K5059">
        <v>1.2047548345718999E+18</v>
      </c>
      <c r="L5059" t="s">
        <v>14311</v>
      </c>
    </row>
    <row r="5060" spans="1:12" x14ac:dyDescent="0.2">
      <c r="A5060" s="1">
        <v>43810.56144675926</v>
      </c>
      <c r="B5060" t="s">
        <v>3401</v>
      </c>
      <c r="D5060">
        <v>0</v>
      </c>
      <c r="E5060">
        <v>0</v>
      </c>
      <c r="F5060">
        <v>0</v>
      </c>
      <c r="G5060" t="s">
        <v>14312</v>
      </c>
      <c r="K5060">
        <v>1.2047548322272599E+18</v>
      </c>
      <c r="L5060" t="s">
        <v>14313</v>
      </c>
    </row>
    <row r="5061" spans="1:12" x14ac:dyDescent="0.2">
      <c r="A5061" s="1">
        <v>43810.561377314814</v>
      </c>
      <c r="B5061" t="s">
        <v>14314</v>
      </c>
      <c r="D5061">
        <v>0</v>
      </c>
      <c r="E5061">
        <v>0</v>
      </c>
      <c r="F5061">
        <v>0</v>
      </c>
      <c r="G5061" t="s">
        <v>14315</v>
      </c>
      <c r="K5061">
        <v>1.2047548073508101E+18</v>
      </c>
      <c r="L5061" t="s">
        <v>14316</v>
      </c>
    </row>
    <row r="5062" spans="1:12" x14ac:dyDescent="0.2">
      <c r="A5062" s="1">
        <v>43810.561365740738</v>
      </c>
      <c r="B5062" t="s">
        <v>14317</v>
      </c>
      <c r="D5062">
        <v>0</v>
      </c>
      <c r="E5062">
        <v>0</v>
      </c>
      <c r="F5062">
        <v>0</v>
      </c>
      <c r="G5062" t="s">
        <v>14318</v>
      </c>
      <c r="K5062">
        <v>1.2047547998639601E+18</v>
      </c>
      <c r="L5062" t="s">
        <v>14319</v>
      </c>
    </row>
    <row r="5063" spans="1:12" x14ac:dyDescent="0.2">
      <c r="A5063" s="1">
        <v>43810.561354166668</v>
      </c>
      <c r="B5063" t="s">
        <v>14320</v>
      </c>
      <c r="D5063">
        <v>0</v>
      </c>
      <c r="E5063">
        <v>0</v>
      </c>
      <c r="F5063">
        <v>0</v>
      </c>
      <c r="G5063" t="s">
        <v>14321</v>
      </c>
      <c r="K5063">
        <v>1.20475479898735E+18</v>
      </c>
      <c r="L5063" t="s">
        <v>14322</v>
      </c>
    </row>
    <row r="5064" spans="1:12" x14ac:dyDescent="0.2">
      <c r="A5064" s="1">
        <v>43810.561354166668</v>
      </c>
      <c r="B5064" t="s">
        <v>14323</v>
      </c>
      <c r="D5064">
        <v>0</v>
      </c>
      <c r="E5064">
        <v>0</v>
      </c>
      <c r="F5064">
        <v>0</v>
      </c>
      <c r="G5064" t="s">
        <v>14324</v>
      </c>
      <c r="K5064">
        <v>1.20475479890351E+18</v>
      </c>
      <c r="L5064" t="s">
        <v>14325</v>
      </c>
    </row>
    <row r="5065" spans="1:12" x14ac:dyDescent="0.2">
      <c r="A5065" s="1">
        <v>43810.561354166668</v>
      </c>
      <c r="B5065" t="s">
        <v>14326</v>
      </c>
      <c r="D5065">
        <v>0</v>
      </c>
      <c r="E5065">
        <v>0</v>
      </c>
      <c r="F5065">
        <v>0</v>
      </c>
      <c r="G5065" t="s">
        <v>14327</v>
      </c>
      <c r="K5065">
        <v>1.20475479704127E+18</v>
      </c>
      <c r="L5065" t="s">
        <v>14328</v>
      </c>
    </row>
    <row r="5066" spans="1:12" x14ac:dyDescent="0.2">
      <c r="A5066" s="1">
        <v>43810.561354166668</v>
      </c>
      <c r="B5066" t="s">
        <v>14329</v>
      </c>
      <c r="D5066">
        <v>0</v>
      </c>
      <c r="E5066">
        <v>0</v>
      </c>
      <c r="F5066">
        <v>0</v>
      </c>
      <c r="G5066" t="s">
        <v>14330</v>
      </c>
      <c r="K5066">
        <v>1.2047547967475999E+18</v>
      </c>
      <c r="L5066" t="s">
        <v>14331</v>
      </c>
    </row>
    <row r="5067" spans="1:12" x14ac:dyDescent="0.2">
      <c r="A5067" s="1">
        <v>43810.561354166668</v>
      </c>
      <c r="B5067" t="s">
        <v>14332</v>
      </c>
      <c r="D5067">
        <v>0</v>
      </c>
      <c r="E5067">
        <v>0</v>
      </c>
      <c r="F5067">
        <v>0</v>
      </c>
      <c r="G5067" t="s">
        <v>14333</v>
      </c>
      <c r="K5067">
        <v>1.2047547963952699E+18</v>
      </c>
      <c r="L5067" t="s">
        <v>14334</v>
      </c>
    </row>
    <row r="5068" spans="1:12" x14ac:dyDescent="0.2">
      <c r="A5068" s="1">
        <v>43810.561342592591</v>
      </c>
      <c r="B5068" t="s">
        <v>14335</v>
      </c>
      <c r="D5068">
        <v>0</v>
      </c>
      <c r="E5068">
        <v>0</v>
      </c>
      <c r="F5068">
        <v>0</v>
      </c>
      <c r="G5068" t="s">
        <v>14336</v>
      </c>
      <c r="K5068">
        <v>1.2047547945288E+18</v>
      </c>
      <c r="L5068" t="s">
        <v>14337</v>
      </c>
    </row>
    <row r="5069" spans="1:12" x14ac:dyDescent="0.2">
      <c r="A5069" s="1">
        <v>43810.561342592591</v>
      </c>
      <c r="B5069" t="s">
        <v>14338</v>
      </c>
      <c r="D5069">
        <v>0</v>
      </c>
      <c r="E5069">
        <v>0</v>
      </c>
      <c r="F5069">
        <v>0</v>
      </c>
      <c r="G5069" t="s">
        <v>14339</v>
      </c>
      <c r="K5069">
        <v>1.20475479313215E+18</v>
      </c>
      <c r="L5069" t="s">
        <v>14340</v>
      </c>
    </row>
    <row r="5070" spans="1:12" x14ac:dyDescent="0.2">
      <c r="A5070" s="1">
        <v>43810.561342592591</v>
      </c>
      <c r="B5070" t="s">
        <v>14341</v>
      </c>
      <c r="D5070">
        <v>0</v>
      </c>
      <c r="E5070">
        <v>0</v>
      </c>
      <c r="F5070">
        <v>0</v>
      </c>
      <c r="G5070" t="s">
        <v>14342</v>
      </c>
      <c r="K5070">
        <v>1.20475479249042E+18</v>
      </c>
      <c r="L5070" t="s">
        <v>14343</v>
      </c>
    </row>
    <row r="5071" spans="1:12" x14ac:dyDescent="0.2">
      <c r="A5071" s="1">
        <v>43810.561342592591</v>
      </c>
      <c r="B5071" t="s">
        <v>14344</v>
      </c>
      <c r="D5071">
        <v>0</v>
      </c>
      <c r="E5071">
        <v>0</v>
      </c>
      <c r="F5071">
        <v>0</v>
      </c>
      <c r="G5071" t="s">
        <v>14345</v>
      </c>
      <c r="K5071">
        <v>1.2047547921255199E+18</v>
      </c>
      <c r="L5071" t="s">
        <v>14346</v>
      </c>
    </row>
    <row r="5072" spans="1:12" x14ac:dyDescent="0.2">
      <c r="A5072" s="1">
        <v>43810.561331018522</v>
      </c>
      <c r="B5072" t="s">
        <v>14347</v>
      </c>
      <c r="D5072">
        <v>0</v>
      </c>
      <c r="E5072">
        <v>0</v>
      </c>
      <c r="F5072">
        <v>0</v>
      </c>
      <c r="G5072" t="s">
        <v>14348</v>
      </c>
      <c r="K5072">
        <v>1.2047547867316401E+18</v>
      </c>
      <c r="L5072" t="s">
        <v>14349</v>
      </c>
    </row>
    <row r="5073" spans="1:12" x14ac:dyDescent="0.2">
      <c r="A5073" s="1">
        <v>43810.561319444445</v>
      </c>
      <c r="B5073" t="s">
        <v>14350</v>
      </c>
      <c r="D5073">
        <v>0</v>
      </c>
      <c r="E5073">
        <v>0</v>
      </c>
      <c r="F5073">
        <v>0</v>
      </c>
      <c r="G5073" t="s">
        <v>14351</v>
      </c>
      <c r="K5073">
        <v>1.2047547862282801E+18</v>
      </c>
      <c r="L5073" t="s">
        <v>14352</v>
      </c>
    </row>
    <row r="5074" spans="1:12" x14ac:dyDescent="0.2">
      <c r="A5074" s="1">
        <v>43810.561319444445</v>
      </c>
      <c r="B5074" t="s">
        <v>14353</v>
      </c>
      <c r="D5074">
        <v>0</v>
      </c>
      <c r="E5074">
        <v>0</v>
      </c>
      <c r="F5074">
        <v>0</v>
      </c>
      <c r="G5074" t="s">
        <v>14354</v>
      </c>
      <c r="K5074">
        <v>1.20475478308256E+18</v>
      </c>
      <c r="L5074" t="s">
        <v>14355</v>
      </c>
    </row>
    <row r="5075" spans="1:12" x14ac:dyDescent="0.2">
      <c r="A5075" s="1">
        <v>43810.561296296299</v>
      </c>
      <c r="B5075" t="s">
        <v>14356</v>
      </c>
      <c r="D5075">
        <v>0</v>
      </c>
      <c r="E5075">
        <v>0</v>
      </c>
      <c r="F5075">
        <v>0</v>
      </c>
      <c r="G5075" t="s">
        <v>14357</v>
      </c>
      <c r="K5075">
        <v>1.2047547767323699E+18</v>
      </c>
      <c r="L5075" t="s">
        <v>14358</v>
      </c>
    </row>
    <row r="5076" spans="1:12" x14ac:dyDescent="0.2">
      <c r="A5076" s="1">
        <v>43810.561296296299</v>
      </c>
      <c r="B5076" t="s">
        <v>14359</v>
      </c>
      <c r="D5076">
        <v>0</v>
      </c>
      <c r="E5076">
        <v>0</v>
      </c>
      <c r="F5076">
        <v>0</v>
      </c>
      <c r="G5076" t="s">
        <v>14360</v>
      </c>
      <c r="K5076">
        <v>1.2047547760319401E+18</v>
      </c>
      <c r="L5076" t="s">
        <v>14361</v>
      </c>
    </row>
    <row r="5077" spans="1:12" x14ac:dyDescent="0.2">
      <c r="A5077" s="1">
        <v>43810.561284722222</v>
      </c>
      <c r="B5077" t="s">
        <v>14089</v>
      </c>
      <c r="D5077">
        <v>0</v>
      </c>
      <c r="E5077">
        <v>0</v>
      </c>
      <c r="F5077">
        <v>2</v>
      </c>
      <c r="G5077" t="s">
        <v>14362</v>
      </c>
      <c r="K5077">
        <v>1.20475477252129E+18</v>
      </c>
      <c r="L5077" t="s">
        <v>14363</v>
      </c>
    </row>
    <row r="5078" spans="1:12" x14ac:dyDescent="0.2">
      <c r="A5078" s="1">
        <v>43810.561273148145</v>
      </c>
      <c r="B5078" t="s">
        <v>4770</v>
      </c>
      <c r="D5078">
        <v>0</v>
      </c>
      <c r="E5078">
        <v>3</v>
      </c>
      <c r="F5078">
        <v>5</v>
      </c>
      <c r="G5078" t="s">
        <v>14364</v>
      </c>
      <c r="K5078">
        <v>1.2047547654833201E+18</v>
      </c>
      <c r="L5078" t="s">
        <v>14365</v>
      </c>
    </row>
    <row r="5079" spans="1:12" x14ac:dyDescent="0.2">
      <c r="A5079" s="1">
        <v>43810.561261574076</v>
      </c>
      <c r="B5079" t="s">
        <v>14366</v>
      </c>
      <c r="D5079">
        <v>0</v>
      </c>
      <c r="E5079">
        <v>0</v>
      </c>
      <c r="F5079">
        <v>0</v>
      </c>
      <c r="G5079" t="s">
        <v>14367</v>
      </c>
      <c r="K5079">
        <v>1.20475476538259E+18</v>
      </c>
      <c r="L5079" t="s">
        <v>14368</v>
      </c>
    </row>
    <row r="5080" spans="1:12" x14ac:dyDescent="0.2">
      <c r="A5080" s="1">
        <v>43810.561261574076</v>
      </c>
      <c r="B5080" t="s">
        <v>14369</v>
      </c>
      <c r="D5080">
        <v>0</v>
      </c>
      <c r="E5080">
        <v>0</v>
      </c>
      <c r="F5080">
        <v>0</v>
      </c>
      <c r="G5080" t="s">
        <v>14370</v>
      </c>
      <c r="K5080">
        <v>1.20475476501776E+18</v>
      </c>
      <c r="L5080" t="s">
        <v>14371</v>
      </c>
    </row>
    <row r="5081" spans="1:12" x14ac:dyDescent="0.2">
      <c r="A5081" s="1">
        <v>43810.561261574076</v>
      </c>
      <c r="B5081" t="s">
        <v>14372</v>
      </c>
      <c r="D5081">
        <v>0</v>
      </c>
      <c r="E5081">
        <v>0</v>
      </c>
      <c r="F5081">
        <v>0</v>
      </c>
      <c r="G5081" t="s">
        <v>14373</v>
      </c>
      <c r="K5081">
        <v>1.20475476456897E+18</v>
      </c>
      <c r="L5081" t="s">
        <v>14374</v>
      </c>
    </row>
    <row r="5082" spans="1:12" x14ac:dyDescent="0.2">
      <c r="A5082" s="1">
        <v>43810.561261574076</v>
      </c>
      <c r="B5082" t="s">
        <v>14375</v>
      </c>
      <c r="D5082">
        <v>0</v>
      </c>
      <c r="E5082">
        <v>0</v>
      </c>
      <c r="F5082">
        <v>0</v>
      </c>
      <c r="G5082" t="s">
        <v>14376</v>
      </c>
      <c r="K5082">
        <v>1.20475476179646E+18</v>
      </c>
      <c r="L5082" t="s">
        <v>14377</v>
      </c>
    </row>
    <row r="5083" spans="1:12" x14ac:dyDescent="0.2">
      <c r="A5083" s="1">
        <v>43810.561249999999</v>
      </c>
      <c r="B5083" t="s">
        <v>14378</v>
      </c>
      <c r="D5083">
        <v>0</v>
      </c>
      <c r="E5083">
        <v>0</v>
      </c>
      <c r="F5083">
        <v>0</v>
      </c>
      <c r="G5083" t="s">
        <v>14379</v>
      </c>
      <c r="K5083">
        <v>1.20475476096606E+18</v>
      </c>
      <c r="L5083" t="s">
        <v>14380</v>
      </c>
    </row>
    <row r="5084" spans="1:12" x14ac:dyDescent="0.2">
      <c r="A5084" s="1">
        <v>43810.561249999999</v>
      </c>
      <c r="B5084" t="s">
        <v>14381</v>
      </c>
      <c r="D5084">
        <v>0</v>
      </c>
      <c r="E5084">
        <v>0</v>
      </c>
      <c r="F5084">
        <v>0</v>
      </c>
      <c r="G5084" t="s">
        <v>14382</v>
      </c>
      <c r="K5084">
        <v>1.2047547591246799E+18</v>
      </c>
      <c r="L5084" t="s">
        <v>14383</v>
      </c>
    </row>
    <row r="5085" spans="1:12" x14ac:dyDescent="0.2">
      <c r="A5085" s="1">
        <v>43810.561238425929</v>
      </c>
      <c r="B5085" t="s">
        <v>14384</v>
      </c>
      <c r="D5085">
        <v>0</v>
      </c>
      <c r="E5085">
        <v>0</v>
      </c>
      <c r="F5085">
        <v>0</v>
      </c>
      <c r="G5085" t="s">
        <v>14385</v>
      </c>
      <c r="K5085">
        <v>1.2047547563312901E+18</v>
      </c>
      <c r="L5085" t="s">
        <v>14386</v>
      </c>
    </row>
    <row r="5086" spans="1:12" x14ac:dyDescent="0.2">
      <c r="A5086" s="1">
        <v>43810.561226851853</v>
      </c>
      <c r="B5086" t="s">
        <v>14387</v>
      </c>
      <c r="D5086">
        <v>0</v>
      </c>
      <c r="E5086">
        <v>0</v>
      </c>
      <c r="F5086">
        <v>0</v>
      </c>
      <c r="G5086" t="s">
        <v>14388</v>
      </c>
      <c r="K5086">
        <v>1.2047547502663199E+18</v>
      </c>
      <c r="L5086" t="s">
        <v>14389</v>
      </c>
    </row>
    <row r="5087" spans="1:12" x14ac:dyDescent="0.2">
      <c r="A5087" s="1">
        <v>43810.561215277776</v>
      </c>
      <c r="B5087" t="s">
        <v>14390</v>
      </c>
      <c r="D5087">
        <v>0</v>
      </c>
      <c r="E5087">
        <v>0</v>
      </c>
      <c r="F5087">
        <v>0</v>
      </c>
      <c r="G5087" t="s">
        <v>14391</v>
      </c>
      <c r="K5087">
        <v>1.20475474812304E+18</v>
      </c>
      <c r="L5087" t="s">
        <v>14392</v>
      </c>
    </row>
    <row r="5088" spans="1:12" x14ac:dyDescent="0.2">
      <c r="A5088" s="1">
        <v>43810.561215277776</v>
      </c>
      <c r="B5088" t="s">
        <v>14393</v>
      </c>
      <c r="D5088">
        <v>0</v>
      </c>
      <c r="E5088">
        <v>0</v>
      </c>
      <c r="F5088">
        <v>0</v>
      </c>
      <c r="G5088" t="s">
        <v>14394</v>
      </c>
      <c r="K5088">
        <v>1.2047547478127201E+18</v>
      </c>
      <c r="L5088" t="s">
        <v>14395</v>
      </c>
    </row>
    <row r="5089" spans="1:12" x14ac:dyDescent="0.2">
      <c r="A5089" s="1">
        <v>43810.561203703706</v>
      </c>
      <c r="B5089" t="s">
        <v>14396</v>
      </c>
      <c r="D5089">
        <v>0</v>
      </c>
      <c r="E5089">
        <v>0</v>
      </c>
      <c r="F5089">
        <v>0</v>
      </c>
      <c r="G5089" t="s">
        <v>14397</v>
      </c>
      <c r="K5089">
        <v>1.20475474362255E+18</v>
      </c>
      <c r="L5089" t="s">
        <v>14398</v>
      </c>
    </row>
    <row r="5090" spans="1:12" x14ac:dyDescent="0.2">
      <c r="A5090" s="1">
        <v>43810.561203703706</v>
      </c>
      <c r="B5090" t="s">
        <v>14399</v>
      </c>
      <c r="D5090">
        <v>0</v>
      </c>
      <c r="E5090">
        <v>0</v>
      </c>
      <c r="F5090">
        <v>0</v>
      </c>
      <c r="G5090" t="s">
        <v>14400</v>
      </c>
      <c r="K5090">
        <v>1.2047547434925299E+18</v>
      </c>
      <c r="L5090" t="s">
        <v>14401</v>
      </c>
    </row>
    <row r="5091" spans="1:12" x14ac:dyDescent="0.2">
      <c r="A5091" s="1">
        <v>43810.561192129629</v>
      </c>
      <c r="B5091" t="s">
        <v>14402</v>
      </c>
      <c r="D5091">
        <v>0</v>
      </c>
      <c r="E5091">
        <v>0</v>
      </c>
      <c r="F5091">
        <v>0</v>
      </c>
      <c r="G5091" t="s">
        <v>14403</v>
      </c>
      <c r="K5091">
        <v>1.2047547385390899E+18</v>
      </c>
      <c r="L5091" t="s">
        <v>14404</v>
      </c>
    </row>
    <row r="5092" spans="1:12" x14ac:dyDescent="0.2">
      <c r="A5092" s="1">
        <v>43810.561192129629</v>
      </c>
      <c r="B5092" t="s">
        <v>14405</v>
      </c>
      <c r="D5092">
        <v>0</v>
      </c>
      <c r="E5092">
        <v>0</v>
      </c>
      <c r="F5092">
        <v>0</v>
      </c>
      <c r="G5092" t="s">
        <v>14406</v>
      </c>
      <c r="K5092">
        <v>1.20475473850975E+18</v>
      </c>
      <c r="L5092" t="s">
        <v>14407</v>
      </c>
    </row>
    <row r="5093" spans="1:12" x14ac:dyDescent="0.2">
      <c r="A5093" s="1">
        <v>43810.561180555553</v>
      </c>
      <c r="B5093" t="s">
        <v>14408</v>
      </c>
      <c r="D5093">
        <v>0</v>
      </c>
      <c r="E5093">
        <v>0</v>
      </c>
      <c r="F5093">
        <v>0</v>
      </c>
      <c r="G5093" t="s">
        <v>14409</v>
      </c>
      <c r="K5093">
        <v>1.2047547340763E+18</v>
      </c>
      <c r="L5093" t="s">
        <v>14410</v>
      </c>
    </row>
    <row r="5094" spans="1:12" x14ac:dyDescent="0.2">
      <c r="A5094" s="1">
        <v>43810.561180555553</v>
      </c>
      <c r="B5094" t="s">
        <v>14411</v>
      </c>
      <c r="D5094">
        <v>0</v>
      </c>
      <c r="E5094">
        <v>0</v>
      </c>
      <c r="F5094">
        <v>0</v>
      </c>
      <c r="G5094" t="s">
        <v>14412</v>
      </c>
      <c r="K5094">
        <v>1.2047547325999201E+18</v>
      </c>
      <c r="L5094" t="s">
        <v>14413</v>
      </c>
    </row>
    <row r="5095" spans="1:12" x14ac:dyDescent="0.2">
      <c r="A5095" s="1">
        <v>43810.561145833337</v>
      </c>
      <c r="B5095" t="s">
        <v>14414</v>
      </c>
      <c r="D5095">
        <v>0</v>
      </c>
      <c r="E5095">
        <v>0</v>
      </c>
      <c r="F5095">
        <v>0</v>
      </c>
      <c r="G5095" t="s">
        <v>14415</v>
      </c>
      <c r="K5095">
        <v>1.2047547206755699E+18</v>
      </c>
      <c r="L5095" t="s">
        <v>14416</v>
      </c>
    </row>
    <row r="5096" spans="1:12" x14ac:dyDescent="0.2">
      <c r="A5096" s="1">
        <v>43810.561122685183</v>
      </c>
      <c r="B5096" t="s">
        <v>14417</v>
      </c>
      <c r="D5096">
        <v>0</v>
      </c>
      <c r="E5096">
        <v>0</v>
      </c>
      <c r="F5096">
        <v>0</v>
      </c>
      <c r="G5096" t="s">
        <v>14418</v>
      </c>
      <c r="K5096">
        <v>1.2047547130964401E+18</v>
      </c>
      <c r="L5096" t="s">
        <v>14419</v>
      </c>
    </row>
    <row r="5097" spans="1:12" x14ac:dyDescent="0.2">
      <c r="A5097" s="1">
        <v>43810.56108796296</v>
      </c>
      <c r="B5097" t="s">
        <v>14420</v>
      </c>
      <c r="D5097">
        <v>0</v>
      </c>
      <c r="E5097">
        <v>0</v>
      </c>
      <c r="F5097">
        <v>0</v>
      </c>
      <c r="G5097" t="s">
        <v>14421</v>
      </c>
      <c r="K5097">
        <v>1.2047547013565499E+18</v>
      </c>
      <c r="L5097" t="s">
        <v>14422</v>
      </c>
    </row>
    <row r="5098" spans="1:12" x14ac:dyDescent="0.2">
      <c r="A5098" s="1">
        <v>43810.561041666668</v>
      </c>
      <c r="B5098" t="s">
        <v>14423</v>
      </c>
      <c r="D5098">
        <v>0</v>
      </c>
      <c r="E5098">
        <v>0</v>
      </c>
      <c r="F5098">
        <v>0</v>
      </c>
      <c r="G5098" t="s">
        <v>14424</v>
      </c>
      <c r="K5098">
        <v>1.2047546847849201E+18</v>
      </c>
      <c r="L5098" t="s">
        <v>14425</v>
      </c>
    </row>
    <row r="5099" spans="1:12" x14ac:dyDescent="0.2">
      <c r="A5099" s="1">
        <v>43810.561041666668</v>
      </c>
      <c r="B5099" t="s">
        <v>14426</v>
      </c>
      <c r="D5099">
        <v>1</v>
      </c>
      <c r="E5099">
        <v>1</v>
      </c>
      <c r="F5099">
        <v>0</v>
      </c>
      <c r="G5099" t="s">
        <v>14427</v>
      </c>
      <c r="K5099">
        <v>1.2047546836775601E+18</v>
      </c>
      <c r="L5099" t="s">
        <v>14428</v>
      </c>
    </row>
    <row r="5100" spans="1:12" x14ac:dyDescent="0.2">
      <c r="A5100" s="1">
        <v>43810.561006944445</v>
      </c>
      <c r="B5100" t="s">
        <v>14429</v>
      </c>
      <c r="D5100">
        <v>0</v>
      </c>
      <c r="E5100">
        <v>0</v>
      </c>
      <c r="F5100">
        <v>0</v>
      </c>
      <c r="G5100" t="s">
        <v>14430</v>
      </c>
      <c r="K5100">
        <v>1.2047546729024499E+18</v>
      </c>
      <c r="L5100" t="s">
        <v>14431</v>
      </c>
    </row>
    <row r="5101" spans="1:12" x14ac:dyDescent="0.2">
      <c r="A5101" s="1">
        <v>43810.560960648145</v>
      </c>
      <c r="B5101" t="s">
        <v>14432</v>
      </c>
      <c r="C5101" t="s">
        <v>11307</v>
      </c>
      <c r="D5101">
        <v>0</v>
      </c>
      <c r="E5101">
        <v>1</v>
      </c>
      <c r="F5101">
        <v>2</v>
      </c>
      <c r="G5101" t="s">
        <v>14433</v>
      </c>
      <c r="K5101">
        <v>1.2047546522789801E+18</v>
      </c>
      <c r="L5101" t="s">
        <v>14434</v>
      </c>
    </row>
    <row r="5102" spans="1:12" x14ac:dyDescent="0.2">
      <c r="A5102" s="1">
        <v>43810.560844907406</v>
      </c>
      <c r="B5102" t="s">
        <v>14435</v>
      </c>
      <c r="D5102">
        <v>0</v>
      </c>
      <c r="E5102">
        <v>0</v>
      </c>
      <c r="F5102">
        <v>0</v>
      </c>
      <c r="G5102" t="s">
        <v>14436</v>
      </c>
      <c r="K5102">
        <v>1.2047546118585201E+18</v>
      </c>
      <c r="L5102" t="s">
        <v>14437</v>
      </c>
    </row>
    <row r="5103" spans="1:12" x14ac:dyDescent="0.2">
      <c r="A5103" s="1">
        <v>43810.560636574075</v>
      </c>
      <c r="B5103" t="s">
        <v>14438</v>
      </c>
      <c r="D5103">
        <v>0</v>
      </c>
      <c r="E5103">
        <v>2</v>
      </c>
      <c r="F5103">
        <v>3</v>
      </c>
      <c r="G5103" t="s">
        <v>14439</v>
      </c>
      <c r="K5103">
        <v>1.20475453691885E+18</v>
      </c>
      <c r="L5103" t="s">
        <v>14440</v>
      </c>
    </row>
    <row r="5104" spans="1:12" x14ac:dyDescent="0.2">
      <c r="A5104" s="1">
        <v>43810.560624999998</v>
      </c>
      <c r="B5104" t="s">
        <v>14441</v>
      </c>
      <c r="D5104">
        <v>0</v>
      </c>
      <c r="E5104">
        <v>0</v>
      </c>
      <c r="F5104">
        <v>0</v>
      </c>
      <c r="G5104" t="s">
        <v>14442</v>
      </c>
      <c r="K5104">
        <v>1.20475453384867E+18</v>
      </c>
      <c r="L5104" t="s">
        <v>14443</v>
      </c>
    </row>
    <row r="5105" spans="1:12" x14ac:dyDescent="0.2">
      <c r="A5105" s="1">
        <v>43810.560624999998</v>
      </c>
      <c r="B5105" t="s">
        <v>9025</v>
      </c>
      <c r="D5105">
        <v>0</v>
      </c>
      <c r="E5105">
        <v>0</v>
      </c>
      <c r="F5105">
        <v>0</v>
      </c>
      <c r="G5105" t="s">
        <v>14444</v>
      </c>
      <c r="K5105">
        <v>1.2047545323177101E+18</v>
      </c>
      <c r="L5105" t="s">
        <v>14445</v>
      </c>
    </row>
    <row r="5106" spans="1:12" x14ac:dyDescent="0.2">
      <c r="A5106" s="1">
        <v>43810.560624999998</v>
      </c>
      <c r="B5106" t="s">
        <v>14446</v>
      </c>
      <c r="D5106">
        <v>0</v>
      </c>
      <c r="E5106">
        <v>0</v>
      </c>
      <c r="F5106">
        <v>0</v>
      </c>
      <c r="G5106" t="s">
        <v>14447</v>
      </c>
      <c r="K5106">
        <v>1.20475453209967E+18</v>
      </c>
      <c r="L5106" t="s">
        <v>14448</v>
      </c>
    </row>
    <row r="5107" spans="1:12" x14ac:dyDescent="0.2">
      <c r="A5107" s="1">
        <v>43810.560613425929</v>
      </c>
      <c r="B5107" t="s">
        <v>14449</v>
      </c>
      <c r="D5107">
        <v>0</v>
      </c>
      <c r="E5107">
        <v>0</v>
      </c>
      <c r="F5107">
        <v>0</v>
      </c>
      <c r="G5107" t="s">
        <v>14450</v>
      </c>
      <c r="K5107">
        <v>1.2047545302792599E+18</v>
      </c>
      <c r="L5107" t="s">
        <v>14451</v>
      </c>
    </row>
    <row r="5108" spans="1:12" x14ac:dyDescent="0.2">
      <c r="A5108" s="1">
        <v>43810.560613425929</v>
      </c>
      <c r="B5108" t="s">
        <v>14452</v>
      </c>
      <c r="D5108">
        <v>0</v>
      </c>
      <c r="E5108">
        <v>0</v>
      </c>
      <c r="F5108">
        <v>0</v>
      </c>
      <c r="G5108" t="s">
        <v>14453</v>
      </c>
      <c r="K5108">
        <v>1.2047545296585101E+18</v>
      </c>
      <c r="L5108" t="s">
        <v>14454</v>
      </c>
    </row>
    <row r="5109" spans="1:12" x14ac:dyDescent="0.2">
      <c r="A5109" s="1">
        <v>43810.560613425929</v>
      </c>
      <c r="B5109" t="s">
        <v>14455</v>
      </c>
      <c r="D5109">
        <v>0</v>
      </c>
      <c r="E5109">
        <v>0</v>
      </c>
      <c r="F5109">
        <v>0</v>
      </c>
      <c r="G5109" t="s">
        <v>14456</v>
      </c>
      <c r="K5109">
        <v>1.20475452881133E+18</v>
      </c>
      <c r="L5109" t="s">
        <v>14457</v>
      </c>
    </row>
    <row r="5110" spans="1:12" x14ac:dyDescent="0.2">
      <c r="A5110" s="1">
        <v>43810.560613425929</v>
      </c>
      <c r="B5110" t="s">
        <v>14458</v>
      </c>
      <c r="D5110">
        <v>0</v>
      </c>
      <c r="E5110">
        <v>0</v>
      </c>
      <c r="F5110">
        <v>0</v>
      </c>
      <c r="G5110" t="s">
        <v>14459</v>
      </c>
      <c r="K5110">
        <v>1.20475452734749E+18</v>
      </c>
      <c r="L5110" t="s">
        <v>14460</v>
      </c>
    </row>
    <row r="5111" spans="1:12" x14ac:dyDescent="0.2">
      <c r="A5111" s="1">
        <v>43810.560613425929</v>
      </c>
      <c r="B5111" t="s">
        <v>14461</v>
      </c>
      <c r="D5111">
        <v>0</v>
      </c>
      <c r="E5111">
        <v>0</v>
      </c>
      <c r="F5111">
        <v>0</v>
      </c>
      <c r="G5111" t="s">
        <v>14462</v>
      </c>
      <c r="K5111">
        <v>1.2047545267267599E+18</v>
      </c>
      <c r="L5111" t="s">
        <v>14463</v>
      </c>
    </row>
    <row r="5112" spans="1:12" x14ac:dyDescent="0.2">
      <c r="A5112" s="1">
        <v>43810.560601851852</v>
      </c>
      <c r="B5112" t="s">
        <v>14464</v>
      </c>
      <c r="D5112">
        <v>0</v>
      </c>
      <c r="E5112">
        <v>0</v>
      </c>
      <c r="F5112">
        <v>0</v>
      </c>
      <c r="G5112" t="s">
        <v>14465</v>
      </c>
      <c r="K5112">
        <v>1.20475452468833E+18</v>
      </c>
      <c r="L5112" t="s">
        <v>14466</v>
      </c>
    </row>
    <row r="5113" spans="1:12" x14ac:dyDescent="0.2">
      <c r="A5113" s="1">
        <v>43810.560601851852</v>
      </c>
      <c r="B5113" t="s">
        <v>14467</v>
      </c>
      <c r="D5113">
        <v>0</v>
      </c>
      <c r="E5113">
        <v>0</v>
      </c>
      <c r="F5113">
        <v>0</v>
      </c>
      <c r="G5113" t="s">
        <v>14468</v>
      </c>
      <c r="K5113">
        <v>1.2047545224610801E+18</v>
      </c>
      <c r="L5113" t="s">
        <v>14469</v>
      </c>
    </row>
    <row r="5114" spans="1:12" x14ac:dyDescent="0.2">
      <c r="A5114" s="1">
        <v>43810.560590277775</v>
      </c>
      <c r="B5114" t="s">
        <v>14470</v>
      </c>
      <c r="D5114">
        <v>0</v>
      </c>
      <c r="E5114">
        <v>0</v>
      </c>
      <c r="F5114">
        <v>0</v>
      </c>
      <c r="G5114" t="s">
        <v>14471</v>
      </c>
      <c r="K5114">
        <v>1.20475452133281E+18</v>
      </c>
      <c r="L5114" t="s">
        <v>14472</v>
      </c>
    </row>
    <row r="5115" spans="1:12" x14ac:dyDescent="0.2">
      <c r="A5115" s="1">
        <v>43810.560590277775</v>
      </c>
      <c r="B5115" t="s">
        <v>14473</v>
      </c>
      <c r="D5115">
        <v>0</v>
      </c>
      <c r="E5115">
        <v>0</v>
      </c>
      <c r="F5115">
        <v>0</v>
      </c>
      <c r="G5115" t="s">
        <v>14474</v>
      </c>
      <c r="K5115">
        <v>1.2047545188121001E+18</v>
      </c>
      <c r="L5115" t="s">
        <v>14475</v>
      </c>
    </row>
    <row r="5116" spans="1:12" x14ac:dyDescent="0.2">
      <c r="A5116" s="1">
        <v>43810.560590277775</v>
      </c>
      <c r="B5116" t="s">
        <v>14476</v>
      </c>
      <c r="D5116">
        <v>0</v>
      </c>
      <c r="E5116">
        <v>0</v>
      </c>
      <c r="F5116">
        <v>0</v>
      </c>
      <c r="G5116" t="s">
        <v>14477</v>
      </c>
      <c r="K5116">
        <v>1.20475451847234E+18</v>
      </c>
      <c r="L5116" t="s">
        <v>14478</v>
      </c>
    </row>
    <row r="5117" spans="1:12" x14ac:dyDescent="0.2">
      <c r="A5117" s="1">
        <v>43810.560590277775</v>
      </c>
      <c r="B5117" t="s">
        <v>14479</v>
      </c>
      <c r="D5117">
        <v>0</v>
      </c>
      <c r="E5117">
        <v>0</v>
      </c>
      <c r="F5117">
        <v>0</v>
      </c>
      <c r="G5117" t="s">
        <v>14480</v>
      </c>
      <c r="K5117">
        <v>1.2047545183087201E+18</v>
      </c>
      <c r="L5117" t="s">
        <v>14481</v>
      </c>
    </row>
    <row r="5118" spans="1:12" x14ac:dyDescent="0.2">
      <c r="A5118" s="1">
        <v>43810.560578703706</v>
      </c>
      <c r="B5118" t="s">
        <v>14482</v>
      </c>
      <c r="D5118">
        <v>0</v>
      </c>
      <c r="E5118">
        <v>0</v>
      </c>
      <c r="F5118">
        <v>0</v>
      </c>
      <c r="G5118" t="s">
        <v>14483</v>
      </c>
      <c r="K5118">
        <v>1.20475451728531E+18</v>
      </c>
      <c r="L5118" t="s">
        <v>14484</v>
      </c>
    </row>
    <row r="5119" spans="1:12" x14ac:dyDescent="0.2">
      <c r="A5119" s="1">
        <v>43810.560567129629</v>
      </c>
      <c r="B5119" t="s">
        <v>14485</v>
      </c>
      <c r="D5119">
        <v>0</v>
      </c>
      <c r="E5119">
        <v>0</v>
      </c>
      <c r="F5119">
        <v>0</v>
      </c>
      <c r="G5119" t="s">
        <v>14486</v>
      </c>
      <c r="K5119">
        <v>1.2047545124744399E+18</v>
      </c>
      <c r="L5119" t="s">
        <v>14487</v>
      </c>
    </row>
    <row r="5120" spans="1:12" x14ac:dyDescent="0.2">
      <c r="A5120" s="1">
        <v>43810.560567129629</v>
      </c>
      <c r="B5120" t="s">
        <v>14488</v>
      </c>
      <c r="D5120">
        <v>0</v>
      </c>
      <c r="E5120">
        <v>0</v>
      </c>
      <c r="F5120">
        <v>0</v>
      </c>
      <c r="G5120" t="s">
        <v>14489</v>
      </c>
      <c r="K5120">
        <v>1.20475450967264E+18</v>
      </c>
      <c r="L5120" t="s">
        <v>14490</v>
      </c>
    </row>
    <row r="5121" spans="1:12" x14ac:dyDescent="0.2">
      <c r="A5121" s="1">
        <v>43810.560567129629</v>
      </c>
      <c r="B5121" t="s">
        <v>14491</v>
      </c>
      <c r="D5121">
        <v>0</v>
      </c>
      <c r="E5121">
        <v>0</v>
      </c>
      <c r="F5121">
        <v>0</v>
      </c>
      <c r="G5121" t="s">
        <v>14492</v>
      </c>
      <c r="K5121">
        <v>1.2047545096600599E+18</v>
      </c>
      <c r="L5121" t="s">
        <v>14493</v>
      </c>
    </row>
    <row r="5122" spans="1:12" x14ac:dyDescent="0.2">
      <c r="A5122" s="1">
        <v>43810.560567129629</v>
      </c>
      <c r="B5122" t="s">
        <v>14494</v>
      </c>
      <c r="D5122">
        <v>0</v>
      </c>
      <c r="E5122">
        <v>0</v>
      </c>
      <c r="F5122">
        <v>0</v>
      </c>
      <c r="G5122" t="s">
        <v>14495</v>
      </c>
      <c r="K5122">
        <v>1.20475450960141E+18</v>
      </c>
      <c r="L5122" t="s">
        <v>14496</v>
      </c>
    </row>
    <row r="5123" spans="1:12" x14ac:dyDescent="0.2">
      <c r="A5123" s="1">
        <v>43810.560555555552</v>
      </c>
      <c r="B5123" t="s">
        <v>14497</v>
      </c>
      <c r="D5123">
        <v>0</v>
      </c>
      <c r="E5123">
        <v>0</v>
      </c>
      <c r="F5123">
        <v>0</v>
      </c>
      <c r="G5123" t="s">
        <v>14498</v>
      </c>
      <c r="K5123">
        <v>1.2047545095426299E+18</v>
      </c>
      <c r="L5123" t="s">
        <v>14499</v>
      </c>
    </row>
    <row r="5124" spans="1:12" x14ac:dyDescent="0.2">
      <c r="A5124" s="1">
        <v>43810.560555555552</v>
      </c>
      <c r="B5124" t="s">
        <v>14500</v>
      </c>
      <c r="D5124">
        <v>0</v>
      </c>
      <c r="E5124">
        <v>0</v>
      </c>
      <c r="F5124">
        <v>0</v>
      </c>
      <c r="G5124" t="s">
        <v>14501</v>
      </c>
      <c r="K5124">
        <v>1.2047545088715799E+18</v>
      </c>
      <c r="L5124" t="s">
        <v>14502</v>
      </c>
    </row>
    <row r="5125" spans="1:12" x14ac:dyDescent="0.2">
      <c r="A5125" s="1">
        <v>43810.560555555552</v>
      </c>
      <c r="B5125" t="s">
        <v>14503</v>
      </c>
      <c r="D5125">
        <v>0</v>
      </c>
      <c r="E5125">
        <v>0</v>
      </c>
      <c r="F5125">
        <v>0</v>
      </c>
      <c r="G5125" t="s">
        <v>14504</v>
      </c>
      <c r="K5125">
        <v>1.2047545054364001E+18</v>
      </c>
      <c r="L5125" t="s">
        <v>14505</v>
      </c>
    </row>
    <row r="5126" spans="1:12" x14ac:dyDescent="0.2">
      <c r="A5126" s="1">
        <v>43810.560543981483</v>
      </c>
      <c r="B5126" t="s">
        <v>14506</v>
      </c>
      <c r="D5126">
        <v>0</v>
      </c>
      <c r="E5126">
        <v>0</v>
      </c>
      <c r="F5126">
        <v>0</v>
      </c>
      <c r="G5126" t="s">
        <v>14507</v>
      </c>
      <c r="K5126">
        <v>1.2047545048869499E+18</v>
      </c>
      <c r="L5126" t="s">
        <v>14508</v>
      </c>
    </row>
    <row r="5127" spans="1:12" x14ac:dyDescent="0.2">
      <c r="A5127" s="1">
        <v>43810.560543981483</v>
      </c>
      <c r="B5127" t="s">
        <v>14509</v>
      </c>
      <c r="D5127">
        <v>0</v>
      </c>
      <c r="E5127">
        <v>0</v>
      </c>
      <c r="F5127">
        <v>0</v>
      </c>
      <c r="G5127" t="s">
        <v>14510</v>
      </c>
      <c r="K5127">
        <v>1.2047545017915599E+18</v>
      </c>
      <c r="L5127" t="s">
        <v>14511</v>
      </c>
    </row>
    <row r="5128" spans="1:12" x14ac:dyDescent="0.2">
      <c r="A5128" s="1">
        <v>43810.56050925926</v>
      </c>
      <c r="B5128" t="s">
        <v>14512</v>
      </c>
      <c r="D5128">
        <v>0</v>
      </c>
      <c r="E5128">
        <v>0</v>
      </c>
      <c r="F5128">
        <v>0</v>
      </c>
      <c r="G5128" t="s">
        <v>14513</v>
      </c>
      <c r="K5128">
        <v>1.2047544921530399E+18</v>
      </c>
      <c r="L5128" t="s">
        <v>14514</v>
      </c>
    </row>
    <row r="5129" spans="1:12" x14ac:dyDescent="0.2">
      <c r="A5129" s="1">
        <v>43810.56050925926</v>
      </c>
      <c r="B5129" t="s">
        <v>14515</v>
      </c>
      <c r="D5129">
        <v>0</v>
      </c>
      <c r="E5129">
        <v>0</v>
      </c>
      <c r="F5129">
        <v>0</v>
      </c>
      <c r="G5129" t="s">
        <v>14516</v>
      </c>
      <c r="K5129">
        <v>1.20475448930098E+18</v>
      </c>
      <c r="L5129" t="s">
        <v>14517</v>
      </c>
    </row>
    <row r="5130" spans="1:12" x14ac:dyDescent="0.2">
      <c r="A5130" s="1">
        <v>43810.56050925926</v>
      </c>
      <c r="B5130" t="s">
        <v>14518</v>
      </c>
      <c r="D5130">
        <v>0</v>
      </c>
      <c r="E5130">
        <v>0</v>
      </c>
      <c r="F5130">
        <v>0</v>
      </c>
      <c r="G5130" t="s">
        <v>14519</v>
      </c>
      <c r="K5130">
        <v>1.2047544892002701E+18</v>
      </c>
      <c r="L5130" t="s">
        <v>14520</v>
      </c>
    </row>
    <row r="5131" spans="1:12" x14ac:dyDescent="0.2">
      <c r="A5131" s="1">
        <v>43810.560474537036</v>
      </c>
      <c r="B5131" t="s">
        <v>14521</v>
      </c>
      <c r="D5131">
        <v>0</v>
      </c>
      <c r="E5131">
        <v>3</v>
      </c>
      <c r="F5131">
        <v>0</v>
      </c>
      <c r="G5131" t="s">
        <v>6451</v>
      </c>
      <c r="K5131">
        <v>1.2047544780392801E+18</v>
      </c>
      <c r="L5131" t="s">
        <v>14522</v>
      </c>
    </row>
    <row r="5132" spans="1:12" x14ac:dyDescent="0.2">
      <c r="A5132" s="1">
        <v>43810.560474537036</v>
      </c>
      <c r="B5132" t="s">
        <v>14523</v>
      </c>
      <c r="D5132">
        <v>0</v>
      </c>
      <c r="E5132">
        <v>0</v>
      </c>
      <c r="F5132">
        <v>0</v>
      </c>
      <c r="G5132" t="s">
        <v>14524</v>
      </c>
      <c r="K5132">
        <v>1.2047544772381399E+18</v>
      </c>
      <c r="L5132" t="s">
        <v>14525</v>
      </c>
    </row>
    <row r="5133" spans="1:12" x14ac:dyDescent="0.2">
      <c r="A5133" s="1">
        <v>43810.56046296296</v>
      </c>
      <c r="B5133" t="s">
        <v>14526</v>
      </c>
      <c r="D5133">
        <v>0</v>
      </c>
      <c r="E5133">
        <v>1</v>
      </c>
      <c r="F5133">
        <v>1</v>
      </c>
      <c r="G5133" t="s">
        <v>14527</v>
      </c>
      <c r="K5133">
        <v>1.2047544744028201E+18</v>
      </c>
      <c r="L5133" t="s">
        <v>14528</v>
      </c>
    </row>
    <row r="5134" spans="1:12" x14ac:dyDescent="0.2">
      <c r="A5134" s="1">
        <v>43810.56045138889</v>
      </c>
      <c r="B5134" t="s">
        <v>14529</v>
      </c>
      <c r="D5134">
        <v>0</v>
      </c>
      <c r="E5134">
        <v>0</v>
      </c>
      <c r="F5134">
        <v>0</v>
      </c>
      <c r="G5134" t="s">
        <v>14530</v>
      </c>
      <c r="K5134">
        <v>1.20475446848879E+18</v>
      </c>
      <c r="L5134" t="s">
        <v>14531</v>
      </c>
    </row>
    <row r="5135" spans="1:12" x14ac:dyDescent="0.2">
      <c r="A5135" s="1">
        <v>43810.56040509259</v>
      </c>
      <c r="B5135" t="s">
        <v>14532</v>
      </c>
      <c r="D5135">
        <v>0</v>
      </c>
      <c r="E5135">
        <v>0</v>
      </c>
      <c r="F5135">
        <v>0</v>
      </c>
      <c r="G5135" t="s">
        <v>14533</v>
      </c>
      <c r="K5135">
        <v>1.2047544528524201E+18</v>
      </c>
      <c r="L5135" t="s">
        <v>14534</v>
      </c>
    </row>
    <row r="5136" spans="1:12" x14ac:dyDescent="0.2">
      <c r="A5136" s="1">
        <v>43810.560393518521</v>
      </c>
      <c r="B5136" t="s">
        <v>14535</v>
      </c>
      <c r="D5136">
        <v>0</v>
      </c>
      <c r="E5136">
        <v>0</v>
      </c>
      <c r="F5136">
        <v>0</v>
      </c>
      <c r="G5136" t="s">
        <v>14536</v>
      </c>
      <c r="K5136">
        <v>1.2047544473285199E+18</v>
      </c>
      <c r="L5136" t="s">
        <v>14537</v>
      </c>
    </row>
    <row r="5137" spans="1:12" x14ac:dyDescent="0.2">
      <c r="A5137" s="1">
        <v>43810.560393518521</v>
      </c>
      <c r="B5137" t="s">
        <v>14538</v>
      </c>
      <c r="D5137">
        <v>0</v>
      </c>
      <c r="E5137">
        <v>0</v>
      </c>
      <c r="F5137">
        <v>0</v>
      </c>
      <c r="G5137" t="s">
        <v>14539</v>
      </c>
      <c r="K5137">
        <v>1.20475444732432E+18</v>
      </c>
      <c r="L5137" t="s">
        <v>14540</v>
      </c>
    </row>
    <row r="5138" spans="1:12" x14ac:dyDescent="0.2">
      <c r="A5138" s="1">
        <v>43810.560243055559</v>
      </c>
      <c r="B5138" t="s">
        <v>14541</v>
      </c>
      <c r="D5138">
        <v>0</v>
      </c>
      <c r="E5138">
        <v>0</v>
      </c>
      <c r="F5138">
        <v>0</v>
      </c>
      <c r="G5138" t="s">
        <v>14542</v>
      </c>
      <c r="K5138">
        <v>1.2047543947906601E+18</v>
      </c>
      <c r="L5138" t="s">
        <v>14543</v>
      </c>
    </row>
    <row r="5139" spans="1:12" x14ac:dyDescent="0.2">
      <c r="A5139" s="1">
        <v>43810.560231481482</v>
      </c>
      <c r="B5139" t="s">
        <v>14544</v>
      </c>
      <c r="D5139">
        <v>0</v>
      </c>
      <c r="E5139">
        <v>0</v>
      </c>
      <c r="F5139">
        <v>0</v>
      </c>
      <c r="G5139" t="s">
        <v>14545</v>
      </c>
      <c r="K5139">
        <v>1.2047543906760599E+18</v>
      </c>
      <c r="L5139" t="s">
        <v>14546</v>
      </c>
    </row>
    <row r="5140" spans="1:12" x14ac:dyDescent="0.2">
      <c r="A5140" s="1">
        <v>43810.560173611113</v>
      </c>
      <c r="B5140" t="s">
        <v>14547</v>
      </c>
      <c r="D5140">
        <v>4</v>
      </c>
      <c r="E5140">
        <v>14</v>
      </c>
      <c r="F5140">
        <v>24</v>
      </c>
      <c r="G5140" t="s">
        <v>14548</v>
      </c>
      <c r="K5140">
        <v>1.20475437043858E+18</v>
      </c>
      <c r="L5140" t="s">
        <v>14549</v>
      </c>
    </row>
    <row r="5141" spans="1:12" x14ac:dyDescent="0.2">
      <c r="A5141" s="1">
        <v>43810.560046296298</v>
      </c>
      <c r="B5141" t="s">
        <v>14550</v>
      </c>
      <c r="D5141">
        <v>0</v>
      </c>
      <c r="E5141">
        <v>0</v>
      </c>
      <c r="F5141">
        <v>0</v>
      </c>
      <c r="G5141" t="s">
        <v>14551</v>
      </c>
      <c r="K5141">
        <v>1.20475432412083E+18</v>
      </c>
      <c r="L5141" t="s">
        <v>14552</v>
      </c>
    </row>
    <row r="5142" spans="1:12" x14ac:dyDescent="0.2">
      <c r="A5142" s="1">
        <v>43810.560046296298</v>
      </c>
      <c r="B5142" t="s">
        <v>14553</v>
      </c>
      <c r="D5142">
        <v>0</v>
      </c>
      <c r="E5142">
        <v>0</v>
      </c>
      <c r="F5142">
        <v>0</v>
      </c>
      <c r="G5142" t="s">
        <v>14554</v>
      </c>
      <c r="K5142">
        <v>1.2047543237517801E+18</v>
      </c>
      <c r="L5142" t="s">
        <v>14555</v>
      </c>
    </row>
    <row r="5143" spans="1:12" x14ac:dyDescent="0.2">
      <c r="A5143" s="1">
        <v>43810.560046296298</v>
      </c>
      <c r="B5143" t="s">
        <v>14556</v>
      </c>
      <c r="D5143">
        <v>0</v>
      </c>
      <c r="E5143">
        <v>0</v>
      </c>
      <c r="F5143">
        <v>0</v>
      </c>
      <c r="G5143" t="s">
        <v>14557</v>
      </c>
      <c r="K5143">
        <v>1.2047543235462799E+18</v>
      </c>
      <c r="L5143" t="s">
        <v>14558</v>
      </c>
    </row>
    <row r="5144" spans="1:12" x14ac:dyDescent="0.2">
      <c r="A5144" s="1">
        <v>43810.560046296298</v>
      </c>
      <c r="B5144" t="s">
        <v>14559</v>
      </c>
      <c r="D5144">
        <v>0</v>
      </c>
      <c r="E5144">
        <v>0</v>
      </c>
      <c r="F5144">
        <v>0</v>
      </c>
      <c r="G5144" t="s">
        <v>14560</v>
      </c>
      <c r="K5144">
        <v>1.2047543223634701E+18</v>
      </c>
      <c r="L5144" t="s">
        <v>14561</v>
      </c>
    </row>
    <row r="5145" spans="1:12" x14ac:dyDescent="0.2">
      <c r="A5145" s="1">
        <v>43810.560034722221</v>
      </c>
      <c r="B5145" t="s">
        <v>14562</v>
      </c>
      <c r="D5145">
        <v>0</v>
      </c>
      <c r="E5145">
        <v>0</v>
      </c>
      <c r="F5145">
        <v>0</v>
      </c>
      <c r="G5145" t="s">
        <v>14563</v>
      </c>
      <c r="K5145">
        <v>1.2047543194149E+18</v>
      </c>
      <c r="L5145" t="s">
        <v>14564</v>
      </c>
    </row>
    <row r="5146" spans="1:12" x14ac:dyDescent="0.2">
      <c r="A5146" s="1">
        <v>43810.560034722221</v>
      </c>
      <c r="B5146" t="s">
        <v>14565</v>
      </c>
      <c r="D5146">
        <v>0</v>
      </c>
      <c r="E5146">
        <v>0</v>
      </c>
      <c r="F5146">
        <v>0</v>
      </c>
      <c r="G5146" t="s">
        <v>14566</v>
      </c>
      <c r="K5146">
        <v>1.20475431826144E+18</v>
      </c>
      <c r="L5146" t="s">
        <v>14567</v>
      </c>
    </row>
    <row r="5147" spans="1:12" x14ac:dyDescent="0.2">
      <c r="A5147" s="1">
        <v>43810.560034722221</v>
      </c>
      <c r="B5147" t="s">
        <v>13468</v>
      </c>
      <c r="D5147">
        <v>0</v>
      </c>
      <c r="E5147">
        <v>0</v>
      </c>
      <c r="F5147">
        <v>0</v>
      </c>
      <c r="G5147" t="s">
        <v>14568</v>
      </c>
      <c r="K5147">
        <v>1.2047543173261199E+18</v>
      </c>
      <c r="L5147" t="s">
        <v>14569</v>
      </c>
    </row>
    <row r="5148" spans="1:12" x14ac:dyDescent="0.2">
      <c r="A5148" s="1">
        <v>43810.560011574074</v>
      </c>
      <c r="B5148" t="s">
        <v>14570</v>
      </c>
      <c r="D5148">
        <v>0</v>
      </c>
      <c r="E5148">
        <v>0</v>
      </c>
      <c r="F5148">
        <v>0</v>
      </c>
      <c r="G5148" t="s">
        <v>14571</v>
      </c>
      <c r="K5148">
        <v>1.20475431196994E+18</v>
      </c>
      <c r="L5148" t="s">
        <v>14572</v>
      </c>
    </row>
    <row r="5149" spans="1:12" x14ac:dyDescent="0.2">
      <c r="A5149" s="1">
        <v>43810.560011574074</v>
      </c>
      <c r="B5149" t="s">
        <v>14573</v>
      </c>
      <c r="D5149">
        <v>0</v>
      </c>
      <c r="E5149">
        <v>0</v>
      </c>
      <c r="F5149">
        <v>0</v>
      </c>
      <c r="G5149" t="s">
        <v>14574</v>
      </c>
      <c r="K5149">
        <v>1.2047543110640399E+18</v>
      </c>
      <c r="L5149" t="s">
        <v>14575</v>
      </c>
    </row>
    <row r="5150" spans="1:12" x14ac:dyDescent="0.2">
      <c r="A5150" s="1">
        <v>43810.560011574074</v>
      </c>
      <c r="B5150" t="s">
        <v>14576</v>
      </c>
      <c r="D5150">
        <v>0</v>
      </c>
      <c r="E5150">
        <v>0</v>
      </c>
      <c r="F5150">
        <v>0</v>
      </c>
      <c r="G5150" t="s">
        <v>14577</v>
      </c>
      <c r="K5150">
        <v>1.20475431087103E+18</v>
      </c>
      <c r="L5150" t="s">
        <v>14578</v>
      </c>
    </row>
    <row r="5151" spans="1:12" x14ac:dyDescent="0.2">
      <c r="A5151" s="1">
        <v>43810.560011574074</v>
      </c>
      <c r="B5151" t="s">
        <v>14579</v>
      </c>
      <c r="D5151">
        <v>0</v>
      </c>
      <c r="E5151">
        <v>0</v>
      </c>
      <c r="F5151">
        <v>0</v>
      </c>
      <c r="G5151" t="s">
        <v>14580</v>
      </c>
      <c r="K5151">
        <v>1.2047543108669E+18</v>
      </c>
      <c r="L5151" t="s">
        <v>14581</v>
      </c>
    </row>
    <row r="5152" spans="1:12" x14ac:dyDescent="0.2">
      <c r="A5152" s="1">
        <v>43810.559999999998</v>
      </c>
      <c r="B5152" t="s">
        <v>14582</v>
      </c>
      <c r="D5152">
        <v>0</v>
      </c>
      <c r="E5152">
        <v>0</v>
      </c>
      <c r="F5152">
        <v>0</v>
      </c>
      <c r="G5152" t="s">
        <v>14583</v>
      </c>
      <c r="K5152">
        <v>1.20475430749885E+18</v>
      </c>
      <c r="L5152" t="s">
        <v>14584</v>
      </c>
    </row>
    <row r="5153" spans="1:12" x14ac:dyDescent="0.2">
      <c r="A5153" s="1">
        <v>43810.559988425928</v>
      </c>
      <c r="B5153" t="s">
        <v>14585</v>
      </c>
      <c r="D5153">
        <v>0</v>
      </c>
      <c r="E5153">
        <v>0</v>
      </c>
      <c r="F5153">
        <v>0</v>
      </c>
      <c r="G5153" t="s">
        <v>14586</v>
      </c>
      <c r="K5153">
        <v>1.2047543008046999E+18</v>
      </c>
      <c r="L5153" t="s">
        <v>14587</v>
      </c>
    </row>
    <row r="5154" spans="1:12" x14ac:dyDescent="0.2">
      <c r="A5154" s="1">
        <v>43810.559976851851</v>
      </c>
      <c r="B5154" t="s">
        <v>14588</v>
      </c>
      <c r="D5154">
        <v>0</v>
      </c>
      <c r="E5154">
        <v>0</v>
      </c>
      <c r="F5154">
        <v>0</v>
      </c>
      <c r="G5154" t="s">
        <v>14589</v>
      </c>
      <c r="K5154">
        <v>1.2047542977471301E+18</v>
      </c>
      <c r="L5154" t="s">
        <v>14590</v>
      </c>
    </row>
    <row r="5155" spans="1:12" x14ac:dyDescent="0.2">
      <c r="A5155" s="1">
        <v>43810.559976851851</v>
      </c>
      <c r="B5155" t="s">
        <v>14591</v>
      </c>
      <c r="D5155">
        <v>0</v>
      </c>
      <c r="E5155">
        <v>0</v>
      </c>
      <c r="F5155">
        <v>2</v>
      </c>
      <c r="G5155" t="s">
        <v>14592</v>
      </c>
      <c r="K5155">
        <v>1.20475429672368E+18</v>
      </c>
      <c r="L5155" t="s">
        <v>14593</v>
      </c>
    </row>
    <row r="5156" spans="1:12" x14ac:dyDescent="0.2">
      <c r="A5156" s="1">
        <v>43810.559965277775</v>
      </c>
      <c r="B5156" t="s">
        <v>14594</v>
      </c>
      <c r="D5156">
        <v>0</v>
      </c>
      <c r="E5156">
        <v>0</v>
      </c>
      <c r="F5156">
        <v>0</v>
      </c>
      <c r="G5156" t="s">
        <v>14595</v>
      </c>
      <c r="K5156">
        <v>1.2047542949578399E+18</v>
      </c>
      <c r="L5156" t="s">
        <v>14596</v>
      </c>
    </row>
    <row r="5157" spans="1:12" x14ac:dyDescent="0.2">
      <c r="A5157" s="1">
        <v>43810.559965277775</v>
      </c>
      <c r="B5157" t="s">
        <v>14597</v>
      </c>
      <c r="D5157">
        <v>0</v>
      </c>
      <c r="E5157">
        <v>0</v>
      </c>
      <c r="F5157">
        <v>0</v>
      </c>
      <c r="G5157" t="s">
        <v>14598</v>
      </c>
      <c r="K5157">
        <v>1.20475429489074E+18</v>
      </c>
      <c r="L5157" t="s">
        <v>14599</v>
      </c>
    </row>
    <row r="5158" spans="1:12" x14ac:dyDescent="0.2">
      <c r="A5158" s="1">
        <v>43810.559953703705</v>
      </c>
      <c r="B5158" t="s">
        <v>14600</v>
      </c>
      <c r="D5158">
        <v>0</v>
      </c>
      <c r="E5158">
        <v>0</v>
      </c>
      <c r="F5158">
        <v>0</v>
      </c>
      <c r="G5158" t="s">
        <v>14601</v>
      </c>
      <c r="K5158">
        <v>1.20475429041966E+18</v>
      </c>
      <c r="L5158" t="s">
        <v>14602</v>
      </c>
    </row>
    <row r="5159" spans="1:12" x14ac:dyDescent="0.2">
      <c r="A5159" s="1">
        <v>43810.559953703705</v>
      </c>
      <c r="B5159" t="s">
        <v>14603</v>
      </c>
      <c r="D5159">
        <v>0</v>
      </c>
      <c r="E5159">
        <v>0</v>
      </c>
      <c r="F5159">
        <v>0</v>
      </c>
      <c r="G5159" t="s">
        <v>14604</v>
      </c>
      <c r="K5159">
        <v>1.2047542888299599E+18</v>
      </c>
      <c r="L5159" t="s">
        <v>14605</v>
      </c>
    </row>
    <row r="5160" spans="1:12" x14ac:dyDescent="0.2">
      <c r="A5160" s="1">
        <v>43810.559942129628</v>
      </c>
      <c r="B5160" t="s">
        <v>14606</v>
      </c>
      <c r="D5160">
        <v>0</v>
      </c>
      <c r="E5160">
        <v>0</v>
      </c>
      <c r="F5160">
        <v>0</v>
      </c>
      <c r="G5160" t="s">
        <v>14607</v>
      </c>
      <c r="K5160">
        <v>1.2047542858981601E+18</v>
      </c>
      <c r="L5160" t="s">
        <v>14608</v>
      </c>
    </row>
    <row r="5161" spans="1:12" x14ac:dyDescent="0.2">
      <c r="A5161" s="1">
        <v>43810.559942129628</v>
      </c>
      <c r="B5161" t="s">
        <v>14609</v>
      </c>
      <c r="D5161">
        <v>0</v>
      </c>
      <c r="E5161">
        <v>0</v>
      </c>
      <c r="F5161">
        <v>0</v>
      </c>
      <c r="G5161" t="s">
        <v>14610</v>
      </c>
      <c r="K5161">
        <v>1.2047542855290501E+18</v>
      </c>
      <c r="L5161" t="s">
        <v>14611</v>
      </c>
    </row>
    <row r="5162" spans="1:12" x14ac:dyDescent="0.2">
      <c r="A5162" s="1">
        <v>43810.559930555559</v>
      </c>
      <c r="B5162" t="s">
        <v>14612</v>
      </c>
      <c r="D5162">
        <v>1</v>
      </c>
      <c r="E5162">
        <v>0</v>
      </c>
      <c r="F5162">
        <v>0</v>
      </c>
      <c r="G5162" t="s">
        <v>14613</v>
      </c>
      <c r="K5162">
        <v>1.20475428049168E+18</v>
      </c>
      <c r="L5162" t="s">
        <v>14614</v>
      </c>
    </row>
    <row r="5163" spans="1:12" x14ac:dyDescent="0.2">
      <c r="A5163" s="1">
        <v>43810.559918981482</v>
      </c>
      <c r="B5163">
        <v>99779085</v>
      </c>
      <c r="D5163">
        <v>0</v>
      </c>
      <c r="E5163">
        <v>0</v>
      </c>
      <c r="F5163">
        <v>0</v>
      </c>
      <c r="G5163" t="s">
        <v>14615</v>
      </c>
      <c r="K5163">
        <v>1.2047542776982799E+18</v>
      </c>
      <c r="L5163" t="s">
        <v>14616</v>
      </c>
    </row>
    <row r="5164" spans="1:12" x14ac:dyDescent="0.2">
      <c r="A5164" s="1">
        <v>43810.559918981482</v>
      </c>
      <c r="B5164" t="s">
        <v>14617</v>
      </c>
      <c r="D5164">
        <v>0</v>
      </c>
      <c r="E5164">
        <v>0</v>
      </c>
      <c r="F5164">
        <v>0</v>
      </c>
      <c r="G5164" t="s">
        <v>14618</v>
      </c>
      <c r="K5164">
        <v>1.20475427726209E+18</v>
      </c>
      <c r="L5164" t="s">
        <v>14619</v>
      </c>
    </row>
    <row r="5165" spans="1:12" x14ac:dyDescent="0.2">
      <c r="A5165" s="1">
        <v>43810.559918981482</v>
      </c>
      <c r="B5165" t="s">
        <v>14620</v>
      </c>
      <c r="D5165">
        <v>0</v>
      </c>
      <c r="E5165">
        <v>0</v>
      </c>
      <c r="F5165">
        <v>0</v>
      </c>
      <c r="G5165" t="s">
        <v>14621</v>
      </c>
      <c r="K5165">
        <v>1.2047542762051699E+18</v>
      </c>
      <c r="L5165" t="s">
        <v>14622</v>
      </c>
    </row>
    <row r="5166" spans="1:12" x14ac:dyDescent="0.2">
      <c r="A5166" s="1">
        <v>43810.559918981482</v>
      </c>
      <c r="B5166" t="s">
        <v>14623</v>
      </c>
      <c r="D5166">
        <v>0</v>
      </c>
      <c r="E5166">
        <v>0</v>
      </c>
      <c r="F5166">
        <v>0</v>
      </c>
      <c r="G5166" t="s">
        <v>14624</v>
      </c>
      <c r="K5166">
        <v>1.20475427618418E+18</v>
      </c>
      <c r="L5166" t="s">
        <v>14625</v>
      </c>
    </row>
    <row r="5167" spans="1:12" x14ac:dyDescent="0.2">
      <c r="A5167" s="1">
        <v>43810.559872685182</v>
      </c>
      <c r="B5167" t="s">
        <v>14626</v>
      </c>
      <c r="D5167">
        <v>0</v>
      </c>
      <c r="E5167">
        <v>0</v>
      </c>
      <c r="F5167">
        <v>0</v>
      </c>
      <c r="G5167" t="s">
        <v>14627</v>
      </c>
      <c r="K5167">
        <v>1.2047542605562299E+18</v>
      </c>
      <c r="L5167" t="s">
        <v>14628</v>
      </c>
    </row>
    <row r="5168" spans="1:12" x14ac:dyDescent="0.2">
      <c r="A5168" s="1">
        <v>43810.55978009259</v>
      </c>
      <c r="B5168" t="s">
        <v>14629</v>
      </c>
      <c r="D5168">
        <v>0</v>
      </c>
      <c r="E5168">
        <v>0</v>
      </c>
      <c r="F5168">
        <v>0</v>
      </c>
      <c r="G5168" t="s">
        <v>12033</v>
      </c>
      <c r="K5168">
        <v>1.2047542264270999E+18</v>
      </c>
      <c r="L5168" t="s">
        <v>14630</v>
      </c>
    </row>
    <row r="5169" spans="1:12" x14ac:dyDescent="0.2">
      <c r="A5169" s="1">
        <v>43810.55976851852</v>
      </c>
      <c r="B5169" t="s">
        <v>14631</v>
      </c>
      <c r="D5169">
        <v>0</v>
      </c>
      <c r="E5169">
        <v>0</v>
      </c>
      <c r="F5169">
        <v>2</v>
      </c>
      <c r="G5169" t="s">
        <v>14632</v>
      </c>
      <c r="K5169">
        <v>1.2047542227487501E+18</v>
      </c>
      <c r="L5169" t="s">
        <v>14633</v>
      </c>
    </row>
    <row r="5170" spans="1:12" x14ac:dyDescent="0.2">
      <c r="A5170" s="1">
        <v>43810.559756944444</v>
      </c>
      <c r="B5170" t="s">
        <v>14634</v>
      </c>
      <c r="D5170">
        <v>0</v>
      </c>
      <c r="E5170">
        <v>0</v>
      </c>
      <c r="F5170">
        <v>0</v>
      </c>
      <c r="G5170" t="s">
        <v>14635</v>
      </c>
      <c r="K5170">
        <v>1.2047542184243699E+18</v>
      </c>
      <c r="L5170" t="s">
        <v>14636</v>
      </c>
    </row>
    <row r="5171" spans="1:12" x14ac:dyDescent="0.2">
      <c r="A5171" s="1">
        <v>43810.559699074074</v>
      </c>
      <c r="B5171" t="s">
        <v>14637</v>
      </c>
      <c r="D5171">
        <v>0</v>
      </c>
      <c r="E5171">
        <v>0</v>
      </c>
      <c r="F5171">
        <v>0</v>
      </c>
      <c r="G5171" t="s">
        <v>14638</v>
      </c>
      <c r="K5171">
        <v>1.20475419724738E+18</v>
      </c>
      <c r="L5171" t="s">
        <v>14639</v>
      </c>
    </row>
    <row r="5172" spans="1:12" x14ac:dyDescent="0.2">
      <c r="A5172" s="1">
        <v>43810.559687499997</v>
      </c>
      <c r="B5172" t="s">
        <v>14640</v>
      </c>
      <c r="D5172">
        <v>0</v>
      </c>
      <c r="E5172">
        <v>0</v>
      </c>
      <c r="F5172">
        <v>0</v>
      </c>
      <c r="G5172" t="s">
        <v>14641</v>
      </c>
      <c r="K5172">
        <v>1.2047541912285499E+18</v>
      </c>
      <c r="L5172" t="s">
        <v>14642</v>
      </c>
    </row>
    <row r="5173" spans="1:12" x14ac:dyDescent="0.2">
      <c r="A5173" s="1">
        <v>43810.559675925928</v>
      </c>
      <c r="B5173" t="s">
        <v>14643</v>
      </c>
      <c r="D5173">
        <v>6</v>
      </c>
      <c r="E5173">
        <v>0</v>
      </c>
      <c r="F5173">
        <v>8</v>
      </c>
      <c r="G5173" t="s">
        <v>14644</v>
      </c>
      <c r="K5173">
        <v>1.2047541895759501E+18</v>
      </c>
      <c r="L5173" t="s">
        <v>14645</v>
      </c>
    </row>
    <row r="5174" spans="1:12" x14ac:dyDescent="0.2">
      <c r="A5174" s="1">
        <v>43810.559594907405</v>
      </c>
      <c r="B5174" t="s">
        <v>14646</v>
      </c>
      <c r="D5174">
        <v>0</v>
      </c>
      <c r="E5174">
        <v>0</v>
      </c>
      <c r="F5174">
        <v>0</v>
      </c>
      <c r="G5174" t="s">
        <v>14647</v>
      </c>
      <c r="K5174">
        <v>1.2047541579970501E+18</v>
      </c>
      <c r="L5174" t="s">
        <v>14648</v>
      </c>
    </row>
    <row r="5175" spans="1:12" x14ac:dyDescent="0.2">
      <c r="A5175" s="1">
        <v>43810.559560185182</v>
      </c>
      <c r="B5175" t="s">
        <v>14649</v>
      </c>
      <c r="D5175">
        <v>0</v>
      </c>
      <c r="E5175">
        <v>0</v>
      </c>
      <c r="F5175">
        <v>0</v>
      </c>
      <c r="G5175" t="s">
        <v>14650</v>
      </c>
      <c r="K5175">
        <v>1.2047541459049201E+18</v>
      </c>
      <c r="L5175" t="s">
        <v>14651</v>
      </c>
    </row>
    <row r="5176" spans="1:12" x14ac:dyDescent="0.2">
      <c r="A5176" s="1">
        <v>43810.559560185182</v>
      </c>
      <c r="B5176" t="s">
        <v>14652</v>
      </c>
      <c r="D5176">
        <v>0</v>
      </c>
      <c r="E5176">
        <v>0</v>
      </c>
      <c r="F5176">
        <v>0</v>
      </c>
      <c r="G5176" t="s">
        <v>14653</v>
      </c>
      <c r="K5176">
        <v>1.20475414542675E+18</v>
      </c>
      <c r="L5176" t="s">
        <v>14654</v>
      </c>
    </row>
    <row r="5177" spans="1:12" x14ac:dyDescent="0.2">
      <c r="A5177" s="1">
        <v>43810.559548611112</v>
      </c>
      <c r="B5177" t="s">
        <v>14655</v>
      </c>
      <c r="D5177">
        <v>0</v>
      </c>
      <c r="E5177">
        <v>1</v>
      </c>
      <c r="F5177">
        <v>1</v>
      </c>
      <c r="G5177" t="s">
        <v>7514</v>
      </c>
      <c r="K5177">
        <v>1.2047541439669701E+18</v>
      </c>
      <c r="L5177" t="s">
        <v>14656</v>
      </c>
    </row>
    <row r="5178" spans="1:12" x14ac:dyDescent="0.2">
      <c r="A5178" s="1">
        <v>43810.559548611112</v>
      </c>
      <c r="B5178" t="s">
        <v>14657</v>
      </c>
      <c r="D5178">
        <v>0</v>
      </c>
      <c r="E5178">
        <v>0</v>
      </c>
      <c r="F5178">
        <v>0</v>
      </c>
      <c r="G5178" t="s">
        <v>14658</v>
      </c>
      <c r="K5178">
        <v>1.2047541428975501E+18</v>
      </c>
      <c r="L5178" t="s">
        <v>14659</v>
      </c>
    </row>
    <row r="5179" spans="1:12" x14ac:dyDescent="0.2">
      <c r="A5179" s="1">
        <v>43810.559548611112</v>
      </c>
      <c r="B5179" t="s">
        <v>14660</v>
      </c>
      <c r="D5179">
        <v>0</v>
      </c>
      <c r="E5179">
        <v>0</v>
      </c>
      <c r="F5179">
        <v>0</v>
      </c>
      <c r="G5179" t="s">
        <v>14661</v>
      </c>
      <c r="K5179">
        <v>1.2047541424613801E+18</v>
      </c>
      <c r="L5179" t="s">
        <v>14662</v>
      </c>
    </row>
    <row r="5180" spans="1:12" x14ac:dyDescent="0.2">
      <c r="A5180" s="1">
        <v>43810.559537037036</v>
      </c>
      <c r="B5180" t="s">
        <v>14663</v>
      </c>
      <c r="D5180">
        <v>0</v>
      </c>
      <c r="E5180">
        <v>0</v>
      </c>
      <c r="F5180">
        <v>0</v>
      </c>
      <c r="G5180" t="s">
        <v>14664</v>
      </c>
      <c r="K5180">
        <v>1.2047541363712499E+18</v>
      </c>
      <c r="L5180" t="s">
        <v>14665</v>
      </c>
    </row>
    <row r="5181" spans="1:12" x14ac:dyDescent="0.2">
      <c r="A5181" s="1">
        <v>43810.559525462966</v>
      </c>
      <c r="B5181" t="s">
        <v>14666</v>
      </c>
      <c r="D5181">
        <v>0</v>
      </c>
      <c r="E5181">
        <v>0</v>
      </c>
      <c r="F5181">
        <v>0</v>
      </c>
      <c r="G5181" t="s">
        <v>14667</v>
      </c>
      <c r="K5181">
        <v>1.2047541340224399E+18</v>
      </c>
      <c r="L5181" t="s">
        <v>14668</v>
      </c>
    </row>
    <row r="5182" spans="1:12" x14ac:dyDescent="0.2">
      <c r="A5182" s="1">
        <v>43810.559502314813</v>
      </c>
      <c r="B5182" t="s">
        <v>14669</v>
      </c>
      <c r="D5182">
        <v>0</v>
      </c>
      <c r="E5182">
        <v>0</v>
      </c>
      <c r="F5182">
        <v>0</v>
      </c>
      <c r="G5182" t="s">
        <v>14670</v>
      </c>
      <c r="K5182">
        <v>1.20475412390578E+18</v>
      </c>
      <c r="L5182" t="s">
        <v>14671</v>
      </c>
    </row>
    <row r="5183" spans="1:12" x14ac:dyDescent="0.2">
      <c r="A5183" s="1">
        <v>43810.559490740743</v>
      </c>
      <c r="B5183" t="s">
        <v>14672</v>
      </c>
      <c r="D5183">
        <v>0</v>
      </c>
      <c r="E5183">
        <v>0</v>
      </c>
      <c r="F5183">
        <v>0</v>
      </c>
      <c r="G5183" t="s">
        <v>14673</v>
      </c>
      <c r="K5183">
        <v>1.2047541221525601E+18</v>
      </c>
      <c r="L5183" t="s">
        <v>14674</v>
      </c>
    </row>
    <row r="5184" spans="1:12" x14ac:dyDescent="0.2">
      <c r="A5184" s="1">
        <v>43810.559479166666</v>
      </c>
      <c r="B5184" t="s">
        <v>14675</v>
      </c>
      <c r="D5184">
        <v>0</v>
      </c>
      <c r="E5184">
        <v>0</v>
      </c>
      <c r="F5184">
        <v>0</v>
      </c>
      <c r="G5184" t="s">
        <v>14676</v>
      </c>
      <c r="K5184">
        <v>1.2047541175346299E+18</v>
      </c>
      <c r="L5184" t="s">
        <v>14677</v>
      </c>
    </row>
    <row r="5185" spans="1:12" x14ac:dyDescent="0.2">
      <c r="A5185" s="1">
        <v>43810.559467592589</v>
      </c>
      <c r="B5185" t="s">
        <v>14678</v>
      </c>
      <c r="D5185">
        <v>0</v>
      </c>
      <c r="E5185">
        <v>0</v>
      </c>
      <c r="F5185">
        <v>0</v>
      </c>
      <c r="G5185" t="s">
        <v>14679</v>
      </c>
      <c r="K5185">
        <v>1.2047541120988301E+18</v>
      </c>
      <c r="L5185" t="s">
        <v>14680</v>
      </c>
    </row>
    <row r="5186" spans="1:12" x14ac:dyDescent="0.2">
      <c r="A5186" s="1">
        <v>43810.559467592589</v>
      </c>
      <c r="B5186" t="s">
        <v>14681</v>
      </c>
      <c r="D5186">
        <v>0</v>
      </c>
      <c r="E5186">
        <v>0</v>
      </c>
      <c r="F5186">
        <v>0</v>
      </c>
      <c r="G5186" t="s">
        <v>14682</v>
      </c>
      <c r="K5186">
        <v>1.2047541114319201E+18</v>
      </c>
      <c r="L5186" t="s">
        <v>14683</v>
      </c>
    </row>
    <row r="5187" spans="1:12" x14ac:dyDescent="0.2">
      <c r="A5187" s="1">
        <v>43810.55945601852</v>
      </c>
      <c r="B5187" t="s">
        <v>14684</v>
      </c>
      <c r="D5187">
        <v>0</v>
      </c>
      <c r="E5187">
        <v>0</v>
      </c>
      <c r="F5187">
        <v>0</v>
      </c>
      <c r="G5187" t="s">
        <v>14685</v>
      </c>
      <c r="K5187">
        <v>1.20475411087827E+18</v>
      </c>
      <c r="L5187" t="s">
        <v>14686</v>
      </c>
    </row>
    <row r="5188" spans="1:12" x14ac:dyDescent="0.2">
      <c r="A5188" s="1">
        <v>43810.55945601852</v>
      </c>
      <c r="B5188" t="s">
        <v>14687</v>
      </c>
      <c r="D5188">
        <v>0</v>
      </c>
      <c r="E5188">
        <v>0</v>
      </c>
      <c r="F5188">
        <v>0</v>
      </c>
      <c r="G5188" t="s">
        <v>14688</v>
      </c>
      <c r="K5188">
        <v>1.20475410936415E+18</v>
      </c>
      <c r="L5188" t="s">
        <v>14689</v>
      </c>
    </row>
    <row r="5189" spans="1:12" x14ac:dyDescent="0.2">
      <c r="A5189" s="1">
        <v>43810.559432870374</v>
      </c>
      <c r="B5189" t="s">
        <v>14690</v>
      </c>
      <c r="D5189">
        <v>0</v>
      </c>
      <c r="E5189">
        <v>0</v>
      </c>
      <c r="F5189">
        <v>0</v>
      </c>
      <c r="G5189" t="s">
        <v>14691</v>
      </c>
      <c r="K5189">
        <v>1.20475410125231E+18</v>
      </c>
      <c r="L5189" t="s">
        <v>14692</v>
      </c>
    </row>
    <row r="5190" spans="1:12" x14ac:dyDescent="0.2">
      <c r="A5190" s="1">
        <v>43810.559432870374</v>
      </c>
      <c r="B5190" t="s">
        <v>14693</v>
      </c>
      <c r="D5190">
        <v>0</v>
      </c>
      <c r="E5190">
        <v>0</v>
      </c>
      <c r="F5190">
        <v>0</v>
      </c>
      <c r="G5190" t="s">
        <v>14694</v>
      </c>
      <c r="K5190">
        <v>1.20475410059379E+18</v>
      </c>
      <c r="L5190" t="s">
        <v>14695</v>
      </c>
    </row>
    <row r="5191" spans="1:12" x14ac:dyDescent="0.2">
      <c r="A5191" s="1">
        <v>43810.559432870374</v>
      </c>
      <c r="B5191" t="s">
        <v>14696</v>
      </c>
      <c r="D5191">
        <v>0</v>
      </c>
      <c r="E5191">
        <v>0</v>
      </c>
      <c r="F5191">
        <v>0</v>
      </c>
      <c r="G5191" t="s">
        <v>14697</v>
      </c>
      <c r="K5191">
        <v>1.2047541005141601E+18</v>
      </c>
      <c r="L5191" t="s">
        <v>14698</v>
      </c>
    </row>
    <row r="5192" spans="1:12" x14ac:dyDescent="0.2">
      <c r="A5192" s="1">
        <v>43810.559432870374</v>
      </c>
      <c r="B5192" t="s">
        <v>14699</v>
      </c>
      <c r="D5192">
        <v>0</v>
      </c>
      <c r="E5192">
        <v>0</v>
      </c>
      <c r="F5192">
        <v>0</v>
      </c>
      <c r="G5192" t="s">
        <v>14700</v>
      </c>
      <c r="K5192">
        <v>1.2047541004973901E+18</v>
      </c>
      <c r="L5192" t="s">
        <v>14701</v>
      </c>
    </row>
    <row r="5193" spans="1:12" x14ac:dyDescent="0.2">
      <c r="A5193" s="1">
        <v>43810.559432870374</v>
      </c>
      <c r="B5193" t="s">
        <v>14702</v>
      </c>
      <c r="D5193">
        <v>0</v>
      </c>
      <c r="E5193">
        <v>0</v>
      </c>
      <c r="F5193">
        <v>0</v>
      </c>
      <c r="G5193" t="s">
        <v>14703</v>
      </c>
      <c r="K5193">
        <v>1.2047540993355E+18</v>
      </c>
      <c r="L5193" t="s">
        <v>14704</v>
      </c>
    </row>
    <row r="5194" spans="1:12" x14ac:dyDescent="0.2">
      <c r="A5194" s="1">
        <v>43810.559421296297</v>
      </c>
      <c r="B5194" t="s">
        <v>14705</v>
      </c>
      <c r="D5194">
        <v>0</v>
      </c>
      <c r="E5194">
        <v>0</v>
      </c>
      <c r="F5194">
        <v>0</v>
      </c>
      <c r="G5194" t="s">
        <v>14706</v>
      </c>
      <c r="K5194">
        <v>1.2047540944784901E+18</v>
      </c>
      <c r="L5194" t="s">
        <v>14707</v>
      </c>
    </row>
    <row r="5195" spans="1:12" x14ac:dyDescent="0.2">
      <c r="A5195" s="1">
        <v>43810.559398148151</v>
      </c>
      <c r="B5195" t="s">
        <v>14708</v>
      </c>
      <c r="D5195">
        <v>0</v>
      </c>
      <c r="E5195">
        <v>0</v>
      </c>
      <c r="F5195">
        <v>0</v>
      </c>
      <c r="G5195" t="s">
        <v>14709</v>
      </c>
      <c r="K5195">
        <v>1.2047540892314299E+18</v>
      </c>
      <c r="L5195" t="s">
        <v>14710</v>
      </c>
    </row>
    <row r="5196" spans="1:12" x14ac:dyDescent="0.2">
      <c r="A5196" s="1">
        <v>43810.559398148151</v>
      </c>
      <c r="B5196" t="s">
        <v>14711</v>
      </c>
      <c r="D5196">
        <v>0</v>
      </c>
      <c r="E5196">
        <v>0</v>
      </c>
      <c r="F5196">
        <v>0</v>
      </c>
      <c r="G5196" t="s">
        <v>14712</v>
      </c>
      <c r="K5196">
        <v>1.20475408856033E+18</v>
      </c>
      <c r="L5196" t="s">
        <v>14713</v>
      </c>
    </row>
    <row r="5197" spans="1:12" x14ac:dyDescent="0.2">
      <c r="A5197" s="1">
        <v>43810.559386574074</v>
      </c>
      <c r="B5197" t="s">
        <v>14714</v>
      </c>
      <c r="D5197">
        <v>0</v>
      </c>
      <c r="E5197">
        <v>0</v>
      </c>
      <c r="F5197">
        <v>0</v>
      </c>
      <c r="G5197" t="s">
        <v>14715</v>
      </c>
      <c r="K5197">
        <v>1.2047540841354099E+18</v>
      </c>
      <c r="L5197" t="s">
        <v>14716</v>
      </c>
    </row>
    <row r="5198" spans="1:12" x14ac:dyDescent="0.2">
      <c r="A5198" s="1">
        <v>43810.559340277781</v>
      </c>
      <c r="B5198" t="s">
        <v>14717</v>
      </c>
      <c r="D5198">
        <v>1</v>
      </c>
      <c r="E5198">
        <v>1</v>
      </c>
      <c r="F5198">
        <v>0</v>
      </c>
      <c r="G5198" t="s">
        <v>14718</v>
      </c>
      <c r="K5198">
        <v>1.20475406680449E+18</v>
      </c>
      <c r="L5198" t="s">
        <v>14719</v>
      </c>
    </row>
    <row r="5199" spans="1:12" x14ac:dyDescent="0.2">
      <c r="A5199" s="1">
        <v>43810.559317129628</v>
      </c>
      <c r="B5199" t="s">
        <v>14720</v>
      </c>
      <c r="D5199">
        <v>9</v>
      </c>
      <c r="E5199">
        <v>20</v>
      </c>
      <c r="F5199">
        <v>7</v>
      </c>
      <c r="G5199" t="s">
        <v>14721</v>
      </c>
      <c r="K5199">
        <v>1.2047540571031099E+18</v>
      </c>
      <c r="L5199" t="s">
        <v>14722</v>
      </c>
    </row>
    <row r="5200" spans="1:12" x14ac:dyDescent="0.2">
      <c r="A5200" s="1">
        <v>43810.559317129628</v>
      </c>
      <c r="B5200" t="s">
        <v>14723</v>
      </c>
      <c r="D5200">
        <v>0</v>
      </c>
      <c r="E5200">
        <v>0</v>
      </c>
      <c r="F5200">
        <v>0</v>
      </c>
      <c r="G5200" t="s">
        <v>14724</v>
      </c>
      <c r="K5200">
        <v>1.20475405668367E+18</v>
      </c>
      <c r="L5200" t="s">
        <v>14725</v>
      </c>
    </row>
    <row r="5201" spans="1:12" x14ac:dyDescent="0.2">
      <c r="A5201" s="1">
        <v>43810.559317129628</v>
      </c>
      <c r="B5201" t="s">
        <v>14726</v>
      </c>
      <c r="D5201">
        <v>0</v>
      </c>
      <c r="E5201">
        <v>0</v>
      </c>
      <c r="F5201">
        <v>0</v>
      </c>
      <c r="G5201" t="s">
        <v>11566</v>
      </c>
      <c r="K5201">
        <v>1.2047540566543099E+18</v>
      </c>
      <c r="L5201" t="s">
        <v>14727</v>
      </c>
    </row>
    <row r="5202" spans="1:12" x14ac:dyDescent="0.2">
      <c r="A5202" s="1">
        <v>43810.559293981481</v>
      </c>
      <c r="B5202" t="s">
        <v>14728</v>
      </c>
      <c r="D5202">
        <v>0</v>
      </c>
      <c r="E5202">
        <v>0</v>
      </c>
      <c r="F5202">
        <v>0</v>
      </c>
      <c r="G5202" t="s">
        <v>14729</v>
      </c>
      <c r="K5202">
        <v>1.2047540516629E+18</v>
      </c>
      <c r="L5202" t="s">
        <v>14730</v>
      </c>
    </row>
    <row r="5203" spans="1:12" x14ac:dyDescent="0.2">
      <c r="A5203" s="1">
        <v>43810.559270833335</v>
      </c>
      <c r="B5203" t="s">
        <v>14731</v>
      </c>
      <c r="D5203">
        <v>0</v>
      </c>
      <c r="E5203">
        <v>0</v>
      </c>
      <c r="F5203">
        <v>0</v>
      </c>
      <c r="G5203" t="s">
        <v>14732</v>
      </c>
      <c r="K5203">
        <v>1.2047540405775601E+18</v>
      </c>
      <c r="L5203" t="s">
        <v>14733</v>
      </c>
    </row>
    <row r="5204" spans="1:12" x14ac:dyDescent="0.2">
      <c r="A5204" s="1">
        <v>43810.559178240743</v>
      </c>
      <c r="B5204" t="s">
        <v>14734</v>
      </c>
      <c r="D5204">
        <v>0</v>
      </c>
      <c r="E5204">
        <v>0</v>
      </c>
      <c r="F5204">
        <v>0</v>
      </c>
      <c r="G5204" t="s">
        <v>14735</v>
      </c>
      <c r="K5204">
        <v>1.2047540075851E+18</v>
      </c>
      <c r="L5204" t="s">
        <v>14736</v>
      </c>
    </row>
    <row r="5205" spans="1:12" x14ac:dyDescent="0.2">
      <c r="A5205" s="1">
        <v>43810.559131944443</v>
      </c>
      <c r="B5205" t="s">
        <v>14737</v>
      </c>
      <c r="D5205">
        <v>0</v>
      </c>
      <c r="E5205">
        <v>0</v>
      </c>
      <c r="F5205">
        <v>0</v>
      </c>
      <c r="G5205" t="s">
        <v>14738</v>
      </c>
      <c r="K5205">
        <v>1.20475399206206E+18</v>
      </c>
      <c r="L5205" t="s">
        <v>14739</v>
      </c>
    </row>
    <row r="5206" spans="1:12" x14ac:dyDescent="0.2">
      <c r="A5206" s="1">
        <v>43810.55909722222</v>
      </c>
      <c r="B5206" t="s">
        <v>14740</v>
      </c>
      <c r="D5206">
        <v>0</v>
      </c>
      <c r="E5206">
        <v>0</v>
      </c>
      <c r="F5206">
        <v>0</v>
      </c>
      <c r="G5206" t="s">
        <v>14741</v>
      </c>
      <c r="K5206">
        <v>1.2047539782669299E+18</v>
      </c>
      <c r="L5206" t="s">
        <v>14742</v>
      </c>
    </row>
    <row r="5207" spans="1:12" x14ac:dyDescent="0.2">
      <c r="A5207" s="1">
        <v>43810.55909722222</v>
      </c>
      <c r="B5207" t="s">
        <v>14743</v>
      </c>
      <c r="D5207">
        <v>0</v>
      </c>
      <c r="E5207">
        <v>0</v>
      </c>
      <c r="F5207">
        <v>0</v>
      </c>
      <c r="G5207" t="s">
        <v>14744</v>
      </c>
      <c r="K5207">
        <v>1.2047539776923699E+18</v>
      </c>
      <c r="L5207" t="s">
        <v>14745</v>
      </c>
    </row>
    <row r="5208" spans="1:12" x14ac:dyDescent="0.2">
      <c r="A5208" s="1">
        <v>43810.55909722222</v>
      </c>
      <c r="B5208" t="s">
        <v>14746</v>
      </c>
      <c r="D5208">
        <v>0</v>
      </c>
      <c r="E5208">
        <v>0</v>
      </c>
      <c r="F5208">
        <v>0</v>
      </c>
      <c r="G5208" t="s">
        <v>14747</v>
      </c>
      <c r="K5208">
        <v>1.20475397739456E+18</v>
      </c>
      <c r="L5208" t="s">
        <v>14748</v>
      </c>
    </row>
    <row r="5209" spans="1:12" x14ac:dyDescent="0.2">
      <c r="A5209" s="1">
        <v>43810.55908564815</v>
      </c>
      <c r="B5209" t="s">
        <v>14749</v>
      </c>
      <c r="D5209">
        <v>0</v>
      </c>
      <c r="E5209">
        <v>0</v>
      </c>
      <c r="F5209">
        <v>0</v>
      </c>
      <c r="G5209" t="s">
        <v>14750</v>
      </c>
      <c r="K5209">
        <v>1.2047539767025001E+18</v>
      </c>
      <c r="L5209" t="s">
        <v>14751</v>
      </c>
    </row>
    <row r="5210" spans="1:12" x14ac:dyDescent="0.2">
      <c r="A5210" s="1">
        <v>43810.55908564815</v>
      </c>
      <c r="B5210" t="s">
        <v>14752</v>
      </c>
      <c r="D5210">
        <v>0</v>
      </c>
      <c r="E5210">
        <v>0</v>
      </c>
      <c r="F5210">
        <v>0</v>
      </c>
      <c r="G5210" t="s">
        <v>14753</v>
      </c>
      <c r="K5210">
        <v>1.2047539743997701E+18</v>
      </c>
      <c r="L5210" t="s">
        <v>14754</v>
      </c>
    </row>
    <row r="5211" spans="1:12" x14ac:dyDescent="0.2">
      <c r="A5211" s="1">
        <v>43810.559074074074</v>
      </c>
      <c r="B5211" t="s">
        <v>14755</v>
      </c>
      <c r="D5211">
        <v>0</v>
      </c>
      <c r="E5211">
        <v>0</v>
      </c>
      <c r="F5211">
        <v>0</v>
      </c>
      <c r="G5211" t="s">
        <v>14756</v>
      </c>
      <c r="K5211">
        <v>1.2047539717909901E+18</v>
      </c>
      <c r="L5211" t="s">
        <v>14757</v>
      </c>
    </row>
    <row r="5212" spans="1:12" x14ac:dyDescent="0.2">
      <c r="A5212" s="1">
        <v>43810.559074074074</v>
      </c>
      <c r="B5212" t="s">
        <v>14758</v>
      </c>
      <c r="D5212">
        <v>0</v>
      </c>
      <c r="E5212">
        <v>0</v>
      </c>
      <c r="F5212">
        <v>0</v>
      </c>
      <c r="G5212" t="s">
        <v>14759</v>
      </c>
      <c r="K5212">
        <v>1.20475397094785E+18</v>
      </c>
      <c r="L5212" t="s">
        <v>14760</v>
      </c>
    </row>
    <row r="5213" spans="1:12" x14ac:dyDescent="0.2">
      <c r="A5213" s="1">
        <v>43810.559074074074</v>
      </c>
      <c r="B5213" t="s">
        <v>14761</v>
      </c>
      <c r="D5213">
        <v>0</v>
      </c>
      <c r="E5213">
        <v>0</v>
      </c>
      <c r="F5213">
        <v>0</v>
      </c>
      <c r="G5213" t="s">
        <v>14762</v>
      </c>
      <c r="K5213">
        <v>1.2047539699706299E+18</v>
      </c>
      <c r="L5213" t="s">
        <v>14763</v>
      </c>
    </row>
    <row r="5214" spans="1:12" x14ac:dyDescent="0.2">
      <c r="A5214" s="1">
        <v>43810.559062499997</v>
      </c>
      <c r="B5214" t="s">
        <v>14764</v>
      </c>
      <c r="D5214">
        <v>0</v>
      </c>
      <c r="E5214">
        <v>0</v>
      </c>
      <c r="F5214">
        <v>0</v>
      </c>
      <c r="G5214" t="s">
        <v>14765</v>
      </c>
      <c r="K5214">
        <v>1.2047539679448E+18</v>
      </c>
      <c r="L5214" t="s">
        <v>14766</v>
      </c>
    </row>
    <row r="5215" spans="1:12" x14ac:dyDescent="0.2">
      <c r="A5215" s="1">
        <v>43810.559062499997</v>
      </c>
      <c r="B5215" t="s">
        <v>14767</v>
      </c>
      <c r="D5215">
        <v>0</v>
      </c>
      <c r="E5215">
        <v>0</v>
      </c>
      <c r="F5215">
        <v>0</v>
      </c>
      <c r="G5215" t="s">
        <v>14768</v>
      </c>
      <c r="K5215">
        <v>1.2047539660951099E+18</v>
      </c>
      <c r="L5215" t="s">
        <v>14769</v>
      </c>
    </row>
    <row r="5216" spans="1:12" x14ac:dyDescent="0.2">
      <c r="A5216" s="1">
        <v>43810.559039351851</v>
      </c>
      <c r="B5216" t="s">
        <v>14770</v>
      </c>
      <c r="D5216">
        <v>0</v>
      </c>
      <c r="E5216">
        <v>0</v>
      </c>
      <c r="F5216">
        <v>0</v>
      </c>
      <c r="G5216" t="s">
        <v>14771</v>
      </c>
      <c r="K5216">
        <v>1.2047539586502001E+18</v>
      </c>
      <c r="L5216" t="s">
        <v>14772</v>
      </c>
    </row>
    <row r="5217" spans="1:12" x14ac:dyDescent="0.2">
      <c r="A5217" s="1">
        <v>43810.559039351851</v>
      </c>
      <c r="B5217" t="s">
        <v>14773</v>
      </c>
      <c r="D5217">
        <v>0</v>
      </c>
      <c r="E5217">
        <v>0</v>
      </c>
      <c r="F5217">
        <v>0</v>
      </c>
      <c r="G5217" t="s">
        <v>14774</v>
      </c>
      <c r="K5217">
        <v>1.20475395861248E+18</v>
      </c>
      <c r="L5217" t="s">
        <v>14775</v>
      </c>
    </row>
    <row r="5218" spans="1:12" x14ac:dyDescent="0.2">
      <c r="A5218" s="1">
        <v>43810.559027777781</v>
      </c>
      <c r="B5218" t="s">
        <v>14776</v>
      </c>
      <c r="D5218">
        <v>0</v>
      </c>
      <c r="E5218">
        <v>0</v>
      </c>
      <c r="F5218">
        <v>0</v>
      </c>
      <c r="G5218" t="s">
        <v>14777</v>
      </c>
      <c r="K5218">
        <v>1.20475395263139E+18</v>
      </c>
      <c r="L5218" t="s">
        <v>14778</v>
      </c>
    </row>
    <row r="5219" spans="1:12" x14ac:dyDescent="0.2">
      <c r="A5219" s="1">
        <v>43810.559016203704</v>
      </c>
      <c r="B5219" t="s">
        <v>14779</v>
      </c>
      <c r="D5219">
        <v>0</v>
      </c>
      <c r="E5219">
        <v>0</v>
      </c>
      <c r="F5219">
        <v>0</v>
      </c>
      <c r="G5219" t="s">
        <v>14780</v>
      </c>
      <c r="K5219">
        <v>1.2047539509913999E+18</v>
      </c>
      <c r="L5219" t="s">
        <v>14781</v>
      </c>
    </row>
    <row r="5220" spans="1:12" x14ac:dyDescent="0.2">
      <c r="A5220" s="1">
        <v>43810.559004629627</v>
      </c>
      <c r="B5220" t="s">
        <v>14782</v>
      </c>
      <c r="D5220">
        <v>0</v>
      </c>
      <c r="E5220">
        <v>0</v>
      </c>
      <c r="F5220">
        <v>0</v>
      </c>
      <c r="G5220" t="s">
        <v>14783</v>
      </c>
      <c r="K5220">
        <v>1.2047539454926799E+18</v>
      </c>
      <c r="L5220" t="s">
        <v>14784</v>
      </c>
    </row>
    <row r="5221" spans="1:12" x14ac:dyDescent="0.2">
      <c r="A5221" s="1">
        <v>43810.558993055558</v>
      </c>
      <c r="B5221" t="s">
        <v>14785</v>
      </c>
      <c r="D5221">
        <v>0</v>
      </c>
      <c r="E5221">
        <v>0</v>
      </c>
      <c r="F5221">
        <v>0</v>
      </c>
      <c r="G5221" t="s">
        <v>14786</v>
      </c>
      <c r="K5221">
        <v>1.20475394163811E+18</v>
      </c>
      <c r="L5221" t="s">
        <v>14787</v>
      </c>
    </row>
    <row r="5222" spans="1:12" x14ac:dyDescent="0.2">
      <c r="A5222" s="1">
        <v>43810.558993055558</v>
      </c>
      <c r="B5222" t="s">
        <v>14788</v>
      </c>
      <c r="D5222">
        <v>0</v>
      </c>
      <c r="E5222">
        <v>0</v>
      </c>
      <c r="F5222">
        <v>0</v>
      </c>
      <c r="G5222" t="s">
        <v>14789</v>
      </c>
      <c r="K5222">
        <v>1.2047539410048E+18</v>
      </c>
      <c r="L5222" t="s">
        <v>14790</v>
      </c>
    </row>
    <row r="5223" spans="1:12" x14ac:dyDescent="0.2">
      <c r="A5223" s="1">
        <v>43810.558981481481</v>
      </c>
      <c r="B5223" t="s">
        <v>14791</v>
      </c>
      <c r="D5223">
        <v>0</v>
      </c>
      <c r="E5223">
        <v>0</v>
      </c>
      <c r="F5223">
        <v>0</v>
      </c>
      <c r="G5223" t="s">
        <v>14792</v>
      </c>
      <c r="K5223">
        <v>1.2047539381484001E+18</v>
      </c>
      <c r="L5223" t="s">
        <v>14793</v>
      </c>
    </row>
    <row r="5224" spans="1:12" x14ac:dyDescent="0.2">
      <c r="A5224" s="1">
        <v>43810.558981481481</v>
      </c>
      <c r="B5224" t="s">
        <v>14794</v>
      </c>
      <c r="D5224">
        <v>0</v>
      </c>
      <c r="E5224">
        <v>0</v>
      </c>
      <c r="F5224">
        <v>0</v>
      </c>
      <c r="G5224" t="s">
        <v>14795</v>
      </c>
      <c r="K5224">
        <v>1.2047539365629499E+18</v>
      </c>
      <c r="L5224" t="s">
        <v>14796</v>
      </c>
    </row>
    <row r="5225" spans="1:12" x14ac:dyDescent="0.2">
      <c r="A5225" s="1">
        <v>43810.558981481481</v>
      </c>
      <c r="B5225" t="s">
        <v>14797</v>
      </c>
      <c r="D5225">
        <v>0</v>
      </c>
      <c r="E5225">
        <v>0</v>
      </c>
      <c r="F5225">
        <v>0</v>
      </c>
      <c r="G5225" t="s">
        <v>14798</v>
      </c>
      <c r="K5225">
        <v>1.2047539363867799E+18</v>
      </c>
      <c r="L5225" t="s">
        <v>14799</v>
      </c>
    </row>
    <row r="5226" spans="1:12" x14ac:dyDescent="0.2">
      <c r="A5226" s="1">
        <v>43810.558946759258</v>
      </c>
      <c r="B5226" t="s">
        <v>14800</v>
      </c>
      <c r="D5226">
        <v>43</v>
      </c>
      <c r="E5226">
        <v>342</v>
      </c>
      <c r="F5226">
        <v>432</v>
      </c>
      <c r="G5226" t="s">
        <v>14801</v>
      </c>
      <c r="K5226">
        <v>1.20475392637087E+18</v>
      </c>
      <c r="L5226" t="s">
        <v>14802</v>
      </c>
    </row>
    <row r="5227" spans="1:12" x14ac:dyDescent="0.2">
      <c r="A5227" s="1">
        <v>43810.558865740742</v>
      </c>
      <c r="B5227" t="s">
        <v>14803</v>
      </c>
      <c r="D5227">
        <v>0</v>
      </c>
      <c r="E5227">
        <v>2</v>
      </c>
      <c r="F5227">
        <v>2</v>
      </c>
      <c r="G5227" t="s">
        <v>14804</v>
      </c>
      <c r="K5227">
        <v>1.2047538944982799E+18</v>
      </c>
      <c r="L5227" t="s">
        <v>14805</v>
      </c>
    </row>
    <row r="5228" spans="1:12" x14ac:dyDescent="0.2">
      <c r="A5228" s="1">
        <v>43810.558842592596</v>
      </c>
      <c r="B5228" t="s">
        <v>14806</v>
      </c>
      <c r="D5228">
        <v>0</v>
      </c>
      <c r="E5228">
        <v>0</v>
      </c>
      <c r="F5228">
        <v>1</v>
      </c>
      <c r="G5228" t="s">
        <v>14807</v>
      </c>
      <c r="K5228">
        <v>1.2047538881606999E+18</v>
      </c>
      <c r="L5228" t="s">
        <v>14808</v>
      </c>
    </row>
    <row r="5229" spans="1:12" x14ac:dyDescent="0.2">
      <c r="A5229" s="1">
        <v>43810.558749999997</v>
      </c>
      <c r="B5229" t="s">
        <v>14809</v>
      </c>
      <c r="D5229">
        <v>0</v>
      </c>
      <c r="E5229">
        <v>0</v>
      </c>
      <c r="F5229">
        <v>4</v>
      </c>
      <c r="G5229" t="s">
        <v>14810</v>
      </c>
      <c r="K5229">
        <v>1.2047538536793001E+18</v>
      </c>
      <c r="L5229" t="s">
        <v>14811</v>
      </c>
    </row>
    <row r="5230" spans="1:12" x14ac:dyDescent="0.2">
      <c r="A5230" s="1">
        <v>43810.558749999997</v>
      </c>
      <c r="B5230" t="s">
        <v>14812</v>
      </c>
      <c r="D5230">
        <v>0</v>
      </c>
      <c r="E5230">
        <v>0</v>
      </c>
      <c r="F5230">
        <v>0</v>
      </c>
      <c r="G5230" t="s">
        <v>14813</v>
      </c>
      <c r="K5230">
        <v>1.2047538523077801E+18</v>
      </c>
      <c r="L5230" t="s">
        <v>14814</v>
      </c>
    </row>
    <row r="5231" spans="1:12" x14ac:dyDescent="0.2">
      <c r="A5231" s="1">
        <v>43810.558715277781</v>
      </c>
      <c r="B5231" t="s">
        <v>14815</v>
      </c>
      <c r="D5231">
        <v>0</v>
      </c>
      <c r="E5231">
        <v>0</v>
      </c>
      <c r="F5231">
        <v>0</v>
      </c>
      <c r="G5231" t="s">
        <v>14816</v>
      </c>
      <c r="K5231">
        <v>1.2047538388818199E+18</v>
      </c>
      <c r="L5231" t="s">
        <v>14817</v>
      </c>
    </row>
    <row r="5232" spans="1:12" x14ac:dyDescent="0.2">
      <c r="A5232" s="1">
        <v>43810.558715277781</v>
      </c>
      <c r="B5232" t="s">
        <v>14818</v>
      </c>
      <c r="D5232">
        <v>0</v>
      </c>
      <c r="E5232">
        <v>0</v>
      </c>
      <c r="F5232">
        <v>0</v>
      </c>
      <c r="G5232" t="s">
        <v>14819</v>
      </c>
      <c r="K5232">
        <v>1.2047538387266801E+18</v>
      </c>
      <c r="L5232" t="s">
        <v>14820</v>
      </c>
    </row>
    <row r="5233" spans="1:12" x14ac:dyDescent="0.2">
      <c r="A5233" s="1">
        <v>43810.558692129627</v>
      </c>
      <c r="B5233" t="s">
        <v>14821</v>
      </c>
      <c r="D5233">
        <v>0</v>
      </c>
      <c r="E5233">
        <v>0</v>
      </c>
      <c r="F5233">
        <v>0</v>
      </c>
      <c r="G5233" t="s">
        <v>14822</v>
      </c>
      <c r="K5233">
        <v>1.2047538342471401E+18</v>
      </c>
      <c r="L5233" t="s">
        <v>14823</v>
      </c>
    </row>
    <row r="5234" spans="1:12" x14ac:dyDescent="0.2">
      <c r="A5234" s="1">
        <v>43810.558692129627</v>
      </c>
      <c r="B5234" t="s">
        <v>14824</v>
      </c>
      <c r="D5234">
        <v>0</v>
      </c>
      <c r="E5234">
        <v>0</v>
      </c>
      <c r="F5234">
        <v>0</v>
      </c>
      <c r="G5234" t="s">
        <v>14825</v>
      </c>
      <c r="K5234">
        <v>1.2047538322464599E+18</v>
      </c>
      <c r="L5234" t="s">
        <v>14826</v>
      </c>
    </row>
    <row r="5235" spans="1:12" x14ac:dyDescent="0.2">
      <c r="A5235" s="1">
        <v>43810.558692129627</v>
      </c>
      <c r="B5235" t="s">
        <v>14827</v>
      </c>
      <c r="D5235">
        <v>0</v>
      </c>
      <c r="E5235">
        <v>0</v>
      </c>
      <c r="F5235">
        <v>0</v>
      </c>
      <c r="G5235" t="s">
        <v>14828</v>
      </c>
      <c r="K5235">
        <v>1.2047538316046899E+18</v>
      </c>
      <c r="L5235" t="s">
        <v>14829</v>
      </c>
    </row>
    <row r="5236" spans="1:12" x14ac:dyDescent="0.2">
      <c r="A5236" s="1">
        <v>43810.558680555558</v>
      </c>
      <c r="B5236" t="s">
        <v>14830</v>
      </c>
      <c r="D5236">
        <v>0</v>
      </c>
      <c r="E5236">
        <v>0</v>
      </c>
      <c r="F5236">
        <v>0</v>
      </c>
      <c r="G5236" t="s">
        <v>14831</v>
      </c>
      <c r="K5236">
        <v>1.20475382950334E+18</v>
      </c>
      <c r="L5236" t="s">
        <v>14832</v>
      </c>
    </row>
    <row r="5237" spans="1:12" x14ac:dyDescent="0.2">
      <c r="A5237" s="1">
        <v>43810.558680555558</v>
      </c>
      <c r="B5237" t="s">
        <v>14833</v>
      </c>
      <c r="D5237">
        <v>0</v>
      </c>
      <c r="E5237">
        <v>0</v>
      </c>
      <c r="F5237">
        <v>0</v>
      </c>
      <c r="G5237" t="s">
        <v>14834</v>
      </c>
      <c r="K5237">
        <v>1.2047538283583401E+18</v>
      </c>
      <c r="L5237" t="s">
        <v>14835</v>
      </c>
    </row>
    <row r="5238" spans="1:12" x14ac:dyDescent="0.2">
      <c r="A5238" s="1">
        <v>43810.558680555558</v>
      </c>
      <c r="B5238" t="s">
        <v>14836</v>
      </c>
      <c r="D5238">
        <v>0</v>
      </c>
      <c r="E5238">
        <v>0</v>
      </c>
      <c r="F5238">
        <v>0</v>
      </c>
      <c r="G5238" t="s">
        <v>14837</v>
      </c>
      <c r="K5238">
        <v>1.2047538283415301E+18</v>
      </c>
      <c r="L5238" t="s">
        <v>14838</v>
      </c>
    </row>
    <row r="5239" spans="1:12" x14ac:dyDescent="0.2">
      <c r="A5239" s="1">
        <v>43810.558680555558</v>
      </c>
      <c r="B5239" t="s">
        <v>14839</v>
      </c>
      <c r="D5239">
        <v>0</v>
      </c>
      <c r="E5239">
        <v>0</v>
      </c>
      <c r="F5239">
        <v>0</v>
      </c>
      <c r="G5239" t="s">
        <v>14840</v>
      </c>
      <c r="K5239">
        <v>1.2047538271335601E+18</v>
      </c>
      <c r="L5239" t="s">
        <v>14841</v>
      </c>
    </row>
    <row r="5240" spans="1:12" x14ac:dyDescent="0.2">
      <c r="A5240" s="1">
        <v>43810.558680555558</v>
      </c>
      <c r="B5240" t="s">
        <v>14842</v>
      </c>
      <c r="D5240">
        <v>0</v>
      </c>
      <c r="E5240">
        <v>0</v>
      </c>
      <c r="F5240">
        <v>0</v>
      </c>
      <c r="G5240" t="s">
        <v>14843</v>
      </c>
      <c r="K5240">
        <v>1.2047538268735201E+18</v>
      </c>
      <c r="L5240" t="s">
        <v>14844</v>
      </c>
    </row>
    <row r="5241" spans="1:12" x14ac:dyDescent="0.2">
      <c r="A5241" s="1">
        <v>43810.558668981481</v>
      </c>
      <c r="B5241" t="s">
        <v>14845</v>
      </c>
      <c r="D5241">
        <v>0</v>
      </c>
      <c r="E5241">
        <v>0</v>
      </c>
      <c r="F5241">
        <v>0</v>
      </c>
      <c r="G5241" t="s">
        <v>14846</v>
      </c>
      <c r="K5241">
        <v>1.2047538238201201E+18</v>
      </c>
      <c r="L5241" t="s">
        <v>14847</v>
      </c>
    </row>
    <row r="5242" spans="1:12" x14ac:dyDescent="0.2">
      <c r="A5242" s="1">
        <v>43810.558668981481</v>
      </c>
      <c r="B5242" t="s">
        <v>14848</v>
      </c>
      <c r="D5242">
        <v>0</v>
      </c>
      <c r="E5242">
        <v>0</v>
      </c>
      <c r="F5242">
        <v>0</v>
      </c>
      <c r="G5242" t="s">
        <v>14849</v>
      </c>
      <c r="K5242">
        <v>1.2047538236229299E+18</v>
      </c>
      <c r="L5242" t="s">
        <v>14850</v>
      </c>
    </row>
    <row r="5243" spans="1:12" x14ac:dyDescent="0.2">
      <c r="A5243" s="1">
        <v>43810.558657407404</v>
      </c>
      <c r="B5243" t="s">
        <v>14851</v>
      </c>
      <c r="D5243">
        <v>0</v>
      </c>
      <c r="E5243">
        <v>0</v>
      </c>
      <c r="F5243">
        <v>0</v>
      </c>
      <c r="G5243" t="s">
        <v>14852</v>
      </c>
      <c r="K5243">
        <v>1.2047538212196401E+18</v>
      </c>
      <c r="L5243" t="s">
        <v>14853</v>
      </c>
    </row>
    <row r="5244" spans="1:12" x14ac:dyDescent="0.2">
      <c r="A5244" s="1">
        <v>43810.558657407404</v>
      </c>
      <c r="B5244" t="s">
        <v>14854</v>
      </c>
      <c r="D5244">
        <v>0</v>
      </c>
      <c r="E5244">
        <v>0</v>
      </c>
      <c r="F5244">
        <v>0</v>
      </c>
      <c r="G5244" t="s">
        <v>14855</v>
      </c>
      <c r="K5244">
        <v>1.20475382116511E+18</v>
      </c>
      <c r="L5244" t="s">
        <v>14856</v>
      </c>
    </row>
    <row r="5245" spans="1:12" x14ac:dyDescent="0.2">
      <c r="A5245" s="1">
        <v>43810.558657407404</v>
      </c>
      <c r="B5245" t="s">
        <v>14857</v>
      </c>
      <c r="D5245">
        <v>0</v>
      </c>
      <c r="E5245">
        <v>0</v>
      </c>
      <c r="F5245">
        <v>1</v>
      </c>
      <c r="G5245" t="s">
        <v>14858</v>
      </c>
      <c r="K5245">
        <v>1.20475382065344E+18</v>
      </c>
      <c r="L5245" t="s">
        <v>14859</v>
      </c>
    </row>
    <row r="5246" spans="1:12" x14ac:dyDescent="0.2">
      <c r="A5246" s="1">
        <v>43810.558657407404</v>
      </c>
      <c r="B5246" t="s">
        <v>14860</v>
      </c>
      <c r="D5246">
        <v>0</v>
      </c>
      <c r="E5246">
        <v>0</v>
      </c>
      <c r="F5246">
        <v>0</v>
      </c>
      <c r="G5246" t="s">
        <v>14861</v>
      </c>
      <c r="K5246">
        <v>1.2047538180445E+18</v>
      </c>
      <c r="L5246" t="s">
        <v>14862</v>
      </c>
    </row>
    <row r="5247" spans="1:12" x14ac:dyDescent="0.2">
      <c r="A5247" s="1">
        <v>43810.558657407404</v>
      </c>
      <c r="B5247" t="s">
        <v>14863</v>
      </c>
      <c r="D5247">
        <v>0</v>
      </c>
      <c r="E5247">
        <v>0</v>
      </c>
      <c r="F5247">
        <v>0</v>
      </c>
      <c r="G5247" t="s">
        <v>14864</v>
      </c>
      <c r="K5247">
        <v>1.2047538176503099E+18</v>
      </c>
      <c r="L5247" t="s">
        <v>14865</v>
      </c>
    </row>
    <row r="5248" spans="1:12" x14ac:dyDescent="0.2">
      <c r="A5248" s="1">
        <v>43810.558657407404</v>
      </c>
      <c r="B5248" t="s">
        <v>14866</v>
      </c>
      <c r="D5248">
        <v>0</v>
      </c>
      <c r="E5248">
        <v>0</v>
      </c>
      <c r="F5248">
        <v>0</v>
      </c>
      <c r="G5248" t="s">
        <v>14867</v>
      </c>
      <c r="K5248">
        <v>1.2047538176502799E+18</v>
      </c>
      <c r="L5248" t="s">
        <v>14868</v>
      </c>
    </row>
    <row r="5249" spans="1:12" x14ac:dyDescent="0.2">
      <c r="A5249" s="1">
        <v>43810.558645833335</v>
      </c>
      <c r="B5249" t="s">
        <v>14869</v>
      </c>
      <c r="D5249">
        <v>0</v>
      </c>
      <c r="E5249">
        <v>0</v>
      </c>
      <c r="F5249">
        <v>0</v>
      </c>
      <c r="G5249" t="s">
        <v>14870</v>
      </c>
      <c r="K5249">
        <v>1.2047538160271099E+18</v>
      </c>
      <c r="L5249" t="s">
        <v>14871</v>
      </c>
    </row>
    <row r="5250" spans="1:12" x14ac:dyDescent="0.2">
      <c r="A5250" s="1">
        <v>43810.558645833335</v>
      </c>
      <c r="B5250" t="s">
        <v>14872</v>
      </c>
      <c r="D5250">
        <v>0</v>
      </c>
      <c r="E5250">
        <v>0</v>
      </c>
      <c r="F5250">
        <v>0</v>
      </c>
      <c r="G5250" t="s">
        <v>14873</v>
      </c>
      <c r="K5250">
        <v>1.2047538158970701E+18</v>
      </c>
      <c r="L5250" t="s">
        <v>14874</v>
      </c>
    </row>
    <row r="5251" spans="1:12" x14ac:dyDescent="0.2">
      <c r="A5251" s="1">
        <v>43810.558634259258</v>
      </c>
      <c r="B5251" t="s">
        <v>14875</v>
      </c>
      <c r="D5251">
        <v>0</v>
      </c>
      <c r="E5251">
        <v>0</v>
      </c>
      <c r="F5251">
        <v>0</v>
      </c>
      <c r="G5251" t="s">
        <v>14876</v>
      </c>
      <c r="K5251">
        <v>1.2047538126213399E+18</v>
      </c>
      <c r="L5251" t="s">
        <v>14877</v>
      </c>
    </row>
    <row r="5252" spans="1:12" x14ac:dyDescent="0.2">
      <c r="A5252" s="1">
        <v>43810.558634259258</v>
      </c>
      <c r="B5252" t="s">
        <v>14878</v>
      </c>
      <c r="D5252">
        <v>0</v>
      </c>
      <c r="E5252">
        <v>0</v>
      </c>
      <c r="F5252">
        <v>0</v>
      </c>
      <c r="G5252" t="s">
        <v>14879</v>
      </c>
      <c r="K5252">
        <v>1.20475381261712E+18</v>
      </c>
      <c r="L5252" t="s">
        <v>14880</v>
      </c>
    </row>
    <row r="5253" spans="1:12" x14ac:dyDescent="0.2">
      <c r="A5253" s="1">
        <v>43810.558634259258</v>
      </c>
      <c r="B5253" t="s">
        <v>14881</v>
      </c>
      <c r="D5253">
        <v>0</v>
      </c>
      <c r="E5253">
        <v>0</v>
      </c>
      <c r="F5253">
        <v>0</v>
      </c>
      <c r="G5253" t="s">
        <v>14882</v>
      </c>
      <c r="K5253">
        <v>1.20475381089742E+18</v>
      </c>
      <c r="L5253" t="s">
        <v>14883</v>
      </c>
    </row>
    <row r="5254" spans="1:12" x14ac:dyDescent="0.2">
      <c r="A5254" s="1">
        <v>43810.558634259258</v>
      </c>
      <c r="B5254" t="s">
        <v>14884</v>
      </c>
      <c r="D5254">
        <v>0</v>
      </c>
      <c r="E5254">
        <v>0</v>
      </c>
      <c r="F5254">
        <v>0</v>
      </c>
      <c r="G5254" t="s">
        <v>14885</v>
      </c>
      <c r="K5254">
        <v>1.20475380961821E+18</v>
      </c>
      <c r="L5254" t="s">
        <v>14886</v>
      </c>
    </row>
    <row r="5255" spans="1:12" x14ac:dyDescent="0.2">
      <c r="A5255" s="1">
        <v>43810.558634259258</v>
      </c>
      <c r="B5255" t="s">
        <v>14887</v>
      </c>
      <c r="D5255">
        <v>0</v>
      </c>
      <c r="E5255">
        <v>0</v>
      </c>
      <c r="F5255">
        <v>0</v>
      </c>
      <c r="G5255" t="s">
        <v>14888</v>
      </c>
      <c r="K5255">
        <v>1.20475380943779E+18</v>
      </c>
      <c r="L5255" t="s">
        <v>14889</v>
      </c>
    </row>
    <row r="5256" spans="1:12" x14ac:dyDescent="0.2">
      <c r="A5256" s="1">
        <v>43810.558622685188</v>
      </c>
      <c r="B5256" t="s">
        <v>14890</v>
      </c>
      <c r="D5256">
        <v>0</v>
      </c>
      <c r="E5256">
        <v>0</v>
      </c>
      <c r="F5256">
        <v>0</v>
      </c>
      <c r="G5256" t="s">
        <v>14891</v>
      </c>
      <c r="K5256">
        <v>1.20475380788177E+18</v>
      </c>
      <c r="L5256" t="s">
        <v>14892</v>
      </c>
    </row>
    <row r="5257" spans="1:12" x14ac:dyDescent="0.2">
      <c r="A5257" s="1">
        <v>43810.558530092596</v>
      </c>
      <c r="B5257" t="s">
        <v>14893</v>
      </c>
      <c r="D5257">
        <v>0</v>
      </c>
      <c r="E5257">
        <v>0</v>
      </c>
      <c r="F5257">
        <v>0</v>
      </c>
      <c r="G5257" t="s">
        <v>14894</v>
      </c>
      <c r="K5257">
        <v>1.20475377368974E+18</v>
      </c>
      <c r="L5257" t="s">
        <v>14895</v>
      </c>
    </row>
    <row r="5258" spans="1:12" x14ac:dyDescent="0.2">
      <c r="A5258" s="1">
        <v>43810.558483796296</v>
      </c>
      <c r="B5258" t="s">
        <v>14896</v>
      </c>
      <c r="D5258">
        <v>0</v>
      </c>
      <c r="E5258">
        <v>0</v>
      </c>
      <c r="F5258">
        <v>0</v>
      </c>
      <c r="G5258" t="s">
        <v>14897</v>
      </c>
      <c r="K5258">
        <v>1.20475375624144E+18</v>
      </c>
      <c r="L5258" t="s">
        <v>14898</v>
      </c>
    </row>
    <row r="5259" spans="1:12" x14ac:dyDescent="0.2">
      <c r="A5259" s="1">
        <v>43810.558472222219</v>
      </c>
      <c r="B5259" t="s">
        <v>12190</v>
      </c>
      <c r="D5259">
        <v>0</v>
      </c>
      <c r="E5259">
        <v>1</v>
      </c>
      <c r="F5259">
        <v>2</v>
      </c>
      <c r="G5259" t="s">
        <v>14899</v>
      </c>
      <c r="K5259">
        <v>1.20475375130893E+18</v>
      </c>
      <c r="L5259" t="s">
        <v>14900</v>
      </c>
    </row>
    <row r="5260" spans="1:12" x14ac:dyDescent="0.2">
      <c r="A5260" s="1">
        <v>43810.55841435185</v>
      </c>
      <c r="B5260" t="s">
        <v>14901</v>
      </c>
      <c r="D5260">
        <v>0</v>
      </c>
      <c r="E5260">
        <v>0</v>
      </c>
      <c r="F5260">
        <v>0</v>
      </c>
      <c r="G5260" t="s">
        <v>14902</v>
      </c>
      <c r="K5260">
        <v>1.2047537317886799E+18</v>
      </c>
      <c r="L5260" t="s">
        <v>14903</v>
      </c>
    </row>
    <row r="5261" spans="1:12" x14ac:dyDescent="0.2">
      <c r="A5261" s="1">
        <v>43810.55841435185</v>
      </c>
      <c r="B5261" t="s">
        <v>14749</v>
      </c>
      <c r="D5261">
        <v>0</v>
      </c>
      <c r="E5261">
        <v>0</v>
      </c>
      <c r="F5261">
        <v>0</v>
      </c>
      <c r="G5261" t="s">
        <v>14904</v>
      </c>
      <c r="K5261">
        <v>1.20475373123918E+18</v>
      </c>
      <c r="L5261" t="s">
        <v>14905</v>
      </c>
    </row>
    <row r="5262" spans="1:12" x14ac:dyDescent="0.2">
      <c r="A5262" s="1">
        <v>43810.55841435185</v>
      </c>
      <c r="B5262" t="s">
        <v>14906</v>
      </c>
      <c r="D5262">
        <v>0</v>
      </c>
      <c r="E5262">
        <v>0</v>
      </c>
      <c r="F5262">
        <v>0</v>
      </c>
      <c r="G5262" t="s">
        <v>14907</v>
      </c>
      <c r="K5262">
        <v>1.2047537310378701E+18</v>
      </c>
      <c r="L5262" t="s">
        <v>14908</v>
      </c>
    </row>
    <row r="5263" spans="1:12" x14ac:dyDescent="0.2">
      <c r="A5263" s="1">
        <v>43810.55841435185</v>
      </c>
      <c r="B5263" t="s">
        <v>14909</v>
      </c>
      <c r="D5263">
        <v>0</v>
      </c>
      <c r="E5263">
        <v>0</v>
      </c>
      <c r="F5263">
        <v>0</v>
      </c>
      <c r="G5263" t="s">
        <v>14910</v>
      </c>
      <c r="K5263">
        <v>1.20475373056817E+18</v>
      </c>
      <c r="L5263" t="s">
        <v>14911</v>
      </c>
    </row>
    <row r="5264" spans="1:12" x14ac:dyDescent="0.2">
      <c r="A5264" s="1">
        <v>43810.55840277778</v>
      </c>
      <c r="B5264" t="s">
        <v>14912</v>
      </c>
      <c r="D5264">
        <v>0</v>
      </c>
      <c r="E5264">
        <v>0</v>
      </c>
      <c r="F5264">
        <v>0</v>
      </c>
      <c r="G5264" t="s">
        <v>14913</v>
      </c>
      <c r="K5264">
        <v>1.2047537282361101E+18</v>
      </c>
      <c r="L5264" t="s">
        <v>14914</v>
      </c>
    </row>
    <row r="5265" spans="1:12" x14ac:dyDescent="0.2">
      <c r="A5265" s="1">
        <v>43810.55840277778</v>
      </c>
      <c r="B5265" t="s">
        <v>14752</v>
      </c>
      <c r="D5265">
        <v>0</v>
      </c>
      <c r="E5265">
        <v>0</v>
      </c>
      <c r="F5265">
        <v>0</v>
      </c>
      <c r="G5265" t="s">
        <v>14915</v>
      </c>
      <c r="K5265">
        <v>1.2047537279089201E+18</v>
      </c>
      <c r="L5265" t="s">
        <v>14916</v>
      </c>
    </row>
    <row r="5266" spans="1:12" x14ac:dyDescent="0.2">
      <c r="A5266" s="1">
        <v>43810.55840277778</v>
      </c>
      <c r="B5266" t="s">
        <v>14917</v>
      </c>
      <c r="D5266">
        <v>0</v>
      </c>
      <c r="E5266">
        <v>0</v>
      </c>
      <c r="F5266">
        <v>0</v>
      </c>
      <c r="G5266" t="s">
        <v>14918</v>
      </c>
      <c r="K5266">
        <v>1.20475372723363E+18</v>
      </c>
      <c r="L5266" t="s">
        <v>14919</v>
      </c>
    </row>
    <row r="5267" spans="1:12" x14ac:dyDescent="0.2">
      <c r="A5267" s="1">
        <v>43810.55840277778</v>
      </c>
      <c r="B5267" t="s">
        <v>14782</v>
      </c>
      <c r="D5267">
        <v>0</v>
      </c>
      <c r="E5267">
        <v>0</v>
      </c>
      <c r="F5267">
        <v>0</v>
      </c>
      <c r="G5267" t="s">
        <v>14920</v>
      </c>
      <c r="K5267">
        <v>1.2047537269023401E+18</v>
      </c>
      <c r="L5267" t="s">
        <v>14921</v>
      </c>
    </row>
    <row r="5268" spans="1:12" x14ac:dyDescent="0.2">
      <c r="A5268" s="1">
        <v>43810.55840277778</v>
      </c>
      <c r="B5268" t="s">
        <v>14922</v>
      </c>
      <c r="D5268">
        <v>0</v>
      </c>
      <c r="E5268">
        <v>0</v>
      </c>
      <c r="F5268">
        <v>0</v>
      </c>
      <c r="G5268" t="s">
        <v>14923</v>
      </c>
      <c r="K5268">
        <v>1.2047537267345001E+18</v>
      </c>
      <c r="L5268" t="s">
        <v>14924</v>
      </c>
    </row>
    <row r="5269" spans="1:12" x14ac:dyDescent="0.2">
      <c r="A5269" s="1">
        <v>43810.55840277778</v>
      </c>
      <c r="B5269" t="s">
        <v>14925</v>
      </c>
      <c r="D5269">
        <v>0</v>
      </c>
      <c r="E5269">
        <v>0</v>
      </c>
      <c r="F5269">
        <v>0</v>
      </c>
      <c r="G5269" t="s">
        <v>14926</v>
      </c>
      <c r="K5269">
        <v>1.2047537267219899E+18</v>
      </c>
      <c r="L5269" t="s">
        <v>14927</v>
      </c>
    </row>
    <row r="5270" spans="1:12" x14ac:dyDescent="0.2">
      <c r="A5270" s="1">
        <v>43810.55840277778</v>
      </c>
      <c r="B5270" t="s">
        <v>14928</v>
      </c>
      <c r="D5270">
        <v>0</v>
      </c>
      <c r="E5270">
        <v>0</v>
      </c>
      <c r="F5270">
        <v>0</v>
      </c>
      <c r="G5270" t="s">
        <v>14929</v>
      </c>
      <c r="K5270">
        <v>1.2047537262395899E+18</v>
      </c>
      <c r="L5270" t="s">
        <v>14930</v>
      </c>
    </row>
    <row r="5271" spans="1:12" x14ac:dyDescent="0.2">
      <c r="A5271" s="1">
        <v>43810.55840277778</v>
      </c>
      <c r="B5271" t="s">
        <v>14931</v>
      </c>
      <c r="D5271">
        <v>0</v>
      </c>
      <c r="E5271">
        <v>0</v>
      </c>
      <c r="F5271">
        <v>0</v>
      </c>
      <c r="G5271" t="s">
        <v>14932</v>
      </c>
      <c r="K5271">
        <v>1.2047537262186701E+18</v>
      </c>
      <c r="L5271" t="s">
        <v>14933</v>
      </c>
    </row>
    <row r="5272" spans="1:12" x14ac:dyDescent="0.2">
      <c r="A5272" s="1">
        <v>43810.558391203704</v>
      </c>
      <c r="B5272" t="s">
        <v>14934</v>
      </c>
      <c r="D5272">
        <v>0</v>
      </c>
      <c r="E5272">
        <v>0</v>
      </c>
      <c r="F5272">
        <v>0</v>
      </c>
      <c r="G5272" t="s">
        <v>14935</v>
      </c>
      <c r="K5272">
        <v>1.2047537248848599E+18</v>
      </c>
      <c r="L5272" t="s">
        <v>14936</v>
      </c>
    </row>
    <row r="5273" spans="1:12" x14ac:dyDescent="0.2">
      <c r="A5273" s="1">
        <v>43810.558391203704</v>
      </c>
      <c r="B5273" t="s">
        <v>14937</v>
      </c>
      <c r="D5273">
        <v>0</v>
      </c>
      <c r="E5273">
        <v>0</v>
      </c>
      <c r="F5273">
        <v>0</v>
      </c>
      <c r="G5273" t="s">
        <v>14938</v>
      </c>
      <c r="K5273">
        <v>1.2047537236685399E+18</v>
      </c>
      <c r="L5273" t="s">
        <v>14939</v>
      </c>
    </row>
    <row r="5274" spans="1:12" x14ac:dyDescent="0.2">
      <c r="A5274" s="1">
        <v>43810.558391203704</v>
      </c>
      <c r="B5274" t="s">
        <v>14940</v>
      </c>
      <c r="D5274">
        <v>0</v>
      </c>
      <c r="E5274">
        <v>0</v>
      </c>
      <c r="F5274">
        <v>0</v>
      </c>
      <c r="G5274" t="s">
        <v>14941</v>
      </c>
      <c r="K5274">
        <v>1.20475372269538E+18</v>
      </c>
      <c r="L5274" t="s">
        <v>14942</v>
      </c>
    </row>
    <row r="5275" spans="1:12" x14ac:dyDescent="0.2">
      <c r="A5275" s="1">
        <v>43810.558391203704</v>
      </c>
      <c r="B5275" t="s">
        <v>14943</v>
      </c>
      <c r="D5275">
        <v>0</v>
      </c>
      <c r="E5275">
        <v>0</v>
      </c>
      <c r="F5275">
        <v>0</v>
      </c>
      <c r="G5275" t="s">
        <v>14944</v>
      </c>
      <c r="K5275">
        <v>1.20475372269121E+18</v>
      </c>
      <c r="L5275" t="s">
        <v>14945</v>
      </c>
    </row>
    <row r="5276" spans="1:12" x14ac:dyDescent="0.2">
      <c r="A5276" s="1">
        <v>43810.558391203704</v>
      </c>
      <c r="B5276" t="s">
        <v>14946</v>
      </c>
      <c r="D5276">
        <v>0</v>
      </c>
      <c r="E5276">
        <v>0</v>
      </c>
      <c r="F5276">
        <v>0</v>
      </c>
      <c r="G5276" t="s">
        <v>14947</v>
      </c>
      <c r="K5276">
        <v>1.2047537226786099E+18</v>
      </c>
      <c r="L5276" t="s">
        <v>14948</v>
      </c>
    </row>
    <row r="5277" spans="1:12" x14ac:dyDescent="0.2">
      <c r="A5277" s="1">
        <v>43810.558391203704</v>
      </c>
      <c r="B5277" t="s">
        <v>14758</v>
      </c>
      <c r="D5277">
        <v>0</v>
      </c>
      <c r="E5277">
        <v>0</v>
      </c>
      <c r="F5277">
        <v>0</v>
      </c>
      <c r="G5277" t="s">
        <v>14949</v>
      </c>
      <c r="K5277">
        <v>1.2047537224395799E+18</v>
      </c>
      <c r="L5277" t="s">
        <v>14950</v>
      </c>
    </row>
    <row r="5278" spans="1:12" x14ac:dyDescent="0.2">
      <c r="A5278" s="1">
        <v>43810.558391203704</v>
      </c>
      <c r="B5278" t="s">
        <v>14951</v>
      </c>
      <c r="D5278">
        <v>0</v>
      </c>
      <c r="E5278">
        <v>0</v>
      </c>
      <c r="F5278">
        <v>0</v>
      </c>
      <c r="G5278" t="s">
        <v>14952</v>
      </c>
      <c r="K5278">
        <v>1.2047537216930099E+18</v>
      </c>
      <c r="L5278" t="s">
        <v>14953</v>
      </c>
    </row>
    <row r="5279" spans="1:12" x14ac:dyDescent="0.2">
      <c r="A5279" s="1">
        <v>43810.558391203704</v>
      </c>
      <c r="B5279" t="s">
        <v>14954</v>
      </c>
      <c r="D5279">
        <v>0</v>
      </c>
      <c r="E5279">
        <v>0</v>
      </c>
      <c r="F5279">
        <v>0</v>
      </c>
      <c r="G5279" t="s">
        <v>14955</v>
      </c>
      <c r="K5279">
        <v>1.2047537211183301E+18</v>
      </c>
      <c r="L5279" t="s">
        <v>14956</v>
      </c>
    </row>
    <row r="5280" spans="1:12" x14ac:dyDescent="0.2">
      <c r="A5280" s="1">
        <v>43810.558379629627</v>
      </c>
      <c r="B5280" t="s">
        <v>14957</v>
      </c>
      <c r="D5280">
        <v>0</v>
      </c>
      <c r="E5280">
        <v>0</v>
      </c>
      <c r="F5280">
        <v>0</v>
      </c>
      <c r="G5280" t="s">
        <v>14958</v>
      </c>
      <c r="K5280">
        <v>1.20475371887443E+18</v>
      </c>
      <c r="L5280" t="s">
        <v>14959</v>
      </c>
    </row>
    <row r="5281" spans="1:12" x14ac:dyDescent="0.2">
      <c r="A5281" s="1">
        <v>43810.558240740742</v>
      </c>
      <c r="B5281" t="s">
        <v>14960</v>
      </c>
      <c r="D5281">
        <v>0</v>
      </c>
      <c r="E5281">
        <v>0</v>
      </c>
      <c r="F5281">
        <v>0</v>
      </c>
      <c r="G5281" t="s">
        <v>14961</v>
      </c>
      <c r="K5281">
        <v>1.20475366832464E+18</v>
      </c>
      <c r="L5281" t="s">
        <v>14962</v>
      </c>
    </row>
    <row r="5282" spans="1:12" x14ac:dyDescent="0.2">
      <c r="A5282" s="1">
        <v>43810.558229166665</v>
      </c>
      <c r="B5282" t="s">
        <v>14963</v>
      </c>
      <c r="D5282">
        <v>0</v>
      </c>
      <c r="E5282">
        <v>2</v>
      </c>
      <c r="F5282">
        <v>2</v>
      </c>
      <c r="G5282" t="s">
        <v>14964</v>
      </c>
      <c r="K5282">
        <v>1.2047536636270001E+18</v>
      </c>
      <c r="L5282" t="s">
        <v>14965</v>
      </c>
    </row>
    <row r="5283" spans="1:12" x14ac:dyDescent="0.2">
      <c r="A5283" s="1">
        <v>43810.558217592596</v>
      </c>
      <c r="B5283" t="s">
        <v>14966</v>
      </c>
      <c r="D5283">
        <v>0</v>
      </c>
      <c r="E5283">
        <v>0</v>
      </c>
      <c r="F5283">
        <v>0</v>
      </c>
      <c r="G5283" t="s">
        <v>14967</v>
      </c>
      <c r="K5283">
        <v>1.20475365863998E+18</v>
      </c>
      <c r="L5283" t="s">
        <v>14968</v>
      </c>
    </row>
    <row r="5284" spans="1:12" x14ac:dyDescent="0.2">
      <c r="A5284" s="1">
        <v>43810.558217592596</v>
      </c>
      <c r="B5284" t="s">
        <v>14969</v>
      </c>
      <c r="D5284">
        <v>0</v>
      </c>
      <c r="E5284">
        <v>0</v>
      </c>
      <c r="F5284">
        <v>0</v>
      </c>
      <c r="G5284" t="s">
        <v>14970</v>
      </c>
      <c r="K5284">
        <v>1.20475365862739E+18</v>
      </c>
      <c r="L5284" t="s">
        <v>14971</v>
      </c>
    </row>
    <row r="5285" spans="1:12" x14ac:dyDescent="0.2">
      <c r="A5285" s="1">
        <v>43810.558217592596</v>
      </c>
      <c r="B5285" t="s">
        <v>14972</v>
      </c>
      <c r="D5285">
        <v>0</v>
      </c>
      <c r="E5285">
        <v>0</v>
      </c>
      <c r="F5285">
        <v>0</v>
      </c>
      <c r="G5285" t="s">
        <v>14973</v>
      </c>
      <c r="K5285">
        <v>1.2047536581534999E+18</v>
      </c>
      <c r="L5285" t="s">
        <v>14974</v>
      </c>
    </row>
    <row r="5286" spans="1:12" x14ac:dyDescent="0.2">
      <c r="A5286" s="1">
        <v>43810.558206018519</v>
      </c>
      <c r="B5286" t="s">
        <v>14975</v>
      </c>
      <c r="D5286">
        <v>0</v>
      </c>
      <c r="E5286">
        <v>0</v>
      </c>
      <c r="F5286">
        <v>0</v>
      </c>
      <c r="G5286" t="s">
        <v>14976</v>
      </c>
      <c r="K5286">
        <v>1.2047536581157399E+18</v>
      </c>
      <c r="L5286" t="s">
        <v>14977</v>
      </c>
    </row>
    <row r="5287" spans="1:12" x14ac:dyDescent="0.2">
      <c r="A5287" s="1">
        <v>43810.558206018519</v>
      </c>
      <c r="B5287" t="s">
        <v>14978</v>
      </c>
      <c r="D5287">
        <v>0</v>
      </c>
      <c r="E5287">
        <v>0</v>
      </c>
      <c r="F5287">
        <v>0</v>
      </c>
      <c r="G5287" t="s">
        <v>14979</v>
      </c>
      <c r="K5287">
        <v>1.2047536576124301E+18</v>
      </c>
      <c r="L5287" t="s">
        <v>14980</v>
      </c>
    </row>
    <row r="5288" spans="1:12" x14ac:dyDescent="0.2">
      <c r="A5288" s="1">
        <v>43810.558206018519</v>
      </c>
      <c r="B5288" t="s">
        <v>14981</v>
      </c>
      <c r="D5288">
        <v>0</v>
      </c>
      <c r="E5288">
        <v>0</v>
      </c>
      <c r="F5288">
        <v>0</v>
      </c>
      <c r="G5288" t="s">
        <v>14982</v>
      </c>
      <c r="K5288">
        <v>1.20475365744881E+18</v>
      </c>
      <c r="L5288" t="s">
        <v>14983</v>
      </c>
    </row>
    <row r="5289" spans="1:12" x14ac:dyDescent="0.2">
      <c r="A5289" s="1">
        <v>43810.558206018519</v>
      </c>
      <c r="B5289" t="s">
        <v>14984</v>
      </c>
      <c r="D5289">
        <v>0</v>
      </c>
      <c r="E5289">
        <v>0</v>
      </c>
      <c r="F5289">
        <v>0</v>
      </c>
      <c r="G5289" t="s">
        <v>14985</v>
      </c>
      <c r="K5289">
        <v>1.2047536574362099E+18</v>
      </c>
      <c r="L5289" t="s">
        <v>14986</v>
      </c>
    </row>
    <row r="5290" spans="1:12" x14ac:dyDescent="0.2">
      <c r="A5290" s="1">
        <v>43810.558206018519</v>
      </c>
      <c r="B5290" t="s">
        <v>14987</v>
      </c>
      <c r="D5290">
        <v>0</v>
      </c>
      <c r="E5290">
        <v>0</v>
      </c>
      <c r="F5290">
        <v>0</v>
      </c>
      <c r="G5290" t="s">
        <v>14988</v>
      </c>
      <c r="K5290">
        <v>1.2047536562995699E+18</v>
      </c>
      <c r="L5290" t="s">
        <v>14989</v>
      </c>
    </row>
    <row r="5291" spans="1:12" x14ac:dyDescent="0.2">
      <c r="A5291" s="1">
        <v>43810.558206018519</v>
      </c>
      <c r="B5291" t="s">
        <v>14990</v>
      </c>
      <c r="D5291">
        <v>0</v>
      </c>
      <c r="E5291">
        <v>0</v>
      </c>
      <c r="F5291">
        <v>0</v>
      </c>
      <c r="G5291" t="s">
        <v>14991</v>
      </c>
      <c r="K5291">
        <v>1.20475365619891E+18</v>
      </c>
      <c r="L5291" t="s">
        <v>14992</v>
      </c>
    </row>
    <row r="5292" spans="1:12" x14ac:dyDescent="0.2">
      <c r="A5292" s="1">
        <v>43810.558194444442</v>
      </c>
      <c r="B5292" t="s">
        <v>14993</v>
      </c>
      <c r="D5292">
        <v>0</v>
      </c>
      <c r="E5292">
        <v>0</v>
      </c>
      <c r="F5292">
        <v>0</v>
      </c>
      <c r="G5292" t="s">
        <v>14994</v>
      </c>
      <c r="K5292">
        <v>1.2047536536236101E+18</v>
      </c>
      <c r="L5292" t="s">
        <v>14995</v>
      </c>
    </row>
    <row r="5293" spans="1:12" x14ac:dyDescent="0.2">
      <c r="A5293" s="1">
        <v>43810.558194444442</v>
      </c>
      <c r="B5293" t="s">
        <v>14996</v>
      </c>
      <c r="D5293">
        <v>0</v>
      </c>
      <c r="E5293">
        <v>0</v>
      </c>
      <c r="F5293">
        <v>0</v>
      </c>
      <c r="G5293" t="s">
        <v>14997</v>
      </c>
      <c r="K5293">
        <v>1.2047536532335401E+18</v>
      </c>
      <c r="L5293" t="s">
        <v>14998</v>
      </c>
    </row>
    <row r="5294" spans="1:12" x14ac:dyDescent="0.2">
      <c r="A5294" s="1">
        <v>43810.558194444442</v>
      </c>
      <c r="B5294" t="s">
        <v>14999</v>
      </c>
      <c r="D5294">
        <v>0</v>
      </c>
      <c r="E5294">
        <v>0</v>
      </c>
      <c r="F5294">
        <v>0</v>
      </c>
      <c r="G5294" t="s">
        <v>15000</v>
      </c>
      <c r="K5294">
        <v>1.20475365208847E+18</v>
      </c>
      <c r="L5294" t="s">
        <v>15001</v>
      </c>
    </row>
    <row r="5295" spans="1:12" x14ac:dyDescent="0.2">
      <c r="A5295" s="1">
        <v>43810.558194444442</v>
      </c>
      <c r="B5295" t="s">
        <v>15002</v>
      </c>
      <c r="D5295">
        <v>0</v>
      </c>
      <c r="E5295">
        <v>0</v>
      </c>
      <c r="F5295">
        <v>0</v>
      </c>
      <c r="G5295" t="s">
        <v>15003</v>
      </c>
      <c r="K5295">
        <v>1.2047536510945001E+18</v>
      </c>
      <c r="L5295" t="s">
        <v>15004</v>
      </c>
    </row>
    <row r="5296" spans="1:12" x14ac:dyDescent="0.2">
      <c r="A5296" s="1">
        <v>43810.558194444442</v>
      </c>
      <c r="B5296" t="s">
        <v>15005</v>
      </c>
      <c r="D5296">
        <v>0</v>
      </c>
      <c r="E5296">
        <v>0</v>
      </c>
      <c r="F5296">
        <v>0</v>
      </c>
      <c r="G5296" t="s">
        <v>15006</v>
      </c>
      <c r="K5296">
        <v>1.2047536510398999E+18</v>
      </c>
      <c r="L5296" t="s">
        <v>15007</v>
      </c>
    </row>
    <row r="5297" spans="1:12" x14ac:dyDescent="0.2">
      <c r="A5297" s="1">
        <v>43810.558194444442</v>
      </c>
      <c r="B5297" t="s">
        <v>15008</v>
      </c>
      <c r="D5297">
        <v>0</v>
      </c>
      <c r="E5297">
        <v>0</v>
      </c>
      <c r="F5297">
        <v>0</v>
      </c>
      <c r="G5297" t="s">
        <v>15009</v>
      </c>
      <c r="K5297">
        <v>1.2047536502220201E+18</v>
      </c>
      <c r="L5297" t="s">
        <v>15010</v>
      </c>
    </row>
    <row r="5298" spans="1:12" x14ac:dyDescent="0.2">
      <c r="A5298" s="1">
        <v>43810.558194444442</v>
      </c>
      <c r="B5298" t="s">
        <v>15011</v>
      </c>
      <c r="D5298">
        <v>0</v>
      </c>
      <c r="E5298">
        <v>0</v>
      </c>
      <c r="F5298">
        <v>0</v>
      </c>
      <c r="G5298" t="s">
        <v>15012</v>
      </c>
      <c r="K5298">
        <v>1.20475364985299E+18</v>
      </c>
      <c r="L5298" t="s">
        <v>15013</v>
      </c>
    </row>
    <row r="5299" spans="1:12" x14ac:dyDescent="0.2">
      <c r="A5299" s="1">
        <v>43810.558125000003</v>
      </c>
      <c r="B5299" t="s">
        <v>15014</v>
      </c>
      <c r="D5299">
        <v>0</v>
      </c>
      <c r="E5299">
        <v>0</v>
      </c>
      <c r="F5299">
        <v>0</v>
      </c>
      <c r="G5299" t="s">
        <v>11165</v>
      </c>
      <c r="K5299">
        <v>1.2047536269855601E+18</v>
      </c>
      <c r="L5299" t="s">
        <v>15015</v>
      </c>
    </row>
    <row r="5300" spans="1:12" x14ac:dyDescent="0.2">
      <c r="A5300" s="1">
        <v>43810.558055555557</v>
      </c>
      <c r="B5300" t="s">
        <v>15016</v>
      </c>
      <c r="D5300">
        <v>0</v>
      </c>
      <c r="E5300">
        <v>0</v>
      </c>
      <c r="F5300">
        <v>4</v>
      </c>
      <c r="G5300" t="s">
        <v>15017</v>
      </c>
      <c r="K5300">
        <v>1.20475360350173E+18</v>
      </c>
      <c r="L5300" t="s">
        <v>15018</v>
      </c>
    </row>
    <row r="5301" spans="1:12" x14ac:dyDescent="0.2">
      <c r="A5301" s="1">
        <v>43810.558055555557</v>
      </c>
      <c r="B5301" t="s">
        <v>15019</v>
      </c>
      <c r="D5301">
        <v>0</v>
      </c>
      <c r="E5301">
        <v>0</v>
      </c>
      <c r="F5301">
        <v>0</v>
      </c>
      <c r="G5301" t="s">
        <v>15020</v>
      </c>
      <c r="K5301">
        <v>1.20475360291026E+18</v>
      </c>
      <c r="L5301" t="s">
        <v>15021</v>
      </c>
    </row>
    <row r="5302" spans="1:12" x14ac:dyDescent="0.2">
      <c r="A5302" s="1">
        <v>43810.558055555557</v>
      </c>
      <c r="B5302" t="s">
        <v>15022</v>
      </c>
      <c r="D5302">
        <v>0</v>
      </c>
      <c r="E5302">
        <v>0</v>
      </c>
      <c r="F5302">
        <v>2</v>
      </c>
      <c r="G5302" t="s">
        <v>15023</v>
      </c>
      <c r="K5302">
        <v>1.2047536000959501E+18</v>
      </c>
      <c r="L5302" t="s">
        <v>15024</v>
      </c>
    </row>
    <row r="5303" spans="1:12" x14ac:dyDescent="0.2">
      <c r="A5303" s="1">
        <v>43810.55804398148</v>
      </c>
      <c r="B5303" t="s">
        <v>15025</v>
      </c>
      <c r="D5303">
        <v>0</v>
      </c>
      <c r="E5303">
        <v>0</v>
      </c>
      <c r="F5303">
        <v>0</v>
      </c>
      <c r="G5303" t="s">
        <v>15026</v>
      </c>
      <c r="K5303">
        <v>1.2047535971850801E+18</v>
      </c>
      <c r="L5303" t="s">
        <v>15027</v>
      </c>
    </row>
    <row r="5304" spans="1:12" x14ac:dyDescent="0.2">
      <c r="A5304" s="1">
        <v>43810.55804398148</v>
      </c>
      <c r="B5304" t="s">
        <v>15028</v>
      </c>
      <c r="D5304">
        <v>0</v>
      </c>
      <c r="E5304">
        <v>0</v>
      </c>
      <c r="F5304">
        <v>0</v>
      </c>
      <c r="G5304" t="s">
        <v>15029</v>
      </c>
      <c r="K5304">
        <v>1.20475359531023E+18</v>
      </c>
      <c r="L5304" t="s">
        <v>15030</v>
      </c>
    </row>
    <row r="5305" spans="1:12" x14ac:dyDescent="0.2">
      <c r="A5305" s="1">
        <v>43810.558032407411</v>
      </c>
      <c r="B5305" t="s">
        <v>15031</v>
      </c>
      <c r="D5305">
        <v>0</v>
      </c>
      <c r="E5305">
        <v>0</v>
      </c>
      <c r="F5305">
        <v>0</v>
      </c>
      <c r="G5305" t="s">
        <v>15032</v>
      </c>
      <c r="K5305">
        <v>1.20475359506691E+18</v>
      </c>
      <c r="L5305" t="s">
        <v>15033</v>
      </c>
    </row>
    <row r="5306" spans="1:12" x14ac:dyDescent="0.2">
      <c r="A5306" s="1">
        <v>43810.558032407411</v>
      </c>
      <c r="B5306" t="s">
        <v>15034</v>
      </c>
      <c r="D5306">
        <v>0</v>
      </c>
      <c r="E5306">
        <v>0</v>
      </c>
      <c r="F5306">
        <v>0</v>
      </c>
      <c r="G5306" t="s">
        <v>15035</v>
      </c>
      <c r="K5306">
        <v>1.2047535930033101E+18</v>
      </c>
      <c r="L5306" t="s">
        <v>15036</v>
      </c>
    </row>
    <row r="5307" spans="1:12" x14ac:dyDescent="0.2">
      <c r="A5307" s="1">
        <v>43810.558032407411</v>
      </c>
      <c r="B5307" t="s">
        <v>15037</v>
      </c>
      <c r="D5307">
        <v>0</v>
      </c>
      <c r="E5307">
        <v>0</v>
      </c>
      <c r="F5307">
        <v>0</v>
      </c>
      <c r="G5307" t="s">
        <v>15038</v>
      </c>
      <c r="K5307">
        <v>1.2047535921686999E+18</v>
      </c>
      <c r="L5307" t="s">
        <v>15039</v>
      </c>
    </row>
    <row r="5308" spans="1:12" x14ac:dyDescent="0.2">
      <c r="A5308" s="1">
        <v>43810.558032407411</v>
      </c>
      <c r="B5308" t="s">
        <v>15040</v>
      </c>
      <c r="D5308">
        <v>0</v>
      </c>
      <c r="E5308">
        <v>0</v>
      </c>
      <c r="F5308">
        <v>0</v>
      </c>
      <c r="G5308" t="s">
        <v>15041</v>
      </c>
      <c r="K5308">
        <v>1.2047535915688801E+18</v>
      </c>
      <c r="L5308" t="s">
        <v>15042</v>
      </c>
    </row>
    <row r="5309" spans="1:12" x14ac:dyDescent="0.2">
      <c r="A5309" s="1">
        <v>43810.558032407411</v>
      </c>
      <c r="B5309" t="s">
        <v>15043</v>
      </c>
      <c r="D5309">
        <v>0</v>
      </c>
      <c r="E5309">
        <v>0</v>
      </c>
      <c r="F5309">
        <v>0</v>
      </c>
      <c r="G5309" t="s">
        <v>15044</v>
      </c>
      <c r="K5309">
        <v>1.2047535915437E+18</v>
      </c>
      <c r="L5309" t="s">
        <v>15045</v>
      </c>
    </row>
    <row r="5310" spans="1:12" x14ac:dyDescent="0.2">
      <c r="A5310" s="1">
        <v>43810.558032407411</v>
      </c>
      <c r="B5310" t="s">
        <v>15046</v>
      </c>
      <c r="D5310">
        <v>0</v>
      </c>
      <c r="E5310">
        <v>0</v>
      </c>
      <c r="F5310">
        <v>0</v>
      </c>
      <c r="G5310" t="s">
        <v>15047</v>
      </c>
      <c r="K5310">
        <v>1.2047535915227899E+18</v>
      </c>
      <c r="L5310" t="s">
        <v>15048</v>
      </c>
    </row>
    <row r="5311" spans="1:12" x14ac:dyDescent="0.2">
      <c r="A5311" s="1">
        <v>43810.558020833334</v>
      </c>
      <c r="B5311" t="s">
        <v>15049</v>
      </c>
      <c r="D5311">
        <v>0</v>
      </c>
      <c r="E5311">
        <v>0</v>
      </c>
      <c r="F5311">
        <v>0</v>
      </c>
      <c r="G5311" t="s">
        <v>15050</v>
      </c>
      <c r="K5311">
        <v>1.2047535895808399E+18</v>
      </c>
      <c r="L5311" t="s">
        <v>15051</v>
      </c>
    </row>
    <row r="5312" spans="1:12" x14ac:dyDescent="0.2">
      <c r="A5312" s="1">
        <v>43810.557962962965</v>
      </c>
      <c r="B5312" t="s">
        <v>15052</v>
      </c>
      <c r="D5312">
        <v>0</v>
      </c>
      <c r="E5312">
        <v>0</v>
      </c>
      <c r="F5312">
        <v>0</v>
      </c>
      <c r="G5312" t="s">
        <v>15053</v>
      </c>
      <c r="K5312">
        <v>1.2047535670028301E+18</v>
      </c>
      <c r="L5312" t="s">
        <v>15054</v>
      </c>
    </row>
    <row r="5313" spans="1:12" x14ac:dyDescent="0.2">
      <c r="A5313" s="1">
        <v>43810.557905092595</v>
      </c>
      <c r="B5313" t="s">
        <v>15055</v>
      </c>
      <c r="D5313">
        <v>0</v>
      </c>
      <c r="E5313">
        <v>0</v>
      </c>
      <c r="F5313">
        <v>0</v>
      </c>
      <c r="G5313" t="s">
        <v>15056</v>
      </c>
      <c r="K5313">
        <v>1.2047535485311501E+18</v>
      </c>
      <c r="L5313" t="s">
        <v>15057</v>
      </c>
    </row>
    <row r="5314" spans="1:12" x14ac:dyDescent="0.2">
      <c r="A5314" s="1">
        <v>43810.557893518519</v>
      </c>
      <c r="B5314" t="s">
        <v>15058</v>
      </c>
      <c r="D5314">
        <v>0</v>
      </c>
      <c r="E5314">
        <v>0</v>
      </c>
      <c r="F5314">
        <v>0</v>
      </c>
      <c r="G5314" t="s">
        <v>15059</v>
      </c>
      <c r="K5314">
        <v>1.20475354487373E+18</v>
      </c>
      <c r="L5314" t="s">
        <v>15060</v>
      </c>
    </row>
    <row r="5315" spans="1:12" x14ac:dyDescent="0.2">
      <c r="A5315" s="1">
        <v>43810.557893518519</v>
      </c>
      <c r="B5315" t="s">
        <v>14758</v>
      </c>
      <c r="D5315">
        <v>0</v>
      </c>
      <c r="E5315">
        <v>0</v>
      </c>
      <c r="F5315">
        <v>0</v>
      </c>
      <c r="G5315" t="s">
        <v>15061</v>
      </c>
      <c r="K5315">
        <v>1.20475354447102E+18</v>
      </c>
      <c r="L5315" t="s">
        <v>15062</v>
      </c>
    </row>
    <row r="5316" spans="1:12" x14ac:dyDescent="0.2">
      <c r="A5316" s="1">
        <v>43810.557893518519</v>
      </c>
      <c r="B5316" t="s">
        <v>14940</v>
      </c>
      <c r="D5316">
        <v>0</v>
      </c>
      <c r="E5316">
        <v>0</v>
      </c>
      <c r="F5316">
        <v>0</v>
      </c>
      <c r="G5316" t="s">
        <v>15063</v>
      </c>
      <c r="K5316">
        <v>1.20475354438721E+18</v>
      </c>
      <c r="L5316" t="s">
        <v>15064</v>
      </c>
    </row>
    <row r="5317" spans="1:12" x14ac:dyDescent="0.2">
      <c r="A5317" s="1">
        <v>43810.557893518519</v>
      </c>
      <c r="B5317" t="s">
        <v>15065</v>
      </c>
      <c r="D5317">
        <v>0</v>
      </c>
      <c r="E5317">
        <v>0</v>
      </c>
      <c r="F5317">
        <v>0</v>
      </c>
      <c r="G5317" t="s">
        <v>15066</v>
      </c>
      <c r="K5317">
        <v>1.2047535443620201E+18</v>
      </c>
      <c r="L5317" t="s">
        <v>15067</v>
      </c>
    </row>
    <row r="5318" spans="1:12" x14ac:dyDescent="0.2">
      <c r="A5318" s="1">
        <v>43810.557893518519</v>
      </c>
      <c r="B5318" t="s">
        <v>15068</v>
      </c>
      <c r="D5318">
        <v>0</v>
      </c>
      <c r="E5318">
        <v>0</v>
      </c>
      <c r="F5318">
        <v>0</v>
      </c>
      <c r="G5318" t="s">
        <v>15069</v>
      </c>
      <c r="K5318">
        <v>1.20475354262974E+18</v>
      </c>
      <c r="L5318" t="s">
        <v>15070</v>
      </c>
    </row>
    <row r="5319" spans="1:12" x14ac:dyDescent="0.2">
      <c r="A5319" s="1">
        <v>43810.557893518519</v>
      </c>
      <c r="B5319" t="s">
        <v>15071</v>
      </c>
      <c r="D5319">
        <v>0</v>
      </c>
      <c r="E5319">
        <v>0</v>
      </c>
      <c r="F5319">
        <v>0</v>
      </c>
      <c r="G5319" t="s">
        <v>15072</v>
      </c>
      <c r="K5319">
        <v>1.2047535422690299E+18</v>
      </c>
      <c r="L5319" t="s">
        <v>15073</v>
      </c>
    </row>
    <row r="5320" spans="1:12" x14ac:dyDescent="0.2">
      <c r="A5320" s="1">
        <v>43810.557893518519</v>
      </c>
      <c r="B5320" t="s">
        <v>14954</v>
      </c>
      <c r="D5320">
        <v>0</v>
      </c>
      <c r="E5320">
        <v>0</v>
      </c>
      <c r="F5320">
        <v>0</v>
      </c>
      <c r="G5320" t="s">
        <v>15074</v>
      </c>
      <c r="K5320">
        <v>1.20475354192515E+18</v>
      </c>
      <c r="L5320" t="s">
        <v>15075</v>
      </c>
    </row>
    <row r="5321" spans="1:12" x14ac:dyDescent="0.2">
      <c r="A5321" s="1">
        <v>43810.557893518519</v>
      </c>
      <c r="B5321" t="s">
        <v>14752</v>
      </c>
      <c r="D5321">
        <v>0</v>
      </c>
      <c r="E5321">
        <v>0</v>
      </c>
      <c r="F5321">
        <v>0</v>
      </c>
      <c r="G5321" t="s">
        <v>15076</v>
      </c>
      <c r="K5321">
        <v>1.2047535414511401E+18</v>
      </c>
      <c r="L5321" t="s">
        <v>15077</v>
      </c>
    </row>
    <row r="5322" spans="1:12" x14ac:dyDescent="0.2">
      <c r="A5322" s="1">
        <v>43810.557858796295</v>
      </c>
      <c r="B5322" t="s">
        <v>3401</v>
      </c>
      <c r="D5322">
        <v>3</v>
      </c>
      <c r="E5322">
        <v>2</v>
      </c>
      <c r="F5322">
        <v>2</v>
      </c>
      <c r="G5322" t="s">
        <v>15078</v>
      </c>
      <c r="I5322" t="e">
        <f>Saudi_Aramco</f>
        <v>#NAME?</v>
      </c>
      <c r="K5322">
        <v>1.2047535291030899E+18</v>
      </c>
      <c r="L5322" t="s">
        <v>15079</v>
      </c>
    </row>
    <row r="5323" spans="1:12" x14ac:dyDescent="0.2">
      <c r="A5323" s="1">
        <v>43810.557708333334</v>
      </c>
      <c r="B5323" t="s">
        <v>15080</v>
      </c>
      <c r="D5323">
        <v>1</v>
      </c>
      <c r="E5323">
        <v>0</v>
      </c>
      <c r="F5323">
        <v>1</v>
      </c>
      <c r="G5323" t="s">
        <v>15081</v>
      </c>
      <c r="K5323">
        <v>1.20475347647297E+18</v>
      </c>
      <c r="L5323" t="s">
        <v>15082</v>
      </c>
    </row>
    <row r="5324" spans="1:12" x14ac:dyDescent="0.2">
      <c r="A5324" s="1">
        <v>43810.557430555556</v>
      </c>
      <c r="B5324" t="s">
        <v>11267</v>
      </c>
      <c r="D5324">
        <v>0</v>
      </c>
      <c r="E5324">
        <v>0</v>
      </c>
      <c r="F5324">
        <v>0</v>
      </c>
      <c r="G5324" t="s">
        <v>15083</v>
      </c>
      <c r="K5324">
        <v>1.2047533734651E+18</v>
      </c>
      <c r="L5324" t="s">
        <v>15084</v>
      </c>
    </row>
    <row r="5325" spans="1:12" x14ac:dyDescent="0.2">
      <c r="A5325" s="1">
        <v>43810.557222222225</v>
      </c>
      <c r="B5325" t="s">
        <v>15085</v>
      </c>
      <c r="D5325">
        <v>0</v>
      </c>
      <c r="E5325">
        <v>0</v>
      </c>
      <c r="F5325">
        <v>0</v>
      </c>
      <c r="G5325" t="s">
        <v>15086</v>
      </c>
      <c r="I5325" t="e">
        <f>Saudi_Aramco</f>
        <v>#NAME?</v>
      </c>
      <c r="K5325">
        <v>1.20475330159152E+18</v>
      </c>
      <c r="L5325" t="s">
        <v>15087</v>
      </c>
    </row>
    <row r="5326" spans="1:12" x14ac:dyDescent="0.2">
      <c r="A5326" s="1">
        <v>43810.557152777779</v>
      </c>
      <c r="B5326" t="s">
        <v>9511</v>
      </c>
      <c r="D5326">
        <v>0</v>
      </c>
      <c r="E5326">
        <v>0</v>
      </c>
      <c r="F5326">
        <v>0</v>
      </c>
      <c r="G5326" t="s">
        <v>15088</v>
      </c>
      <c r="K5326">
        <v>1.20475327418173E+18</v>
      </c>
      <c r="L5326" t="s">
        <v>15089</v>
      </c>
    </row>
    <row r="5327" spans="1:12" x14ac:dyDescent="0.2">
      <c r="A5327" s="1">
        <v>43810.556493055556</v>
      </c>
      <c r="B5327" t="s">
        <v>15090</v>
      </c>
      <c r="D5327">
        <v>1</v>
      </c>
      <c r="E5327">
        <v>0</v>
      </c>
      <c r="F5327">
        <v>0</v>
      </c>
      <c r="G5327" t="s">
        <v>15091</v>
      </c>
      <c r="K5327">
        <v>1.2047530353706399E+18</v>
      </c>
      <c r="L5327" t="s">
        <v>15092</v>
      </c>
    </row>
    <row r="5328" spans="1:12" x14ac:dyDescent="0.2">
      <c r="A5328" s="1">
        <v>43810.556469907409</v>
      </c>
      <c r="B5328" t="s">
        <v>15093</v>
      </c>
      <c r="D5328">
        <v>0</v>
      </c>
      <c r="E5328">
        <v>0</v>
      </c>
      <c r="F5328">
        <v>0</v>
      </c>
      <c r="G5328" t="s">
        <v>15094</v>
      </c>
      <c r="K5328">
        <v>1.2047530251743201E+18</v>
      </c>
      <c r="L5328" t="s">
        <v>15095</v>
      </c>
    </row>
    <row r="5329" spans="1:12" x14ac:dyDescent="0.2">
      <c r="A5329" s="1">
        <v>43810.556307870371</v>
      </c>
      <c r="B5329" t="s">
        <v>15096</v>
      </c>
      <c r="D5329">
        <v>1</v>
      </c>
      <c r="E5329">
        <v>0</v>
      </c>
      <c r="F5329">
        <v>0</v>
      </c>
      <c r="G5329" t="s">
        <v>15097</v>
      </c>
      <c r="I5329" t="e">
        <f>AlAhliNCB</f>
        <v>#NAME?</v>
      </c>
      <c r="K5329">
        <v>1.20475296926417E+18</v>
      </c>
      <c r="L5329" t="s">
        <v>15098</v>
      </c>
    </row>
    <row r="5330" spans="1:12" x14ac:dyDescent="0.2">
      <c r="A5330" s="1">
        <v>43810.556203703702</v>
      </c>
      <c r="B5330" t="s">
        <v>15099</v>
      </c>
      <c r="D5330">
        <v>9</v>
      </c>
      <c r="E5330">
        <v>22</v>
      </c>
      <c r="F5330">
        <v>85</v>
      </c>
      <c r="G5330" t="s">
        <v>9547</v>
      </c>
      <c r="K5330">
        <v>1.20475293016913E+18</v>
      </c>
      <c r="L5330" t="s">
        <v>15100</v>
      </c>
    </row>
    <row r="5331" spans="1:12" x14ac:dyDescent="0.2">
      <c r="A5331" s="1">
        <v>43810.556180555555</v>
      </c>
      <c r="B5331" t="s">
        <v>15101</v>
      </c>
      <c r="D5331">
        <v>0</v>
      </c>
      <c r="E5331">
        <v>0</v>
      </c>
      <c r="F5331">
        <v>0</v>
      </c>
      <c r="G5331" t="s">
        <v>15102</v>
      </c>
      <c r="K5331">
        <v>1.2047529240076401E+18</v>
      </c>
      <c r="L5331" t="s">
        <v>15103</v>
      </c>
    </row>
    <row r="5332" spans="1:12" x14ac:dyDescent="0.2">
      <c r="A5332" s="1">
        <v>43810.556087962963</v>
      </c>
      <c r="B5332" t="s">
        <v>15104</v>
      </c>
      <c r="D5332">
        <v>0</v>
      </c>
      <c r="E5332">
        <v>3</v>
      </c>
      <c r="F5332">
        <v>3</v>
      </c>
      <c r="G5332" t="s">
        <v>15105</v>
      </c>
      <c r="K5332">
        <v>1.20475289056225E+18</v>
      </c>
      <c r="L5332" t="s">
        <v>15106</v>
      </c>
    </row>
    <row r="5333" spans="1:12" x14ac:dyDescent="0.2">
      <c r="A5333" s="1">
        <v>43810.555902777778</v>
      </c>
      <c r="B5333" t="s">
        <v>15107</v>
      </c>
      <c r="D5333">
        <v>0</v>
      </c>
      <c r="E5333">
        <v>0</v>
      </c>
      <c r="F5333">
        <v>0</v>
      </c>
      <c r="G5333" t="s">
        <v>15108</v>
      </c>
      <c r="K5333">
        <v>1.20475282272783E+18</v>
      </c>
      <c r="L5333" t="s">
        <v>15109</v>
      </c>
    </row>
    <row r="5334" spans="1:12" x14ac:dyDescent="0.2">
      <c r="A5334" s="1">
        <v>43810.555659722224</v>
      </c>
      <c r="B5334" t="s">
        <v>9807</v>
      </c>
      <c r="D5334">
        <v>1</v>
      </c>
      <c r="E5334">
        <v>0</v>
      </c>
      <c r="F5334">
        <v>0</v>
      </c>
      <c r="G5334" t="s">
        <v>15110</v>
      </c>
      <c r="K5334">
        <v>1.2047527324620401E+18</v>
      </c>
      <c r="L5334" t="s">
        <v>15111</v>
      </c>
    </row>
    <row r="5335" spans="1:12" x14ac:dyDescent="0.2">
      <c r="A5335" s="1">
        <v>43810.555625000001</v>
      </c>
      <c r="B5335" t="s">
        <v>15112</v>
      </c>
      <c r="D5335">
        <v>0</v>
      </c>
      <c r="E5335">
        <v>0</v>
      </c>
      <c r="F5335">
        <v>0</v>
      </c>
      <c r="G5335" t="s">
        <v>15113</v>
      </c>
      <c r="K5335">
        <v>1.20475272143122E+18</v>
      </c>
      <c r="L5335" t="s">
        <v>15114</v>
      </c>
    </row>
    <row r="5336" spans="1:12" x14ac:dyDescent="0.2">
      <c r="A5336" s="1">
        <v>43810.555567129632</v>
      </c>
      <c r="B5336" t="s">
        <v>15115</v>
      </c>
      <c r="C5336" t="s">
        <v>16</v>
      </c>
      <c r="D5336">
        <v>0</v>
      </c>
      <c r="E5336">
        <v>0</v>
      </c>
      <c r="F5336">
        <v>0</v>
      </c>
      <c r="G5336" t="s">
        <v>15116</v>
      </c>
      <c r="K5336">
        <v>1.20475269972989E+18</v>
      </c>
      <c r="L5336" t="s">
        <v>15117</v>
      </c>
    </row>
    <row r="5337" spans="1:12" x14ac:dyDescent="0.2">
      <c r="A5337" s="1">
        <v>43810.555520833332</v>
      </c>
      <c r="B5337" t="s">
        <v>6958</v>
      </c>
      <c r="D5337">
        <v>5</v>
      </c>
      <c r="E5337">
        <v>49</v>
      </c>
      <c r="F5337">
        <v>62</v>
      </c>
      <c r="G5337" t="s">
        <v>15118</v>
      </c>
      <c r="K5337">
        <v>1.20475268467645E+18</v>
      </c>
      <c r="L5337" t="s">
        <v>15119</v>
      </c>
    </row>
    <row r="5338" spans="1:12" x14ac:dyDescent="0.2">
      <c r="A5338" s="1">
        <v>43810.555428240739</v>
      </c>
      <c r="B5338" t="s">
        <v>15120</v>
      </c>
      <c r="D5338">
        <v>26</v>
      </c>
      <c r="E5338">
        <v>259</v>
      </c>
      <c r="F5338">
        <v>360</v>
      </c>
      <c r="G5338" t="s">
        <v>13611</v>
      </c>
      <c r="K5338">
        <v>1.2047526508242199E+18</v>
      </c>
      <c r="L5338" t="s">
        <v>15121</v>
      </c>
    </row>
    <row r="5339" spans="1:12" x14ac:dyDescent="0.2">
      <c r="A5339" s="1">
        <v>43810.55541666667</v>
      </c>
      <c r="B5339" t="s">
        <v>15122</v>
      </c>
      <c r="D5339">
        <v>0</v>
      </c>
      <c r="E5339">
        <v>0</v>
      </c>
      <c r="F5339">
        <v>0</v>
      </c>
      <c r="G5339" t="s">
        <v>15123</v>
      </c>
      <c r="K5339">
        <v>1.2047526435135501E+18</v>
      </c>
      <c r="L5339" t="s">
        <v>15124</v>
      </c>
    </row>
    <row r="5340" spans="1:12" x14ac:dyDescent="0.2">
      <c r="A5340" s="1">
        <v>43810.555381944447</v>
      </c>
      <c r="B5340" t="s">
        <v>1175</v>
      </c>
      <c r="D5340">
        <v>3</v>
      </c>
      <c r="E5340">
        <v>19</v>
      </c>
      <c r="F5340">
        <v>33</v>
      </c>
      <c r="G5340" t="s">
        <v>15125</v>
      </c>
      <c r="K5340">
        <v>1.20475263093069E+18</v>
      </c>
      <c r="L5340" t="s">
        <v>15126</v>
      </c>
    </row>
    <row r="5341" spans="1:12" x14ac:dyDescent="0.2">
      <c r="A5341" s="1">
        <v>43810.555185185185</v>
      </c>
      <c r="B5341" t="s">
        <v>15127</v>
      </c>
      <c r="D5341">
        <v>0</v>
      </c>
      <c r="E5341">
        <v>0</v>
      </c>
      <c r="F5341">
        <v>0</v>
      </c>
      <c r="G5341" t="s">
        <v>15128</v>
      </c>
      <c r="K5341">
        <v>1.20475256309617E+18</v>
      </c>
      <c r="L5341" t="s">
        <v>15129</v>
      </c>
    </row>
    <row r="5342" spans="1:12" x14ac:dyDescent="0.2">
      <c r="A5342" s="1">
        <v>43810.555138888885</v>
      </c>
      <c r="B5342" t="s">
        <v>1346</v>
      </c>
      <c r="D5342">
        <v>0</v>
      </c>
      <c r="E5342">
        <v>0</v>
      </c>
      <c r="F5342">
        <v>0</v>
      </c>
      <c r="G5342" t="s">
        <v>15130</v>
      </c>
      <c r="K5342">
        <v>1.2047525456772201E+18</v>
      </c>
      <c r="L5342" t="s">
        <v>15131</v>
      </c>
    </row>
    <row r="5343" spans="1:12" x14ac:dyDescent="0.2">
      <c r="A5343" s="1">
        <v>43810.555104166669</v>
      </c>
      <c r="B5343" t="s">
        <v>15132</v>
      </c>
      <c r="D5343">
        <v>0</v>
      </c>
      <c r="E5343">
        <v>0</v>
      </c>
      <c r="F5343">
        <v>0</v>
      </c>
      <c r="G5343" t="s">
        <v>15133</v>
      </c>
      <c r="K5343">
        <v>1.2047525309552699E+18</v>
      </c>
      <c r="L5343" t="s">
        <v>15134</v>
      </c>
    </row>
    <row r="5344" spans="1:12" x14ac:dyDescent="0.2">
      <c r="A5344" s="1">
        <v>43810.555092592593</v>
      </c>
      <c r="B5344" t="s">
        <v>15135</v>
      </c>
      <c r="D5344">
        <v>0</v>
      </c>
      <c r="E5344">
        <v>1</v>
      </c>
      <c r="F5344">
        <v>4</v>
      </c>
      <c r="G5344" t="s">
        <v>15136</v>
      </c>
      <c r="K5344">
        <v>1.2047525274194199E+18</v>
      </c>
      <c r="L5344" t="s">
        <v>15137</v>
      </c>
    </row>
    <row r="5345" spans="1:12" x14ac:dyDescent="0.2">
      <c r="A5345" s="1">
        <v>43810.555023148147</v>
      </c>
      <c r="B5345" t="s">
        <v>15138</v>
      </c>
      <c r="D5345">
        <v>0</v>
      </c>
      <c r="E5345">
        <v>0</v>
      </c>
      <c r="F5345">
        <v>0</v>
      </c>
      <c r="G5345" t="s">
        <v>15139</v>
      </c>
      <c r="K5345">
        <v>1.2047525016119199E+18</v>
      </c>
      <c r="L5345" t="s">
        <v>15140</v>
      </c>
    </row>
    <row r="5346" spans="1:12" x14ac:dyDescent="0.2">
      <c r="A5346" s="1">
        <v>43810.555011574077</v>
      </c>
      <c r="B5346" t="s">
        <v>15141</v>
      </c>
      <c r="D5346">
        <v>0</v>
      </c>
      <c r="E5346">
        <v>2</v>
      </c>
      <c r="F5346">
        <v>2</v>
      </c>
      <c r="G5346" t="s">
        <v>15142</v>
      </c>
      <c r="K5346">
        <v>1.2047525004794601E+18</v>
      </c>
      <c r="L5346" t="s">
        <v>15143</v>
      </c>
    </row>
    <row r="5347" spans="1:12" x14ac:dyDescent="0.2">
      <c r="A5347" s="1">
        <v>43810.554918981485</v>
      </c>
      <c r="B5347" t="s">
        <v>15144</v>
      </c>
      <c r="D5347">
        <v>0</v>
      </c>
      <c r="E5347">
        <v>0</v>
      </c>
      <c r="F5347">
        <v>1</v>
      </c>
      <c r="G5347" t="s">
        <v>15145</v>
      </c>
      <c r="K5347">
        <v>1.2047524654066701E+18</v>
      </c>
      <c r="L5347" t="s">
        <v>15146</v>
      </c>
    </row>
    <row r="5348" spans="1:12" x14ac:dyDescent="0.2">
      <c r="A5348" s="1">
        <v>43810.554837962962</v>
      </c>
      <c r="B5348" t="s">
        <v>15147</v>
      </c>
      <c r="D5348">
        <v>0</v>
      </c>
      <c r="E5348">
        <v>0</v>
      </c>
      <c r="F5348">
        <v>1</v>
      </c>
      <c r="G5348" t="s">
        <v>15148</v>
      </c>
      <c r="K5348">
        <v>1.2047524353543501E+18</v>
      </c>
      <c r="L5348" t="s">
        <v>15149</v>
      </c>
    </row>
    <row r="5349" spans="1:12" x14ac:dyDescent="0.2">
      <c r="A5349" s="1">
        <v>43810.554618055554</v>
      </c>
      <c r="B5349" t="s">
        <v>15150</v>
      </c>
      <c r="D5349">
        <v>3</v>
      </c>
      <c r="E5349">
        <v>0</v>
      </c>
      <c r="F5349">
        <v>0</v>
      </c>
      <c r="G5349" t="s">
        <v>15151</v>
      </c>
      <c r="K5349">
        <v>1.2047523572858501E+18</v>
      </c>
      <c r="L5349" t="s">
        <v>15152</v>
      </c>
    </row>
    <row r="5350" spans="1:12" x14ac:dyDescent="0.2">
      <c r="A5350" s="1">
        <v>43810.554502314815</v>
      </c>
      <c r="B5350" t="s">
        <v>15153</v>
      </c>
      <c r="C5350" t="s">
        <v>1898</v>
      </c>
      <c r="D5350">
        <v>0</v>
      </c>
      <c r="E5350">
        <v>0</v>
      </c>
      <c r="F5350">
        <v>0</v>
      </c>
      <c r="G5350" t="s">
        <v>15154</v>
      </c>
      <c r="K5350">
        <v>1.2047523158042399E+18</v>
      </c>
      <c r="L5350" t="s">
        <v>15155</v>
      </c>
    </row>
    <row r="5351" spans="1:12" x14ac:dyDescent="0.2">
      <c r="A5351" s="1">
        <v>43810.554189814815</v>
      </c>
      <c r="B5351" t="s">
        <v>15156</v>
      </c>
      <c r="C5351" t="s">
        <v>12894</v>
      </c>
      <c r="D5351">
        <v>0</v>
      </c>
      <c r="E5351">
        <v>0</v>
      </c>
      <c r="F5351">
        <v>0</v>
      </c>
      <c r="G5351" t="s">
        <v>15157</v>
      </c>
      <c r="K5351">
        <v>1.2047522020840399E+18</v>
      </c>
      <c r="L5351" t="s">
        <v>15158</v>
      </c>
    </row>
    <row r="5352" spans="1:12" x14ac:dyDescent="0.2">
      <c r="A5352" s="1">
        <v>43810.554131944446</v>
      </c>
      <c r="B5352" t="s">
        <v>15159</v>
      </c>
      <c r="D5352">
        <v>0</v>
      </c>
      <c r="E5352">
        <v>0</v>
      </c>
      <c r="F5352">
        <v>5</v>
      </c>
      <c r="G5352" t="s">
        <v>15160</v>
      </c>
      <c r="K5352">
        <v>1.2047521778577999E+18</v>
      </c>
      <c r="L5352" t="s">
        <v>15161</v>
      </c>
    </row>
    <row r="5353" spans="1:12" x14ac:dyDescent="0.2">
      <c r="A5353" s="1">
        <v>43810.554050925923</v>
      </c>
      <c r="B5353" t="s">
        <v>1843</v>
      </c>
      <c r="D5353">
        <v>1</v>
      </c>
      <c r="E5353">
        <v>3</v>
      </c>
      <c r="F5353">
        <v>3</v>
      </c>
      <c r="G5353" t="s">
        <v>15162</v>
      </c>
      <c r="K5353">
        <v>1.20475214970143E+18</v>
      </c>
      <c r="L5353" t="s">
        <v>15163</v>
      </c>
    </row>
    <row r="5354" spans="1:12" x14ac:dyDescent="0.2">
      <c r="A5354" s="1">
        <v>43810.553865740738</v>
      </c>
      <c r="B5354" t="s">
        <v>15164</v>
      </c>
      <c r="D5354">
        <v>0</v>
      </c>
      <c r="E5354">
        <v>0</v>
      </c>
      <c r="F5354">
        <v>0</v>
      </c>
      <c r="G5354" t="s">
        <v>15165</v>
      </c>
      <c r="J5354" t="s">
        <v>15166</v>
      </c>
      <c r="K5354">
        <v>1.20475208446735E+18</v>
      </c>
      <c r="L5354" t="s">
        <v>15167</v>
      </c>
    </row>
    <row r="5355" spans="1:12" x14ac:dyDescent="0.2">
      <c r="A5355" s="1">
        <v>43810.553703703707</v>
      </c>
      <c r="B5355" t="s">
        <v>15168</v>
      </c>
      <c r="D5355">
        <v>0</v>
      </c>
      <c r="E5355">
        <v>0</v>
      </c>
      <c r="F5355">
        <v>0</v>
      </c>
      <c r="G5355" t="s">
        <v>15169</v>
      </c>
      <c r="K5355">
        <v>1.20475202407358E+18</v>
      </c>
      <c r="L5355" t="s">
        <v>15170</v>
      </c>
    </row>
    <row r="5356" spans="1:12" x14ac:dyDescent="0.2">
      <c r="A5356" s="1">
        <v>43810.553576388891</v>
      </c>
      <c r="B5356" t="s">
        <v>15171</v>
      </c>
      <c r="D5356">
        <v>0</v>
      </c>
      <c r="E5356">
        <v>0</v>
      </c>
      <c r="F5356">
        <v>0</v>
      </c>
      <c r="G5356" t="s">
        <v>15172</v>
      </c>
      <c r="K5356">
        <v>1.20475197813343E+18</v>
      </c>
      <c r="L5356" t="s">
        <v>15173</v>
      </c>
    </row>
    <row r="5357" spans="1:12" x14ac:dyDescent="0.2">
      <c r="A5357" s="1">
        <v>43810.553391203706</v>
      </c>
      <c r="B5357" t="s">
        <v>15174</v>
      </c>
      <c r="D5357">
        <v>0</v>
      </c>
      <c r="E5357">
        <v>0</v>
      </c>
      <c r="F5357">
        <v>0</v>
      </c>
      <c r="G5357" t="s">
        <v>15175</v>
      </c>
      <c r="K5357">
        <v>1.20475191052126E+18</v>
      </c>
      <c r="L5357" t="s">
        <v>15176</v>
      </c>
    </row>
    <row r="5358" spans="1:12" x14ac:dyDescent="0.2">
      <c r="A5358" s="1">
        <v>43810.553379629629</v>
      </c>
      <c r="B5358" t="s">
        <v>15177</v>
      </c>
      <c r="C5358" t="s">
        <v>1772</v>
      </c>
      <c r="D5358">
        <v>0</v>
      </c>
      <c r="E5358">
        <v>0</v>
      </c>
      <c r="F5358">
        <v>0</v>
      </c>
      <c r="G5358" t="s">
        <v>15178</v>
      </c>
      <c r="K5358">
        <v>1.2047519071196101E+18</v>
      </c>
      <c r="L5358" t="s">
        <v>15179</v>
      </c>
    </row>
    <row r="5359" spans="1:12" x14ac:dyDescent="0.2">
      <c r="A5359" s="1">
        <v>43810.553194444445</v>
      </c>
      <c r="B5359" t="s">
        <v>15180</v>
      </c>
      <c r="D5359">
        <v>0</v>
      </c>
      <c r="E5359">
        <v>0</v>
      </c>
      <c r="F5359">
        <v>0</v>
      </c>
      <c r="G5359" t="s">
        <v>15181</v>
      </c>
      <c r="K5359">
        <v>1.2047518399143301E+18</v>
      </c>
      <c r="L5359" t="s">
        <v>15182</v>
      </c>
    </row>
    <row r="5360" spans="1:12" x14ac:dyDescent="0.2">
      <c r="A5360" s="1">
        <v>43810.553124999999</v>
      </c>
      <c r="B5360" t="s">
        <v>15183</v>
      </c>
      <c r="D5360">
        <v>0</v>
      </c>
      <c r="E5360">
        <v>0</v>
      </c>
      <c r="F5360">
        <v>0</v>
      </c>
      <c r="G5360" t="s">
        <v>15184</v>
      </c>
      <c r="K5360">
        <v>1.2047518139851599E+18</v>
      </c>
      <c r="L5360" t="s">
        <v>15185</v>
      </c>
    </row>
    <row r="5361" spans="1:12" x14ac:dyDescent="0.2">
      <c r="A5361" s="1">
        <v>43810.553032407406</v>
      </c>
      <c r="B5361" t="s">
        <v>15186</v>
      </c>
      <c r="D5361">
        <v>0</v>
      </c>
      <c r="E5361">
        <v>0</v>
      </c>
      <c r="F5361">
        <v>0</v>
      </c>
      <c r="G5361" t="s">
        <v>15187</v>
      </c>
      <c r="K5361">
        <v>1.2047517798979699E+18</v>
      </c>
      <c r="L5361" t="s">
        <v>15188</v>
      </c>
    </row>
    <row r="5362" spans="1:12" x14ac:dyDescent="0.2">
      <c r="A5362" s="1">
        <v>43810.552789351852</v>
      </c>
      <c r="B5362" t="s">
        <v>15189</v>
      </c>
      <c r="D5362">
        <v>0</v>
      </c>
      <c r="E5362">
        <v>0</v>
      </c>
      <c r="F5362">
        <v>0</v>
      </c>
      <c r="G5362" t="s">
        <v>15190</v>
      </c>
      <c r="K5362">
        <v>1.2047516947956101E+18</v>
      </c>
      <c r="L5362" t="s">
        <v>15191</v>
      </c>
    </row>
    <row r="5363" spans="1:12" x14ac:dyDescent="0.2">
      <c r="A5363" s="1">
        <v>43810.552604166667</v>
      </c>
      <c r="B5363" t="s">
        <v>15192</v>
      </c>
      <c r="D5363">
        <v>0</v>
      </c>
      <c r="E5363">
        <v>0</v>
      </c>
      <c r="F5363">
        <v>0</v>
      </c>
      <c r="G5363" t="s">
        <v>15193</v>
      </c>
      <c r="K5363">
        <v>1.20475162395795E+18</v>
      </c>
      <c r="L5363" t="s">
        <v>15194</v>
      </c>
    </row>
    <row r="5364" spans="1:12" x14ac:dyDescent="0.2">
      <c r="A5364" s="1">
        <v>43810.552581018521</v>
      </c>
      <c r="B5364" t="s">
        <v>14381</v>
      </c>
      <c r="D5364">
        <v>0</v>
      </c>
      <c r="E5364">
        <v>0</v>
      </c>
      <c r="F5364">
        <v>0</v>
      </c>
      <c r="G5364" t="s">
        <v>15195</v>
      </c>
      <c r="K5364">
        <v>1.2047516194910799E+18</v>
      </c>
      <c r="L5364" t="s">
        <v>15196</v>
      </c>
    </row>
    <row r="5365" spans="1:12" x14ac:dyDescent="0.2">
      <c r="A5365" s="1">
        <v>43810.552581018521</v>
      </c>
      <c r="B5365" t="s">
        <v>14966</v>
      </c>
      <c r="D5365">
        <v>0</v>
      </c>
      <c r="E5365">
        <v>0</v>
      </c>
      <c r="F5365">
        <v>0</v>
      </c>
      <c r="G5365" t="s">
        <v>15197</v>
      </c>
      <c r="K5365">
        <v>1.2047516191554801E+18</v>
      </c>
      <c r="L5365" t="s">
        <v>15198</v>
      </c>
    </row>
    <row r="5366" spans="1:12" x14ac:dyDescent="0.2">
      <c r="A5366" s="1">
        <v>43810.552581018521</v>
      </c>
      <c r="B5366" t="s">
        <v>14788</v>
      </c>
      <c r="D5366">
        <v>0</v>
      </c>
      <c r="E5366">
        <v>0</v>
      </c>
      <c r="F5366">
        <v>0</v>
      </c>
      <c r="G5366" t="s">
        <v>15199</v>
      </c>
      <c r="K5366">
        <v>1.2047516181194701E+18</v>
      </c>
      <c r="L5366" t="s">
        <v>15200</v>
      </c>
    </row>
    <row r="5367" spans="1:12" x14ac:dyDescent="0.2">
      <c r="A5367" s="1">
        <v>43810.552569444444</v>
      </c>
      <c r="B5367" t="s">
        <v>15028</v>
      </c>
      <c r="D5367">
        <v>0</v>
      </c>
      <c r="E5367">
        <v>0</v>
      </c>
      <c r="F5367">
        <v>0</v>
      </c>
      <c r="G5367" t="s">
        <v>15201</v>
      </c>
      <c r="K5367">
        <v>1.2047516124656E+18</v>
      </c>
      <c r="L5367" t="s">
        <v>15202</v>
      </c>
    </row>
    <row r="5368" spans="1:12" x14ac:dyDescent="0.2">
      <c r="A5368" s="1">
        <v>43810.552557870367</v>
      </c>
      <c r="B5368" t="s">
        <v>15203</v>
      </c>
      <c r="D5368">
        <v>0</v>
      </c>
      <c r="E5368">
        <v>0</v>
      </c>
      <c r="F5368">
        <v>0</v>
      </c>
      <c r="G5368" t="s">
        <v>15204</v>
      </c>
      <c r="K5368">
        <v>1.2047516097938501E+18</v>
      </c>
      <c r="L5368" t="s">
        <v>15205</v>
      </c>
    </row>
    <row r="5369" spans="1:12" x14ac:dyDescent="0.2">
      <c r="A5369" s="1">
        <v>43810.552557870367</v>
      </c>
      <c r="B5369" t="s">
        <v>15206</v>
      </c>
      <c r="D5369">
        <v>0</v>
      </c>
      <c r="E5369">
        <v>0</v>
      </c>
      <c r="F5369">
        <v>0</v>
      </c>
      <c r="G5369" t="s">
        <v>15207</v>
      </c>
      <c r="K5369">
        <v>1.2047516094288799E+18</v>
      </c>
      <c r="L5369" t="s">
        <v>15208</v>
      </c>
    </row>
    <row r="5370" spans="1:12" x14ac:dyDescent="0.2">
      <c r="A5370" s="1">
        <v>43810.552557870367</v>
      </c>
      <c r="B5370" t="s">
        <v>15209</v>
      </c>
      <c r="D5370">
        <v>0</v>
      </c>
      <c r="E5370">
        <v>0</v>
      </c>
      <c r="F5370">
        <v>0</v>
      </c>
      <c r="G5370" t="s">
        <v>15210</v>
      </c>
      <c r="K5370">
        <v>1.2047516087955999E+18</v>
      </c>
      <c r="L5370" t="s">
        <v>15211</v>
      </c>
    </row>
    <row r="5371" spans="1:12" x14ac:dyDescent="0.2">
      <c r="A5371" s="1">
        <v>43810.552557870367</v>
      </c>
      <c r="B5371" t="s">
        <v>14408</v>
      </c>
      <c r="D5371">
        <v>0</v>
      </c>
      <c r="E5371">
        <v>0</v>
      </c>
      <c r="F5371">
        <v>0</v>
      </c>
      <c r="G5371" t="s">
        <v>15212</v>
      </c>
      <c r="K5371">
        <v>1.2047516074492201E+18</v>
      </c>
      <c r="L5371" t="s">
        <v>15213</v>
      </c>
    </row>
    <row r="5372" spans="1:12" x14ac:dyDescent="0.2">
      <c r="A5372" s="1">
        <v>43810.552557870367</v>
      </c>
      <c r="B5372" t="s">
        <v>14538</v>
      </c>
      <c r="D5372">
        <v>0</v>
      </c>
      <c r="E5372">
        <v>0</v>
      </c>
      <c r="F5372">
        <v>0</v>
      </c>
      <c r="G5372" t="s">
        <v>15214</v>
      </c>
      <c r="K5372">
        <v>1.2047516074492101E+18</v>
      </c>
      <c r="L5372" t="s">
        <v>15215</v>
      </c>
    </row>
    <row r="5373" spans="1:12" x14ac:dyDescent="0.2">
      <c r="A5373" s="1">
        <v>43810.552557870367</v>
      </c>
      <c r="B5373" t="s">
        <v>14758</v>
      </c>
      <c r="D5373">
        <v>0</v>
      </c>
      <c r="E5373">
        <v>0</v>
      </c>
      <c r="F5373">
        <v>0</v>
      </c>
      <c r="G5373" t="s">
        <v>15216</v>
      </c>
      <c r="K5373">
        <v>1.204751607424E+18</v>
      </c>
      <c r="L5373" t="s">
        <v>15217</v>
      </c>
    </row>
    <row r="5374" spans="1:12" x14ac:dyDescent="0.2">
      <c r="A5374" s="1">
        <v>43810.552546296298</v>
      </c>
      <c r="B5374" t="s">
        <v>14845</v>
      </c>
      <c r="D5374">
        <v>0</v>
      </c>
      <c r="E5374">
        <v>0</v>
      </c>
      <c r="F5374">
        <v>0</v>
      </c>
      <c r="G5374" t="s">
        <v>15218</v>
      </c>
      <c r="K5374">
        <v>1.2047516063796101E+18</v>
      </c>
      <c r="L5374" t="s">
        <v>15219</v>
      </c>
    </row>
    <row r="5375" spans="1:12" x14ac:dyDescent="0.2">
      <c r="A5375" s="1">
        <v>43810.552546296298</v>
      </c>
      <c r="B5375" t="s">
        <v>15220</v>
      </c>
      <c r="D5375">
        <v>0</v>
      </c>
      <c r="E5375">
        <v>0</v>
      </c>
      <c r="F5375">
        <v>0</v>
      </c>
      <c r="G5375" t="s">
        <v>15221</v>
      </c>
      <c r="K5375">
        <v>1.2047516061027899E+18</v>
      </c>
      <c r="L5375" t="s">
        <v>15222</v>
      </c>
    </row>
    <row r="5376" spans="1:12" x14ac:dyDescent="0.2">
      <c r="A5376" s="1">
        <v>43810.552534722221</v>
      </c>
      <c r="B5376" t="s">
        <v>14562</v>
      </c>
      <c r="D5376">
        <v>0</v>
      </c>
      <c r="E5376">
        <v>0</v>
      </c>
      <c r="F5376">
        <v>0</v>
      </c>
      <c r="G5376" t="s">
        <v>15223</v>
      </c>
      <c r="K5376">
        <v>1.2047516023824901E+18</v>
      </c>
      <c r="L5376" t="s">
        <v>15224</v>
      </c>
    </row>
    <row r="5377" spans="1:12" x14ac:dyDescent="0.2">
      <c r="A5377" s="1">
        <v>43810.552534722221</v>
      </c>
      <c r="B5377" t="s">
        <v>14925</v>
      </c>
      <c r="D5377">
        <v>0</v>
      </c>
      <c r="E5377">
        <v>0</v>
      </c>
      <c r="F5377">
        <v>0</v>
      </c>
      <c r="G5377" t="s">
        <v>15225</v>
      </c>
      <c r="K5377">
        <v>1.2047516017491E+18</v>
      </c>
      <c r="L5377" t="s">
        <v>15226</v>
      </c>
    </row>
    <row r="5378" spans="1:12" x14ac:dyDescent="0.2">
      <c r="A5378" s="1">
        <v>43810.552534722221</v>
      </c>
      <c r="B5378" t="s">
        <v>14353</v>
      </c>
      <c r="D5378">
        <v>0</v>
      </c>
      <c r="E5378">
        <v>0</v>
      </c>
      <c r="F5378">
        <v>0</v>
      </c>
      <c r="G5378" t="s">
        <v>15227</v>
      </c>
      <c r="K5378">
        <v>1.2047515997022999E+18</v>
      </c>
      <c r="L5378" t="s">
        <v>15228</v>
      </c>
    </row>
    <row r="5379" spans="1:12" x14ac:dyDescent="0.2">
      <c r="A5379" s="1">
        <v>43810.552511574075</v>
      </c>
      <c r="B5379" t="s">
        <v>13968</v>
      </c>
      <c r="D5379">
        <v>0</v>
      </c>
      <c r="E5379">
        <v>0</v>
      </c>
      <c r="F5379">
        <v>0</v>
      </c>
      <c r="G5379" t="s">
        <v>15229</v>
      </c>
      <c r="K5379">
        <v>1.2047515937044301E+18</v>
      </c>
      <c r="L5379" t="s">
        <v>15230</v>
      </c>
    </row>
    <row r="5380" spans="1:12" x14ac:dyDescent="0.2">
      <c r="A5380" s="1">
        <v>43810.552488425928</v>
      </c>
      <c r="B5380" t="s">
        <v>14990</v>
      </c>
      <c r="D5380">
        <v>0</v>
      </c>
      <c r="E5380">
        <v>0</v>
      </c>
      <c r="F5380">
        <v>0</v>
      </c>
      <c r="G5380" t="s">
        <v>15231</v>
      </c>
      <c r="K5380">
        <v>1.20475158362979E+18</v>
      </c>
      <c r="L5380" t="s">
        <v>15232</v>
      </c>
    </row>
    <row r="5381" spans="1:12" x14ac:dyDescent="0.2">
      <c r="A5381" s="1">
        <v>43810.552465277775</v>
      </c>
      <c r="B5381" t="s">
        <v>14435</v>
      </c>
      <c r="D5381">
        <v>0</v>
      </c>
      <c r="E5381">
        <v>0</v>
      </c>
      <c r="F5381">
        <v>0</v>
      </c>
      <c r="G5381" t="s">
        <v>15233</v>
      </c>
      <c r="K5381">
        <v>1.20475157550961E+18</v>
      </c>
      <c r="L5381" t="s">
        <v>15234</v>
      </c>
    </row>
    <row r="5382" spans="1:12" x14ac:dyDescent="0.2">
      <c r="A5382" s="1">
        <v>43810.552407407406</v>
      </c>
      <c r="B5382" t="s">
        <v>14896</v>
      </c>
      <c r="D5382">
        <v>0</v>
      </c>
      <c r="E5382">
        <v>0</v>
      </c>
      <c r="F5382">
        <v>0</v>
      </c>
      <c r="G5382" t="s">
        <v>15235</v>
      </c>
      <c r="K5382">
        <v>1.20475155343491E+18</v>
      </c>
      <c r="L5382" t="s">
        <v>15236</v>
      </c>
    </row>
    <row r="5383" spans="1:12" x14ac:dyDescent="0.2">
      <c r="A5383" s="1">
        <v>43810.552395833336</v>
      </c>
      <c r="B5383" t="s">
        <v>15034</v>
      </c>
      <c r="D5383">
        <v>0</v>
      </c>
      <c r="E5383">
        <v>0</v>
      </c>
      <c r="F5383">
        <v>0</v>
      </c>
      <c r="G5383" t="s">
        <v>15237</v>
      </c>
      <c r="K5383">
        <v>1.2047515524367501E+18</v>
      </c>
      <c r="L5383" t="s">
        <v>15238</v>
      </c>
    </row>
    <row r="5384" spans="1:12" x14ac:dyDescent="0.2">
      <c r="A5384" s="1">
        <v>43810.552384259259</v>
      </c>
      <c r="B5384" t="s">
        <v>15239</v>
      </c>
      <c r="D5384">
        <v>0</v>
      </c>
      <c r="E5384">
        <v>0</v>
      </c>
      <c r="F5384">
        <v>0</v>
      </c>
      <c r="G5384" t="s">
        <v>15240</v>
      </c>
      <c r="K5384">
        <v>1.2047515453106199E+18</v>
      </c>
      <c r="L5384" t="s">
        <v>15241</v>
      </c>
    </row>
    <row r="5385" spans="1:12" x14ac:dyDescent="0.2">
      <c r="A5385" s="1">
        <v>43810.552349537036</v>
      </c>
      <c r="B5385" t="s">
        <v>15242</v>
      </c>
      <c r="D5385">
        <v>0</v>
      </c>
      <c r="E5385">
        <v>0</v>
      </c>
      <c r="F5385">
        <v>0</v>
      </c>
      <c r="G5385" t="s">
        <v>15243</v>
      </c>
      <c r="K5385">
        <v>1.20475153396496E+18</v>
      </c>
      <c r="L5385" t="s">
        <v>15244</v>
      </c>
    </row>
    <row r="5386" spans="1:12" x14ac:dyDescent="0.2">
      <c r="A5386" s="1">
        <v>43810.55232638889</v>
      </c>
      <c r="B5386" t="s">
        <v>14785</v>
      </c>
      <c r="D5386">
        <v>0</v>
      </c>
      <c r="E5386">
        <v>0</v>
      </c>
      <c r="F5386">
        <v>0</v>
      </c>
      <c r="G5386" t="s">
        <v>15245</v>
      </c>
      <c r="K5386">
        <v>1.2047515262684201E+18</v>
      </c>
      <c r="L5386" t="s">
        <v>15246</v>
      </c>
    </row>
    <row r="5387" spans="1:12" x14ac:dyDescent="0.2">
      <c r="A5387" s="1">
        <v>43810.552291666667</v>
      </c>
      <c r="B5387" t="s">
        <v>15247</v>
      </c>
      <c r="D5387">
        <v>0</v>
      </c>
      <c r="E5387">
        <v>0</v>
      </c>
      <c r="F5387">
        <v>4</v>
      </c>
      <c r="G5387" t="s">
        <v>15248</v>
      </c>
      <c r="K5387">
        <v>1.2047515115757599E+18</v>
      </c>
      <c r="L5387" t="s">
        <v>15249</v>
      </c>
    </row>
    <row r="5388" spans="1:12" x14ac:dyDescent="0.2">
      <c r="A5388" s="1">
        <v>43810.552256944444</v>
      </c>
      <c r="B5388" t="s">
        <v>14839</v>
      </c>
      <c r="D5388">
        <v>0</v>
      </c>
      <c r="E5388">
        <v>0</v>
      </c>
      <c r="F5388">
        <v>0</v>
      </c>
      <c r="G5388" t="s">
        <v>15250</v>
      </c>
      <c r="K5388">
        <v>1.2047515014130099E+18</v>
      </c>
      <c r="L5388" t="s">
        <v>15251</v>
      </c>
    </row>
    <row r="5389" spans="1:12" x14ac:dyDescent="0.2">
      <c r="A5389" s="1">
        <v>43810.552210648151</v>
      </c>
      <c r="B5389" t="s">
        <v>14869</v>
      </c>
      <c r="D5389">
        <v>0</v>
      </c>
      <c r="E5389">
        <v>0</v>
      </c>
      <c r="F5389">
        <v>0</v>
      </c>
      <c r="G5389" t="s">
        <v>15252</v>
      </c>
      <c r="K5389">
        <v>1.2047514827232E+18</v>
      </c>
      <c r="L5389" t="s">
        <v>15253</v>
      </c>
    </row>
    <row r="5390" spans="1:12" x14ac:dyDescent="0.2">
      <c r="A5390" s="1">
        <v>43810.552187499998</v>
      </c>
      <c r="B5390" t="s">
        <v>15254</v>
      </c>
      <c r="D5390">
        <v>2</v>
      </c>
      <c r="E5390">
        <v>0</v>
      </c>
      <c r="F5390">
        <v>1</v>
      </c>
      <c r="G5390" t="s">
        <v>15255</v>
      </c>
      <c r="K5390">
        <v>1.20475147548801E+18</v>
      </c>
      <c r="L5390" t="s">
        <v>15256</v>
      </c>
    </row>
    <row r="5391" spans="1:12" x14ac:dyDescent="0.2">
      <c r="A5391" s="1">
        <v>43810.552175925928</v>
      </c>
      <c r="B5391" t="s">
        <v>15257</v>
      </c>
      <c r="D5391">
        <v>0</v>
      </c>
      <c r="E5391">
        <v>0</v>
      </c>
      <c r="F5391">
        <v>0</v>
      </c>
      <c r="G5391" t="s">
        <v>6451</v>
      </c>
      <c r="K5391">
        <v>1.2047514690161999E+18</v>
      </c>
      <c r="L5391" t="s">
        <v>15258</v>
      </c>
    </row>
    <row r="5392" spans="1:12" x14ac:dyDescent="0.2">
      <c r="A5392" s="1">
        <v>43810.552141203705</v>
      </c>
      <c r="B5392" t="s">
        <v>15259</v>
      </c>
      <c r="D5392">
        <v>0</v>
      </c>
      <c r="E5392">
        <v>4</v>
      </c>
      <c r="F5392">
        <v>6</v>
      </c>
      <c r="G5392" t="s">
        <v>15260</v>
      </c>
      <c r="K5392">
        <v>1.2047514590966999E+18</v>
      </c>
      <c r="L5392" t="s">
        <v>15261</v>
      </c>
    </row>
    <row r="5393" spans="1:12" x14ac:dyDescent="0.2">
      <c r="A5393" s="1">
        <v>43810.552129629628</v>
      </c>
      <c r="B5393" t="s">
        <v>15262</v>
      </c>
      <c r="D5393">
        <v>0</v>
      </c>
      <c r="E5393">
        <v>0</v>
      </c>
      <c r="F5393">
        <v>0</v>
      </c>
      <c r="G5393" t="s">
        <v>15263</v>
      </c>
      <c r="K5393">
        <v>1.2047514533714099E+18</v>
      </c>
      <c r="L5393" t="s">
        <v>15264</v>
      </c>
    </row>
    <row r="5394" spans="1:12" x14ac:dyDescent="0.2">
      <c r="A5394" s="1">
        <v>43810.552094907405</v>
      </c>
      <c r="B5394" t="s">
        <v>14878</v>
      </c>
      <c r="D5394">
        <v>0</v>
      </c>
      <c r="E5394">
        <v>0</v>
      </c>
      <c r="F5394">
        <v>0</v>
      </c>
      <c r="G5394" t="s">
        <v>15265</v>
      </c>
      <c r="K5394">
        <v>1.20475144234466E+18</v>
      </c>
      <c r="L5394" t="s">
        <v>15266</v>
      </c>
    </row>
    <row r="5395" spans="1:12" x14ac:dyDescent="0.2">
      <c r="A5395" s="1">
        <v>43810.552002314813</v>
      </c>
      <c r="B5395" t="s">
        <v>14414</v>
      </c>
      <c r="D5395">
        <v>0</v>
      </c>
      <c r="E5395">
        <v>0</v>
      </c>
      <c r="F5395">
        <v>0</v>
      </c>
      <c r="G5395" t="s">
        <v>15267</v>
      </c>
      <c r="K5395">
        <v>1.20475140777517E+18</v>
      </c>
      <c r="L5395" t="s">
        <v>15268</v>
      </c>
    </row>
    <row r="5396" spans="1:12" x14ac:dyDescent="0.2">
      <c r="A5396" s="1">
        <v>43810.551932870374</v>
      </c>
      <c r="B5396" t="s">
        <v>14550</v>
      </c>
      <c r="D5396">
        <v>0</v>
      </c>
      <c r="E5396">
        <v>0</v>
      </c>
      <c r="F5396">
        <v>0</v>
      </c>
      <c r="G5396" t="s">
        <v>15269</v>
      </c>
      <c r="K5396">
        <v>1.2047513842661E+18</v>
      </c>
      <c r="L5396" t="s">
        <v>15270</v>
      </c>
    </row>
    <row r="5397" spans="1:12" x14ac:dyDescent="0.2">
      <c r="A5397" s="1">
        <v>43810.551898148151</v>
      </c>
      <c r="B5397" t="s">
        <v>14690</v>
      </c>
      <c r="D5397">
        <v>0</v>
      </c>
      <c r="E5397">
        <v>0</v>
      </c>
      <c r="F5397">
        <v>0</v>
      </c>
      <c r="G5397" t="s">
        <v>15271</v>
      </c>
      <c r="K5397">
        <v>1.2047513702277601E+18</v>
      </c>
      <c r="L5397" t="s">
        <v>15272</v>
      </c>
    </row>
    <row r="5398" spans="1:12" x14ac:dyDescent="0.2">
      <c r="A5398" s="1">
        <v>43810.551886574074</v>
      </c>
      <c r="B5398" t="s">
        <v>15273</v>
      </c>
      <c r="D5398">
        <v>0</v>
      </c>
      <c r="E5398">
        <v>0</v>
      </c>
      <c r="F5398">
        <v>0</v>
      </c>
      <c r="G5398" t="s">
        <v>15274</v>
      </c>
      <c r="K5398">
        <v>1.2047513643389801E+18</v>
      </c>
      <c r="L5398" t="s">
        <v>15275</v>
      </c>
    </row>
    <row r="5399" spans="1:12" x14ac:dyDescent="0.2">
      <c r="A5399" s="1">
        <v>43810.551863425928</v>
      </c>
      <c r="B5399" t="s">
        <v>14863</v>
      </c>
      <c r="D5399">
        <v>0</v>
      </c>
      <c r="E5399">
        <v>0</v>
      </c>
      <c r="F5399">
        <v>0</v>
      </c>
      <c r="G5399" t="s">
        <v>15276</v>
      </c>
      <c r="K5399">
        <v>1.2047513574267E+18</v>
      </c>
      <c r="L5399" t="s">
        <v>15277</v>
      </c>
    </row>
    <row r="5400" spans="1:12" x14ac:dyDescent="0.2">
      <c r="A5400" s="1">
        <v>43810.551863425928</v>
      </c>
      <c r="B5400" t="s">
        <v>15278</v>
      </c>
      <c r="D5400">
        <v>0</v>
      </c>
      <c r="E5400">
        <v>0</v>
      </c>
      <c r="F5400">
        <v>0</v>
      </c>
      <c r="G5400" t="s">
        <v>15279</v>
      </c>
      <c r="K5400">
        <v>1.2047513563949499E+18</v>
      </c>
      <c r="L5400" t="s">
        <v>15280</v>
      </c>
    </row>
    <row r="5401" spans="1:12" x14ac:dyDescent="0.2">
      <c r="A5401" s="1">
        <v>43810.551851851851</v>
      </c>
      <c r="B5401" t="s">
        <v>13275</v>
      </c>
      <c r="D5401">
        <v>0</v>
      </c>
      <c r="E5401">
        <v>0</v>
      </c>
      <c r="F5401">
        <v>0</v>
      </c>
      <c r="G5401" t="s">
        <v>15281</v>
      </c>
      <c r="K5401">
        <v>1.2047513553043899E+18</v>
      </c>
      <c r="L5401" t="s">
        <v>15282</v>
      </c>
    </row>
    <row r="5402" spans="1:12" x14ac:dyDescent="0.2">
      <c r="A5402" s="1">
        <v>43810.551817129628</v>
      </c>
      <c r="B5402" t="s">
        <v>15283</v>
      </c>
      <c r="D5402">
        <v>0</v>
      </c>
      <c r="E5402">
        <v>0</v>
      </c>
      <c r="F5402">
        <v>0</v>
      </c>
      <c r="G5402" t="s">
        <v>15284</v>
      </c>
      <c r="K5402">
        <v>1.20475133884178E+18</v>
      </c>
      <c r="L5402" t="s">
        <v>15285</v>
      </c>
    </row>
    <row r="5403" spans="1:12" x14ac:dyDescent="0.2">
      <c r="A5403" s="1">
        <v>43810.551770833335</v>
      </c>
      <c r="B5403" t="s">
        <v>15286</v>
      </c>
      <c r="D5403">
        <v>0</v>
      </c>
      <c r="E5403">
        <v>0</v>
      </c>
      <c r="F5403">
        <v>0</v>
      </c>
      <c r="G5403" t="s">
        <v>15287</v>
      </c>
      <c r="K5403">
        <v>1.2047513226517299E+18</v>
      </c>
      <c r="L5403" t="s">
        <v>15288</v>
      </c>
    </row>
    <row r="5404" spans="1:12" x14ac:dyDescent="0.2">
      <c r="A5404" s="1">
        <v>43810.551747685182</v>
      </c>
      <c r="B5404" t="s">
        <v>14535</v>
      </c>
      <c r="D5404">
        <v>0</v>
      </c>
      <c r="E5404">
        <v>0</v>
      </c>
      <c r="F5404">
        <v>0</v>
      </c>
      <c r="G5404" t="s">
        <v>15289</v>
      </c>
      <c r="K5404">
        <v>1.2047513138562701E+18</v>
      </c>
      <c r="L5404" t="s">
        <v>15290</v>
      </c>
    </row>
    <row r="5405" spans="1:12" x14ac:dyDescent="0.2">
      <c r="A5405" s="1">
        <v>43810.551747685182</v>
      </c>
      <c r="B5405" t="s">
        <v>14652</v>
      </c>
      <c r="D5405">
        <v>0</v>
      </c>
      <c r="E5405">
        <v>0</v>
      </c>
      <c r="F5405">
        <v>0</v>
      </c>
      <c r="G5405" t="s">
        <v>15291</v>
      </c>
      <c r="K5405">
        <v>1.2047513138060201E+18</v>
      </c>
      <c r="L5405" t="s">
        <v>15292</v>
      </c>
    </row>
    <row r="5406" spans="1:12" x14ac:dyDescent="0.2">
      <c r="A5406" s="1">
        <v>43810.551678240743</v>
      </c>
      <c r="B5406" t="s">
        <v>15293</v>
      </c>
      <c r="D5406">
        <v>0</v>
      </c>
      <c r="E5406">
        <v>0</v>
      </c>
      <c r="F5406">
        <v>0</v>
      </c>
      <c r="G5406" t="s">
        <v>15294</v>
      </c>
      <c r="K5406">
        <v>1.2047512918403799E+18</v>
      </c>
      <c r="L5406" t="s">
        <v>15295</v>
      </c>
    </row>
    <row r="5407" spans="1:12" x14ac:dyDescent="0.2">
      <c r="A5407" s="1">
        <v>43810.55164351852</v>
      </c>
      <c r="B5407" t="s">
        <v>15296</v>
      </c>
      <c r="D5407">
        <v>0</v>
      </c>
      <c r="E5407">
        <v>0</v>
      </c>
      <c r="F5407">
        <v>0</v>
      </c>
      <c r="G5407" t="s">
        <v>15297</v>
      </c>
      <c r="K5407">
        <v>1.20475127590209E+18</v>
      </c>
      <c r="L5407" t="s">
        <v>15298</v>
      </c>
    </row>
    <row r="5408" spans="1:12" x14ac:dyDescent="0.2">
      <c r="A5408" s="1">
        <v>43810.551574074074</v>
      </c>
      <c r="B5408" t="s">
        <v>14497</v>
      </c>
      <c r="D5408">
        <v>0</v>
      </c>
      <c r="E5408">
        <v>0</v>
      </c>
      <c r="F5408">
        <v>0</v>
      </c>
      <c r="G5408" t="s">
        <v>15299</v>
      </c>
      <c r="K5408">
        <v>1.20475125113053E+18</v>
      </c>
      <c r="L5408" t="s">
        <v>15300</v>
      </c>
    </row>
    <row r="5409" spans="1:12" x14ac:dyDescent="0.2">
      <c r="A5409" s="1">
        <v>43810.551504629628</v>
      </c>
      <c r="B5409" t="s">
        <v>15301</v>
      </c>
      <c r="D5409">
        <v>0</v>
      </c>
      <c r="E5409">
        <v>0</v>
      </c>
      <c r="F5409">
        <v>0</v>
      </c>
      <c r="G5409" t="s">
        <v>15302</v>
      </c>
      <c r="K5409">
        <v>1.2047512292027E+18</v>
      </c>
      <c r="L5409" t="s">
        <v>15303</v>
      </c>
    </row>
    <row r="5410" spans="1:12" x14ac:dyDescent="0.2">
      <c r="A5410" s="1">
        <v>43810.551469907405</v>
      </c>
      <c r="B5410" t="s">
        <v>8959</v>
      </c>
      <c r="D5410">
        <v>1</v>
      </c>
      <c r="E5410">
        <v>14</v>
      </c>
      <c r="F5410">
        <v>17</v>
      </c>
      <c r="G5410" t="s">
        <v>15304</v>
      </c>
      <c r="K5410">
        <v>1.2047512163219699E+18</v>
      </c>
      <c r="L5410" t="s">
        <v>15305</v>
      </c>
    </row>
    <row r="5411" spans="1:12" x14ac:dyDescent="0.2">
      <c r="A5411" s="1">
        <v>43810.551342592589</v>
      </c>
      <c r="B5411" t="s">
        <v>15306</v>
      </c>
      <c r="D5411">
        <v>0</v>
      </c>
      <c r="E5411">
        <v>0</v>
      </c>
      <c r="F5411">
        <v>0</v>
      </c>
      <c r="G5411" t="s">
        <v>15307</v>
      </c>
      <c r="K5411">
        <v>1.20475116764704E+18</v>
      </c>
      <c r="L5411" t="s">
        <v>15308</v>
      </c>
    </row>
    <row r="5412" spans="1:12" x14ac:dyDescent="0.2">
      <c r="A5412" s="1">
        <v>43810.551296296297</v>
      </c>
      <c r="B5412" t="s">
        <v>15309</v>
      </c>
      <c r="D5412">
        <v>0</v>
      </c>
      <c r="E5412">
        <v>0</v>
      </c>
      <c r="F5412">
        <v>0</v>
      </c>
      <c r="G5412" t="s">
        <v>15310</v>
      </c>
      <c r="K5412">
        <v>1.2047511528662999E+18</v>
      </c>
      <c r="L5412" t="s">
        <v>15311</v>
      </c>
    </row>
    <row r="5413" spans="1:12" x14ac:dyDescent="0.2">
      <c r="A5413" s="1">
        <v>43810.551238425927</v>
      </c>
      <c r="B5413" t="s">
        <v>14506</v>
      </c>
      <c r="D5413">
        <v>0</v>
      </c>
      <c r="E5413">
        <v>0</v>
      </c>
      <c r="F5413">
        <v>0</v>
      </c>
      <c r="G5413" t="s">
        <v>15312</v>
      </c>
      <c r="K5413">
        <v>1.20475113258689E+18</v>
      </c>
      <c r="L5413" t="s">
        <v>15313</v>
      </c>
    </row>
    <row r="5414" spans="1:12" x14ac:dyDescent="0.2">
      <c r="A5414" s="1">
        <v>43810.551226851851</v>
      </c>
      <c r="B5414" t="s">
        <v>15314</v>
      </c>
      <c r="D5414">
        <v>0</v>
      </c>
      <c r="E5414">
        <v>0</v>
      </c>
      <c r="F5414">
        <v>0</v>
      </c>
      <c r="G5414" t="s">
        <v>15315</v>
      </c>
      <c r="K5414">
        <v>1.20475112631218E+18</v>
      </c>
      <c r="L5414" t="s">
        <v>15316</v>
      </c>
    </row>
    <row r="5415" spans="1:12" x14ac:dyDescent="0.2">
      <c r="A5415" s="1">
        <v>43810.551157407404</v>
      </c>
      <c r="B5415" t="s">
        <v>14767</v>
      </c>
      <c r="D5415">
        <v>0</v>
      </c>
      <c r="E5415">
        <v>0</v>
      </c>
      <c r="F5415">
        <v>0</v>
      </c>
      <c r="G5415" t="s">
        <v>15317</v>
      </c>
      <c r="K5415">
        <v>1.2047510997286799E+18</v>
      </c>
      <c r="L5415" t="s">
        <v>15318</v>
      </c>
    </row>
    <row r="5416" spans="1:12" x14ac:dyDescent="0.2">
      <c r="A5416" s="1">
        <v>43810.551134259258</v>
      </c>
      <c r="B5416" t="s">
        <v>15319</v>
      </c>
      <c r="D5416">
        <v>0</v>
      </c>
      <c r="E5416">
        <v>0</v>
      </c>
      <c r="F5416">
        <v>0</v>
      </c>
      <c r="G5416" t="s">
        <v>15320</v>
      </c>
      <c r="K5416">
        <v>1.2047510952282199E+18</v>
      </c>
      <c r="L5416" t="s">
        <v>15321</v>
      </c>
    </row>
    <row r="5417" spans="1:12" x14ac:dyDescent="0.2">
      <c r="A5417" s="1">
        <v>43810.551006944443</v>
      </c>
      <c r="B5417" t="s">
        <v>15322</v>
      </c>
      <c r="D5417">
        <v>0</v>
      </c>
      <c r="E5417">
        <v>0</v>
      </c>
      <c r="F5417">
        <v>0</v>
      </c>
      <c r="G5417" t="s">
        <v>15323</v>
      </c>
      <c r="K5417">
        <v>1.2047510469853299E+18</v>
      </c>
      <c r="L5417" t="s">
        <v>15324</v>
      </c>
    </row>
    <row r="5418" spans="1:12" x14ac:dyDescent="0.2">
      <c r="A5418" s="1">
        <v>43810.550937499997</v>
      </c>
      <c r="B5418" t="s">
        <v>14390</v>
      </c>
      <c r="D5418">
        <v>0</v>
      </c>
      <c r="E5418">
        <v>0</v>
      </c>
      <c r="F5418">
        <v>0</v>
      </c>
      <c r="G5418" t="s">
        <v>15325</v>
      </c>
      <c r="K5418">
        <v>1.2047510225661E+18</v>
      </c>
      <c r="L5418" t="s">
        <v>15326</v>
      </c>
    </row>
    <row r="5419" spans="1:12" x14ac:dyDescent="0.2">
      <c r="A5419" s="1">
        <v>43810.550937499997</v>
      </c>
      <c r="B5419" t="s">
        <v>14848</v>
      </c>
      <c r="D5419">
        <v>0</v>
      </c>
      <c r="E5419">
        <v>0</v>
      </c>
      <c r="F5419">
        <v>0</v>
      </c>
      <c r="G5419" t="s">
        <v>15327</v>
      </c>
      <c r="K5419">
        <v>1.20475102025087E+18</v>
      </c>
      <c r="L5419" t="s">
        <v>15328</v>
      </c>
    </row>
    <row r="5420" spans="1:12" x14ac:dyDescent="0.2">
      <c r="A5420" s="1">
        <v>43810.550937499997</v>
      </c>
      <c r="B5420" t="s">
        <v>15068</v>
      </c>
      <c r="D5420">
        <v>0</v>
      </c>
      <c r="E5420">
        <v>0</v>
      </c>
      <c r="F5420">
        <v>0</v>
      </c>
      <c r="G5420" t="s">
        <v>15329</v>
      </c>
      <c r="K5420">
        <v>1.2047510202508401E+18</v>
      </c>
      <c r="L5420" t="s">
        <v>15330</v>
      </c>
    </row>
    <row r="5421" spans="1:12" x14ac:dyDescent="0.2">
      <c r="A5421" s="1">
        <v>43810.550925925927</v>
      </c>
      <c r="B5421" t="s">
        <v>14866</v>
      </c>
      <c r="D5421">
        <v>0</v>
      </c>
      <c r="E5421">
        <v>0</v>
      </c>
      <c r="F5421">
        <v>0</v>
      </c>
      <c r="G5421" t="s">
        <v>15331</v>
      </c>
      <c r="K5421">
        <v>1.2047510198733701E+18</v>
      </c>
      <c r="L5421" t="s">
        <v>15332</v>
      </c>
    </row>
    <row r="5422" spans="1:12" x14ac:dyDescent="0.2">
      <c r="A5422" s="1">
        <v>43810.550925925927</v>
      </c>
      <c r="B5422" t="s">
        <v>15005</v>
      </c>
      <c r="D5422">
        <v>0</v>
      </c>
      <c r="E5422">
        <v>0</v>
      </c>
      <c r="F5422">
        <v>0</v>
      </c>
      <c r="G5422" t="s">
        <v>15333</v>
      </c>
      <c r="K5422">
        <v>1.2047510198439401E+18</v>
      </c>
      <c r="L5422" t="s">
        <v>15334</v>
      </c>
    </row>
    <row r="5423" spans="1:12" x14ac:dyDescent="0.2">
      <c r="A5423" s="1">
        <v>43810.550925925927</v>
      </c>
      <c r="B5423" t="s">
        <v>14881</v>
      </c>
      <c r="D5423">
        <v>0</v>
      </c>
      <c r="E5423">
        <v>0</v>
      </c>
      <c r="F5423">
        <v>0</v>
      </c>
      <c r="G5423" t="s">
        <v>15335</v>
      </c>
      <c r="K5423">
        <v>1.2047510188666701E+18</v>
      </c>
      <c r="L5423" t="s">
        <v>15336</v>
      </c>
    </row>
    <row r="5424" spans="1:12" x14ac:dyDescent="0.2">
      <c r="A5424" s="1">
        <v>43810.55091435185</v>
      </c>
      <c r="B5424" t="s">
        <v>15337</v>
      </c>
      <c r="D5424">
        <v>0</v>
      </c>
      <c r="E5424">
        <v>0</v>
      </c>
      <c r="F5424">
        <v>0</v>
      </c>
      <c r="G5424" t="s">
        <v>15338</v>
      </c>
      <c r="K5424">
        <v>1.2047510143787699E+18</v>
      </c>
      <c r="L5424" t="s">
        <v>15339</v>
      </c>
    </row>
    <row r="5425" spans="1:12" x14ac:dyDescent="0.2">
      <c r="A5425" s="1">
        <v>43810.550891203704</v>
      </c>
      <c r="B5425" t="s">
        <v>15340</v>
      </c>
      <c r="D5425">
        <v>0</v>
      </c>
      <c r="E5425">
        <v>0</v>
      </c>
      <c r="F5425">
        <v>0</v>
      </c>
      <c r="G5425" t="s">
        <v>15341</v>
      </c>
      <c r="K5425">
        <v>1.2047510068290801E+18</v>
      </c>
      <c r="L5425" t="s">
        <v>15342</v>
      </c>
    </row>
    <row r="5426" spans="1:12" x14ac:dyDescent="0.2">
      <c r="A5426" s="1">
        <v>43810.550891203704</v>
      </c>
      <c r="B5426" t="s">
        <v>14446</v>
      </c>
      <c r="D5426">
        <v>0</v>
      </c>
      <c r="E5426">
        <v>0</v>
      </c>
      <c r="F5426">
        <v>0</v>
      </c>
      <c r="G5426" t="s">
        <v>15343</v>
      </c>
      <c r="K5426">
        <v>1.20475100614115E+18</v>
      </c>
      <c r="L5426" t="s">
        <v>15344</v>
      </c>
    </row>
    <row r="5427" spans="1:12" x14ac:dyDescent="0.2">
      <c r="A5427" s="1">
        <v>43810.550891203704</v>
      </c>
      <c r="B5427" t="s">
        <v>15345</v>
      </c>
      <c r="D5427">
        <v>0</v>
      </c>
      <c r="E5427">
        <v>0</v>
      </c>
      <c r="F5427">
        <v>0</v>
      </c>
      <c r="G5427" t="s">
        <v>15346</v>
      </c>
      <c r="K5427">
        <v>1.2047510032261199E+18</v>
      </c>
      <c r="L5427" t="s">
        <v>15347</v>
      </c>
    </row>
    <row r="5428" spans="1:12" x14ac:dyDescent="0.2">
      <c r="A5428" s="1">
        <v>43810.550868055558</v>
      </c>
      <c r="B5428" t="s">
        <v>15348</v>
      </c>
      <c r="D5428">
        <v>0</v>
      </c>
      <c r="E5428">
        <v>0</v>
      </c>
      <c r="F5428">
        <v>0</v>
      </c>
      <c r="G5428" t="s">
        <v>15349</v>
      </c>
      <c r="K5428">
        <v>1.20475099877601E+18</v>
      </c>
      <c r="L5428" t="s">
        <v>15350</v>
      </c>
    </row>
    <row r="5429" spans="1:12" x14ac:dyDescent="0.2">
      <c r="A5429" s="1">
        <v>43810.550868055558</v>
      </c>
      <c r="B5429" t="s">
        <v>15351</v>
      </c>
      <c r="D5429">
        <v>0</v>
      </c>
      <c r="E5429">
        <v>0</v>
      </c>
      <c r="F5429">
        <v>0</v>
      </c>
      <c r="G5429" t="s">
        <v>15352</v>
      </c>
      <c r="K5429">
        <v>1.20475099876338E+18</v>
      </c>
      <c r="L5429" t="s">
        <v>15353</v>
      </c>
    </row>
    <row r="5430" spans="1:12" x14ac:dyDescent="0.2">
      <c r="A5430" s="1">
        <v>43810.550868055558</v>
      </c>
      <c r="B5430" t="s">
        <v>15354</v>
      </c>
      <c r="D5430">
        <v>0</v>
      </c>
      <c r="E5430">
        <v>0</v>
      </c>
      <c r="F5430">
        <v>0</v>
      </c>
      <c r="G5430" t="s">
        <v>15355</v>
      </c>
      <c r="K5430">
        <v>1.2047509974044201E+18</v>
      </c>
      <c r="L5430" t="s">
        <v>15356</v>
      </c>
    </row>
    <row r="5431" spans="1:12" x14ac:dyDescent="0.2">
      <c r="A5431" s="1">
        <v>43810.550868055558</v>
      </c>
      <c r="B5431" t="s">
        <v>15357</v>
      </c>
      <c r="D5431">
        <v>0</v>
      </c>
      <c r="E5431">
        <v>0</v>
      </c>
      <c r="F5431">
        <v>0</v>
      </c>
      <c r="G5431" t="s">
        <v>15358</v>
      </c>
      <c r="K5431">
        <v>1.20475099676269E+18</v>
      </c>
      <c r="L5431" t="s">
        <v>15359</v>
      </c>
    </row>
    <row r="5432" spans="1:12" x14ac:dyDescent="0.2">
      <c r="A5432" s="1">
        <v>43810.550856481481</v>
      </c>
      <c r="B5432" t="s">
        <v>14743</v>
      </c>
      <c r="D5432">
        <v>0</v>
      </c>
      <c r="E5432">
        <v>0</v>
      </c>
      <c r="F5432">
        <v>0</v>
      </c>
      <c r="G5432" t="s">
        <v>15360</v>
      </c>
      <c r="K5432">
        <v>1.2047509913646799E+18</v>
      </c>
      <c r="L5432" t="s">
        <v>15361</v>
      </c>
    </row>
    <row r="5433" spans="1:12" x14ac:dyDescent="0.2">
      <c r="A5433" s="1">
        <v>43810.550844907404</v>
      </c>
      <c r="B5433" t="s">
        <v>15362</v>
      </c>
      <c r="D5433">
        <v>0</v>
      </c>
      <c r="E5433">
        <v>0</v>
      </c>
      <c r="F5433">
        <v>0</v>
      </c>
      <c r="G5433" t="s">
        <v>15363</v>
      </c>
      <c r="K5433">
        <v>1.2047509864614799E+18</v>
      </c>
      <c r="L5433" t="s">
        <v>15364</v>
      </c>
    </row>
    <row r="5434" spans="1:12" x14ac:dyDescent="0.2">
      <c r="A5434" s="1">
        <v>43810.550833333335</v>
      </c>
      <c r="B5434" t="s">
        <v>14660</v>
      </c>
      <c r="D5434">
        <v>0</v>
      </c>
      <c r="E5434">
        <v>0</v>
      </c>
      <c r="F5434">
        <v>0</v>
      </c>
      <c r="G5434" t="s">
        <v>15365</v>
      </c>
      <c r="K5434">
        <v>1.2047509849809001E+18</v>
      </c>
      <c r="L5434" t="s">
        <v>15366</v>
      </c>
    </row>
    <row r="5435" spans="1:12" x14ac:dyDescent="0.2">
      <c r="A5435" s="1">
        <v>43810.550833333335</v>
      </c>
      <c r="B5435" t="s">
        <v>14323</v>
      </c>
      <c r="D5435">
        <v>0</v>
      </c>
      <c r="E5435">
        <v>0</v>
      </c>
      <c r="F5435">
        <v>0</v>
      </c>
      <c r="G5435" t="s">
        <v>15367</v>
      </c>
      <c r="K5435">
        <v>1.2047509847208499E+18</v>
      </c>
      <c r="L5435" t="s">
        <v>15368</v>
      </c>
    </row>
    <row r="5436" spans="1:12" x14ac:dyDescent="0.2">
      <c r="A5436" s="1">
        <v>43810.550821759258</v>
      </c>
      <c r="B5436" t="s">
        <v>15369</v>
      </c>
      <c r="D5436">
        <v>0</v>
      </c>
      <c r="E5436">
        <v>0</v>
      </c>
      <c r="F5436">
        <v>0</v>
      </c>
      <c r="G5436" t="s">
        <v>15370</v>
      </c>
      <c r="K5436">
        <v>1.2047509803504E+18</v>
      </c>
      <c r="L5436" t="s">
        <v>15371</v>
      </c>
    </row>
    <row r="5437" spans="1:12" x14ac:dyDescent="0.2">
      <c r="A5437" s="1">
        <v>43810.550798611112</v>
      </c>
      <c r="B5437" t="s">
        <v>14794</v>
      </c>
      <c r="D5437">
        <v>0</v>
      </c>
      <c r="E5437">
        <v>0</v>
      </c>
      <c r="F5437">
        <v>0</v>
      </c>
      <c r="G5437" t="s">
        <v>15372</v>
      </c>
      <c r="K5437">
        <v>1.2047509712529999E+18</v>
      </c>
      <c r="L5437" t="s">
        <v>15373</v>
      </c>
    </row>
    <row r="5438" spans="1:12" x14ac:dyDescent="0.2">
      <c r="A5438" s="1">
        <v>43810.550717592596</v>
      </c>
      <c r="B5438" t="s">
        <v>15374</v>
      </c>
      <c r="D5438">
        <v>0</v>
      </c>
      <c r="E5438">
        <v>0</v>
      </c>
      <c r="F5438">
        <v>0</v>
      </c>
      <c r="G5438" t="s">
        <v>15375</v>
      </c>
      <c r="K5438">
        <v>1.20475094250525E+18</v>
      </c>
      <c r="L5438" t="s">
        <v>15376</v>
      </c>
    </row>
    <row r="5439" spans="1:12" x14ac:dyDescent="0.2">
      <c r="A5439" s="1">
        <v>43810.550717592596</v>
      </c>
      <c r="B5439" t="s">
        <v>15377</v>
      </c>
      <c r="D5439">
        <v>0</v>
      </c>
      <c r="E5439">
        <v>0</v>
      </c>
      <c r="F5439">
        <v>0</v>
      </c>
      <c r="G5439" t="s">
        <v>15378</v>
      </c>
      <c r="K5439">
        <v>1.20475094106657E+18</v>
      </c>
      <c r="L5439" t="s">
        <v>15379</v>
      </c>
    </row>
    <row r="5440" spans="1:12" x14ac:dyDescent="0.2">
      <c r="A5440" s="1">
        <v>43810.550659722219</v>
      </c>
      <c r="B5440" t="s">
        <v>14833</v>
      </c>
      <c r="D5440">
        <v>0</v>
      </c>
      <c r="E5440">
        <v>0</v>
      </c>
      <c r="F5440">
        <v>0</v>
      </c>
      <c r="G5440" t="s">
        <v>15380</v>
      </c>
      <c r="K5440">
        <v>1.20475092124431E+18</v>
      </c>
      <c r="L5440" t="s">
        <v>15381</v>
      </c>
    </row>
    <row r="5441" spans="1:12" x14ac:dyDescent="0.2">
      <c r="A5441" s="1">
        <v>43810.55064814815</v>
      </c>
      <c r="B5441" t="s">
        <v>15382</v>
      </c>
      <c r="D5441">
        <v>0</v>
      </c>
      <c r="E5441">
        <v>0</v>
      </c>
      <c r="F5441">
        <v>0</v>
      </c>
      <c r="G5441" t="s">
        <v>15383</v>
      </c>
      <c r="K5441">
        <v>1.20475091854733E+18</v>
      </c>
      <c r="L5441" t="s">
        <v>15384</v>
      </c>
    </row>
    <row r="5442" spans="1:12" x14ac:dyDescent="0.2">
      <c r="A5442" s="1">
        <v>43810.550636574073</v>
      </c>
      <c r="B5442" t="s">
        <v>15385</v>
      </c>
      <c r="D5442">
        <v>0</v>
      </c>
      <c r="E5442">
        <v>0</v>
      </c>
      <c r="F5442">
        <v>0</v>
      </c>
      <c r="G5442" t="s">
        <v>15386</v>
      </c>
      <c r="K5442">
        <v>1.20475091348065E+18</v>
      </c>
      <c r="L5442" t="s">
        <v>15387</v>
      </c>
    </row>
    <row r="5443" spans="1:12" x14ac:dyDescent="0.2">
      <c r="A5443" s="1">
        <v>43810.55059027778</v>
      </c>
      <c r="B5443" t="s">
        <v>14957</v>
      </c>
      <c r="D5443">
        <v>0</v>
      </c>
      <c r="E5443">
        <v>0</v>
      </c>
      <c r="F5443">
        <v>0</v>
      </c>
      <c r="G5443" t="s">
        <v>15388</v>
      </c>
      <c r="K5443">
        <v>1.20475089772259E+18</v>
      </c>
      <c r="L5443" t="s">
        <v>15389</v>
      </c>
    </row>
    <row r="5444" spans="1:12" x14ac:dyDescent="0.2">
      <c r="A5444" s="1">
        <v>43810.55059027778</v>
      </c>
      <c r="B5444" t="s">
        <v>15390</v>
      </c>
      <c r="D5444">
        <v>0</v>
      </c>
      <c r="E5444">
        <v>0</v>
      </c>
      <c r="F5444">
        <v>0</v>
      </c>
      <c r="G5444" t="s">
        <v>15391</v>
      </c>
      <c r="K5444">
        <v>1.2047508957639301E+18</v>
      </c>
      <c r="L5444" t="s">
        <v>15392</v>
      </c>
    </row>
    <row r="5445" spans="1:12" x14ac:dyDescent="0.2">
      <c r="A5445" s="1">
        <v>43810.55059027778</v>
      </c>
      <c r="B5445" t="s">
        <v>14740</v>
      </c>
      <c r="D5445">
        <v>0</v>
      </c>
      <c r="E5445">
        <v>0</v>
      </c>
      <c r="F5445">
        <v>0</v>
      </c>
      <c r="G5445" t="s">
        <v>15393</v>
      </c>
      <c r="K5445">
        <v>1.2047508949963599E+18</v>
      </c>
      <c r="L5445" t="s">
        <v>15394</v>
      </c>
    </row>
    <row r="5446" spans="1:12" x14ac:dyDescent="0.2">
      <c r="A5446" s="1">
        <v>43810.550578703704</v>
      </c>
      <c r="B5446" t="s">
        <v>14464</v>
      </c>
      <c r="D5446">
        <v>0</v>
      </c>
      <c r="E5446">
        <v>0</v>
      </c>
      <c r="F5446">
        <v>0</v>
      </c>
      <c r="G5446" t="s">
        <v>15395</v>
      </c>
      <c r="K5446">
        <v>1.20475089099074E+18</v>
      </c>
      <c r="L5446" t="s">
        <v>15396</v>
      </c>
    </row>
    <row r="5447" spans="1:12" x14ac:dyDescent="0.2">
      <c r="A5447" s="1">
        <v>43810.550567129627</v>
      </c>
      <c r="B5447" t="s">
        <v>14485</v>
      </c>
      <c r="D5447">
        <v>0</v>
      </c>
      <c r="E5447">
        <v>0</v>
      </c>
      <c r="F5447">
        <v>0</v>
      </c>
      <c r="G5447" t="s">
        <v>15397</v>
      </c>
      <c r="K5447">
        <v>1.20475088772337E+18</v>
      </c>
      <c r="L5447" t="s">
        <v>15398</v>
      </c>
    </row>
    <row r="5448" spans="1:12" x14ac:dyDescent="0.2">
      <c r="A5448" s="1">
        <v>43810.550555555557</v>
      </c>
      <c r="B5448" t="s">
        <v>14731</v>
      </c>
      <c r="D5448">
        <v>0</v>
      </c>
      <c r="E5448">
        <v>0</v>
      </c>
      <c r="F5448">
        <v>0</v>
      </c>
      <c r="G5448" t="s">
        <v>15399</v>
      </c>
      <c r="K5448">
        <v>1.2047508818388101E+18</v>
      </c>
      <c r="L5448" t="s">
        <v>15400</v>
      </c>
    </row>
    <row r="5449" spans="1:12" x14ac:dyDescent="0.2">
      <c r="A5449" s="1">
        <v>43810.550462962965</v>
      </c>
      <c r="B5449" t="s">
        <v>15401</v>
      </c>
      <c r="D5449">
        <v>0</v>
      </c>
      <c r="E5449">
        <v>0</v>
      </c>
      <c r="F5449">
        <v>0</v>
      </c>
      <c r="G5449" t="s">
        <v>15402</v>
      </c>
      <c r="K5449">
        <v>1.2047508487415099E+18</v>
      </c>
      <c r="L5449" t="s">
        <v>15403</v>
      </c>
    </row>
    <row r="5450" spans="1:12" x14ac:dyDescent="0.2">
      <c r="A5450" s="1">
        <v>43810.550439814811</v>
      </c>
      <c r="B5450" t="s">
        <v>14917</v>
      </c>
      <c r="D5450">
        <v>0</v>
      </c>
      <c r="E5450">
        <v>0</v>
      </c>
      <c r="F5450">
        <v>0</v>
      </c>
      <c r="G5450" t="s">
        <v>15404</v>
      </c>
      <c r="K5450">
        <v>1.20475084213136E+18</v>
      </c>
      <c r="L5450" t="s">
        <v>15405</v>
      </c>
    </row>
    <row r="5451" spans="1:12" x14ac:dyDescent="0.2">
      <c r="A5451" s="1">
        <v>43810.550439814811</v>
      </c>
      <c r="B5451" t="s">
        <v>15043</v>
      </c>
      <c r="D5451">
        <v>0</v>
      </c>
      <c r="E5451">
        <v>0</v>
      </c>
      <c r="F5451">
        <v>0</v>
      </c>
      <c r="G5451" t="s">
        <v>15406</v>
      </c>
      <c r="K5451">
        <v>1.2047508419132301E+18</v>
      </c>
      <c r="L5451" t="s">
        <v>15407</v>
      </c>
    </row>
    <row r="5452" spans="1:12" x14ac:dyDescent="0.2">
      <c r="A5452" s="1">
        <v>43810.550439814811</v>
      </c>
      <c r="B5452" t="s">
        <v>14396</v>
      </c>
      <c r="D5452">
        <v>0</v>
      </c>
      <c r="E5452">
        <v>0</v>
      </c>
      <c r="F5452">
        <v>0</v>
      </c>
      <c r="G5452" t="s">
        <v>15408</v>
      </c>
      <c r="K5452">
        <v>1.2047508398580201E+18</v>
      </c>
      <c r="L5452" t="s">
        <v>15409</v>
      </c>
    </row>
    <row r="5453" spans="1:12" x14ac:dyDescent="0.2">
      <c r="A5453" s="1">
        <v>43810.550439814811</v>
      </c>
      <c r="B5453" t="s">
        <v>14523</v>
      </c>
      <c r="D5453">
        <v>0</v>
      </c>
      <c r="E5453">
        <v>0</v>
      </c>
      <c r="F5453">
        <v>0</v>
      </c>
      <c r="G5453" t="s">
        <v>15410</v>
      </c>
      <c r="K5453">
        <v>1.2047508398244201E+18</v>
      </c>
      <c r="L5453" t="s">
        <v>15411</v>
      </c>
    </row>
    <row r="5454" spans="1:12" x14ac:dyDescent="0.2">
      <c r="A5454" s="1">
        <v>43810.550428240742</v>
      </c>
      <c r="B5454" t="s">
        <v>14999</v>
      </c>
      <c r="D5454">
        <v>0</v>
      </c>
      <c r="E5454">
        <v>0</v>
      </c>
      <c r="F5454">
        <v>0</v>
      </c>
      <c r="G5454" t="s">
        <v>15412</v>
      </c>
      <c r="K5454">
        <v>1.20475083953506E+18</v>
      </c>
      <c r="L5454" t="s">
        <v>15413</v>
      </c>
    </row>
    <row r="5455" spans="1:12" x14ac:dyDescent="0.2">
      <c r="A5455" s="1">
        <v>43810.550428240742</v>
      </c>
      <c r="B5455" t="s">
        <v>14559</v>
      </c>
      <c r="D5455">
        <v>0</v>
      </c>
      <c r="E5455">
        <v>0</v>
      </c>
      <c r="F5455">
        <v>0</v>
      </c>
      <c r="G5455" t="s">
        <v>15414</v>
      </c>
      <c r="K5455">
        <v>1.2047508394889201E+18</v>
      </c>
      <c r="L5455" t="s">
        <v>15415</v>
      </c>
    </row>
    <row r="5456" spans="1:12" x14ac:dyDescent="0.2">
      <c r="A5456" s="1">
        <v>43810.550428240742</v>
      </c>
      <c r="B5456" t="s">
        <v>15416</v>
      </c>
      <c r="D5456">
        <v>0</v>
      </c>
      <c r="E5456">
        <v>0</v>
      </c>
      <c r="F5456">
        <v>0</v>
      </c>
      <c r="G5456" t="s">
        <v>15417</v>
      </c>
      <c r="K5456">
        <v>1.20475083887231E+18</v>
      </c>
      <c r="L5456" t="s">
        <v>15418</v>
      </c>
    </row>
    <row r="5457" spans="1:12" x14ac:dyDescent="0.2">
      <c r="A5457" s="1">
        <v>43810.550428240742</v>
      </c>
      <c r="B5457" t="s">
        <v>15019</v>
      </c>
      <c r="D5457">
        <v>0</v>
      </c>
      <c r="E5457">
        <v>0</v>
      </c>
      <c r="F5457">
        <v>0</v>
      </c>
      <c r="G5457" t="s">
        <v>15419</v>
      </c>
      <c r="K5457">
        <v>1.2047508378825001E+18</v>
      </c>
      <c r="L5457" t="s">
        <v>15420</v>
      </c>
    </row>
    <row r="5458" spans="1:12" x14ac:dyDescent="0.2">
      <c r="A5458" s="1">
        <v>43810.550428240742</v>
      </c>
      <c r="B5458" t="s">
        <v>15421</v>
      </c>
      <c r="D5458">
        <v>0</v>
      </c>
      <c r="E5458">
        <v>0</v>
      </c>
      <c r="F5458">
        <v>0</v>
      </c>
      <c r="G5458" t="s">
        <v>15422</v>
      </c>
      <c r="K5458">
        <v>1.2047508375510999E+18</v>
      </c>
      <c r="L5458" t="s">
        <v>15423</v>
      </c>
    </row>
    <row r="5459" spans="1:12" x14ac:dyDescent="0.2">
      <c r="A5459" s="1">
        <v>43810.550428240742</v>
      </c>
      <c r="B5459" t="s">
        <v>14449</v>
      </c>
      <c r="D5459">
        <v>0</v>
      </c>
      <c r="E5459">
        <v>0</v>
      </c>
      <c r="F5459">
        <v>0</v>
      </c>
      <c r="G5459" t="s">
        <v>15424</v>
      </c>
      <c r="K5459">
        <v>1.20475083743374E+18</v>
      </c>
      <c r="L5459" t="s">
        <v>15425</v>
      </c>
    </row>
    <row r="5460" spans="1:12" x14ac:dyDescent="0.2">
      <c r="A5460" s="1">
        <v>43810.550428240742</v>
      </c>
      <c r="B5460" t="s">
        <v>14470</v>
      </c>
      <c r="D5460">
        <v>0</v>
      </c>
      <c r="E5460">
        <v>0</v>
      </c>
      <c r="F5460">
        <v>0</v>
      </c>
      <c r="G5460" t="s">
        <v>15426</v>
      </c>
      <c r="K5460">
        <v>1.2047508372617001E+18</v>
      </c>
      <c r="L5460" t="s">
        <v>15427</v>
      </c>
    </row>
    <row r="5461" spans="1:12" x14ac:dyDescent="0.2">
      <c r="A5461" s="1">
        <v>43810.550428240742</v>
      </c>
      <c r="B5461" t="s">
        <v>15428</v>
      </c>
      <c r="D5461">
        <v>0</v>
      </c>
      <c r="E5461">
        <v>0</v>
      </c>
      <c r="F5461">
        <v>0</v>
      </c>
      <c r="G5461" t="s">
        <v>15429</v>
      </c>
      <c r="K5461">
        <v>1.20475083689265E+18</v>
      </c>
      <c r="L5461" t="s">
        <v>15430</v>
      </c>
    </row>
    <row r="5462" spans="1:12" x14ac:dyDescent="0.2">
      <c r="A5462" s="1">
        <v>43810.550428240742</v>
      </c>
      <c r="B5462" t="s">
        <v>14711</v>
      </c>
      <c r="D5462">
        <v>0</v>
      </c>
      <c r="E5462">
        <v>0</v>
      </c>
      <c r="F5462">
        <v>0</v>
      </c>
      <c r="G5462" t="s">
        <v>15431</v>
      </c>
      <c r="K5462">
        <v>1.2047508365738801E+18</v>
      </c>
      <c r="L5462" t="s">
        <v>15432</v>
      </c>
    </row>
    <row r="5463" spans="1:12" x14ac:dyDescent="0.2">
      <c r="A5463" s="1">
        <v>43810.550428240742</v>
      </c>
      <c r="B5463" t="s">
        <v>14488</v>
      </c>
      <c r="D5463">
        <v>0</v>
      </c>
      <c r="E5463">
        <v>0</v>
      </c>
      <c r="F5463">
        <v>0</v>
      </c>
      <c r="G5463" t="s">
        <v>15433</v>
      </c>
      <c r="K5463">
        <v>1.20475083607473E+18</v>
      </c>
      <c r="L5463" t="s">
        <v>15434</v>
      </c>
    </row>
    <row r="5464" spans="1:12" x14ac:dyDescent="0.2">
      <c r="A5464" s="1">
        <v>43810.550428240742</v>
      </c>
      <c r="B5464" t="s">
        <v>14714</v>
      </c>
      <c r="D5464">
        <v>0</v>
      </c>
      <c r="E5464">
        <v>0</v>
      </c>
      <c r="F5464">
        <v>0</v>
      </c>
      <c r="G5464" t="s">
        <v>15435</v>
      </c>
      <c r="K5464">
        <v>1.2047508360034701E+18</v>
      </c>
      <c r="L5464" t="s">
        <v>15436</v>
      </c>
    </row>
    <row r="5465" spans="1:12" x14ac:dyDescent="0.2">
      <c r="A5465" s="1">
        <v>43810.550428240742</v>
      </c>
      <c r="B5465" t="s">
        <v>14723</v>
      </c>
      <c r="D5465">
        <v>0</v>
      </c>
      <c r="E5465">
        <v>0</v>
      </c>
      <c r="F5465">
        <v>0</v>
      </c>
      <c r="G5465" t="s">
        <v>15437</v>
      </c>
      <c r="K5465">
        <v>1.20475083583152E+18</v>
      </c>
      <c r="L5465" t="s">
        <v>15438</v>
      </c>
    </row>
    <row r="5466" spans="1:12" x14ac:dyDescent="0.2">
      <c r="A5466" s="1">
        <v>43810.550428240742</v>
      </c>
      <c r="B5466">
        <v>99779085</v>
      </c>
      <c r="D5466">
        <v>0</v>
      </c>
      <c r="E5466">
        <v>0</v>
      </c>
      <c r="F5466">
        <v>0</v>
      </c>
      <c r="G5466" t="s">
        <v>15439</v>
      </c>
      <c r="K5466">
        <v>1.2047508358146801E+18</v>
      </c>
      <c r="L5466" t="s">
        <v>15440</v>
      </c>
    </row>
    <row r="5467" spans="1:12" x14ac:dyDescent="0.2">
      <c r="A5467" s="1">
        <v>43810.550416666665</v>
      </c>
      <c r="B5467" t="s">
        <v>14764</v>
      </c>
      <c r="D5467">
        <v>0</v>
      </c>
      <c r="E5467">
        <v>0</v>
      </c>
      <c r="F5467">
        <v>0</v>
      </c>
      <c r="G5467" t="s">
        <v>15441</v>
      </c>
      <c r="K5467">
        <v>1.2047508342376699E+18</v>
      </c>
      <c r="L5467" t="s">
        <v>15442</v>
      </c>
    </row>
    <row r="5468" spans="1:12" x14ac:dyDescent="0.2">
      <c r="A5468" s="1">
        <v>43810.550416666665</v>
      </c>
      <c r="B5468" t="s">
        <v>14887</v>
      </c>
      <c r="D5468">
        <v>0</v>
      </c>
      <c r="E5468">
        <v>0</v>
      </c>
      <c r="F5468">
        <v>0</v>
      </c>
      <c r="G5468" t="s">
        <v>15443</v>
      </c>
      <c r="K5468">
        <v>1.2047508332226601E+18</v>
      </c>
      <c r="L5468" t="s">
        <v>15444</v>
      </c>
    </row>
    <row r="5469" spans="1:12" x14ac:dyDescent="0.2">
      <c r="A5469" s="1">
        <v>43810.550416666665</v>
      </c>
      <c r="B5469" t="s">
        <v>14623</v>
      </c>
      <c r="D5469">
        <v>0</v>
      </c>
      <c r="E5469">
        <v>0</v>
      </c>
      <c r="F5469">
        <v>0</v>
      </c>
      <c r="G5469" t="s">
        <v>15445</v>
      </c>
      <c r="K5469">
        <v>1.2047508325977101E+18</v>
      </c>
      <c r="L5469" t="s">
        <v>15446</v>
      </c>
    </row>
    <row r="5470" spans="1:12" x14ac:dyDescent="0.2">
      <c r="A5470" s="1">
        <v>43810.550416666665</v>
      </c>
      <c r="B5470" t="s">
        <v>14429</v>
      </c>
      <c r="D5470">
        <v>0</v>
      </c>
      <c r="E5470">
        <v>0</v>
      </c>
      <c r="F5470">
        <v>0</v>
      </c>
      <c r="G5470" t="s">
        <v>15447</v>
      </c>
      <c r="K5470">
        <v>1.2047508322579E+18</v>
      </c>
      <c r="L5470" t="s">
        <v>15448</v>
      </c>
    </row>
    <row r="5471" spans="1:12" x14ac:dyDescent="0.2">
      <c r="A5471" s="1">
        <v>43810.550416666665</v>
      </c>
      <c r="B5471" t="s">
        <v>14934</v>
      </c>
      <c r="D5471">
        <v>0</v>
      </c>
      <c r="E5471">
        <v>0</v>
      </c>
      <c r="F5471">
        <v>0</v>
      </c>
      <c r="G5471" t="s">
        <v>15449</v>
      </c>
      <c r="K5471">
        <v>1.2047508322285399E+18</v>
      </c>
      <c r="L5471" t="s">
        <v>15450</v>
      </c>
    </row>
    <row r="5472" spans="1:12" x14ac:dyDescent="0.2">
      <c r="A5472" s="1">
        <v>43810.550416666665</v>
      </c>
      <c r="B5472" t="s">
        <v>15451</v>
      </c>
      <c r="D5472">
        <v>0</v>
      </c>
      <c r="E5472">
        <v>0</v>
      </c>
      <c r="F5472">
        <v>1</v>
      </c>
      <c r="G5472" t="s">
        <v>15452</v>
      </c>
      <c r="K5472">
        <v>1.2047508314483999E+18</v>
      </c>
      <c r="L5472" t="s">
        <v>15453</v>
      </c>
    </row>
    <row r="5473" spans="1:12" x14ac:dyDescent="0.2">
      <c r="A5473" s="1">
        <v>43810.550416666665</v>
      </c>
      <c r="B5473" t="s">
        <v>14996</v>
      </c>
      <c r="D5473">
        <v>0</v>
      </c>
      <c r="E5473">
        <v>0</v>
      </c>
      <c r="F5473">
        <v>0</v>
      </c>
      <c r="G5473" t="s">
        <v>15454</v>
      </c>
      <c r="K5473">
        <v>1.20475083125551E+18</v>
      </c>
      <c r="L5473" t="s">
        <v>15455</v>
      </c>
    </row>
    <row r="5474" spans="1:12" x14ac:dyDescent="0.2">
      <c r="A5474" s="1">
        <v>43810.550393518519</v>
      </c>
      <c r="B5474" t="s">
        <v>15456</v>
      </c>
      <c r="D5474">
        <v>0</v>
      </c>
      <c r="E5474">
        <v>0</v>
      </c>
      <c r="F5474">
        <v>0</v>
      </c>
      <c r="G5474" t="s">
        <v>15457</v>
      </c>
      <c r="K5474">
        <v>1.2047508267466601E+18</v>
      </c>
      <c r="L5474" t="s">
        <v>15458</v>
      </c>
    </row>
    <row r="5475" spans="1:12" x14ac:dyDescent="0.2">
      <c r="A5475" s="1">
        <v>43810.550347222219</v>
      </c>
      <c r="B5475" t="s">
        <v>15459</v>
      </c>
      <c r="D5475">
        <v>0</v>
      </c>
      <c r="E5475">
        <v>0</v>
      </c>
      <c r="F5475">
        <v>0</v>
      </c>
      <c r="G5475" t="s">
        <v>15460</v>
      </c>
      <c r="K5475">
        <v>1.2047508061903501E+18</v>
      </c>
      <c r="L5475" t="s">
        <v>15461</v>
      </c>
    </row>
    <row r="5476" spans="1:12" x14ac:dyDescent="0.2">
      <c r="A5476" s="1">
        <v>43810.550208333334</v>
      </c>
      <c r="B5476" t="s">
        <v>14579</v>
      </c>
      <c r="D5476">
        <v>0</v>
      </c>
      <c r="E5476">
        <v>0</v>
      </c>
      <c r="F5476">
        <v>0</v>
      </c>
      <c r="G5476" t="s">
        <v>15462</v>
      </c>
      <c r="K5476">
        <v>1.2047507575112E+18</v>
      </c>
      <c r="L5476" t="s">
        <v>15463</v>
      </c>
    </row>
    <row r="5477" spans="1:12" x14ac:dyDescent="0.2">
      <c r="A5477" s="1">
        <v>43810.550208333334</v>
      </c>
      <c r="B5477" t="s">
        <v>15008</v>
      </c>
      <c r="D5477">
        <v>0</v>
      </c>
      <c r="E5477">
        <v>0</v>
      </c>
      <c r="F5477">
        <v>0</v>
      </c>
      <c r="G5477" t="s">
        <v>15464</v>
      </c>
      <c r="K5477">
        <v>1.20475075674785E+18</v>
      </c>
      <c r="L5477" t="s">
        <v>15465</v>
      </c>
    </row>
    <row r="5478" spans="1:12" x14ac:dyDescent="0.2">
      <c r="A5478" s="1">
        <v>43810.550185185188</v>
      </c>
      <c r="B5478" t="s">
        <v>15466</v>
      </c>
      <c r="D5478">
        <v>0</v>
      </c>
      <c r="E5478">
        <v>0</v>
      </c>
      <c r="F5478">
        <v>0</v>
      </c>
      <c r="G5478" t="s">
        <v>15467</v>
      </c>
      <c r="K5478">
        <v>1.2047507500579699E+18</v>
      </c>
      <c r="L5478" t="s">
        <v>15468</v>
      </c>
    </row>
    <row r="5479" spans="1:12" x14ac:dyDescent="0.2">
      <c r="A5479" s="1">
        <v>43810.550173611111</v>
      </c>
      <c r="B5479" t="s">
        <v>14812</v>
      </c>
      <c r="D5479">
        <v>0</v>
      </c>
      <c r="E5479">
        <v>0</v>
      </c>
      <c r="F5479">
        <v>0</v>
      </c>
      <c r="G5479" t="s">
        <v>15469</v>
      </c>
      <c r="K5479">
        <v>1.20475074725618E+18</v>
      </c>
      <c r="L5479" t="s">
        <v>15470</v>
      </c>
    </row>
    <row r="5480" spans="1:12" x14ac:dyDescent="0.2">
      <c r="A5480" s="1">
        <v>43810.550173611111</v>
      </c>
      <c r="B5480" t="s">
        <v>15025</v>
      </c>
      <c r="D5480">
        <v>0</v>
      </c>
      <c r="E5480">
        <v>0</v>
      </c>
      <c r="F5480">
        <v>0</v>
      </c>
      <c r="G5480" t="s">
        <v>15471</v>
      </c>
      <c r="K5480">
        <v>1.2047507455155599E+18</v>
      </c>
      <c r="L5480" t="s">
        <v>15472</v>
      </c>
    </row>
    <row r="5481" spans="1:12" x14ac:dyDescent="0.2">
      <c r="A5481" s="1">
        <v>43810.550173611111</v>
      </c>
      <c r="B5481" t="s">
        <v>15473</v>
      </c>
      <c r="D5481">
        <v>0</v>
      </c>
      <c r="E5481">
        <v>0</v>
      </c>
      <c r="F5481">
        <v>0</v>
      </c>
      <c r="G5481" t="s">
        <v>15474</v>
      </c>
      <c r="K5481">
        <v>1.20475074381681E+18</v>
      </c>
      <c r="L5481" t="s">
        <v>15475</v>
      </c>
    </row>
    <row r="5482" spans="1:12" x14ac:dyDescent="0.2">
      <c r="A5482" s="1">
        <v>43810.550104166665</v>
      </c>
      <c r="B5482" t="s">
        <v>14821</v>
      </c>
      <c r="D5482">
        <v>0</v>
      </c>
      <c r="E5482">
        <v>0</v>
      </c>
      <c r="F5482">
        <v>0</v>
      </c>
      <c r="G5482" t="s">
        <v>15476</v>
      </c>
      <c r="K5482">
        <v>1.2047507220945201E+18</v>
      </c>
      <c r="L5482" t="s">
        <v>15477</v>
      </c>
    </row>
    <row r="5483" spans="1:12" x14ac:dyDescent="0.2">
      <c r="A5483" s="1">
        <v>43810.550057870372</v>
      </c>
      <c r="B5483" t="s">
        <v>15478</v>
      </c>
      <c r="D5483">
        <v>0</v>
      </c>
      <c r="E5483">
        <v>0</v>
      </c>
      <c r="F5483">
        <v>0</v>
      </c>
      <c r="G5483" t="s">
        <v>15479</v>
      </c>
      <c r="K5483">
        <v>1.20475070535503E+18</v>
      </c>
      <c r="L5483" t="s">
        <v>15480</v>
      </c>
    </row>
    <row r="5484" spans="1:12" x14ac:dyDescent="0.2">
      <c r="A5484" s="1">
        <v>43810.550046296295</v>
      </c>
      <c r="B5484" t="s">
        <v>14708</v>
      </c>
      <c r="D5484">
        <v>0</v>
      </c>
      <c r="E5484">
        <v>0</v>
      </c>
      <c r="F5484">
        <v>0</v>
      </c>
      <c r="G5484" t="s">
        <v>15481</v>
      </c>
      <c r="K5484">
        <v>1.20475069928173E+18</v>
      </c>
      <c r="L5484" t="s">
        <v>15482</v>
      </c>
    </row>
    <row r="5485" spans="1:12" x14ac:dyDescent="0.2">
      <c r="A5485" s="1">
        <v>43810.55</v>
      </c>
      <c r="B5485" t="s">
        <v>15483</v>
      </c>
      <c r="D5485">
        <v>0</v>
      </c>
      <c r="E5485">
        <v>0</v>
      </c>
      <c r="F5485">
        <v>0</v>
      </c>
      <c r="G5485" t="s">
        <v>15460</v>
      </c>
      <c r="K5485">
        <v>1.2047506831587799E+18</v>
      </c>
      <c r="L5485" t="s">
        <v>15484</v>
      </c>
    </row>
    <row r="5486" spans="1:12" x14ac:dyDescent="0.2">
      <c r="A5486" s="1">
        <v>43810.549988425926</v>
      </c>
      <c r="B5486" t="s">
        <v>15485</v>
      </c>
      <c r="D5486">
        <v>0</v>
      </c>
      <c r="E5486">
        <v>0</v>
      </c>
      <c r="F5486">
        <v>1</v>
      </c>
      <c r="G5486" t="s">
        <v>15486</v>
      </c>
      <c r="K5486">
        <v>1.2047506761123599E+18</v>
      </c>
      <c r="L5486" t="s">
        <v>15487</v>
      </c>
    </row>
    <row r="5487" spans="1:12" x14ac:dyDescent="0.2">
      <c r="A5487" s="1">
        <v>43810.549953703703</v>
      </c>
      <c r="B5487" t="s">
        <v>14940</v>
      </c>
      <c r="D5487">
        <v>0</v>
      </c>
      <c r="E5487">
        <v>0</v>
      </c>
      <c r="F5487">
        <v>0</v>
      </c>
      <c r="G5487" t="s">
        <v>15488</v>
      </c>
      <c r="K5487">
        <v>1.2047506666249101E+18</v>
      </c>
      <c r="L5487" t="s">
        <v>15489</v>
      </c>
    </row>
    <row r="5488" spans="1:12" x14ac:dyDescent="0.2">
      <c r="A5488" s="1">
        <v>43810.549907407411</v>
      </c>
      <c r="B5488" t="s">
        <v>14573</v>
      </c>
      <c r="D5488">
        <v>0</v>
      </c>
      <c r="E5488">
        <v>0</v>
      </c>
      <c r="F5488">
        <v>0</v>
      </c>
      <c r="G5488" t="s">
        <v>15490</v>
      </c>
      <c r="K5488">
        <v>1.20475064687392E+18</v>
      </c>
      <c r="L5488" t="s">
        <v>15491</v>
      </c>
    </row>
    <row r="5489" spans="1:12" x14ac:dyDescent="0.2">
      <c r="A5489" s="1">
        <v>43810.549872685187</v>
      </c>
      <c r="B5489" t="s">
        <v>15055</v>
      </c>
      <c r="D5489">
        <v>0</v>
      </c>
      <c r="E5489">
        <v>0</v>
      </c>
      <c r="F5489">
        <v>0</v>
      </c>
      <c r="G5489" t="s">
        <v>15492</v>
      </c>
      <c r="K5489">
        <v>1.2047506374325499E+18</v>
      </c>
      <c r="L5489" t="s">
        <v>15493</v>
      </c>
    </row>
    <row r="5490" spans="1:12" x14ac:dyDescent="0.2">
      <c r="A5490" s="1">
        <v>43810.549861111111</v>
      </c>
      <c r="B5490" t="s">
        <v>15494</v>
      </c>
      <c r="D5490">
        <v>0</v>
      </c>
      <c r="E5490">
        <v>0</v>
      </c>
      <c r="F5490">
        <v>0</v>
      </c>
      <c r="G5490" t="s">
        <v>15495</v>
      </c>
      <c r="K5490">
        <v>1.2047506328397199E+18</v>
      </c>
      <c r="L5490" t="s">
        <v>15496</v>
      </c>
    </row>
    <row r="5491" spans="1:12" x14ac:dyDescent="0.2">
      <c r="A5491" s="1">
        <v>43810.549814814818</v>
      </c>
      <c r="B5491" t="s">
        <v>15497</v>
      </c>
      <c r="D5491">
        <v>0</v>
      </c>
      <c r="E5491">
        <v>2</v>
      </c>
      <c r="F5491">
        <v>1</v>
      </c>
      <c r="G5491" t="s">
        <v>15498</v>
      </c>
      <c r="K5491">
        <v>1.2047506152236401E+18</v>
      </c>
      <c r="L5491" t="s">
        <v>15499</v>
      </c>
    </row>
    <row r="5492" spans="1:12" x14ac:dyDescent="0.2">
      <c r="A5492" s="1">
        <v>43810.549803240741</v>
      </c>
      <c r="B5492" t="s">
        <v>14461</v>
      </c>
      <c r="D5492">
        <v>0</v>
      </c>
      <c r="E5492">
        <v>0</v>
      </c>
      <c r="F5492">
        <v>0</v>
      </c>
      <c r="G5492" t="s">
        <v>15500</v>
      </c>
      <c r="K5492">
        <v>1.2047506108196301E+18</v>
      </c>
      <c r="L5492" t="s">
        <v>15501</v>
      </c>
    </row>
    <row r="5493" spans="1:12" x14ac:dyDescent="0.2">
      <c r="A5493" s="1">
        <v>43810.549803240741</v>
      </c>
      <c r="B5493" t="s">
        <v>14393</v>
      </c>
      <c r="D5493">
        <v>0</v>
      </c>
      <c r="E5493">
        <v>0</v>
      </c>
      <c r="F5493">
        <v>0</v>
      </c>
      <c r="G5493" t="s">
        <v>15502</v>
      </c>
      <c r="K5493">
        <v>1.2047506107735301E+18</v>
      </c>
      <c r="L5493" t="s">
        <v>15503</v>
      </c>
    </row>
    <row r="5494" spans="1:12" x14ac:dyDescent="0.2">
      <c r="A5494" s="1">
        <v>43810.549780092595</v>
      </c>
      <c r="B5494" t="s">
        <v>15504</v>
      </c>
      <c r="D5494">
        <v>0</v>
      </c>
      <c r="E5494">
        <v>0</v>
      </c>
      <c r="F5494">
        <v>0</v>
      </c>
      <c r="G5494" t="s">
        <v>15505</v>
      </c>
      <c r="K5494">
        <v>1.20475060419262E+18</v>
      </c>
      <c r="L5494" t="s">
        <v>15506</v>
      </c>
    </row>
    <row r="5495" spans="1:12" x14ac:dyDescent="0.2">
      <c r="A5495" s="1">
        <v>43810.549687500003</v>
      </c>
      <c r="B5495" t="s">
        <v>15507</v>
      </c>
      <c r="D5495">
        <v>0</v>
      </c>
      <c r="E5495">
        <v>0</v>
      </c>
      <c r="F5495">
        <v>0</v>
      </c>
      <c r="G5495" t="s">
        <v>15508</v>
      </c>
      <c r="K5495">
        <v>1.2047505700635699E+18</v>
      </c>
      <c r="L5495" t="s">
        <v>15509</v>
      </c>
    </row>
    <row r="5496" spans="1:12" x14ac:dyDescent="0.2">
      <c r="A5496" s="1">
        <v>43810.549490740741</v>
      </c>
      <c r="B5496" t="s">
        <v>7238</v>
      </c>
      <c r="D5496">
        <v>0</v>
      </c>
      <c r="E5496">
        <v>0</v>
      </c>
      <c r="F5496">
        <v>0</v>
      </c>
      <c r="G5496" t="s">
        <v>15510</v>
      </c>
      <c r="K5496">
        <v>1.2047504971456699E+18</v>
      </c>
      <c r="L5496" t="s">
        <v>15511</v>
      </c>
    </row>
    <row r="5497" spans="1:12" x14ac:dyDescent="0.2">
      <c r="A5497" s="1">
        <v>43810.549490740741</v>
      </c>
      <c r="B5497" t="s">
        <v>15512</v>
      </c>
      <c r="D5497">
        <v>0</v>
      </c>
      <c r="E5497">
        <v>0</v>
      </c>
      <c r="F5497">
        <v>0</v>
      </c>
      <c r="G5497" t="s">
        <v>15513</v>
      </c>
      <c r="K5497">
        <v>1.2047504971330601E+18</v>
      </c>
      <c r="L5497" t="s">
        <v>15514</v>
      </c>
    </row>
    <row r="5498" spans="1:12" x14ac:dyDescent="0.2">
      <c r="A5498" s="1">
        <v>43810.549490740741</v>
      </c>
      <c r="B5498" t="s">
        <v>15515</v>
      </c>
      <c r="D5498">
        <v>0</v>
      </c>
      <c r="E5498">
        <v>0</v>
      </c>
      <c r="F5498">
        <v>1</v>
      </c>
      <c r="G5498" t="s">
        <v>15516</v>
      </c>
      <c r="K5498">
        <v>1.2047504957069399E+18</v>
      </c>
      <c r="L5498" t="s">
        <v>15517</v>
      </c>
    </row>
    <row r="5499" spans="1:12" x14ac:dyDescent="0.2">
      <c r="A5499" s="1">
        <v>43810.549456018518</v>
      </c>
      <c r="B5499" t="s">
        <v>15518</v>
      </c>
      <c r="D5499">
        <v>0</v>
      </c>
      <c r="E5499">
        <v>0</v>
      </c>
      <c r="F5499">
        <v>0</v>
      </c>
      <c r="G5499" t="s">
        <v>15519</v>
      </c>
      <c r="K5499">
        <v>1.2047504871673999E+18</v>
      </c>
      <c r="L5499" t="s">
        <v>15520</v>
      </c>
    </row>
    <row r="5500" spans="1:12" x14ac:dyDescent="0.2">
      <c r="A5500" s="1">
        <v>43810.549421296295</v>
      </c>
      <c r="B5500" t="s">
        <v>15521</v>
      </c>
      <c r="D5500">
        <v>0</v>
      </c>
      <c r="E5500">
        <v>0</v>
      </c>
      <c r="F5500">
        <v>0</v>
      </c>
      <c r="G5500" t="s">
        <v>15522</v>
      </c>
      <c r="K5500">
        <v>1.2047504725376799E+18</v>
      </c>
      <c r="L5500" t="s">
        <v>15523</v>
      </c>
    </row>
    <row r="5501" spans="1:12" x14ac:dyDescent="0.2">
      <c r="A5501" s="1">
        <v>43810.549421296295</v>
      </c>
      <c r="B5501" t="s">
        <v>15524</v>
      </c>
      <c r="D5501">
        <v>0</v>
      </c>
      <c r="E5501">
        <v>0</v>
      </c>
      <c r="F5501">
        <v>0</v>
      </c>
      <c r="G5501" t="s">
        <v>15525</v>
      </c>
      <c r="K5501">
        <v>1.20475047174077E+18</v>
      </c>
      <c r="L5501" t="s">
        <v>15526</v>
      </c>
    </row>
    <row r="5502" spans="1:12" x14ac:dyDescent="0.2">
      <c r="A5502" s="1">
        <v>43810.549409722225</v>
      </c>
      <c r="B5502" t="s">
        <v>15527</v>
      </c>
      <c r="D5502">
        <v>0</v>
      </c>
      <c r="E5502">
        <v>0</v>
      </c>
      <c r="F5502">
        <v>0</v>
      </c>
      <c r="G5502" t="s">
        <v>15528</v>
      </c>
      <c r="K5502">
        <v>1.20475046689214E+18</v>
      </c>
      <c r="L5502" t="s">
        <v>15529</v>
      </c>
    </row>
    <row r="5503" spans="1:12" x14ac:dyDescent="0.2">
      <c r="A5503" s="1">
        <v>43810.549398148149</v>
      </c>
      <c r="B5503" t="s">
        <v>15530</v>
      </c>
      <c r="D5503">
        <v>0</v>
      </c>
      <c r="E5503">
        <v>0</v>
      </c>
      <c r="F5503">
        <v>0</v>
      </c>
      <c r="G5503" t="s">
        <v>15531</v>
      </c>
      <c r="K5503">
        <v>1.2047504639980101E+18</v>
      </c>
      <c r="L5503" t="s">
        <v>15532</v>
      </c>
    </row>
    <row r="5504" spans="1:12" x14ac:dyDescent="0.2">
      <c r="A5504" s="1">
        <v>43810.549375000002</v>
      </c>
      <c r="B5504" t="s">
        <v>14646</v>
      </c>
      <c r="D5504">
        <v>0</v>
      </c>
      <c r="E5504">
        <v>0</v>
      </c>
      <c r="F5504">
        <v>0</v>
      </c>
      <c r="G5504" t="s">
        <v>15533</v>
      </c>
      <c r="K5504">
        <v>1.2047504539149599E+18</v>
      </c>
      <c r="L5504" t="s">
        <v>15534</v>
      </c>
    </row>
    <row r="5505" spans="1:12" x14ac:dyDescent="0.2">
      <c r="A5505" s="1">
        <v>43810.549363425926</v>
      </c>
      <c r="B5505" t="s">
        <v>14851</v>
      </c>
      <c r="D5505">
        <v>0</v>
      </c>
      <c r="E5505">
        <v>0</v>
      </c>
      <c r="F5505">
        <v>0</v>
      </c>
      <c r="G5505" t="s">
        <v>15535</v>
      </c>
      <c r="K5505">
        <v>1.20475045058048E+18</v>
      </c>
      <c r="L5505" t="s">
        <v>15536</v>
      </c>
    </row>
    <row r="5506" spans="1:12" x14ac:dyDescent="0.2">
      <c r="A5506" s="1">
        <v>43810.549340277779</v>
      </c>
      <c r="B5506" t="s">
        <v>14901</v>
      </c>
      <c r="D5506">
        <v>0</v>
      </c>
      <c r="E5506">
        <v>0</v>
      </c>
      <c r="F5506">
        <v>0</v>
      </c>
      <c r="G5506" t="s">
        <v>15537</v>
      </c>
      <c r="K5506">
        <v>1.2047504449684401E+18</v>
      </c>
      <c r="L5506" t="s">
        <v>15538</v>
      </c>
    </row>
    <row r="5507" spans="1:12" x14ac:dyDescent="0.2">
      <c r="A5507" s="1">
        <v>43810.549328703702</v>
      </c>
      <c r="B5507" t="s">
        <v>14405</v>
      </c>
      <c r="D5507">
        <v>0</v>
      </c>
      <c r="E5507">
        <v>0</v>
      </c>
      <c r="F5507">
        <v>0</v>
      </c>
      <c r="G5507" t="s">
        <v>15539</v>
      </c>
      <c r="K5507">
        <v>1.2047504409965E+18</v>
      </c>
      <c r="L5507" t="s">
        <v>15540</v>
      </c>
    </row>
    <row r="5508" spans="1:12" x14ac:dyDescent="0.2">
      <c r="A5508" s="1">
        <v>43810.549328703702</v>
      </c>
      <c r="B5508" t="s">
        <v>15541</v>
      </c>
      <c r="D5508">
        <v>0</v>
      </c>
      <c r="E5508">
        <v>0</v>
      </c>
      <c r="F5508">
        <v>0</v>
      </c>
      <c r="G5508" t="s">
        <v>15542</v>
      </c>
      <c r="K5508">
        <v>1.2047504407196101E+18</v>
      </c>
      <c r="L5508" t="s">
        <v>15543</v>
      </c>
    </row>
    <row r="5509" spans="1:12" x14ac:dyDescent="0.2">
      <c r="A5509" s="1">
        <v>43810.549328703702</v>
      </c>
      <c r="B5509" t="s">
        <v>14755</v>
      </c>
      <c r="D5509">
        <v>0</v>
      </c>
      <c r="E5509">
        <v>0</v>
      </c>
      <c r="F5509">
        <v>0</v>
      </c>
      <c r="G5509" t="s">
        <v>15544</v>
      </c>
      <c r="K5509">
        <v>1.20475043868542E+18</v>
      </c>
      <c r="L5509" t="s">
        <v>15545</v>
      </c>
    </row>
    <row r="5510" spans="1:12" x14ac:dyDescent="0.2">
      <c r="A5510" s="1">
        <v>43810.549317129633</v>
      </c>
      <c r="B5510" t="s">
        <v>14479</v>
      </c>
      <c r="D5510">
        <v>0</v>
      </c>
      <c r="E5510">
        <v>0</v>
      </c>
      <c r="F5510">
        <v>2</v>
      </c>
      <c r="G5510" t="s">
        <v>15546</v>
      </c>
      <c r="K5510">
        <v>1.2047504333586801E+18</v>
      </c>
      <c r="L5510" t="s">
        <v>15547</v>
      </c>
    </row>
    <row r="5511" spans="1:12" x14ac:dyDescent="0.2">
      <c r="A5511" s="1">
        <v>43810.549317129633</v>
      </c>
      <c r="B5511" t="s">
        <v>14411</v>
      </c>
      <c r="D5511">
        <v>0</v>
      </c>
      <c r="E5511">
        <v>0</v>
      </c>
      <c r="F5511">
        <v>0</v>
      </c>
      <c r="G5511" t="s">
        <v>15548</v>
      </c>
      <c r="K5511">
        <v>1.2047504332957701E+18</v>
      </c>
      <c r="L5511" t="s">
        <v>15549</v>
      </c>
    </row>
    <row r="5512" spans="1:12" x14ac:dyDescent="0.2">
      <c r="A5512" s="1">
        <v>43810.549293981479</v>
      </c>
      <c r="B5512" t="s">
        <v>15550</v>
      </c>
      <c r="D5512">
        <v>0</v>
      </c>
      <c r="E5512">
        <v>0</v>
      </c>
      <c r="F5512">
        <v>0</v>
      </c>
      <c r="G5512" t="s">
        <v>15551</v>
      </c>
      <c r="K5512">
        <v>1.2047504276921201E+18</v>
      </c>
      <c r="L5512" t="s">
        <v>15552</v>
      </c>
    </row>
    <row r="5513" spans="1:12" x14ac:dyDescent="0.2">
      <c r="A5513" s="1">
        <v>43810.549293981479</v>
      </c>
      <c r="B5513" t="s">
        <v>15553</v>
      </c>
      <c r="D5513">
        <v>0</v>
      </c>
      <c r="E5513">
        <v>0</v>
      </c>
      <c r="F5513">
        <v>0</v>
      </c>
      <c r="G5513" t="s">
        <v>15554</v>
      </c>
      <c r="K5513">
        <v>1.2047504275075599E+18</v>
      </c>
      <c r="L5513" t="s">
        <v>15555</v>
      </c>
    </row>
    <row r="5514" spans="1:12" x14ac:dyDescent="0.2">
      <c r="A5514" s="1">
        <v>43810.549293981479</v>
      </c>
      <c r="B5514" t="s">
        <v>14473</v>
      </c>
      <c r="D5514">
        <v>0</v>
      </c>
      <c r="E5514">
        <v>0</v>
      </c>
      <c r="F5514">
        <v>0</v>
      </c>
      <c r="G5514" t="s">
        <v>15556</v>
      </c>
      <c r="K5514">
        <v>1.20475042452546E+18</v>
      </c>
      <c r="L5514" t="s">
        <v>15557</v>
      </c>
    </row>
    <row r="5515" spans="1:12" x14ac:dyDescent="0.2">
      <c r="A5515" s="1">
        <v>43810.549270833333</v>
      </c>
      <c r="B5515" t="s">
        <v>15558</v>
      </c>
      <c r="D5515">
        <v>0</v>
      </c>
      <c r="E5515">
        <v>0</v>
      </c>
      <c r="F5515">
        <v>0</v>
      </c>
      <c r="G5515" t="s">
        <v>15559</v>
      </c>
      <c r="K5515">
        <v>1.2047504166066401E+18</v>
      </c>
      <c r="L5515" t="s">
        <v>15560</v>
      </c>
    </row>
    <row r="5516" spans="1:12" x14ac:dyDescent="0.2">
      <c r="A5516" s="1">
        <v>43810.549259259256</v>
      </c>
      <c r="B5516" t="s">
        <v>15561</v>
      </c>
      <c r="D5516">
        <v>0</v>
      </c>
      <c r="E5516">
        <v>0</v>
      </c>
      <c r="F5516">
        <v>0</v>
      </c>
      <c r="G5516" t="s">
        <v>15562</v>
      </c>
      <c r="K5516">
        <v>1.2047504136034501E+18</v>
      </c>
      <c r="L5516" t="s">
        <v>15563</v>
      </c>
    </row>
    <row r="5517" spans="1:12" x14ac:dyDescent="0.2">
      <c r="A5517" s="1">
        <v>43810.549247685187</v>
      </c>
      <c r="B5517" t="s">
        <v>14782</v>
      </c>
      <c r="D5517">
        <v>0</v>
      </c>
      <c r="E5517">
        <v>0</v>
      </c>
      <c r="F5517">
        <v>0</v>
      </c>
      <c r="G5517" t="s">
        <v>15564</v>
      </c>
      <c r="K5517">
        <v>1.2047504102396101E+18</v>
      </c>
      <c r="L5517" t="s">
        <v>15565</v>
      </c>
    </row>
    <row r="5518" spans="1:12" x14ac:dyDescent="0.2">
      <c r="A5518" s="1">
        <v>43810.549247685187</v>
      </c>
      <c r="B5518" t="s">
        <v>15065</v>
      </c>
      <c r="D5518">
        <v>0</v>
      </c>
      <c r="E5518">
        <v>0</v>
      </c>
      <c r="F5518">
        <v>0</v>
      </c>
      <c r="G5518" t="s">
        <v>15566</v>
      </c>
      <c r="K5518">
        <v>1.20475040799986E+18</v>
      </c>
      <c r="L5518" t="s">
        <v>15567</v>
      </c>
    </row>
    <row r="5519" spans="1:12" x14ac:dyDescent="0.2">
      <c r="A5519" s="1">
        <v>43810.54923611111</v>
      </c>
      <c r="B5519" t="s">
        <v>15568</v>
      </c>
      <c r="D5519">
        <v>0</v>
      </c>
      <c r="E5519">
        <v>0</v>
      </c>
      <c r="F5519">
        <v>0</v>
      </c>
      <c r="G5519" t="s">
        <v>15569</v>
      </c>
      <c r="K5519">
        <v>1.2047504038349599E+18</v>
      </c>
      <c r="L5519" t="s">
        <v>15570</v>
      </c>
    </row>
    <row r="5520" spans="1:12" x14ac:dyDescent="0.2">
      <c r="A5520" s="1">
        <v>43810.54923611111</v>
      </c>
      <c r="B5520" t="s">
        <v>14606</v>
      </c>
      <c r="D5520">
        <v>0</v>
      </c>
      <c r="E5520">
        <v>0</v>
      </c>
      <c r="F5520">
        <v>0</v>
      </c>
      <c r="G5520" t="s">
        <v>15571</v>
      </c>
      <c r="K5520">
        <v>1.2047504035454999E+18</v>
      </c>
      <c r="L5520" t="s">
        <v>15572</v>
      </c>
    </row>
    <row r="5521" spans="1:12" x14ac:dyDescent="0.2">
      <c r="A5521" s="1">
        <v>43810.549224537041</v>
      </c>
      <c r="B5521" t="s">
        <v>14402</v>
      </c>
      <c r="D5521">
        <v>0</v>
      </c>
      <c r="E5521">
        <v>0</v>
      </c>
      <c r="F5521">
        <v>0</v>
      </c>
      <c r="G5521" t="s">
        <v>15573</v>
      </c>
      <c r="K5521">
        <v>1.2047504022956101E+18</v>
      </c>
      <c r="L5521" t="s">
        <v>15574</v>
      </c>
    </row>
    <row r="5522" spans="1:12" x14ac:dyDescent="0.2">
      <c r="A5522" s="1">
        <v>43810.549224537041</v>
      </c>
      <c r="B5522" t="s">
        <v>14317</v>
      </c>
      <c r="D5522">
        <v>0</v>
      </c>
      <c r="E5522">
        <v>0</v>
      </c>
      <c r="F5522">
        <v>0</v>
      </c>
      <c r="G5522" t="s">
        <v>15575</v>
      </c>
      <c r="K5522">
        <v>1.2047504022578501E+18</v>
      </c>
      <c r="L5522" t="s">
        <v>15576</v>
      </c>
    </row>
    <row r="5523" spans="1:12" x14ac:dyDescent="0.2">
      <c r="A5523" s="1">
        <v>43810.549212962964</v>
      </c>
      <c r="B5523" t="s">
        <v>14937</v>
      </c>
      <c r="D5523">
        <v>0</v>
      </c>
      <c r="E5523">
        <v>0</v>
      </c>
      <c r="F5523">
        <v>0</v>
      </c>
      <c r="G5523" t="s">
        <v>15577</v>
      </c>
      <c r="K5523">
        <v>1.2047503983152499E+18</v>
      </c>
      <c r="L5523" t="s">
        <v>15578</v>
      </c>
    </row>
    <row r="5524" spans="1:12" x14ac:dyDescent="0.2">
      <c r="A5524" s="1">
        <v>43810.549201388887</v>
      </c>
      <c r="B5524" t="s">
        <v>15579</v>
      </c>
      <c r="D5524">
        <v>0</v>
      </c>
      <c r="E5524">
        <v>0</v>
      </c>
      <c r="F5524">
        <v>0</v>
      </c>
      <c r="G5524" t="s">
        <v>15580</v>
      </c>
      <c r="K5524">
        <v>1.2047503918182999E+18</v>
      </c>
      <c r="L5524" t="s">
        <v>15581</v>
      </c>
    </row>
    <row r="5525" spans="1:12" x14ac:dyDescent="0.2">
      <c r="A5525" s="1">
        <v>43810.549189814818</v>
      </c>
      <c r="B5525" t="s">
        <v>14512</v>
      </c>
      <c r="D5525">
        <v>0</v>
      </c>
      <c r="E5525">
        <v>0</v>
      </c>
      <c r="F5525">
        <v>0</v>
      </c>
      <c r="G5525" t="s">
        <v>15582</v>
      </c>
      <c r="K5525">
        <v>1.2047503872297201E+18</v>
      </c>
      <c r="L5525" t="s">
        <v>15583</v>
      </c>
    </row>
    <row r="5526" spans="1:12" x14ac:dyDescent="0.2">
      <c r="A5526" s="1">
        <v>43810.549178240741</v>
      </c>
      <c r="B5526" t="s">
        <v>14943</v>
      </c>
      <c r="D5526">
        <v>0</v>
      </c>
      <c r="E5526">
        <v>0</v>
      </c>
      <c r="F5526">
        <v>0</v>
      </c>
      <c r="G5526" t="s">
        <v>15584</v>
      </c>
      <c r="K5526">
        <v>1.2047503861433999E+18</v>
      </c>
      <c r="L5526" t="s">
        <v>15585</v>
      </c>
    </row>
    <row r="5527" spans="1:12" x14ac:dyDescent="0.2">
      <c r="A5527" s="1">
        <v>43810.549155092594</v>
      </c>
      <c r="B5527" t="s">
        <v>14326</v>
      </c>
      <c r="D5527">
        <v>0</v>
      </c>
      <c r="E5527">
        <v>0</v>
      </c>
      <c r="F5527">
        <v>0</v>
      </c>
      <c r="G5527" t="s">
        <v>15586</v>
      </c>
      <c r="K5527">
        <v>1.20475037721792E+18</v>
      </c>
      <c r="L5527" t="s">
        <v>15587</v>
      </c>
    </row>
    <row r="5528" spans="1:12" x14ac:dyDescent="0.2">
      <c r="A5528" s="1">
        <v>43810.549155092594</v>
      </c>
      <c r="B5528" t="s">
        <v>14335</v>
      </c>
      <c r="D5528">
        <v>0</v>
      </c>
      <c r="E5528">
        <v>0</v>
      </c>
      <c r="F5528">
        <v>0</v>
      </c>
      <c r="G5528" t="s">
        <v>15588</v>
      </c>
      <c r="K5528">
        <v>1.2047503771130701E+18</v>
      </c>
      <c r="L5528" t="s">
        <v>15589</v>
      </c>
    </row>
    <row r="5529" spans="1:12" x14ac:dyDescent="0.2">
      <c r="A5529" s="1">
        <v>43810.549155092594</v>
      </c>
      <c r="B5529" t="s">
        <v>15590</v>
      </c>
      <c r="D5529">
        <v>0</v>
      </c>
      <c r="E5529">
        <v>0</v>
      </c>
      <c r="F5529">
        <v>0</v>
      </c>
      <c r="G5529" t="s">
        <v>15591</v>
      </c>
      <c r="K5529">
        <v>1.2047503755653801E+18</v>
      </c>
      <c r="L5529" t="s">
        <v>15592</v>
      </c>
    </row>
    <row r="5530" spans="1:12" x14ac:dyDescent="0.2">
      <c r="A5530" s="1">
        <v>43810.549155092594</v>
      </c>
      <c r="B5530" t="s">
        <v>14359</v>
      </c>
      <c r="D5530">
        <v>0</v>
      </c>
      <c r="E5530">
        <v>0</v>
      </c>
      <c r="F5530">
        <v>0</v>
      </c>
      <c r="G5530" t="s">
        <v>15593</v>
      </c>
      <c r="K5530">
        <v>1.20475037530514E+18</v>
      </c>
      <c r="L5530" t="s">
        <v>15594</v>
      </c>
    </row>
    <row r="5531" spans="1:12" x14ac:dyDescent="0.2">
      <c r="A5531" s="1">
        <v>43810.549143518518</v>
      </c>
      <c r="B5531" t="s">
        <v>15595</v>
      </c>
      <c r="D5531">
        <v>0</v>
      </c>
      <c r="E5531">
        <v>0</v>
      </c>
      <c r="F5531">
        <v>0</v>
      </c>
      <c r="G5531" t="s">
        <v>15596</v>
      </c>
      <c r="K5531">
        <v>1.20475036986943E+18</v>
      </c>
      <c r="L5531" t="s">
        <v>15597</v>
      </c>
    </row>
    <row r="5532" spans="1:12" x14ac:dyDescent="0.2">
      <c r="A5532" s="1">
        <v>43810.549131944441</v>
      </c>
      <c r="B5532" t="s">
        <v>14455</v>
      </c>
      <c r="D5532">
        <v>0</v>
      </c>
      <c r="E5532">
        <v>0</v>
      </c>
      <c r="F5532">
        <v>0</v>
      </c>
      <c r="G5532" t="s">
        <v>15598</v>
      </c>
      <c r="K5532">
        <v>1.2047503673319601E+18</v>
      </c>
      <c r="L5532" t="s">
        <v>15599</v>
      </c>
    </row>
    <row r="5533" spans="1:12" x14ac:dyDescent="0.2">
      <c r="A5533" s="1">
        <v>43810.549120370371</v>
      </c>
      <c r="B5533" t="s">
        <v>15600</v>
      </c>
      <c r="D5533">
        <v>16</v>
      </c>
      <c r="E5533">
        <v>39</v>
      </c>
      <c r="F5533">
        <v>10</v>
      </c>
      <c r="G5533" t="s">
        <v>15601</v>
      </c>
      <c r="K5533">
        <v>1.20475036376258E+18</v>
      </c>
      <c r="L5533" t="s">
        <v>15602</v>
      </c>
    </row>
    <row r="5534" spans="1:12" x14ac:dyDescent="0.2">
      <c r="A5534" s="1">
        <v>43810.549074074072</v>
      </c>
      <c r="B5534" t="s">
        <v>15603</v>
      </c>
      <c r="D5534">
        <v>0</v>
      </c>
      <c r="E5534">
        <v>0</v>
      </c>
      <c r="F5534">
        <v>0</v>
      </c>
      <c r="G5534" t="s">
        <v>15604</v>
      </c>
      <c r="K5534">
        <v>1.2047503460626099E+18</v>
      </c>
      <c r="L5534" t="s">
        <v>15605</v>
      </c>
    </row>
    <row r="5535" spans="1:12" x14ac:dyDescent="0.2">
      <c r="A5535" s="1">
        <v>43810.549062500002</v>
      </c>
      <c r="B5535" t="s">
        <v>15606</v>
      </c>
      <c r="D5535">
        <v>0</v>
      </c>
      <c r="E5535">
        <v>0</v>
      </c>
      <c r="F5535">
        <v>0</v>
      </c>
      <c r="G5535" t="s">
        <v>15607</v>
      </c>
      <c r="K5535">
        <v>1.20475034296305E+18</v>
      </c>
      <c r="L5535" t="s">
        <v>15608</v>
      </c>
    </row>
    <row r="5536" spans="1:12" x14ac:dyDescent="0.2">
      <c r="A5536" s="1">
        <v>43810.549062500002</v>
      </c>
      <c r="B5536" t="s">
        <v>14699</v>
      </c>
      <c r="D5536">
        <v>0</v>
      </c>
      <c r="E5536">
        <v>0</v>
      </c>
      <c r="F5536">
        <v>0</v>
      </c>
      <c r="G5536" t="s">
        <v>15609</v>
      </c>
      <c r="K5536">
        <v>1.2047503428497999E+18</v>
      </c>
      <c r="L5536" t="s">
        <v>15610</v>
      </c>
    </row>
    <row r="5537" spans="1:12" x14ac:dyDescent="0.2">
      <c r="A5537" s="1">
        <v>43810.549039351848</v>
      </c>
      <c r="B5537" t="s">
        <v>14387</v>
      </c>
      <c r="D5537">
        <v>0</v>
      </c>
      <c r="E5537">
        <v>0</v>
      </c>
      <c r="F5537">
        <v>0</v>
      </c>
      <c r="G5537" t="s">
        <v>15611</v>
      </c>
      <c r="K5537">
        <v>1.20475033544259E+18</v>
      </c>
      <c r="L5537" t="s">
        <v>15612</v>
      </c>
    </row>
    <row r="5538" spans="1:12" x14ac:dyDescent="0.2">
      <c r="A5538" s="1">
        <v>43810.549016203702</v>
      </c>
      <c r="B5538" t="s">
        <v>14500</v>
      </c>
      <c r="D5538">
        <v>0</v>
      </c>
      <c r="E5538">
        <v>0</v>
      </c>
      <c r="F5538">
        <v>0</v>
      </c>
      <c r="G5538" t="s">
        <v>15613</v>
      </c>
      <c r="K5538">
        <v>1.20475032690718E+18</v>
      </c>
      <c r="L5538" t="s">
        <v>15614</v>
      </c>
    </row>
    <row r="5539" spans="1:12" x14ac:dyDescent="0.2">
      <c r="A5539" s="1">
        <v>43810.548993055556</v>
      </c>
      <c r="B5539" t="s">
        <v>14779</v>
      </c>
      <c r="D5539">
        <v>0</v>
      </c>
      <c r="E5539">
        <v>0</v>
      </c>
      <c r="F5539">
        <v>0</v>
      </c>
      <c r="G5539" t="s">
        <v>15615</v>
      </c>
      <c r="K5539">
        <v>1.20475031602303E+18</v>
      </c>
      <c r="L5539" t="s">
        <v>15616</v>
      </c>
    </row>
    <row r="5540" spans="1:12" x14ac:dyDescent="0.2">
      <c r="A5540" s="1">
        <v>43810.548993055556</v>
      </c>
      <c r="B5540" t="s">
        <v>14687</v>
      </c>
      <c r="D5540">
        <v>0</v>
      </c>
      <c r="E5540">
        <v>0</v>
      </c>
      <c r="F5540">
        <v>0</v>
      </c>
      <c r="G5540" t="s">
        <v>15617</v>
      </c>
      <c r="K5540">
        <v>1.20475031586365E+18</v>
      </c>
      <c r="L5540" t="s">
        <v>15618</v>
      </c>
    </row>
    <row r="5541" spans="1:12" x14ac:dyDescent="0.2">
      <c r="A5541" s="1">
        <v>43810.548981481479</v>
      </c>
      <c r="B5541" t="s">
        <v>14931</v>
      </c>
      <c r="D5541">
        <v>0</v>
      </c>
      <c r="E5541">
        <v>0</v>
      </c>
      <c r="F5541">
        <v>0</v>
      </c>
      <c r="G5541" t="s">
        <v>15619</v>
      </c>
      <c r="K5541">
        <v>1.2047503145759401E+18</v>
      </c>
      <c r="L5541" t="s">
        <v>15620</v>
      </c>
    </row>
    <row r="5542" spans="1:12" x14ac:dyDescent="0.2">
      <c r="A5542" s="1">
        <v>43810.548981481479</v>
      </c>
      <c r="B5542" t="s">
        <v>15621</v>
      </c>
      <c r="D5542">
        <v>0</v>
      </c>
      <c r="E5542">
        <v>0</v>
      </c>
      <c r="F5542">
        <v>0</v>
      </c>
      <c r="G5542" t="s">
        <v>15622</v>
      </c>
      <c r="K5542">
        <v>1.2047503145591401E+18</v>
      </c>
      <c r="L5542" t="s">
        <v>15623</v>
      </c>
    </row>
    <row r="5543" spans="1:12" x14ac:dyDescent="0.2">
      <c r="A5543" s="1">
        <v>43810.54896990741</v>
      </c>
      <c r="B5543" t="s">
        <v>14582</v>
      </c>
      <c r="D5543">
        <v>0</v>
      </c>
      <c r="E5543">
        <v>0</v>
      </c>
      <c r="F5543">
        <v>0</v>
      </c>
      <c r="G5543" t="s">
        <v>15624</v>
      </c>
      <c r="K5543">
        <v>1.20475030772669E+18</v>
      </c>
      <c r="L5543" t="s">
        <v>15625</v>
      </c>
    </row>
    <row r="5544" spans="1:12" x14ac:dyDescent="0.2">
      <c r="A5544" s="1">
        <v>43810.548958333333</v>
      </c>
      <c r="B5544" t="s">
        <v>15626</v>
      </c>
      <c r="D5544">
        <v>0</v>
      </c>
      <c r="E5544">
        <v>0</v>
      </c>
      <c r="F5544">
        <v>0</v>
      </c>
      <c r="G5544" t="s">
        <v>15627</v>
      </c>
      <c r="K5544">
        <v>1.20475030685426E+18</v>
      </c>
      <c r="L5544" t="s">
        <v>15628</v>
      </c>
    </row>
    <row r="5545" spans="1:12" x14ac:dyDescent="0.2">
      <c r="A5545" s="1">
        <v>43810.548946759256</v>
      </c>
      <c r="B5545" t="s">
        <v>14529</v>
      </c>
      <c r="D5545">
        <v>0</v>
      </c>
      <c r="E5545">
        <v>0</v>
      </c>
      <c r="F5545">
        <v>0</v>
      </c>
      <c r="G5545" t="s">
        <v>15629</v>
      </c>
      <c r="K5545">
        <v>1.20475030130095E+18</v>
      </c>
      <c r="L5545" t="s">
        <v>15630</v>
      </c>
    </row>
    <row r="5546" spans="1:12" x14ac:dyDescent="0.2">
      <c r="A5546" s="1">
        <v>43810.54891203704</v>
      </c>
      <c r="B5546" t="s">
        <v>14815</v>
      </c>
      <c r="D5546">
        <v>0</v>
      </c>
      <c r="E5546">
        <v>0</v>
      </c>
      <c r="F5546">
        <v>0</v>
      </c>
      <c r="G5546" t="s">
        <v>15631</v>
      </c>
      <c r="K5546">
        <v>1.20475028823997E+18</v>
      </c>
      <c r="L5546" t="s">
        <v>15632</v>
      </c>
    </row>
    <row r="5547" spans="1:12" x14ac:dyDescent="0.2">
      <c r="A5547" s="1">
        <v>43810.54886574074</v>
      </c>
      <c r="B5547" t="s">
        <v>15633</v>
      </c>
      <c r="D5547">
        <v>0</v>
      </c>
      <c r="E5547">
        <v>0</v>
      </c>
      <c r="F5547">
        <v>0</v>
      </c>
      <c r="G5547" t="s">
        <v>15634</v>
      </c>
      <c r="K5547">
        <v>1.2047502712026399E+18</v>
      </c>
      <c r="L5547" t="s">
        <v>15635</v>
      </c>
    </row>
    <row r="5548" spans="1:12" x14ac:dyDescent="0.2">
      <c r="A5548" s="1">
        <v>43810.548854166664</v>
      </c>
      <c r="B5548" t="s">
        <v>15636</v>
      </c>
      <c r="D5548">
        <v>0</v>
      </c>
      <c r="E5548">
        <v>0</v>
      </c>
      <c r="F5548">
        <v>0</v>
      </c>
      <c r="G5548" t="s">
        <v>15637</v>
      </c>
      <c r="K5548">
        <v>1.20475026659728E+18</v>
      </c>
      <c r="L5548" t="s">
        <v>15638</v>
      </c>
    </row>
    <row r="5549" spans="1:12" x14ac:dyDescent="0.2">
      <c r="A5549" s="1">
        <v>43810.548831018517</v>
      </c>
      <c r="B5549" t="s">
        <v>14797</v>
      </c>
      <c r="D5549">
        <v>0</v>
      </c>
      <c r="E5549">
        <v>0</v>
      </c>
      <c r="F5549">
        <v>0</v>
      </c>
      <c r="G5549" t="s">
        <v>15639</v>
      </c>
      <c r="K5549">
        <v>1.2047502579361101E+18</v>
      </c>
      <c r="L5549" t="s">
        <v>15640</v>
      </c>
    </row>
    <row r="5550" spans="1:12" x14ac:dyDescent="0.2">
      <c r="A5550" s="1">
        <v>43810.548796296294</v>
      </c>
      <c r="B5550" t="s">
        <v>15641</v>
      </c>
      <c r="D5550">
        <v>0</v>
      </c>
      <c r="E5550">
        <v>0</v>
      </c>
      <c r="F5550">
        <v>0</v>
      </c>
      <c r="G5550" t="s">
        <v>15642</v>
      </c>
      <c r="K5550">
        <v>1.2047502446066099E+18</v>
      </c>
      <c r="L5550" t="s">
        <v>15643</v>
      </c>
    </row>
    <row r="5551" spans="1:12" x14ac:dyDescent="0.2">
      <c r="A5551" s="1">
        <v>43810.548750000002</v>
      </c>
      <c r="B5551" t="s">
        <v>15644</v>
      </c>
      <c r="D5551">
        <v>0</v>
      </c>
      <c r="E5551">
        <v>0</v>
      </c>
      <c r="F5551">
        <v>0</v>
      </c>
      <c r="G5551" t="s">
        <v>15645</v>
      </c>
      <c r="K5551">
        <v>1.20475022902478E+18</v>
      </c>
      <c r="L5551" t="s">
        <v>15646</v>
      </c>
    </row>
    <row r="5552" spans="1:12" x14ac:dyDescent="0.2">
      <c r="A5552" s="1">
        <v>43810.548715277779</v>
      </c>
      <c r="B5552" t="s">
        <v>15647</v>
      </c>
      <c r="D5552">
        <v>0</v>
      </c>
      <c r="E5552">
        <v>0</v>
      </c>
      <c r="F5552">
        <v>0</v>
      </c>
      <c r="G5552" t="s">
        <v>15648</v>
      </c>
      <c r="K5552">
        <v>1.20475021659279E+18</v>
      </c>
      <c r="L5552" t="s">
        <v>15649</v>
      </c>
    </row>
    <row r="5553" spans="1:12" x14ac:dyDescent="0.2">
      <c r="A5553" s="1">
        <v>43810.548692129632</v>
      </c>
      <c r="B5553" t="s">
        <v>15650</v>
      </c>
      <c r="D5553">
        <v>0</v>
      </c>
      <c r="E5553">
        <v>0</v>
      </c>
      <c r="F5553">
        <v>0</v>
      </c>
      <c r="G5553" t="s">
        <v>15651</v>
      </c>
      <c r="K5553">
        <v>1.2047502096890099E+18</v>
      </c>
      <c r="L5553" t="s">
        <v>15652</v>
      </c>
    </row>
    <row r="5554" spans="1:12" x14ac:dyDescent="0.2">
      <c r="A5554" s="1">
        <v>43810.548692129632</v>
      </c>
      <c r="B5554" t="s">
        <v>15653</v>
      </c>
      <c r="D5554">
        <v>0</v>
      </c>
      <c r="E5554">
        <v>0</v>
      </c>
      <c r="F5554">
        <v>0</v>
      </c>
      <c r="G5554" t="s">
        <v>15654</v>
      </c>
      <c r="K5554">
        <v>1.2047502077093E+18</v>
      </c>
      <c r="L5554" t="s">
        <v>15655</v>
      </c>
    </row>
    <row r="5555" spans="1:12" x14ac:dyDescent="0.2">
      <c r="A5555" s="1">
        <v>43810.548668981479</v>
      </c>
      <c r="B5555" t="s">
        <v>5127</v>
      </c>
      <c r="D5555">
        <v>11</v>
      </c>
      <c r="E5555">
        <v>9</v>
      </c>
      <c r="F5555">
        <v>10</v>
      </c>
      <c r="G5555" t="s">
        <v>15656</v>
      </c>
      <c r="K5555">
        <v>1.2047502004825101E+18</v>
      </c>
      <c r="L5555" t="s">
        <v>15657</v>
      </c>
    </row>
    <row r="5556" spans="1:12" x14ac:dyDescent="0.2">
      <c r="A5556" s="1">
        <v>43810.548657407409</v>
      </c>
      <c r="B5556" t="s">
        <v>15658</v>
      </c>
      <c r="D5556">
        <v>0</v>
      </c>
      <c r="E5556">
        <v>0</v>
      </c>
      <c r="F5556">
        <v>0</v>
      </c>
      <c r="G5556" t="s">
        <v>15659</v>
      </c>
      <c r="K5556">
        <v>1.20475019479086E+18</v>
      </c>
      <c r="L5556" t="s">
        <v>15660</v>
      </c>
    </row>
    <row r="5557" spans="1:12" x14ac:dyDescent="0.2">
      <c r="A5557" s="1">
        <v>43810.548634259256</v>
      </c>
      <c r="B5557" t="s">
        <v>14503</v>
      </c>
      <c r="D5557">
        <v>0</v>
      </c>
      <c r="E5557">
        <v>0</v>
      </c>
      <c r="F5557">
        <v>0</v>
      </c>
      <c r="G5557" t="s">
        <v>15661</v>
      </c>
      <c r="K5557">
        <v>1.20475018724525E+18</v>
      </c>
      <c r="L5557" t="s">
        <v>15662</v>
      </c>
    </row>
    <row r="5558" spans="1:12" x14ac:dyDescent="0.2">
      <c r="A5558" s="1">
        <v>43810.548634259256</v>
      </c>
      <c r="B5558" t="s">
        <v>15663</v>
      </c>
      <c r="D5558">
        <v>0</v>
      </c>
      <c r="E5558">
        <v>0</v>
      </c>
      <c r="F5558">
        <v>0</v>
      </c>
      <c r="G5558" t="s">
        <v>15664</v>
      </c>
      <c r="K5558">
        <v>1.20475018601216E+18</v>
      </c>
      <c r="L5558" t="s">
        <v>15665</v>
      </c>
    </row>
    <row r="5559" spans="1:12" x14ac:dyDescent="0.2">
      <c r="A5559" s="1">
        <v>43810.548611111109</v>
      </c>
      <c r="B5559" t="s">
        <v>15666</v>
      </c>
      <c r="D5559">
        <v>0</v>
      </c>
      <c r="E5559">
        <v>0</v>
      </c>
      <c r="F5559">
        <v>0</v>
      </c>
      <c r="G5559" t="s">
        <v>15667</v>
      </c>
      <c r="K5559">
        <v>1.2047501793138801E+18</v>
      </c>
      <c r="L5559" t="s">
        <v>15668</v>
      </c>
    </row>
    <row r="5560" spans="1:12" x14ac:dyDescent="0.2">
      <c r="A5560" s="1">
        <v>43810.54859953704</v>
      </c>
      <c r="B5560" t="s">
        <v>15669</v>
      </c>
      <c r="D5560">
        <v>0</v>
      </c>
      <c r="E5560">
        <v>0</v>
      </c>
      <c r="F5560">
        <v>0</v>
      </c>
      <c r="G5560" t="s">
        <v>15670</v>
      </c>
      <c r="K5560">
        <v>1.20475017486366E+18</v>
      </c>
      <c r="L5560" t="s">
        <v>15671</v>
      </c>
    </row>
    <row r="5561" spans="1:12" x14ac:dyDescent="0.2">
      <c r="A5561" s="1">
        <v>43810.548587962963</v>
      </c>
      <c r="B5561" t="s">
        <v>15672</v>
      </c>
      <c r="D5561">
        <v>0</v>
      </c>
      <c r="E5561">
        <v>0</v>
      </c>
      <c r="F5561">
        <v>0</v>
      </c>
      <c r="G5561" t="s">
        <v>15673</v>
      </c>
      <c r="K5561">
        <v>1.20475017019966E+18</v>
      </c>
      <c r="L5561" t="s">
        <v>15674</v>
      </c>
    </row>
    <row r="5562" spans="1:12" x14ac:dyDescent="0.2">
      <c r="A5562" s="1">
        <v>43810.548576388886</v>
      </c>
      <c r="B5562" t="s">
        <v>6947</v>
      </c>
      <c r="D5562">
        <v>0</v>
      </c>
      <c r="E5562">
        <v>1</v>
      </c>
      <c r="F5562">
        <v>0</v>
      </c>
      <c r="G5562" t="s">
        <v>15675</v>
      </c>
      <c r="K5562">
        <v>1.2047501659507599E+18</v>
      </c>
      <c r="L5562" t="s">
        <v>15676</v>
      </c>
    </row>
    <row r="5563" spans="1:12" x14ac:dyDescent="0.2">
      <c r="A5563" s="1">
        <v>43810.54855324074</v>
      </c>
      <c r="B5563" t="s">
        <v>15677</v>
      </c>
      <c r="D5563">
        <v>0</v>
      </c>
      <c r="E5563">
        <v>0</v>
      </c>
      <c r="F5563">
        <v>0</v>
      </c>
      <c r="G5563" t="s">
        <v>15678</v>
      </c>
      <c r="K5563">
        <v>1.20475015985229E+18</v>
      </c>
      <c r="L5563" t="s">
        <v>15679</v>
      </c>
    </row>
    <row r="5564" spans="1:12" x14ac:dyDescent="0.2">
      <c r="A5564" s="1">
        <v>43810.548530092594</v>
      </c>
      <c r="B5564" t="s">
        <v>14532</v>
      </c>
      <c r="D5564">
        <v>0</v>
      </c>
      <c r="E5564">
        <v>0</v>
      </c>
      <c r="F5564">
        <v>0</v>
      </c>
      <c r="G5564" t="s">
        <v>15680</v>
      </c>
      <c r="K5564">
        <v>1.20475014921555E+18</v>
      </c>
      <c r="L5564" t="s">
        <v>15681</v>
      </c>
    </row>
    <row r="5565" spans="1:12" x14ac:dyDescent="0.2">
      <c r="A5565" s="1">
        <v>43810.548518518517</v>
      </c>
      <c r="B5565" t="s">
        <v>15682</v>
      </c>
      <c r="D5565">
        <v>0</v>
      </c>
      <c r="E5565">
        <v>0</v>
      </c>
      <c r="F5565">
        <v>0</v>
      </c>
      <c r="G5565" t="s">
        <v>15683</v>
      </c>
      <c r="K5565">
        <v>1.2047501469379799E+18</v>
      </c>
      <c r="L5565" t="s">
        <v>15684</v>
      </c>
    </row>
    <row r="5566" spans="1:12" x14ac:dyDescent="0.2">
      <c r="A5566" s="1">
        <v>43810.548518518517</v>
      </c>
      <c r="B5566" t="s">
        <v>15685</v>
      </c>
      <c r="D5566">
        <v>0</v>
      </c>
      <c r="E5566">
        <v>0</v>
      </c>
      <c r="F5566">
        <v>0</v>
      </c>
      <c r="G5566" t="s">
        <v>15686</v>
      </c>
      <c r="K5566">
        <v>1.20475014666961E+18</v>
      </c>
      <c r="L5566" t="s">
        <v>15687</v>
      </c>
    </row>
    <row r="5567" spans="1:12" x14ac:dyDescent="0.2">
      <c r="A5567" s="1">
        <v>43810.548495370371</v>
      </c>
      <c r="B5567" t="s">
        <v>15688</v>
      </c>
      <c r="D5567">
        <v>0</v>
      </c>
      <c r="E5567">
        <v>2</v>
      </c>
      <c r="F5567">
        <v>2</v>
      </c>
      <c r="G5567" t="s">
        <v>15689</v>
      </c>
      <c r="K5567">
        <v>1.20475013736243E+18</v>
      </c>
      <c r="L5567" t="s">
        <v>15690</v>
      </c>
    </row>
    <row r="5568" spans="1:12" x14ac:dyDescent="0.2">
      <c r="A5568" s="1">
        <v>43810.548472222225</v>
      </c>
      <c r="B5568" t="s">
        <v>14954</v>
      </c>
      <c r="D5568">
        <v>0</v>
      </c>
      <c r="E5568">
        <v>0</v>
      </c>
      <c r="F5568">
        <v>0</v>
      </c>
      <c r="G5568" t="s">
        <v>15691</v>
      </c>
      <c r="K5568">
        <v>1.20475012828593E+18</v>
      </c>
      <c r="L5568" t="s">
        <v>15692</v>
      </c>
    </row>
    <row r="5569" spans="1:12" x14ac:dyDescent="0.2">
      <c r="A5569" s="1">
        <v>43810.548472222225</v>
      </c>
      <c r="B5569" t="s">
        <v>14693</v>
      </c>
      <c r="D5569">
        <v>0</v>
      </c>
      <c r="E5569">
        <v>0</v>
      </c>
      <c r="F5569">
        <v>0</v>
      </c>
      <c r="G5569" t="s">
        <v>15693</v>
      </c>
      <c r="K5569">
        <v>1.20475012656206E+18</v>
      </c>
      <c r="L5569" t="s">
        <v>15694</v>
      </c>
    </row>
    <row r="5570" spans="1:12" x14ac:dyDescent="0.2">
      <c r="A5570" s="1">
        <v>43810.548449074071</v>
      </c>
      <c r="B5570" t="s">
        <v>14746</v>
      </c>
      <c r="D5570">
        <v>0</v>
      </c>
      <c r="E5570">
        <v>0</v>
      </c>
      <c r="F5570">
        <v>0</v>
      </c>
      <c r="G5570" t="s">
        <v>15695</v>
      </c>
      <c r="K5570">
        <v>1.20475011851325E+18</v>
      </c>
      <c r="L5570" t="s">
        <v>15696</v>
      </c>
    </row>
    <row r="5571" spans="1:12" x14ac:dyDescent="0.2">
      <c r="A5571" s="1">
        <v>43810.548437500001</v>
      </c>
      <c r="B5571" t="s">
        <v>14626</v>
      </c>
      <c r="D5571">
        <v>0</v>
      </c>
      <c r="E5571">
        <v>0</v>
      </c>
      <c r="F5571">
        <v>0</v>
      </c>
      <c r="G5571" t="s">
        <v>15697</v>
      </c>
      <c r="K5571">
        <v>1.20475011658387E+18</v>
      </c>
      <c r="L5571" t="s">
        <v>15698</v>
      </c>
    </row>
    <row r="5572" spans="1:12" x14ac:dyDescent="0.2">
      <c r="A5572" s="1">
        <v>43810.548437500001</v>
      </c>
      <c r="B5572" t="s">
        <v>15699</v>
      </c>
      <c r="D5572">
        <v>0</v>
      </c>
      <c r="E5572">
        <v>0</v>
      </c>
      <c r="F5572">
        <v>0</v>
      </c>
      <c r="G5572" t="s">
        <v>15700</v>
      </c>
      <c r="K5572">
        <v>1.20475011641603E+18</v>
      </c>
      <c r="L5572" t="s">
        <v>15701</v>
      </c>
    </row>
    <row r="5573" spans="1:12" x14ac:dyDescent="0.2">
      <c r="A5573" s="1">
        <v>43810.548379629632</v>
      </c>
      <c r="B5573" t="s">
        <v>15702</v>
      </c>
      <c r="D5573">
        <v>0</v>
      </c>
      <c r="E5573">
        <v>0</v>
      </c>
      <c r="F5573">
        <v>0</v>
      </c>
      <c r="G5573" t="s">
        <v>15703</v>
      </c>
      <c r="K5573">
        <v>1.2047500953731999E+18</v>
      </c>
      <c r="L5573" t="s">
        <v>15704</v>
      </c>
    </row>
    <row r="5574" spans="1:12" x14ac:dyDescent="0.2">
      <c r="A5574" s="1">
        <v>43810.548356481479</v>
      </c>
      <c r="B5574" t="s">
        <v>15705</v>
      </c>
      <c r="D5574">
        <v>0</v>
      </c>
      <c r="E5574">
        <v>0</v>
      </c>
      <c r="F5574">
        <v>0</v>
      </c>
      <c r="G5574" t="s">
        <v>15706</v>
      </c>
      <c r="K5574">
        <v>1.2047500858394399E+18</v>
      </c>
      <c r="L5574" t="s">
        <v>15707</v>
      </c>
    </row>
    <row r="5575" spans="1:12" x14ac:dyDescent="0.2">
      <c r="A5575" s="1">
        <v>43810.548333333332</v>
      </c>
      <c r="B5575" t="s">
        <v>15708</v>
      </c>
      <c r="D5575">
        <v>0</v>
      </c>
      <c r="E5575">
        <v>0</v>
      </c>
      <c r="F5575">
        <v>0</v>
      </c>
      <c r="G5575" t="s">
        <v>15460</v>
      </c>
      <c r="K5575">
        <v>1.20475007908673E+18</v>
      </c>
      <c r="L5575" t="s">
        <v>15709</v>
      </c>
    </row>
    <row r="5576" spans="1:12" x14ac:dyDescent="0.2">
      <c r="A5576" s="1">
        <v>43810.548333333332</v>
      </c>
      <c r="B5576" t="s">
        <v>14423</v>
      </c>
      <c r="D5576">
        <v>0</v>
      </c>
      <c r="E5576">
        <v>0</v>
      </c>
      <c r="F5576">
        <v>0</v>
      </c>
      <c r="G5576" t="s">
        <v>15710</v>
      </c>
      <c r="K5576">
        <v>1.2047500785205399E+18</v>
      </c>
      <c r="L5576" t="s">
        <v>15711</v>
      </c>
    </row>
    <row r="5577" spans="1:12" x14ac:dyDescent="0.2">
      <c r="A5577" s="1">
        <v>43810.548321759263</v>
      </c>
      <c r="B5577" t="s">
        <v>14972</v>
      </c>
      <c r="D5577">
        <v>0</v>
      </c>
      <c r="E5577">
        <v>0</v>
      </c>
      <c r="F5577">
        <v>0</v>
      </c>
      <c r="G5577" t="s">
        <v>15712</v>
      </c>
      <c r="K5577">
        <v>1.2047500748421399E+18</v>
      </c>
      <c r="L5577" t="s">
        <v>15713</v>
      </c>
    </row>
    <row r="5578" spans="1:12" x14ac:dyDescent="0.2">
      <c r="A5578" s="1">
        <v>43810.54828703704</v>
      </c>
      <c r="B5578" t="s">
        <v>15714</v>
      </c>
      <c r="D5578">
        <v>0</v>
      </c>
      <c r="E5578">
        <v>0</v>
      </c>
      <c r="F5578">
        <v>0</v>
      </c>
      <c r="G5578" t="s">
        <v>15715</v>
      </c>
      <c r="K5578">
        <v>1.20475006284643E+18</v>
      </c>
      <c r="L5578" t="s">
        <v>15716</v>
      </c>
    </row>
    <row r="5579" spans="1:12" x14ac:dyDescent="0.2">
      <c r="A5579" s="1">
        <v>43810.548275462963</v>
      </c>
      <c r="B5579" t="s">
        <v>14728</v>
      </c>
      <c r="D5579">
        <v>0</v>
      </c>
      <c r="E5579">
        <v>0</v>
      </c>
      <c r="F5579">
        <v>0</v>
      </c>
      <c r="G5579" t="s">
        <v>15717</v>
      </c>
      <c r="K5579">
        <v>1.2047500591176901E+18</v>
      </c>
      <c r="L5579" t="s">
        <v>15718</v>
      </c>
    </row>
    <row r="5580" spans="1:12" x14ac:dyDescent="0.2">
      <c r="A5580" s="1">
        <v>43810.548275462963</v>
      </c>
      <c r="B5580" t="s">
        <v>14350</v>
      </c>
      <c r="D5580">
        <v>0</v>
      </c>
      <c r="E5580">
        <v>0</v>
      </c>
      <c r="F5580">
        <v>0</v>
      </c>
      <c r="G5580" t="s">
        <v>15719</v>
      </c>
      <c r="K5580">
        <v>1.2047500590799401E+18</v>
      </c>
      <c r="L5580" t="s">
        <v>15720</v>
      </c>
    </row>
    <row r="5581" spans="1:12" x14ac:dyDescent="0.2">
      <c r="A5581" s="1">
        <v>43810.548275462963</v>
      </c>
      <c r="B5581" t="s">
        <v>14749</v>
      </c>
      <c r="D5581">
        <v>0</v>
      </c>
      <c r="E5581">
        <v>0</v>
      </c>
      <c r="F5581">
        <v>0</v>
      </c>
      <c r="G5581" t="s">
        <v>15721</v>
      </c>
      <c r="K5581">
        <v>1.2047500590757499E+18</v>
      </c>
      <c r="L5581" t="s">
        <v>15722</v>
      </c>
    </row>
    <row r="5582" spans="1:12" x14ac:dyDescent="0.2">
      <c r="A5582" s="1">
        <v>43810.548263888886</v>
      </c>
      <c r="B5582" t="s">
        <v>15723</v>
      </c>
      <c r="D5582">
        <v>0</v>
      </c>
      <c r="E5582">
        <v>0</v>
      </c>
      <c r="F5582">
        <v>0</v>
      </c>
      <c r="G5582" t="s">
        <v>15724</v>
      </c>
      <c r="K5582">
        <v>1.2047500535643899E+18</v>
      </c>
      <c r="L5582" t="s">
        <v>15725</v>
      </c>
    </row>
    <row r="5583" spans="1:12" x14ac:dyDescent="0.2">
      <c r="A5583" s="1">
        <v>43810.548252314817</v>
      </c>
      <c r="B5583" t="s">
        <v>15726</v>
      </c>
      <c r="D5583">
        <v>0</v>
      </c>
      <c r="E5583">
        <v>0</v>
      </c>
      <c r="F5583">
        <v>0</v>
      </c>
      <c r="G5583" t="s">
        <v>15727</v>
      </c>
      <c r="K5583">
        <v>1.2047500503515599E+18</v>
      </c>
      <c r="L5583" t="s">
        <v>15728</v>
      </c>
    </row>
    <row r="5584" spans="1:12" x14ac:dyDescent="0.2">
      <c r="A5584" s="1">
        <v>43810.548252314817</v>
      </c>
      <c r="B5584" t="s">
        <v>15729</v>
      </c>
      <c r="D5584">
        <v>0</v>
      </c>
      <c r="E5584">
        <v>0</v>
      </c>
      <c r="F5584">
        <v>0</v>
      </c>
      <c r="G5584" t="s">
        <v>15730</v>
      </c>
      <c r="K5584">
        <v>1.2047500498231301E+18</v>
      </c>
      <c r="L5584" t="s">
        <v>15731</v>
      </c>
    </row>
    <row r="5585" spans="1:12" x14ac:dyDescent="0.2">
      <c r="A5585" s="1">
        <v>43810.54824074074</v>
      </c>
      <c r="B5585" t="s">
        <v>15732</v>
      </c>
      <c r="D5585">
        <v>0</v>
      </c>
      <c r="E5585">
        <v>0</v>
      </c>
      <c r="F5585">
        <v>0</v>
      </c>
      <c r="G5585" t="s">
        <v>15733</v>
      </c>
      <c r="K5585">
        <v>1.2047500466354701E+18</v>
      </c>
      <c r="L5585" t="s">
        <v>15734</v>
      </c>
    </row>
    <row r="5586" spans="1:12" x14ac:dyDescent="0.2">
      <c r="A5586" s="1">
        <v>43810.54824074074</v>
      </c>
      <c r="B5586" t="s">
        <v>15735</v>
      </c>
      <c r="D5586">
        <v>0</v>
      </c>
      <c r="E5586">
        <v>0</v>
      </c>
      <c r="F5586">
        <v>1</v>
      </c>
      <c r="G5586" t="s">
        <v>15736</v>
      </c>
      <c r="K5586">
        <v>1.2047500459098299E+18</v>
      </c>
      <c r="L5586" t="s">
        <v>15737</v>
      </c>
    </row>
    <row r="5587" spans="1:12" x14ac:dyDescent="0.2">
      <c r="A5587" s="1">
        <v>43810.548229166663</v>
      </c>
      <c r="B5587" t="s">
        <v>14640</v>
      </c>
      <c r="D5587">
        <v>0</v>
      </c>
      <c r="E5587">
        <v>0</v>
      </c>
      <c r="F5587">
        <v>0</v>
      </c>
      <c r="G5587" t="s">
        <v>15738</v>
      </c>
      <c r="K5587">
        <v>1.20475003908145E+18</v>
      </c>
      <c r="L5587" t="s">
        <v>15739</v>
      </c>
    </row>
    <row r="5588" spans="1:12" x14ac:dyDescent="0.2">
      <c r="A5588" s="1">
        <v>43810.548217592594</v>
      </c>
      <c r="B5588" t="s">
        <v>14476</v>
      </c>
      <c r="D5588">
        <v>0</v>
      </c>
      <c r="E5588">
        <v>0</v>
      </c>
      <c r="F5588">
        <v>0</v>
      </c>
      <c r="G5588" t="s">
        <v>15740</v>
      </c>
      <c r="K5588">
        <v>1.2047500359231401E+18</v>
      </c>
      <c r="L5588" t="s">
        <v>15741</v>
      </c>
    </row>
    <row r="5589" spans="1:12" x14ac:dyDescent="0.2">
      <c r="A5589" s="1">
        <v>43810.548194444447</v>
      </c>
      <c r="B5589" t="s">
        <v>15046</v>
      </c>
      <c r="D5589">
        <v>0</v>
      </c>
      <c r="E5589">
        <v>0</v>
      </c>
      <c r="F5589">
        <v>0</v>
      </c>
      <c r="G5589" t="s">
        <v>15742</v>
      </c>
      <c r="K5589">
        <v>1.2047500262510799E+18</v>
      </c>
      <c r="L5589" t="s">
        <v>15743</v>
      </c>
    </row>
    <row r="5590" spans="1:12" x14ac:dyDescent="0.2">
      <c r="A5590" s="1">
        <v>43810.548171296294</v>
      </c>
      <c r="B5590" t="s">
        <v>14314</v>
      </c>
      <c r="D5590">
        <v>0</v>
      </c>
      <c r="E5590">
        <v>0</v>
      </c>
      <c r="F5590">
        <v>0</v>
      </c>
      <c r="G5590" t="s">
        <v>15744</v>
      </c>
      <c r="K5590">
        <v>1.20475001940605E+18</v>
      </c>
      <c r="L5590" t="s">
        <v>15745</v>
      </c>
    </row>
    <row r="5591" spans="1:12" x14ac:dyDescent="0.2">
      <c r="A5591" s="1">
        <v>43810.548159722224</v>
      </c>
      <c r="B5591" t="s">
        <v>14372</v>
      </c>
      <c r="D5591">
        <v>0</v>
      </c>
      <c r="E5591">
        <v>0</v>
      </c>
      <c r="F5591">
        <v>0</v>
      </c>
      <c r="G5591" t="s">
        <v>15746</v>
      </c>
      <c r="K5591">
        <v>1.2047500149055601E+18</v>
      </c>
      <c r="L5591" t="s">
        <v>15747</v>
      </c>
    </row>
    <row r="5592" spans="1:12" x14ac:dyDescent="0.2">
      <c r="A5592" s="1">
        <v>43810.548148148147</v>
      </c>
      <c r="B5592" t="s">
        <v>14594</v>
      </c>
      <c r="D5592">
        <v>0</v>
      </c>
      <c r="E5592">
        <v>0</v>
      </c>
      <c r="F5592">
        <v>0</v>
      </c>
      <c r="G5592" t="s">
        <v>15748</v>
      </c>
      <c r="K5592">
        <v>1.20475001289646E+18</v>
      </c>
      <c r="L5592" t="s">
        <v>15749</v>
      </c>
    </row>
    <row r="5593" spans="1:12" x14ac:dyDescent="0.2">
      <c r="A5593" s="1">
        <v>43810.548148148147</v>
      </c>
      <c r="B5593" t="s">
        <v>14893</v>
      </c>
      <c r="D5593">
        <v>0</v>
      </c>
      <c r="E5593">
        <v>0</v>
      </c>
      <c r="F5593">
        <v>0</v>
      </c>
      <c r="G5593" t="s">
        <v>15750</v>
      </c>
      <c r="K5593">
        <v>1.20475001207857E+18</v>
      </c>
      <c r="L5593" t="s">
        <v>15751</v>
      </c>
    </row>
    <row r="5594" spans="1:12" x14ac:dyDescent="0.2">
      <c r="A5594" s="1">
        <v>43810.548125000001</v>
      </c>
      <c r="B5594" t="s">
        <v>15052</v>
      </c>
      <c r="D5594">
        <v>0</v>
      </c>
      <c r="E5594">
        <v>0</v>
      </c>
      <c r="F5594">
        <v>0</v>
      </c>
      <c r="G5594" t="s">
        <v>15752</v>
      </c>
      <c r="K5594">
        <v>1.2047500033669601E+18</v>
      </c>
      <c r="L5594" t="s">
        <v>15753</v>
      </c>
    </row>
    <row r="5595" spans="1:12" x14ac:dyDescent="0.2">
      <c r="A5595" s="1">
        <v>43810.548125000001</v>
      </c>
      <c r="B5595" t="s">
        <v>15754</v>
      </c>
      <c r="D5595">
        <v>0</v>
      </c>
      <c r="E5595">
        <v>0</v>
      </c>
      <c r="F5595">
        <v>0</v>
      </c>
      <c r="G5595" t="s">
        <v>15755</v>
      </c>
      <c r="K5595">
        <v>1.2047500019745001E+18</v>
      </c>
      <c r="L5595" t="s">
        <v>15756</v>
      </c>
    </row>
    <row r="5596" spans="1:12" x14ac:dyDescent="0.2">
      <c r="A5596" s="1">
        <v>43810.548090277778</v>
      </c>
      <c r="B5596" t="s">
        <v>14696</v>
      </c>
      <c r="D5596">
        <v>0</v>
      </c>
      <c r="E5596">
        <v>0</v>
      </c>
      <c r="F5596">
        <v>0</v>
      </c>
      <c r="G5596" t="s">
        <v>15757</v>
      </c>
      <c r="K5596">
        <v>1.2047499892405399E+18</v>
      </c>
      <c r="L5596" t="s">
        <v>15758</v>
      </c>
    </row>
    <row r="5597" spans="1:12" x14ac:dyDescent="0.2">
      <c r="A5597" s="1">
        <v>43810.548055555555</v>
      </c>
      <c r="B5597" t="s">
        <v>15759</v>
      </c>
      <c r="D5597">
        <v>0</v>
      </c>
      <c r="E5597">
        <v>0</v>
      </c>
      <c r="F5597">
        <v>0</v>
      </c>
      <c r="G5597" t="s">
        <v>15760</v>
      </c>
      <c r="K5597">
        <v>1.20474997803757E+18</v>
      </c>
      <c r="L5597" t="s">
        <v>15761</v>
      </c>
    </row>
    <row r="5598" spans="1:12" x14ac:dyDescent="0.2">
      <c r="A5598" s="1">
        <v>43810.548055555555</v>
      </c>
      <c r="B5598" t="s">
        <v>14420</v>
      </c>
      <c r="D5598">
        <v>0</v>
      </c>
      <c r="E5598">
        <v>0</v>
      </c>
      <c r="F5598">
        <v>0</v>
      </c>
      <c r="G5598" t="s">
        <v>15762</v>
      </c>
      <c r="K5598">
        <v>1.20474997802499E+18</v>
      </c>
      <c r="L5598" t="s">
        <v>15763</v>
      </c>
    </row>
    <row r="5599" spans="1:12" x14ac:dyDescent="0.2">
      <c r="A5599" s="1">
        <v>43810.548043981478</v>
      </c>
      <c r="B5599" t="s">
        <v>14329</v>
      </c>
      <c r="D5599">
        <v>0</v>
      </c>
      <c r="E5599">
        <v>0</v>
      </c>
      <c r="F5599">
        <v>0</v>
      </c>
      <c r="G5599" t="s">
        <v>15764</v>
      </c>
      <c r="K5599">
        <v>1.2047499739061601E+18</v>
      </c>
      <c r="L5599" t="s">
        <v>15765</v>
      </c>
    </row>
    <row r="5600" spans="1:12" x14ac:dyDescent="0.2">
      <c r="A5600" s="1">
        <v>43810.548043981478</v>
      </c>
      <c r="B5600" t="s">
        <v>14458</v>
      </c>
      <c r="D5600">
        <v>0</v>
      </c>
      <c r="E5600">
        <v>0</v>
      </c>
      <c r="F5600">
        <v>0</v>
      </c>
      <c r="G5600" t="s">
        <v>15766</v>
      </c>
      <c r="K5600">
        <v>1.2047499739020401E+18</v>
      </c>
      <c r="L5600" t="s">
        <v>15767</v>
      </c>
    </row>
    <row r="5601" spans="1:12" x14ac:dyDescent="0.2">
      <c r="A5601" s="1">
        <v>43810.548020833332</v>
      </c>
      <c r="B5601" t="s">
        <v>1175</v>
      </c>
      <c r="D5601">
        <v>1</v>
      </c>
      <c r="E5601">
        <v>15</v>
      </c>
      <c r="F5601">
        <v>12</v>
      </c>
      <c r="G5601" t="s">
        <v>15768</v>
      </c>
      <c r="K5601">
        <v>1.2047499644648499E+18</v>
      </c>
      <c r="L5601" t="s">
        <v>15769</v>
      </c>
    </row>
    <row r="5602" spans="1:12" x14ac:dyDescent="0.2">
      <c r="A5602" s="1">
        <v>43810.548020833332</v>
      </c>
      <c r="B5602" t="s">
        <v>15770</v>
      </c>
      <c r="D5602">
        <v>0</v>
      </c>
      <c r="E5602">
        <v>0</v>
      </c>
      <c r="F5602">
        <v>0</v>
      </c>
      <c r="G5602" t="s">
        <v>15771</v>
      </c>
      <c r="K5602">
        <v>1.20474996376019E+18</v>
      </c>
      <c r="L5602" t="s">
        <v>15772</v>
      </c>
    </row>
    <row r="5603" spans="1:12" x14ac:dyDescent="0.2">
      <c r="A5603" s="1">
        <v>43810.548009259262</v>
      </c>
      <c r="B5603" t="s">
        <v>14860</v>
      </c>
      <c r="D5603">
        <v>0</v>
      </c>
      <c r="E5603">
        <v>0</v>
      </c>
      <c r="F5603">
        <v>0</v>
      </c>
      <c r="G5603" t="s">
        <v>15773</v>
      </c>
      <c r="K5603">
        <v>1.20474996253121E+18</v>
      </c>
      <c r="L5603" t="s">
        <v>15774</v>
      </c>
    </row>
    <row r="5604" spans="1:12" x14ac:dyDescent="0.2">
      <c r="A5604" s="1">
        <v>43810.548009259262</v>
      </c>
      <c r="B5604" t="s">
        <v>14576</v>
      </c>
      <c r="D5604">
        <v>0</v>
      </c>
      <c r="E5604">
        <v>0</v>
      </c>
      <c r="F5604">
        <v>0</v>
      </c>
      <c r="G5604" t="s">
        <v>15775</v>
      </c>
      <c r="K5604">
        <v>1.2047499624935301E+18</v>
      </c>
      <c r="L5604" t="s">
        <v>15776</v>
      </c>
    </row>
    <row r="5605" spans="1:12" x14ac:dyDescent="0.2">
      <c r="A5605" s="1">
        <v>43810.548009259262</v>
      </c>
      <c r="B5605" t="s">
        <v>14872</v>
      </c>
      <c r="D5605">
        <v>0</v>
      </c>
      <c r="E5605">
        <v>0</v>
      </c>
      <c r="F5605">
        <v>0</v>
      </c>
      <c r="G5605" t="s">
        <v>15777</v>
      </c>
      <c r="K5605">
        <v>1.2047499613820201E+18</v>
      </c>
      <c r="L5605" t="s">
        <v>15778</v>
      </c>
    </row>
    <row r="5606" spans="1:12" x14ac:dyDescent="0.2">
      <c r="A5606" s="1">
        <v>43810.548009259262</v>
      </c>
      <c r="B5606" t="s">
        <v>15779</v>
      </c>
      <c r="D5606">
        <v>0</v>
      </c>
      <c r="E5606">
        <v>0</v>
      </c>
      <c r="F5606">
        <v>0</v>
      </c>
      <c r="G5606" t="s">
        <v>15780</v>
      </c>
      <c r="K5606">
        <v>1.2047499599895099E+18</v>
      </c>
      <c r="L5606" t="s">
        <v>15781</v>
      </c>
    </row>
    <row r="5607" spans="1:12" x14ac:dyDescent="0.2">
      <c r="A5607" s="1">
        <v>43810.548009259262</v>
      </c>
      <c r="B5607" t="s">
        <v>13679</v>
      </c>
      <c r="D5607">
        <v>0</v>
      </c>
      <c r="E5607">
        <v>0</v>
      </c>
      <c r="F5607">
        <v>2</v>
      </c>
      <c r="G5607" t="s">
        <v>15782</v>
      </c>
      <c r="K5607">
        <v>1.2047499592261499E+18</v>
      </c>
      <c r="L5607" t="s">
        <v>15783</v>
      </c>
    </row>
    <row r="5608" spans="1:12" x14ac:dyDescent="0.2">
      <c r="A5608" s="1">
        <v>43810.547997685186</v>
      </c>
      <c r="B5608" t="s">
        <v>15784</v>
      </c>
      <c r="D5608">
        <v>0</v>
      </c>
      <c r="E5608">
        <v>0</v>
      </c>
      <c r="F5608">
        <v>0</v>
      </c>
      <c r="G5608" t="s">
        <v>15785</v>
      </c>
      <c r="K5608">
        <v>1.20474995654175E+18</v>
      </c>
      <c r="L5608" t="s">
        <v>15786</v>
      </c>
    </row>
    <row r="5609" spans="1:12" x14ac:dyDescent="0.2">
      <c r="A5609" s="1">
        <v>43810.547951388886</v>
      </c>
      <c r="B5609" t="s">
        <v>15787</v>
      </c>
      <c r="D5609">
        <v>0</v>
      </c>
      <c r="E5609">
        <v>0</v>
      </c>
      <c r="F5609">
        <v>0</v>
      </c>
      <c r="G5609" t="s">
        <v>15788</v>
      </c>
      <c r="K5609">
        <v>1.20474994010434E+18</v>
      </c>
      <c r="L5609" t="s">
        <v>15789</v>
      </c>
    </row>
    <row r="5610" spans="1:12" x14ac:dyDescent="0.2">
      <c r="A5610" s="1">
        <v>43810.54791666667</v>
      </c>
      <c r="B5610" t="s">
        <v>15790</v>
      </c>
      <c r="D5610">
        <v>0</v>
      </c>
      <c r="E5610">
        <v>0</v>
      </c>
      <c r="F5610">
        <v>0</v>
      </c>
      <c r="G5610" t="s">
        <v>15791</v>
      </c>
      <c r="K5610">
        <v>1.20474992743328E+18</v>
      </c>
      <c r="L5610" t="s">
        <v>15792</v>
      </c>
    </row>
    <row r="5611" spans="1:12" x14ac:dyDescent="0.2">
      <c r="A5611" s="1">
        <v>43810.547905092593</v>
      </c>
      <c r="B5611" t="s">
        <v>15793</v>
      </c>
      <c r="D5611">
        <v>0</v>
      </c>
      <c r="E5611">
        <v>0</v>
      </c>
      <c r="F5611">
        <v>0</v>
      </c>
      <c r="G5611" t="s">
        <v>15794</v>
      </c>
      <c r="K5611">
        <v>1.2047499251390001E+18</v>
      </c>
      <c r="L5611" t="s">
        <v>15795</v>
      </c>
    </row>
    <row r="5612" spans="1:12" x14ac:dyDescent="0.2">
      <c r="A5612" s="1">
        <v>43810.547800925924</v>
      </c>
      <c r="B5612" t="s">
        <v>15796</v>
      </c>
      <c r="D5612">
        <v>0</v>
      </c>
      <c r="E5612">
        <v>0</v>
      </c>
      <c r="F5612">
        <v>1</v>
      </c>
      <c r="G5612" t="s">
        <v>15797</v>
      </c>
      <c r="K5612">
        <v>1.20474988656817E+18</v>
      </c>
      <c r="L5612" t="s">
        <v>15798</v>
      </c>
    </row>
    <row r="5613" spans="1:12" x14ac:dyDescent="0.2">
      <c r="A5613" s="1">
        <v>43810.547789351855</v>
      </c>
      <c r="B5613" t="s">
        <v>15799</v>
      </c>
      <c r="D5613">
        <v>0</v>
      </c>
      <c r="E5613">
        <v>0</v>
      </c>
      <c r="F5613">
        <v>0</v>
      </c>
      <c r="G5613" t="s">
        <v>15800</v>
      </c>
      <c r="K5613">
        <v>1.2047498817447199E+18</v>
      </c>
      <c r="L5613" t="s">
        <v>15801</v>
      </c>
    </row>
    <row r="5614" spans="1:12" x14ac:dyDescent="0.2">
      <c r="A5614" s="1">
        <v>43810.547708333332</v>
      </c>
      <c r="B5614" t="s">
        <v>15802</v>
      </c>
      <c r="D5614">
        <v>0</v>
      </c>
      <c r="E5614">
        <v>0</v>
      </c>
      <c r="F5614">
        <v>0</v>
      </c>
      <c r="G5614" t="s">
        <v>15803</v>
      </c>
      <c r="K5614">
        <v>1.20474985154575E+18</v>
      </c>
      <c r="L5614" t="s">
        <v>15804</v>
      </c>
    </row>
    <row r="5615" spans="1:12" x14ac:dyDescent="0.2">
      <c r="A5615" s="1">
        <v>43810.547638888886</v>
      </c>
      <c r="B5615" t="s">
        <v>14441</v>
      </c>
      <c r="D5615">
        <v>0</v>
      </c>
      <c r="E5615">
        <v>0</v>
      </c>
      <c r="F5615">
        <v>0</v>
      </c>
      <c r="G5615" t="s">
        <v>15805</v>
      </c>
      <c r="K5615">
        <v>1.20474982616605E+18</v>
      </c>
      <c r="L5615" t="s">
        <v>15806</v>
      </c>
    </row>
    <row r="5616" spans="1:12" x14ac:dyDescent="0.2">
      <c r="A5616" s="1">
        <v>43810.547581018516</v>
      </c>
      <c r="B5616" t="s">
        <v>14702</v>
      </c>
      <c r="D5616">
        <v>0</v>
      </c>
      <c r="E5616">
        <v>0</v>
      </c>
      <c r="F5616">
        <v>0</v>
      </c>
      <c r="G5616" t="s">
        <v>15807</v>
      </c>
      <c r="K5616">
        <v>1.2047498041501199E+18</v>
      </c>
      <c r="L5616" t="s">
        <v>15808</v>
      </c>
    </row>
    <row r="5617" spans="1:12" x14ac:dyDescent="0.2">
      <c r="A5617" s="1">
        <v>43810.547569444447</v>
      </c>
      <c r="B5617" t="s">
        <v>14960</v>
      </c>
      <c r="D5617">
        <v>0</v>
      </c>
      <c r="E5617">
        <v>0</v>
      </c>
      <c r="F5617">
        <v>0</v>
      </c>
      <c r="G5617" t="s">
        <v>15809</v>
      </c>
      <c r="K5617">
        <v>1.20474980257715E+18</v>
      </c>
      <c r="L5617" t="s">
        <v>15810</v>
      </c>
    </row>
    <row r="5618" spans="1:12" x14ac:dyDescent="0.2">
      <c r="A5618" s="1">
        <v>43810.547569444447</v>
      </c>
      <c r="B5618" t="s">
        <v>14657</v>
      </c>
      <c r="D5618">
        <v>0</v>
      </c>
      <c r="E5618">
        <v>0</v>
      </c>
      <c r="F5618">
        <v>0</v>
      </c>
      <c r="G5618" t="s">
        <v>15811</v>
      </c>
      <c r="K5618">
        <v>1.2047498017090801E+18</v>
      </c>
      <c r="L5618" t="s">
        <v>15812</v>
      </c>
    </row>
    <row r="5619" spans="1:12" x14ac:dyDescent="0.2">
      <c r="A5619" s="1">
        <v>43810.547569444447</v>
      </c>
      <c r="B5619" t="s">
        <v>14378</v>
      </c>
      <c r="D5619">
        <v>0</v>
      </c>
      <c r="E5619">
        <v>0</v>
      </c>
      <c r="F5619">
        <v>0</v>
      </c>
      <c r="G5619" t="s">
        <v>15813</v>
      </c>
      <c r="K5619">
        <v>1.20474980113026E+18</v>
      </c>
      <c r="L5619" t="s">
        <v>15814</v>
      </c>
    </row>
    <row r="5620" spans="1:12" x14ac:dyDescent="0.2">
      <c r="A5620" s="1">
        <v>43810.54755787037</v>
      </c>
      <c r="B5620" t="s">
        <v>14320</v>
      </c>
      <c r="D5620">
        <v>0</v>
      </c>
      <c r="E5620">
        <v>0</v>
      </c>
      <c r="F5620">
        <v>0</v>
      </c>
      <c r="G5620" t="s">
        <v>15815</v>
      </c>
      <c r="K5620">
        <v>1.20474979881921E+18</v>
      </c>
      <c r="L5620" t="s">
        <v>15816</v>
      </c>
    </row>
    <row r="5621" spans="1:12" x14ac:dyDescent="0.2">
      <c r="A5621" s="1">
        <v>43810.547546296293</v>
      </c>
      <c r="B5621" t="s">
        <v>14417</v>
      </c>
      <c r="D5621">
        <v>0</v>
      </c>
      <c r="E5621">
        <v>0</v>
      </c>
      <c r="F5621">
        <v>0</v>
      </c>
      <c r="G5621" t="s">
        <v>15817</v>
      </c>
      <c r="K5621">
        <v>1.20474979311071E+18</v>
      </c>
      <c r="L5621" t="s">
        <v>15818</v>
      </c>
    </row>
    <row r="5622" spans="1:12" x14ac:dyDescent="0.2">
      <c r="A5622" s="1">
        <v>43810.547546296293</v>
      </c>
      <c r="B5622" t="s">
        <v>15819</v>
      </c>
      <c r="D5622">
        <v>0</v>
      </c>
      <c r="E5622">
        <v>2</v>
      </c>
      <c r="F5622">
        <v>0</v>
      </c>
      <c r="G5622" t="s">
        <v>15820</v>
      </c>
      <c r="K5622">
        <v>1.2047497927080399E+18</v>
      </c>
      <c r="L5622" t="s">
        <v>15821</v>
      </c>
    </row>
    <row r="5623" spans="1:12" x14ac:dyDescent="0.2">
      <c r="A5623" s="1">
        <v>43810.547534722224</v>
      </c>
      <c r="B5623" t="s">
        <v>14678</v>
      </c>
      <c r="D5623">
        <v>0</v>
      </c>
      <c r="E5623">
        <v>0</v>
      </c>
      <c r="F5623">
        <v>0</v>
      </c>
      <c r="G5623" t="s">
        <v>15822</v>
      </c>
      <c r="K5623">
        <v>1.2047497898391401E+18</v>
      </c>
      <c r="L5623" t="s">
        <v>15823</v>
      </c>
    </row>
    <row r="5624" spans="1:12" x14ac:dyDescent="0.2">
      <c r="A5624" s="1">
        <v>43810.547534722224</v>
      </c>
      <c r="B5624" t="s">
        <v>14366</v>
      </c>
      <c r="D5624">
        <v>0</v>
      </c>
      <c r="E5624">
        <v>0</v>
      </c>
      <c r="F5624">
        <v>0</v>
      </c>
      <c r="G5624" t="s">
        <v>15824</v>
      </c>
      <c r="K5624">
        <v>1.2047497888954601E+18</v>
      </c>
      <c r="L5624" t="s">
        <v>15825</v>
      </c>
    </row>
    <row r="5625" spans="1:12" x14ac:dyDescent="0.2">
      <c r="A5625" s="1">
        <v>43810.547523148147</v>
      </c>
      <c r="B5625" t="s">
        <v>14836</v>
      </c>
      <c r="D5625">
        <v>0</v>
      </c>
      <c r="E5625">
        <v>0</v>
      </c>
      <c r="F5625">
        <v>0</v>
      </c>
      <c r="G5625" t="s">
        <v>15826</v>
      </c>
      <c r="K5625">
        <v>1.20474978671437E+18</v>
      </c>
      <c r="L5625" t="s">
        <v>15827</v>
      </c>
    </row>
    <row r="5626" spans="1:12" x14ac:dyDescent="0.2">
      <c r="A5626" s="1">
        <v>43810.547523148147</v>
      </c>
      <c r="B5626" t="s">
        <v>14620</v>
      </c>
      <c r="D5626">
        <v>0</v>
      </c>
      <c r="E5626">
        <v>0</v>
      </c>
      <c r="F5626">
        <v>0</v>
      </c>
      <c r="G5626" t="s">
        <v>15828</v>
      </c>
      <c r="K5626">
        <v>1.2047497841936499E+18</v>
      </c>
      <c r="L5626" t="s">
        <v>15829</v>
      </c>
    </row>
    <row r="5627" spans="1:12" x14ac:dyDescent="0.2">
      <c r="A5627" s="1">
        <v>43810.547523148147</v>
      </c>
      <c r="B5627" t="s">
        <v>14827</v>
      </c>
      <c r="D5627">
        <v>0</v>
      </c>
      <c r="E5627">
        <v>0</v>
      </c>
      <c r="F5627">
        <v>0</v>
      </c>
      <c r="G5627" t="s">
        <v>15830</v>
      </c>
      <c r="K5627">
        <v>1.20474978409714E+18</v>
      </c>
      <c r="L5627" t="s">
        <v>15831</v>
      </c>
    </row>
    <row r="5628" spans="1:12" x14ac:dyDescent="0.2">
      <c r="A5628" s="1">
        <v>43810.547523148147</v>
      </c>
      <c r="B5628" t="s">
        <v>14752</v>
      </c>
      <c r="D5628">
        <v>0</v>
      </c>
      <c r="E5628">
        <v>0</v>
      </c>
      <c r="F5628">
        <v>0</v>
      </c>
      <c r="G5628" t="s">
        <v>15832</v>
      </c>
      <c r="K5628">
        <v>1.2047497826417201E+18</v>
      </c>
      <c r="L5628" t="s">
        <v>15833</v>
      </c>
    </row>
    <row r="5629" spans="1:12" x14ac:dyDescent="0.2">
      <c r="A5629" s="1">
        <v>43810.547511574077</v>
      </c>
      <c r="B5629" t="s">
        <v>15834</v>
      </c>
      <c r="D5629">
        <v>0</v>
      </c>
      <c r="E5629">
        <v>0</v>
      </c>
      <c r="F5629">
        <v>0</v>
      </c>
      <c r="G5629" t="s">
        <v>15835</v>
      </c>
      <c r="K5629">
        <v>1.2047497822223401E+18</v>
      </c>
      <c r="L5629" t="s">
        <v>15836</v>
      </c>
    </row>
    <row r="5630" spans="1:12" x14ac:dyDescent="0.2">
      <c r="A5630" s="1">
        <v>43810.547465277778</v>
      </c>
      <c r="B5630" t="s">
        <v>15837</v>
      </c>
      <c r="D5630">
        <v>0</v>
      </c>
      <c r="E5630">
        <v>0</v>
      </c>
      <c r="F5630">
        <v>2</v>
      </c>
      <c r="G5630" t="s">
        <v>15838</v>
      </c>
      <c r="K5630">
        <v>1.2047497651808799E+18</v>
      </c>
      <c r="L5630" t="s">
        <v>15839</v>
      </c>
    </row>
    <row r="5631" spans="1:12" x14ac:dyDescent="0.2">
      <c r="A5631" s="1">
        <v>43810.547465277778</v>
      </c>
      <c r="B5631" t="s">
        <v>14491</v>
      </c>
      <c r="D5631">
        <v>0</v>
      </c>
      <c r="E5631">
        <v>0</v>
      </c>
      <c r="F5631">
        <v>0</v>
      </c>
      <c r="G5631" t="s">
        <v>15840</v>
      </c>
      <c r="K5631">
        <v>1.2047497651766999E+18</v>
      </c>
      <c r="L5631" t="s">
        <v>15841</v>
      </c>
    </row>
    <row r="5632" spans="1:12" x14ac:dyDescent="0.2">
      <c r="A5632" s="1">
        <v>43810.547465277778</v>
      </c>
      <c r="B5632" t="s">
        <v>14672</v>
      </c>
      <c r="D5632">
        <v>0</v>
      </c>
      <c r="E5632">
        <v>0</v>
      </c>
      <c r="F5632">
        <v>0</v>
      </c>
      <c r="G5632" t="s">
        <v>15842</v>
      </c>
      <c r="K5632">
        <v>1.2047497649837E+18</v>
      </c>
      <c r="L5632" t="s">
        <v>15843</v>
      </c>
    </row>
    <row r="5633" spans="1:12" x14ac:dyDescent="0.2">
      <c r="A5633" s="1">
        <v>43810.547418981485</v>
      </c>
      <c r="B5633" t="s">
        <v>14609</v>
      </c>
      <c r="D5633">
        <v>0</v>
      </c>
      <c r="E5633">
        <v>0</v>
      </c>
      <c r="F5633">
        <v>0</v>
      </c>
      <c r="G5633" t="s">
        <v>15844</v>
      </c>
      <c r="K5633">
        <v>1.20474974893629E+18</v>
      </c>
      <c r="L5633" t="s">
        <v>15845</v>
      </c>
    </row>
    <row r="5634" spans="1:12" x14ac:dyDescent="0.2">
      <c r="A5634" s="1">
        <v>43810.547418981485</v>
      </c>
      <c r="B5634" t="s">
        <v>15049</v>
      </c>
      <c r="D5634">
        <v>0</v>
      </c>
      <c r="E5634">
        <v>0</v>
      </c>
      <c r="F5634">
        <v>0</v>
      </c>
      <c r="G5634" t="s">
        <v>15846</v>
      </c>
      <c r="K5634">
        <v>1.20474974847072E+18</v>
      </c>
      <c r="L5634" t="s">
        <v>15847</v>
      </c>
    </row>
    <row r="5635" spans="1:12" x14ac:dyDescent="0.2">
      <c r="A5635" s="1">
        <v>43810.547418981485</v>
      </c>
      <c r="B5635" t="s">
        <v>14981</v>
      </c>
      <c r="D5635">
        <v>0</v>
      </c>
      <c r="E5635">
        <v>0</v>
      </c>
      <c r="F5635">
        <v>0</v>
      </c>
      <c r="G5635" t="s">
        <v>15848</v>
      </c>
      <c r="K5635">
        <v>1.2047497478416499E+18</v>
      </c>
      <c r="L5635" t="s">
        <v>15849</v>
      </c>
    </row>
    <row r="5636" spans="1:12" x14ac:dyDescent="0.2">
      <c r="A5636" s="1">
        <v>43810.547395833331</v>
      </c>
      <c r="B5636" t="s">
        <v>14617</v>
      </c>
      <c r="D5636">
        <v>0</v>
      </c>
      <c r="E5636">
        <v>0</v>
      </c>
      <c r="F5636">
        <v>0</v>
      </c>
      <c r="G5636" t="s">
        <v>15850</v>
      </c>
      <c r="K5636">
        <v>1.20474973915517E+18</v>
      </c>
      <c r="L5636" t="s">
        <v>15851</v>
      </c>
    </row>
    <row r="5637" spans="1:12" x14ac:dyDescent="0.2">
      <c r="A5637" s="1">
        <v>43810.547395833331</v>
      </c>
      <c r="B5637" t="s">
        <v>15058</v>
      </c>
      <c r="D5637">
        <v>0</v>
      </c>
      <c r="E5637">
        <v>0</v>
      </c>
      <c r="F5637">
        <v>0</v>
      </c>
      <c r="G5637" t="s">
        <v>15852</v>
      </c>
      <c r="K5637">
        <v>1.20474973716707E+18</v>
      </c>
      <c r="L5637" t="s">
        <v>15853</v>
      </c>
    </row>
    <row r="5638" spans="1:12" x14ac:dyDescent="0.2">
      <c r="A5638" s="1">
        <v>43810.547384259262</v>
      </c>
      <c r="B5638" t="s">
        <v>14565</v>
      </c>
      <c r="D5638">
        <v>0</v>
      </c>
      <c r="E5638">
        <v>0</v>
      </c>
      <c r="F5638">
        <v>0</v>
      </c>
      <c r="G5638" t="s">
        <v>15854</v>
      </c>
      <c r="K5638">
        <v>1.2047497337529001E+18</v>
      </c>
      <c r="L5638" t="s">
        <v>15855</v>
      </c>
    </row>
    <row r="5639" spans="1:12" x14ac:dyDescent="0.2">
      <c r="A5639" s="1">
        <v>43810.547349537039</v>
      </c>
      <c r="B5639" t="s">
        <v>15856</v>
      </c>
      <c r="D5639">
        <v>0</v>
      </c>
      <c r="E5639">
        <v>0</v>
      </c>
      <c r="F5639">
        <v>0</v>
      </c>
      <c r="G5639" t="s">
        <v>15857</v>
      </c>
      <c r="K5639">
        <v>1.20474972120782E+18</v>
      </c>
      <c r="L5639" t="s">
        <v>15858</v>
      </c>
    </row>
    <row r="5640" spans="1:12" x14ac:dyDescent="0.2">
      <c r="A5640" s="1">
        <v>43810.547349537039</v>
      </c>
      <c r="B5640" t="s">
        <v>14332</v>
      </c>
      <c r="D5640">
        <v>0</v>
      </c>
      <c r="E5640">
        <v>0</v>
      </c>
      <c r="F5640">
        <v>0</v>
      </c>
      <c r="G5640" t="s">
        <v>15859</v>
      </c>
      <c r="K5640">
        <v>1.20474972000402E+18</v>
      </c>
      <c r="L5640" t="s">
        <v>15860</v>
      </c>
    </row>
    <row r="5641" spans="1:12" x14ac:dyDescent="0.2">
      <c r="A5641" s="1">
        <v>43810.547314814816</v>
      </c>
      <c r="B5641" t="s">
        <v>14830</v>
      </c>
      <c r="D5641">
        <v>0</v>
      </c>
      <c r="E5641">
        <v>0</v>
      </c>
      <c r="F5641">
        <v>0</v>
      </c>
      <c r="G5641" t="s">
        <v>15861</v>
      </c>
      <c r="K5641">
        <v>1.20474971004669E+18</v>
      </c>
      <c r="L5641" t="s">
        <v>15862</v>
      </c>
    </row>
    <row r="5642" spans="1:12" x14ac:dyDescent="0.2">
      <c r="A5642" s="1">
        <v>43810.547280092593</v>
      </c>
      <c r="B5642" t="s">
        <v>14585</v>
      </c>
      <c r="D5642">
        <v>0</v>
      </c>
      <c r="E5642">
        <v>0</v>
      </c>
      <c r="F5642">
        <v>0</v>
      </c>
      <c r="G5642" t="s">
        <v>15863</v>
      </c>
      <c r="K5642">
        <v>1.20474969808035E+18</v>
      </c>
      <c r="L5642" t="s">
        <v>15864</v>
      </c>
    </row>
    <row r="5643" spans="1:12" x14ac:dyDescent="0.2">
      <c r="A5643" s="1">
        <v>43810.547280092593</v>
      </c>
      <c r="B5643" t="s">
        <v>15011</v>
      </c>
      <c r="D5643">
        <v>0</v>
      </c>
      <c r="E5643">
        <v>0</v>
      </c>
      <c r="F5643">
        <v>0</v>
      </c>
      <c r="G5643" t="s">
        <v>15865</v>
      </c>
      <c r="K5643">
        <v>1.2047496980677801E+18</v>
      </c>
      <c r="L5643" t="s">
        <v>15866</v>
      </c>
    </row>
    <row r="5644" spans="1:12" x14ac:dyDescent="0.2">
      <c r="A5644" s="1">
        <v>43810.547256944446</v>
      </c>
      <c r="B5644" t="s">
        <v>15867</v>
      </c>
      <c r="D5644">
        <v>0</v>
      </c>
      <c r="E5644">
        <v>0</v>
      </c>
      <c r="F5644">
        <v>0</v>
      </c>
      <c r="G5644" t="s">
        <v>15868</v>
      </c>
      <c r="K5644">
        <v>1.2047496881776499E+18</v>
      </c>
      <c r="L5644" t="s">
        <v>15869</v>
      </c>
    </row>
    <row r="5645" spans="1:12" x14ac:dyDescent="0.2">
      <c r="A5645" s="1">
        <v>43810.547222222223</v>
      </c>
      <c r="B5645" t="s">
        <v>15870</v>
      </c>
      <c r="D5645">
        <v>0</v>
      </c>
      <c r="E5645">
        <v>0</v>
      </c>
      <c r="F5645">
        <v>0</v>
      </c>
      <c r="G5645" t="s">
        <v>15871</v>
      </c>
      <c r="K5645">
        <v>1.2047496744706199E+18</v>
      </c>
      <c r="L5645" t="s">
        <v>15872</v>
      </c>
    </row>
    <row r="5646" spans="1:12" x14ac:dyDescent="0.2">
      <c r="A5646" s="1">
        <v>43810.547210648147</v>
      </c>
      <c r="B5646" t="s">
        <v>15873</v>
      </c>
      <c r="D5646">
        <v>0</v>
      </c>
      <c r="E5646">
        <v>0</v>
      </c>
      <c r="F5646">
        <v>0</v>
      </c>
      <c r="G5646" t="s">
        <v>15874</v>
      </c>
      <c r="K5646">
        <v>1.20474967355632E+18</v>
      </c>
      <c r="L5646" t="s">
        <v>15875</v>
      </c>
    </row>
    <row r="5647" spans="1:12" x14ac:dyDescent="0.2">
      <c r="A5647" s="1">
        <v>43810.547210648147</v>
      </c>
      <c r="B5647" t="s">
        <v>14818</v>
      </c>
      <c r="D5647">
        <v>0</v>
      </c>
      <c r="E5647">
        <v>0</v>
      </c>
      <c r="F5647">
        <v>0</v>
      </c>
      <c r="G5647" t="s">
        <v>15876</v>
      </c>
      <c r="K5647">
        <v>1.20474967328786E+18</v>
      </c>
      <c r="L5647" t="s">
        <v>15877</v>
      </c>
    </row>
    <row r="5648" spans="1:12" x14ac:dyDescent="0.2">
      <c r="A5648" s="1">
        <v>43810.547210648147</v>
      </c>
      <c r="B5648" t="s">
        <v>15878</v>
      </c>
      <c r="D5648">
        <v>0</v>
      </c>
      <c r="E5648">
        <v>0</v>
      </c>
      <c r="F5648">
        <v>0</v>
      </c>
      <c r="G5648" t="s">
        <v>15879</v>
      </c>
      <c r="K5648">
        <v>1.20474967106909E+18</v>
      </c>
      <c r="L5648" t="s">
        <v>15880</v>
      </c>
    </row>
    <row r="5649" spans="1:12" x14ac:dyDescent="0.2">
      <c r="A5649" s="1">
        <v>43810.5471875</v>
      </c>
      <c r="B5649" t="s">
        <v>14984</v>
      </c>
      <c r="D5649">
        <v>0</v>
      </c>
      <c r="E5649">
        <v>0</v>
      </c>
      <c r="F5649">
        <v>0</v>
      </c>
      <c r="G5649" t="s">
        <v>15881</v>
      </c>
      <c r="K5649">
        <v>1.20474966311663E+18</v>
      </c>
      <c r="L5649" t="s">
        <v>15882</v>
      </c>
    </row>
    <row r="5650" spans="1:12" x14ac:dyDescent="0.2">
      <c r="A5650" s="1">
        <v>43810.547152777777</v>
      </c>
      <c r="B5650" t="s">
        <v>14681</v>
      </c>
      <c r="D5650">
        <v>0</v>
      </c>
      <c r="E5650">
        <v>0</v>
      </c>
      <c r="F5650">
        <v>0</v>
      </c>
      <c r="G5650" t="s">
        <v>15883</v>
      </c>
      <c r="K5650">
        <v>1.2047496497074299E+18</v>
      </c>
      <c r="L5650" t="s">
        <v>15884</v>
      </c>
    </row>
    <row r="5651" spans="1:12" x14ac:dyDescent="0.2">
      <c r="A5651" s="1">
        <v>43810.547152777777</v>
      </c>
      <c r="B5651" t="s">
        <v>15885</v>
      </c>
      <c r="D5651">
        <v>0</v>
      </c>
      <c r="E5651">
        <v>0</v>
      </c>
      <c r="F5651">
        <v>0</v>
      </c>
      <c r="G5651" t="s">
        <v>15886</v>
      </c>
      <c r="K5651">
        <v>1.2047496491747799E+18</v>
      </c>
      <c r="L5651" t="s">
        <v>15887</v>
      </c>
    </row>
    <row r="5652" spans="1:12" x14ac:dyDescent="0.2">
      <c r="A5652" s="1">
        <v>43810.547118055554</v>
      </c>
      <c r="B5652" t="s">
        <v>14842</v>
      </c>
      <c r="D5652">
        <v>0</v>
      </c>
      <c r="E5652">
        <v>0</v>
      </c>
      <c r="F5652">
        <v>0</v>
      </c>
      <c r="G5652" t="s">
        <v>15888</v>
      </c>
      <c r="K5652">
        <v>1.2047496399431099E+18</v>
      </c>
      <c r="L5652" t="s">
        <v>15889</v>
      </c>
    </row>
    <row r="5653" spans="1:12" x14ac:dyDescent="0.2">
      <c r="A5653" s="1">
        <v>43810.547118055554</v>
      </c>
      <c r="B5653" t="s">
        <v>14928</v>
      </c>
      <c r="D5653">
        <v>0</v>
      </c>
      <c r="E5653">
        <v>0</v>
      </c>
      <c r="F5653">
        <v>0</v>
      </c>
      <c r="G5653" t="s">
        <v>15890</v>
      </c>
      <c r="K5653">
        <v>1.2047496395739899E+18</v>
      </c>
      <c r="L5653" t="s">
        <v>15891</v>
      </c>
    </row>
    <row r="5654" spans="1:12" x14ac:dyDescent="0.2">
      <c r="A5654" s="1">
        <v>43810.547037037039</v>
      </c>
      <c r="B5654" t="s">
        <v>14369</v>
      </c>
      <c r="D5654">
        <v>0</v>
      </c>
      <c r="E5654">
        <v>0</v>
      </c>
      <c r="F5654">
        <v>0</v>
      </c>
      <c r="G5654" t="s">
        <v>15892</v>
      </c>
      <c r="K5654">
        <v>1.2047496066906501E+18</v>
      </c>
      <c r="L5654" t="s">
        <v>15893</v>
      </c>
    </row>
    <row r="5655" spans="1:12" x14ac:dyDescent="0.2">
      <c r="A5655" s="1">
        <v>43810.547025462962</v>
      </c>
      <c r="B5655" t="s">
        <v>1175</v>
      </c>
      <c r="D5655">
        <v>0</v>
      </c>
      <c r="E5655">
        <v>6</v>
      </c>
      <c r="F5655">
        <v>6</v>
      </c>
      <c r="G5655" t="s">
        <v>15894</v>
      </c>
      <c r="K5655">
        <v>1.2047496047025999E+18</v>
      </c>
      <c r="L5655" t="s">
        <v>15895</v>
      </c>
    </row>
    <row r="5656" spans="1:12" x14ac:dyDescent="0.2">
      <c r="A5656" s="1">
        <v>43810.547013888892</v>
      </c>
      <c r="B5656" t="s">
        <v>14884</v>
      </c>
      <c r="D5656">
        <v>0</v>
      </c>
      <c r="E5656">
        <v>0</v>
      </c>
      <c r="F5656">
        <v>0</v>
      </c>
      <c r="G5656" t="s">
        <v>15896</v>
      </c>
      <c r="K5656">
        <v>1.20474960105358E+18</v>
      </c>
      <c r="L5656" t="s">
        <v>15897</v>
      </c>
    </row>
    <row r="5657" spans="1:12" x14ac:dyDescent="0.2">
      <c r="A5657" s="1">
        <v>43810.547002314815</v>
      </c>
      <c r="B5657" t="s">
        <v>14773</v>
      </c>
      <c r="D5657">
        <v>0</v>
      </c>
      <c r="E5657">
        <v>0</v>
      </c>
      <c r="F5657">
        <v>0</v>
      </c>
      <c r="G5657" t="s">
        <v>15898</v>
      </c>
      <c r="K5657">
        <v>1.2047495942000699E+18</v>
      </c>
      <c r="L5657" t="s">
        <v>15899</v>
      </c>
    </row>
    <row r="5658" spans="1:12" x14ac:dyDescent="0.2">
      <c r="A5658" s="1">
        <v>43810.546967592592</v>
      </c>
      <c r="B5658" t="s">
        <v>14338</v>
      </c>
      <c r="D5658">
        <v>0</v>
      </c>
      <c r="E5658">
        <v>0</v>
      </c>
      <c r="F5658">
        <v>0</v>
      </c>
      <c r="G5658" t="s">
        <v>15900</v>
      </c>
      <c r="K5658">
        <v>1.2047495847880499E+18</v>
      </c>
      <c r="L5658" t="s">
        <v>15901</v>
      </c>
    </row>
    <row r="5659" spans="1:12" x14ac:dyDescent="0.2">
      <c r="A5659" s="1">
        <v>43810.546932870369</v>
      </c>
      <c r="B5659" t="s">
        <v>14482</v>
      </c>
      <c r="D5659">
        <v>0</v>
      </c>
      <c r="E5659">
        <v>0</v>
      </c>
      <c r="F5659">
        <v>0</v>
      </c>
      <c r="G5659" t="s">
        <v>15902</v>
      </c>
      <c r="K5659">
        <v>1.2047495702631199E+18</v>
      </c>
      <c r="L5659" t="s">
        <v>15903</v>
      </c>
    </row>
    <row r="5660" spans="1:12" x14ac:dyDescent="0.2">
      <c r="A5660" s="1">
        <v>43810.546932870369</v>
      </c>
      <c r="B5660" t="s">
        <v>14649</v>
      </c>
      <c r="D5660">
        <v>0</v>
      </c>
      <c r="E5660">
        <v>0</v>
      </c>
      <c r="F5660">
        <v>0</v>
      </c>
      <c r="G5660" t="s">
        <v>15904</v>
      </c>
      <c r="K5660">
        <v>1.20474956998211E+18</v>
      </c>
      <c r="L5660" t="s">
        <v>15905</v>
      </c>
    </row>
    <row r="5661" spans="1:12" x14ac:dyDescent="0.2">
      <c r="A5661" s="1">
        <v>43810.546932870369</v>
      </c>
      <c r="B5661" t="s">
        <v>14399</v>
      </c>
      <c r="D5661">
        <v>0</v>
      </c>
      <c r="E5661">
        <v>0</v>
      </c>
      <c r="F5661">
        <v>0</v>
      </c>
      <c r="G5661" t="s">
        <v>15906</v>
      </c>
      <c r="K5661">
        <v>1.2047495699779699E+18</v>
      </c>
      <c r="L5661" t="s">
        <v>15907</v>
      </c>
    </row>
    <row r="5662" spans="1:12" x14ac:dyDescent="0.2">
      <c r="A5662" s="1">
        <v>43810.546932870369</v>
      </c>
      <c r="B5662" t="s">
        <v>14553</v>
      </c>
      <c r="D5662">
        <v>0</v>
      </c>
      <c r="E5662">
        <v>0</v>
      </c>
      <c r="F5662">
        <v>0</v>
      </c>
      <c r="G5662" t="s">
        <v>15908</v>
      </c>
      <c r="K5662">
        <v>1.20474956989407E+18</v>
      </c>
      <c r="L5662" t="s">
        <v>15909</v>
      </c>
    </row>
    <row r="5663" spans="1:12" x14ac:dyDescent="0.2">
      <c r="A5663" s="1">
        <v>43810.546909722223</v>
      </c>
      <c r="B5663" t="s">
        <v>14906</v>
      </c>
      <c r="D5663">
        <v>0</v>
      </c>
      <c r="E5663">
        <v>0</v>
      </c>
      <c r="F5663">
        <v>0</v>
      </c>
      <c r="G5663" t="s">
        <v>15910</v>
      </c>
      <c r="K5663">
        <v>1.2047495620842299E+18</v>
      </c>
      <c r="L5663" t="s">
        <v>15911</v>
      </c>
    </row>
    <row r="5664" spans="1:12" x14ac:dyDescent="0.2">
      <c r="A5664" s="1">
        <v>43810.546689814815</v>
      </c>
      <c r="B5664" t="s">
        <v>15912</v>
      </c>
      <c r="D5664">
        <v>0</v>
      </c>
      <c r="E5664">
        <v>0</v>
      </c>
      <c r="F5664">
        <v>1</v>
      </c>
      <c r="G5664" t="s">
        <v>15913</v>
      </c>
      <c r="J5664" t="s">
        <v>15914</v>
      </c>
      <c r="K5664">
        <v>1.2047494822624499E+18</v>
      </c>
      <c r="L5664" t="s">
        <v>15915</v>
      </c>
    </row>
    <row r="5665" spans="1:12" x14ac:dyDescent="0.2">
      <c r="A5665" s="1">
        <v>43810.546666666669</v>
      </c>
      <c r="B5665" t="s">
        <v>14993</v>
      </c>
      <c r="D5665">
        <v>0</v>
      </c>
      <c r="E5665">
        <v>0</v>
      </c>
      <c r="F5665">
        <v>0</v>
      </c>
      <c r="G5665" t="s">
        <v>15916</v>
      </c>
      <c r="K5665">
        <v>1.2047494750398899E+18</v>
      </c>
      <c r="L5665" t="s">
        <v>15917</v>
      </c>
    </row>
    <row r="5666" spans="1:12" x14ac:dyDescent="0.2">
      <c r="A5666" s="1">
        <v>43810.546666666669</v>
      </c>
      <c r="B5666" t="s">
        <v>14652</v>
      </c>
      <c r="D5666">
        <v>0</v>
      </c>
      <c r="E5666">
        <v>0</v>
      </c>
      <c r="F5666">
        <v>0</v>
      </c>
      <c r="G5666" t="s">
        <v>15918</v>
      </c>
      <c r="K5666">
        <v>1.20474947246034E+18</v>
      </c>
      <c r="L5666" t="s">
        <v>15919</v>
      </c>
    </row>
    <row r="5667" spans="1:12" x14ac:dyDescent="0.2">
      <c r="A5667" s="1">
        <v>43810.546655092592</v>
      </c>
      <c r="B5667" t="s">
        <v>14845</v>
      </c>
      <c r="D5667">
        <v>0</v>
      </c>
      <c r="E5667">
        <v>0</v>
      </c>
      <c r="F5667">
        <v>0</v>
      </c>
      <c r="G5667" t="s">
        <v>15920</v>
      </c>
      <c r="K5667">
        <v>1.2047494708959501E+18</v>
      </c>
      <c r="L5667" t="s">
        <v>15921</v>
      </c>
    </row>
    <row r="5668" spans="1:12" x14ac:dyDescent="0.2">
      <c r="A5668" s="1">
        <v>43810.546643518515</v>
      </c>
      <c r="B5668" t="s">
        <v>15242</v>
      </c>
      <c r="D5668">
        <v>0</v>
      </c>
      <c r="E5668">
        <v>0</v>
      </c>
      <c r="F5668">
        <v>0</v>
      </c>
      <c r="G5668" t="s">
        <v>15922</v>
      </c>
      <c r="K5668">
        <v>1.2047494667141499E+18</v>
      </c>
      <c r="L5668" t="s">
        <v>15923</v>
      </c>
    </row>
    <row r="5669" spans="1:12" x14ac:dyDescent="0.2">
      <c r="A5669" s="1">
        <v>43810.546643518515</v>
      </c>
      <c r="B5669" t="s">
        <v>15924</v>
      </c>
      <c r="D5669">
        <v>0</v>
      </c>
      <c r="E5669">
        <v>0</v>
      </c>
      <c r="F5669">
        <v>0</v>
      </c>
      <c r="G5669" t="s">
        <v>15925</v>
      </c>
      <c r="K5669">
        <v>1.2047494650490199E+18</v>
      </c>
      <c r="L5669" t="s">
        <v>15926</v>
      </c>
    </row>
    <row r="5670" spans="1:12" x14ac:dyDescent="0.2">
      <c r="A5670" s="1">
        <v>43810.546643518515</v>
      </c>
      <c r="B5670" t="s">
        <v>14356</v>
      </c>
      <c r="D5670">
        <v>0</v>
      </c>
      <c r="E5670">
        <v>0</v>
      </c>
      <c r="F5670">
        <v>0</v>
      </c>
      <c r="G5670" t="s">
        <v>15927</v>
      </c>
      <c r="K5670">
        <v>1.2047494644995599E+18</v>
      </c>
      <c r="L5670" t="s">
        <v>15928</v>
      </c>
    </row>
    <row r="5671" spans="1:12" x14ac:dyDescent="0.2">
      <c r="A5671" s="1">
        <v>43810.546631944446</v>
      </c>
      <c r="B5671" t="s">
        <v>14863</v>
      </c>
      <c r="D5671">
        <v>0</v>
      </c>
      <c r="E5671">
        <v>0</v>
      </c>
      <c r="F5671">
        <v>0</v>
      </c>
      <c r="G5671" t="s">
        <v>15929</v>
      </c>
      <c r="K5671">
        <v>1.20474946107283E+18</v>
      </c>
      <c r="L5671" t="s">
        <v>15930</v>
      </c>
    </row>
    <row r="5672" spans="1:12" x14ac:dyDescent="0.2">
      <c r="A5672" s="1">
        <v>43810.546620370369</v>
      </c>
      <c r="B5672" t="s">
        <v>14538</v>
      </c>
      <c r="D5672">
        <v>0</v>
      </c>
      <c r="E5672">
        <v>0</v>
      </c>
      <c r="F5672">
        <v>0</v>
      </c>
      <c r="G5672" t="s">
        <v>15931</v>
      </c>
      <c r="K5672">
        <v>1.2047494585352599E+18</v>
      </c>
      <c r="L5672" t="s">
        <v>15932</v>
      </c>
    </row>
    <row r="5673" spans="1:12" x14ac:dyDescent="0.2">
      <c r="A5673" s="1">
        <v>43810.5466087963</v>
      </c>
      <c r="B5673" t="s">
        <v>14758</v>
      </c>
      <c r="D5673">
        <v>0</v>
      </c>
      <c r="E5673">
        <v>0</v>
      </c>
      <c r="F5673">
        <v>0</v>
      </c>
      <c r="G5673" t="s">
        <v>15933</v>
      </c>
      <c r="K5673">
        <v>1.2047494539761101E+18</v>
      </c>
      <c r="L5673" t="s">
        <v>15934</v>
      </c>
    </row>
    <row r="5674" spans="1:12" x14ac:dyDescent="0.2">
      <c r="A5674" s="1">
        <v>43810.546597222223</v>
      </c>
      <c r="B5674" t="s">
        <v>14408</v>
      </c>
      <c r="D5674">
        <v>0</v>
      </c>
      <c r="E5674">
        <v>0</v>
      </c>
      <c r="F5674">
        <v>0</v>
      </c>
      <c r="G5674" t="s">
        <v>15935</v>
      </c>
      <c r="K5674">
        <v>1.2047494502011799E+18</v>
      </c>
      <c r="L5674" t="s">
        <v>15936</v>
      </c>
    </row>
    <row r="5675" spans="1:12" x14ac:dyDescent="0.2">
      <c r="A5675" s="1">
        <v>43810.546585648146</v>
      </c>
      <c r="B5675" t="s">
        <v>14452</v>
      </c>
      <c r="D5675">
        <v>0</v>
      </c>
      <c r="E5675">
        <v>0</v>
      </c>
      <c r="F5675">
        <v>0</v>
      </c>
      <c r="G5675" t="s">
        <v>15937</v>
      </c>
      <c r="K5675">
        <v>1.2047494435700401E+18</v>
      </c>
      <c r="L5675" t="s">
        <v>15938</v>
      </c>
    </row>
    <row r="5676" spans="1:12" x14ac:dyDescent="0.2">
      <c r="A5676" s="1">
        <v>43810.546550925923</v>
      </c>
      <c r="B5676" t="s">
        <v>14966</v>
      </c>
      <c r="D5676">
        <v>0</v>
      </c>
      <c r="E5676">
        <v>0</v>
      </c>
      <c r="F5676">
        <v>0</v>
      </c>
      <c r="G5676" t="s">
        <v>15939</v>
      </c>
      <c r="K5676">
        <v>1.2047494319895099E+18</v>
      </c>
      <c r="L5676" t="s">
        <v>15940</v>
      </c>
    </row>
    <row r="5677" spans="1:12" x14ac:dyDescent="0.2">
      <c r="A5677" s="1">
        <v>43810.546539351853</v>
      </c>
      <c r="B5677" t="s">
        <v>15941</v>
      </c>
      <c r="D5677">
        <v>0</v>
      </c>
      <c r="E5677">
        <v>0</v>
      </c>
      <c r="F5677">
        <v>6</v>
      </c>
      <c r="G5677" t="s">
        <v>15942</v>
      </c>
      <c r="K5677">
        <v>1.2047494266502001E+18</v>
      </c>
      <c r="L5677" t="s">
        <v>15943</v>
      </c>
    </row>
    <row r="5678" spans="1:12" x14ac:dyDescent="0.2">
      <c r="A5678" s="1">
        <v>43810.546527777777</v>
      </c>
      <c r="B5678" t="s">
        <v>14341</v>
      </c>
      <c r="D5678">
        <v>0</v>
      </c>
      <c r="E5678">
        <v>0</v>
      </c>
      <c r="F5678">
        <v>0</v>
      </c>
      <c r="G5678" t="s">
        <v>15944</v>
      </c>
      <c r="K5678">
        <v>1.2047494223468001E+18</v>
      </c>
      <c r="L5678" t="s">
        <v>15945</v>
      </c>
    </row>
    <row r="5679" spans="1:12" x14ac:dyDescent="0.2">
      <c r="A5679" s="1">
        <v>43810.546481481484</v>
      </c>
      <c r="B5679" t="s">
        <v>14497</v>
      </c>
      <c r="D5679">
        <v>0</v>
      </c>
      <c r="E5679">
        <v>0</v>
      </c>
      <c r="F5679">
        <v>0</v>
      </c>
      <c r="G5679" t="s">
        <v>15946</v>
      </c>
      <c r="K5679">
        <v>1.2047494069662899E+18</v>
      </c>
      <c r="L5679" t="s">
        <v>15947</v>
      </c>
    </row>
    <row r="5680" spans="1:12" x14ac:dyDescent="0.2">
      <c r="A5680" s="1">
        <v>43810.546469907407</v>
      </c>
      <c r="B5680" t="s">
        <v>15034</v>
      </c>
      <c r="D5680">
        <v>0</v>
      </c>
      <c r="E5680">
        <v>0</v>
      </c>
      <c r="F5680">
        <v>0</v>
      </c>
      <c r="G5680" t="s">
        <v>15948</v>
      </c>
      <c r="K5680">
        <v>1.2047494012537201E+18</v>
      </c>
      <c r="L5680" t="s">
        <v>15949</v>
      </c>
    </row>
    <row r="5681" spans="1:12" x14ac:dyDescent="0.2">
      <c r="A5681" s="1">
        <v>43810.546458333331</v>
      </c>
      <c r="B5681" t="s">
        <v>4770</v>
      </c>
      <c r="D5681">
        <v>0</v>
      </c>
      <c r="E5681">
        <v>2</v>
      </c>
      <c r="F5681">
        <v>2</v>
      </c>
      <c r="G5681" t="s">
        <v>15950</v>
      </c>
      <c r="K5681">
        <v>1.2047493979066399E+18</v>
      </c>
      <c r="L5681" t="s">
        <v>15951</v>
      </c>
    </row>
    <row r="5682" spans="1:12" x14ac:dyDescent="0.2">
      <c r="A5682" s="1">
        <v>43810.546435185184</v>
      </c>
      <c r="B5682" t="s">
        <v>14435</v>
      </c>
      <c r="D5682">
        <v>0</v>
      </c>
      <c r="E5682">
        <v>0</v>
      </c>
      <c r="F5682">
        <v>0</v>
      </c>
      <c r="G5682" t="s">
        <v>15952</v>
      </c>
      <c r="K5682">
        <v>1.2047493923156301E+18</v>
      </c>
      <c r="L5682" t="s">
        <v>15953</v>
      </c>
    </row>
    <row r="5683" spans="1:12" x14ac:dyDescent="0.2">
      <c r="A5683" s="1">
        <v>43810.546435185184</v>
      </c>
      <c r="B5683" t="s">
        <v>14925</v>
      </c>
      <c r="D5683">
        <v>0</v>
      </c>
      <c r="E5683">
        <v>0</v>
      </c>
      <c r="F5683">
        <v>0</v>
      </c>
      <c r="G5683" t="s">
        <v>15954</v>
      </c>
      <c r="K5683">
        <v>1.20474939148099E+18</v>
      </c>
      <c r="L5683" t="s">
        <v>15955</v>
      </c>
    </row>
    <row r="5684" spans="1:12" x14ac:dyDescent="0.2">
      <c r="A5684" s="1">
        <v>43810.546423611115</v>
      </c>
      <c r="B5684" t="s">
        <v>14839</v>
      </c>
      <c r="D5684">
        <v>0</v>
      </c>
      <c r="E5684">
        <v>0</v>
      </c>
      <c r="F5684">
        <v>0</v>
      </c>
      <c r="G5684" t="s">
        <v>15956</v>
      </c>
      <c r="K5684">
        <v>1.20474938669949E+18</v>
      </c>
      <c r="L5684" t="s">
        <v>15957</v>
      </c>
    </row>
    <row r="5685" spans="1:12" x14ac:dyDescent="0.2">
      <c r="A5685" s="1">
        <v>43810.546423611115</v>
      </c>
      <c r="B5685" t="s">
        <v>14791</v>
      </c>
      <c r="D5685">
        <v>0</v>
      </c>
      <c r="E5685">
        <v>0</v>
      </c>
      <c r="F5685">
        <v>0</v>
      </c>
      <c r="G5685" t="s">
        <v>15958</v>
      </c>
      <c r="K5685">
        <v>1.20474938592765E+18</v>
      </c>
      <c r="L5685" t="s">
        <v>15959</v>
      </c>
    </row>
    <row r="5686" spans="1:12" x14ac:dyDescent="0.2">
      <c r="A5686" s="1">
        <v>43810.546423611115</v>
      </c>
      <c r="B5686" t="s">
        <v>14788</v>
      </c>
      <c r="D5686">
        <v>0</v>
      </c>
      <c r="E5686">
        <v>0</v>
      </c>
      <c r="F5686">
        <v>0</v>
      </c>
      <c r="G5686" t="s">
        <v>15960</v>
      </c>
      <c r="K5686">
        <v>1.20474938503009E+18</v>
      </c>
      <c r="L5686" t="s">
        <v>15961</v>
      </c>
    </row>
    <row r="5687" spans="1:12" x14ac:dyDescent="0.2">
      <c r="A5687" s="1">
        <v>43810.546400462961</v>
      </c>
      <c r="B5687" t="s">
        <v>14878</v>
      </c>
      <c r="D5687">
        <v>0</v>
      </c>
      <c r="E5687">
        <v>0</v>
      </c>
      <c r="F5687">
        <v>0</v>
      </c>
      <c r="G5687" t="s">
        <v>15962</v>
      </c>
      <c r="K5687">
        <v>1.20474937871345E+18</v>
      </c>
      <c r="L5687" t="s">
        <v>15963</v>
      </c>
    </row>
    <row r="5688" spans="1:12" x14ac:dyDescent="0.2">
      <c r="A5688" s="1">
        <v>43810.546377314815</v>
      </c>
      <c r="B5688" t="s">
        <v>15685</v>
      </c>
      <c r="D5688">
        <v>0</v>
      </c>
      <c r="E5688">
        <v>0</v>
      </c>
      <c r="F5688">
        <v>0</v>
      </c>
      <c r="G5688" t="s">
        <v>15964</v>
      </c>
      <c r="K5688">
        <v>1.2047493705010801E+18</v>
      </c>
      <c r="L5688" t="s">
        <v>15965</v>
      </c>
    </row>
    <row r="5689" spans="1:12" x14ac:dyDescent="0.2">
      <c r="A5689" s="1">
        <v>43810.546365740738</v>
      </c>
      <c r="B5689" t="s">
        <v>15028</v>
      </c>
      <c r="D5689">
        <v>0</v>
      </c>
      <c r="E5689">
        <v>0</v>
      </c>
      <c r="F5689">
        <v>0</v>
      </c>
      <c r="G5689" t="s">
        <v>15966</v>
      </c>
      <c r="K5689">
        <v>1.2047493665500201E+18</v>
      </c>
      <c r="L5689" t="s">
        <v>15967</v>
      </c>
    </row>
    <row r="5690" spans="1:12" x14ac:dyDescent="0.2">
      <c r="A5690" s="1">
        <v>43810.546365740738</v>
      </c>
      <c r="B5690" t="s">
        <v>14562</v>
      </c>
      <c r="D5690">
        <v>0</v>
      </c>
      <c r="E5690">
        <v>0</v>
      </c>
      <c r="F5690">
        <v>0</v>
      </c>
      <c r="G5690" t="s">
        <v>15968</v>
      </c>
      <c r="K5690">
        <v>1.2047493665038999E+18</v>
      </c>
      <c r="L5690" t="s">
        <v>15969</v>
      </c>
    </row>
    <row r="5691" spans="1:12" x14ac:dyDescent="0.2">
      <c r="A5691" s="1">
        <v>43810.546354166669</v>
      </c>
      <c r="B5691" t="s">
        <v>15374</v>
      </c>
      <c r="D5691">
        <v>0</v>
      </c>
      <c r="E5691">
        <v>0</v>
      </c>
      <c r="F5691">
        <v>0</v>
      </c>
      <c r="G5691" t="s">
        <v>15970</v>
      </c>
      <c r="K5691">
        <v>1.2047493628506099E+18</v>
      </c>
      <c r="L5691" t="s">
        <v>15971</v>
      </c>
    </row>
    <row r="5692" spans="1:12" x14ac:dyDescent="0.2">
      <c r="A5692" s="1">
        <v>43810.546331018515</v>
      </c>
      <c r="B5692" t="s">
        <v>14869</v>
      </c>
      <c r="D5692">
        <v>0</v>
      </c>
      <c r="E5692">
        <v>0</v>
      </c>
      <c r="F5692">
        <v>0</v>
      </c>
      <c r="G5692" t="s">
        <v>15972</v>
      </c>
      <c r="K5692">
        <v>1.20474935478061E+18</v>
      </c>
      <c r="L5692" t="s">
        <v>15973</v>
      </c>
    </row>
    <row r="5693" spans="1:12" x14ac:dyDescent="0.2">
      <c r="A5693" s="1">
        <v>43810.546331018515</v>
      </c>
      <c r="B5693" t="s">
        <v>15209</v>
      </c>
      <c r="D5693">
        <v>0</v>
      </c>
      <c r="E5693">
        <v>0</v>
      </c>
      <c r="F5693">
        <v>2</v>
      </c>
      <c r="G5693" t="s">
        <v>15974</v>
      </c>
      <c r="K5693">
        <v>1.2047493537237901E+18</v>
      </c>
      <c r="L5693" t="s">
        <v>15975</v>
      </c>
    </row>
    <row r="5694" spans="1:12" x14ac:dyDescent="0.2">
      <c r="A5694" s="1">
        <v>43810.546319444446</v>
      </c>
      <c r="B5694" t="s">
        <v>14381</v>
      </c>
      <c r="D5694">
        <v>0</v>
      </c>
      <c r="E5694">
        <v>0</v>
      </c>
      <c r="F5694">
        <v>0</v>
      </c>
      <c r="G5694" t="s">
        <v>15976</v>
      </c>
      <c r="K5694">
        <v>1.2047493493533299E+18</v>
      </c>
      <c r="L5694" t="s">
        <v>15977</v>
      </c>
    </row>
    <row r="5695" spans="1:12" x14ac:dyDescent="0.2">
      <c r="A5695" s="1">
        <v>43810.546284722222</v>
      </c>
      <c r="B5695" t="s">
        <v>15385</v>
      </c>
      <c r="D5695">
        <v>0</v>
      </c>
      <c r="E5695">
        <v>0</v>
      </c>
      <c r="F5695">
        <v>0</v>
      </c>
      <c r="G5695" t="s">
        <v>15978</v>
      </c>
      <c r="K5695">
        <v>1.20474933694243E+18</v>
      </c>
      <c r="L5695" t="s">
        <v>15979</v>
      </c>
    </row>
    <row r="5696" spans="1:12" x14ac:dyDescent="0.2">
      <c r="A5696" s="1">
        <v>43810.546168981484</v>
      </c>
      <c r="B5696" t="s">
        <v>15980</v>
      </c>
      <c r="D5696">
        <v>0</v>
      </c>
      <c r="E5696">
        <v>0</v>
      </c>
      <c r="F5696">
        <v>0</v>
      </c>
      <c r="G5696" t="s">
        <v>15981</v>
      </c>
      <c r="K5696">
        <v>1.2047492933846001E+18</v>
      </c>
      <c r="L5696" t="s">
        <v>15982</v>
      </c>
    </row>
    <row r="5697" spans="1:12" x14ac:dyDescent="0.2">
      <c r="A5697" s="1">
        <v>43810.546157407407</v>
      </c>
      <c r="B5697" t="s">
        <v>14111</v>
      </c>
      <c r="D5697">
        <v>0</v>
      </c>
      <c r="E5697">
        <v>0</v>
      </c>
      <c r="F5697">
        <v>0</v>
      </c>
      <c r="G5697" t="s">
        <v>15983</v>
      </c>
      <c r="J5697" t="s">
        <v>9659</v>
      </c>
      <c r="K5697">
        <v>1.2047492915223099E+18</v>
      </c>
      <c r="L5697" t="s">
        <v>15984</v>
      </c>
    </row>
    <row r="5698" spans="1:12" x14ac:dyDescent="0.2">
      <c r="A5698" s="1">
        <v>43810.546134259261</v>
      </c>
      <c r="B5698" t="s">
        <v>15754</v>
      </c>
      <c r="D5698">
        <v>0</v>
      </c>
      <c r="E5698">
        <v>0</v>
      </c>
      <c r="F5698">
        <v>0</v>
      </c>
      <c r="G5698" t="s">
        <v>15985</v>
      </c>
      <c r="K5698">
        <v>1.2047492813594701E+18</v>
      </c>
      <c r="L5698" t="s">
        <v>15986</v>
      </c>
    </row>
    <row r="5699" spans="1:12" x14ac:dyDescent="0.2">
      <c r="A5699" s="1">
        <v>43810.546111111114</v>
      </c>
      <c r="B5699" t="s">
        <v>15180</v>
      </c>
      <c r="D5699">
        <v>0</v>
      </c>
      <c r="E5699">
        <v>0</v>
      </c>
      <c r="F5699">
        <v>0</v>
      </c>
      <c r="G5699" t="s">
        <v>15987</v>
      </c>
      <c r="K5699">
        <v>1.20474927318477E+18</v>
      </c>
      <c r="L5699" t="s">
        <v>15988</v>
      </c>
    </row>
    <row r="5700" spans="1:12" x14ac:dyDescent="0.2">
      <c r="A5700" s="1">
        <v>43810.546053240738</v>
      </c>
      <c r="B5700" t="s">
        <v>15377</v>
      </c>
      <c r="D5700">
        <v>0</v>
      </c>
      <c r="E5700">
        <v>0</v>
      </c>
      <c r="F5700">
        <v>0</v>
      </c>
      <c r="G5700" t="s">
        <v>15989</v>
      </c>
      <c r="K5700">
        <v>1.20474925346323E+18</v>
      </c>
      <c r="L5700" t="s">
        <v>15990</v>
      </c>
    </row>
    <row r="5701" spans="1:12" x14ac:dyDescent="0.2">
      <c r="A5701" s="1">
        <v>43810.545960648145</v>
      </c>
      <c r="B5701" t="s">
        <v>14896</v>
      </c>
      <c r="D5701">
        <v>0</v>
      </c>
      <c r="E5701">
        <v>0</v>
      </c>
      <c r="F5701">
        <v>0</v>
      </c>
      <c r="G5701" t="s">
        <v>15991</v>
      </c>
      <c r="K5701">
        <v>1.2047492194432E+18</v>
      </c>
      <c r="L5701" t="s">
        <v>15992</v>
      </c>
    </row>
    <row r="5702" spans="1:12" x14ac:dyDescent="0.2">
      <c r="A5702" s="1">
        <v>43810.545949074076</v>
      </c>
      <c r="B5702" t="s">
        <v>15357</v>
      </c>
      <c r="D5702">
        <v>0</v>
      </c>
      <c r="E5702">
        <v>0</v>
      </c>
      <c r="F5702">
        <v>0</v>
      </c>
      <c r="G5702" t="s">
        <v>15993</v>
      </c>
      <c r="K5702">
        <v>1.20474921433456E+18</v>
      </c>
      <c r="L5702" t="s">
        <v>15994</v>
      </c>
    </row>
    <row r="5703" spans="1:12" x14ac:dyDescent="0.2">
      <c r="A5703" s="1">
        <v>43810.545949074076</v>
      </c>
      <c r="B5703" t="s">
        <v>14767</v>
      </c>
      <c r="D5703">
        <v>0</v>
      </c>
      <c r="E5703">
        <v>0</v>
      </c>
      <c r="F5703">
        <v>0</v>
      </c>
      <c r="G5703" t="s">
        <v>15995</v>
      </c>
      <c r="K5703">
        <v>1.20474921238414E+18</v>
      </c>
      <c r="L5703" t="s">
        <v>15996</v>
      </c>
    </row>
    <row r="5704" spans="1:12" x14ac:dyDescent="0.2">
      <c r="A5704" s="1">
        <v>43810.545937499999</v>
      </c>
      <c r="B5704" t="s">
        <v>14535</v>
      </c>
      <c r="D5704">
        <v>0</v>
      </c>
      <c r="E5704">
        <v>0</v>
      </c>
      <c r="F5704">
        <v>0</v>
      </c>
      <c r="G5704" t="s">
        <v>15997</v>
      </c>
      <c r="K5704">
        <v>1.20474921166272E+18</v>
      </c>
      <c r="L5704" t="s">
        <v>15998</v>
      </c>
    </row>
    <row r="5705" spans="1:12" x14ac:dyDescent="0.2">
      <c r="A5705" s="1">
        <v>43810.545937499999</v>
      </c>
      <c r="B5705" t="s">
        <v>15787</v>
      </c>
      <c r="D5705">
        <v>0</v>
      </c>
      <c r="E5705">
        <v>0</v>
      </c>
      <c r="F5705">
        <v>0</v>
      </c>
      <c r="G5705" t="s">
        <v>15999</v>
      </c>
      <c r="K5705">
        <v>1.2047492113145999E+18</v>
      </c>
      <c r="L5705" t="s">
        <v>16000</v>
      </c>
    </row>
    <row r="5706" spans="1:12" x14ac:dyDescent="0.2">
      <c r="A5706" s="1">
        <v>43810.545937499999</v>
      </c>
      <c r="B5706" t="s">
        <v>15351</v>
      </c>
      <c r="D5706">
        <v>0</v>
      </c>
      <c r="E5706">
        <v>0</v>
      </c>
      <c r="F5706">
        <v>0</v>
      </c>
      <c r="G5706" t="s">
        <v>16001</v>
      </c>
      <c r="K5706">
        <v>1.20474921100845E+18</v>
      </c>
      <c r="L5706" t="s">
        <v>16002</v>
      </c>
    </row>
    <row r="5707" spans="1:12" x14ac:dyDescent="0.2">
      <c r="A5707" s="1">
        <v>43810.545937499999</v>
      </c>
      <c r="B5707" t="s">
        <v>14506</v>
      </c>
      <c r="D5707">
        <v>0</v>
      </c>
      <c r="E5707">
        <v>0</v>
      </c>
      <c r="F5707">
        <v>0</v>
      </c>
      <c r="G5707" t="s">
        <v>16003</v>
      </c>
      <c r="K5707">
        <v>1.20474920998499E+18</v>
      </c>
      <c r="L5707" t="s">
        <v>16004</v>
      </c>
    </row>
    <row r="5708" spans="1:12" x14ac:dyDescent="0.2">
      <c r="A5708" s="1">
        <v>43810.545937499999</v>
      </c>
      <c r="B5708" t="s">
        <v>14761</v>
      </c>
      <c r="D5708">
        <v>0</v>
      </c>
      <c r="E5708">
        <v>0</v>
      </c>
      <c r="F5708">
        <v>0</v>
      </c>
      <c r="G5708" t="s">
        <v>16005</v>
      </c>
      <c r="K5708">
        <v>1.2047492097543099E+18</v>
      </c>
      <c r="L5708" t="s">
        <v>16006</v>
      </c>
    </row>
    <row r="5709" spans="1:12" x14ac:dyDescent="0.2">
      <c r="A5709" s="1">
        <v>43810.545937499999</v>
      </c>
      <c r="B5709" t="s">
        <v>15068</v>
      </c>
      <c r="D5709">
        <v>0</v>
      </c>
      <c r="E5709">
        <v>0</v>
      </c>
      <c r="F5709">
        <v>0</v>
      </c>
      <c r="G5709" t="s">
        <v>16007</v>
      </c>
      <c r="K5709">
        <v>1.2047492097292101E+18</v>
      </c>
      <c r="L5709" t="s">
        <v>16008</v>
      </c>
    </row>
    <row r="5710" spans="1:12" x14ac:dyDescent="0.2">
      <c r="A5710" s="1">
        <v>43810.545914351853</v>
      </c>
      <c r="B5710" t="s">
        <v>14550</v>
      </c>
      <c r="D5710">
        <v>0</v>
      </c>
      <c r="E5710">
        <v>0</v>
      </c>
      <c r="F5710">
        <v>0</v>
      </c>
      <c r="G5710" t="s">
        <v>16009</v>
      </c>
      <c r="K5710">
        <v>1.20474920107629E+18</v>
      </c>
      <c r="L5710" t="s">
        <v>16010</v>
      </c>
    </row>
    <row r="5711" spans="1:12" x14ac:dyDescent="0.2">
      <c r="A5711" s="1">
        <v>43810.545914351853</v>
      </c>
      <c r="B5711" t="s">
        <v>14922</v>
      </c>
      <c r="D5711">
        <v>0</v>
      </c>
      <c r="E5711">
        <v>0</v>
      </c>
      <c r="F5711">
        <v>0</v>
      </c>
      <c r="G5711" t="s">
        <v>16011</v>
      </c>
      <c r="K5711">
        <v>1.20474920095886E+18</v>
      </c>
      <c r="L5711" t="s">
        <v>16012</v>
      </c>
    </row>
    <row r="5712" spans="1:12" x14ac:dyDescent="0.2">
      <c r="A5712" s="1">
        <v>43810.545891203707</v>
      </c>
      <c r="B5712" t="s">
        <v>14690</v>
      </c>
      <c r="D5712">
        <v>0</v>
      </c>
      <c r="E5712">
        <v>0</v>
      </c>
      <c r="F5712">
        <v>0</v>
      </c>
      <c r="G5712" t="s">
        <v>16013</v>
      </c>
      <c r="K5712">
        <v>1.20474919371954E+18</v>
      </c>
      <c r="L5712" t="s">
        <v>16014</v>
      </c>
    </row>
    <row r="5713" spans="1:12" x14ac:dyDescent="0.2">
      <c r="A5713" s="1">
        <v>43810.545891203707</v>
      </c>
      <c r="B5713" t="s">
        <v>14384</v>
      </c>
      <c r="D5713">
        <v>0</v>
      </c>
      <c r="E5713">
        <v>0</v>
      </c>
      <c r="F5713">
        <v>0</v>
      </c>
      <c r="G5713" t="s">
        <v>16015</v>
      </c>
      <c r="K5713">
        <v>1.20474919360206E+18</v>
      </c>
      <c r="L5713" t="s">
        <v>16016</v>
      </c>
    </row>
    <row r="5714" spans="1:12" x14ac:dyDescent="0.2">
      <c r="A5714" s="1">
        <v>43810.545891203707</v>
      </c>
      <c r="B5714" t="s">
        <v>15647</v>
      </c>
      <c r="D5714">
        <v>0</v>
      </c>
      <c r="E5714">
        <v>0</v>
      </c>
      <c r="F5714">
        <v>0</v>
      </c>
      <c r="G5714" t="s">
        <v>16017</v>
      </c>
      <c r="K5714">
        <v>1.2047491929855301E+18</v>
      </c>
      <c r="L5714" t="s">
        <v>16018</v>
      </c>
    </row>
    <row r="5715" spans="1:12" x14ac:dyDescent="0.2">
      <c r="A5715" s="1">
        <v>43810.54587962963</v>
      </c>
      <c r="B5715" t="s">
        <v>14990</v>
      </c>
      <c r="D5715">
        <v>0</v>
      </c>
      <c r="E5715">
        <v>0</v>
      </c>
      <c r="F5715">
        <v>0</v>
      </c>
      <c r="G5715" t="s">
        <v>16019</v>
      </c>
      <c r="K5715">
        <v>1.20474918897154E+18</v>
      </c>
      <c r="L5715" t="s">
        <v>16020</v>
      </c>
    </row>
    <row r="5716" spans="1:12" x14ac:dyDescent="0.2">
      <c r="A5716" s="1">
        <v>43810.54587962963</v>
      </c>
      <c r="B5716" t="s">
        <v>16021</v>
      </c>
      <c r="D5716">
        <v>0</v>
      </c>
      <c r="E5716">
        <v>0</v>
      </c>
      <c r="F5716">
        <v>0</v>
      </c>
      <c r="G5716" t="s">
        <v>16022</v>
      </c>
      <c r="K5716">
        <v>1.2047491881578399E+18</v>
      </c>
      <c r="L5716" t="s">
        <v>16023</v>
      </c>
    </row>
    <row r="5717" spans="1:12" x14ac:dyDescent="0.2">
      <c r="A5717" s="1">
        <v>43810.545868055553</v>
      </c>
      <c r="B5717" t="s">
        <v>14390</v>
      </c>
      <c r="D5717">
        <v>0</v>
      </c>
      <c r="E5717">
        <v>0</v>
      </c>
      <c r="F5717">
        <v>0</v>
      </c>
      <c r="G5717" t="s">
        <v>16024</v>
      </c>
      <c r="K5717">
        <v>1.2047491864298601E+18</v>
      </c>
      <c r="L5717" t="s">
        <v>16025</v>
      </c>
    </row>
    <row r="5718" spans="1:12" x14ac:dyDescent="0.2">
      <c r="A5718" s="1">
        <v>43810.545844907407</v>
      </c>
      <c r="B5718" t="s">
        <v>15189</v>
      </c>
      <c r="D5718">
        <v>0</v>
      </c>
      <c r="E5718">
        <v>0</v>
      </c>
      <c r="F5718">
        <v>0</v>
      </c>
      <c r="G5718" t="s">
        <v>16026</v>
      </c>
      <c r="K5718">
        <v>1.2047491766696499E+18</v>
      </c>
      <c r="L5718" t="s">
        <v>16027</v>
      </c>
    </row>
    <row r="5719" spans="1:12" x14ac:dyDescent="0.2">
      <c r="A5719" s="1">
        <v>43810.545798611114</v>
      </c>
      <c r="B5719" t="s">
        <v>14663</v>
      </c>
      <c r="D5719">
        <v>0</v>
      </c>
      <c r="E5719">
        <v>0</v>
      </c>
      <c r="F5719">
        <v>0</v>
      </c>
      <c r="G5719" t="s">
        <v>16028</v>
      </c>
      <c r="K5719">
        <v>1.2047491605258399E+18</v>
      </c>
      <c r="L5719" t="s">
        <v>16029</v>
      </c>
    </row>
    <row r="5720" spans="1:12" x14ac:dyDescent="0.2">
      <c r="A5720" s="1">
        <v>43810.545740740738</v>
      </c>
      <c r="B5720" t="s">
        <v>15732</v>
      </c>
      <c r="D5720">
        <v>0</v>
      </c>
      <c r="E5720">
        <v>0</v>
      </c>
      <c r="F5720">
        <v>0</v>
      </c>
      <c r="G5720" t="s">
        <v>16030</v>
      </c>
      <c r="K5720">
        <v>1.2047491385812401E+18</v>
      </c>
      <c r="L5720" t="s">
        <v>16031</v>
      </c>
    </row>
    <row r="5721" spans="1:12" x14ac:dyDescent="0.2">
      <c r="A5721" s="1">
        <v>43810.545706018522</v>
      </c>
      <c r="B5721" t="s">
        <v>14353</v>
      </c>
      <c r="D5721">
        <v>0</v>
      </c>
      <c r="E5721">
        <v>0</v>
      </c>
      <c r="F5721">
        <v>0</v>
      </c>
      <c r="G5721" t="s">
        <v>16032</v>
      </c>
      <c r="K5721">
        <v>1.20474912435408E+18</v>
      </c>
      <c r="L5721" t="s">
        <v>16033</v>
      </c>
    </row>
    <row r="5722" spans="1:12" x14ac:dyDescent="0.2">
      <c r="A5722" s="1">
        <v>43810.545694444445</v>
      </c>
      <c r="B5722" t="s">
        <v>14848</v>
      </c>
      <c r="D5722">
        <v>0</v>
      </c>
      <c r="E5722">
        <v>0</v>
      </c>
      <c r="F5722">
        <v>0</v>
      </c>
      <c r="G5722" t="s">
        <v>16034</v>
      </c>
      <c r="K5722">
        <v>1.2047491239053499E+18</v>
      </c>
      <c r="L5722" t="s">
        <v>16035</v>
      </c>
    </row>
    <row r="5723" spans="1:12" x14ac:dyDescent="0.2">
      <c r="A5723" s="1">
        <v>43810.545694444445</v>
      </c>
      <c r="B5723" t="s">
        <v>14467</v>
      </c>
      <c r="D5723">
        <v>0</v>
      </c>
      <c r="E5723">
        <v>0</v>
      </c>
      <c r="F5723">
        <v>0</v>
      </c>
      <c r="G5723" t="s">
        <v>16036</v>
      </c>
      <c r="K5723">
        <v>1.2047491237375201E+18</v>
      </c>
      <c r="L5723" t="s">
        <v>16037</v>
      </c>
    </row>
    <row r="5724" spans="1:12" x14ac:dyDescent="0.2">
      <c r="A5724" s="1">
        <v>43810.545694444445</v>
      </c>
      <c r="B5724" t="s">
        <v>14770</v>
      </c>
      <c r="D5724">
        <v>0</v>
      </c>
      <c r="E5724">
        <v>0</v>
      </c>
      <c r="F5724">
        <v>0</v>
      </c>
      <c r="G5724" t="s">
        <v>16038</v>
      </c>
      <c r="K5724">
        <v>1.2047491228903199E+18</v>
      </c>
      <c r="L5724" t="s">
        <v>16039</v>
      </c>
    </row>
    <row r="5725" spans="1:12" x14ac:dyDescent="0.2">
      <c r="A5725" s="1">
        <v>43810.545694444445</v>
      </c>
      <c r="B5725" t="s">
        <v>16040</v>
      </c>
      <c r="D5725">
        <v>0</v>
      </c>
      <c r="E5725">
        <v>0</v>
      </c>
      <c r="F5725">
        <v>0</v>
      </c>
      <c r="G5725" t="s">
        <v>16041</v>
      </c>
      <c r="K5725">
        <v>1.2047491228022001E+18</v>
      </c>
      <c r="L5725" t="s">
        <v>16042</v>
      </c>
    </row>
    <row r="5726" spans="1:12" x14ac:dyDescent="0.2">
      <c r="A5726" s="1">
        <v>43810.545694444445</v>
      </c>
      <c r="B5726" t="s">
        <v>14875</v>
      </c>
      <c r="D5726">
        <v>0</v>
      </c>
      <c r="E5726">
        <v>0</v>
      </c>
      <c r="F5726">
        <v>0</v>
      </c>
      <c r="G5726" t="s">
        <v>16043</v>
      </c>
      <c r="K5726">
        <v>1.2047491225463401E+18</v>
      </c>
      <c r="L5726" t="s">
        <v>16044</v>
      </c>
    </row>
    <row r="5727" spans="1:12" x14ac:dyDescent="0.2">
      <c r="A5727" s="1">
        <v>43810.545694444445</v>
      </c>
      <c r="B5727" t="s">
        <v>14637</v>
      </c>
      <c r="D5727">
        <v>0</v>
      </c>
      <c r="E5727">
        <v>0</v>
      </c>
      <c r="F5727">
        <v>0</v>
      </c>
      <c r="G5727" t="s">
        <v>16045</v>
      </c>
      <c r="K5727">
        <v>1.20474912180814E+18</v>
      </c>
      <c r="L5727" t="s">
        <v>16046</v>
      </c>
    </row>
    <row r="5728" spans="1:12" x14ac:dyDescent="0.2">
      <c r="A5728" s="1">
        <v>43810.545694444445</v>
      </c>
      <c r="B5728" t="s">
        <v>14446</v>
      </c>
      <c r="D5728">
        <v>0</v>
      </c>
      <c r="E5728">
        <v>0</v>
      </c>
      <c r="F5728">
        <v>0</v>
      </c>
      <c r="G5728" t="s">
        <v>16047</v>
      </c>
      <c r="K5728">
        <v>1.20474912077215E+18</v>
      </c>
      <c r="L5728" t="s">
        <v>16048</v>
      </c>
    </row>
    <row r="5729" spans="1:12" x14ac:dyDescent="0.2">
      <c r="A5729" s="1">
        <v>43810.545671296299</v>
      </c>
      <c r="B5729" t="s">
        <v>14737</v>
      </c>
      <c r="D5729">
        <v>0</v>
      </c>
      <c r="E5729">
        <v>0</v>
      </c>
      <c r="F5729">
        <v>0</v>
      </c>
      <c r="G5729" t="s">
        <v>16049</v>
      </c>
      <c r="K5729">
        <v>1.2047491141074701E+18</v>
      </c>
      <c r="L5729" t="s">
        <v>16050</v>
      </c>
    </row>
    <row r="5730" spans="1:12" x14ac:dyDescent="0.2">
      <c r="A5730" s="1">
        <v>43810.545624999999</v>
      </c>
      <c r="B5730" t="s">
        <v>14660</v>
      </c>
      <c r="D5730">
        <v>0</v>
      </c>
      <c r="E5730">
        <v>0</v>
      </c>
      <c r="F5730">
        <v>0</v>
      </c>
      <c r="G5730" t="s">
        <v>16051</v>
      </c>
      <c r="K5730">
        <v>1.20474909730926E+18</v>
      </c>
      <c r="L5730" t="s">
        <v>16052</v>
      </c>
    </row>
    <row r="5731" spans="1:12" x14ac:dyDescent="0.2">
      <c r="A5731" s="1">
        <v>43810.545624999999</v>
      </c>
      <c r="B5731" t="s">
        <v>15348</v>
      </c>
      <c r="D5731">
        <v>0</v>
      </c>
      <c r="E5731">
        <v>0</v>
      </c>
      <c r="F5731">
        <v>0</v>
      </c>
      <c r="G5731" t="s">
        <v>16053</v>
      </c>
      <c r="K5731">
        <v>1.20474909637807E+18</v>
      </c>
      <c r="L5731" t="s">
        <v>16054</v>
      </c>
    </row>
    <row r="5732" spans="1:12" x14ac:dyDescent="0.2">
      <c r="A5732" s="1">
        <v>43810.545624999999</v>
      </c>
      <c r="B5732" t="s">
        <v>15005</v>
      </c>
      <c r="D5732">
        <v>0</v>
      </c>
      <c r="E5732">
        <v>0</v>
      </c>
      <c r="F5732">
        <v>0</v>
      </c>
      <c r="G5732" t="s">
        <v>16055</v>
      </c>
      <c r="K5732">
        <v>1.20474909590831E+18</v>
      </c>
      <c r="L5732" t="s">
        <v>16056</v>
      </c>
    </row>
    <row r="5733" spans="1:12" x14ac:dyDescent="0.2">
      <c r="A5733" s="1">
        <v>43810.545624999999</v>
      </c>
      <c r="B5733" t="s">
        <v>15002</v>
      </c>
      <c r="D5733">
        <v>0</v>
      </c>
      <c r="E5733">
        <v>0</v>
      </c>
      <c r="F5733">
        <v>0</v>
      </c>
      <c r="G5733" t="s">
        <v>16057</v>
      </c>
      <c r="K5733">
        <v>1.2047490958412201E+18</v>
      </c>
      <c r="L5733" t="s">
        <v>16058</v>
      </c>
    </row>
    <row r="5734" spans="1:12" x14ac:dyDescent="0.2">
      <c r="A5734" s="1">
        <v>43810.545613425929</v>
      </c>
      <c r="B5734" t="s">
        <v>14684</v>
      </c>
      <c r="D5734">
        <v>0</v>
      </c>
      <c r="E5734">
        <v>0</v>
      </c>
      <c r="F5734">
        <v>0</v>
      </c>
      <c r="G5734" t="s">
        <v>16059</v>
      </c>
      <c r="K5734">
        <v>1.2047490942599501E+18</v>
      </c>
      <c r="L5734" t="s">
        <v>16060</v>
      </c>
    </row>
    <row r="5735" spans="1:12" x14ac:dyDescent="0.2">
      <c r="A5735" s="1">
        <v>43810.545613425929</v>
      </c>
      <c r="B5735" t="s">
        <v>14743</v>
      </c>
      <c r="D5735">
        <v>0</v>
      </c>
      <c r="E5735">
        <v>0</v>
      </c>
      <c r="F5735">
        <v>0</v>
      </c>
      <c r="G5735" t="s">
        <v>16061</v>
      </c>
      <c r="K5735">
        <v>1.20474909329533E+18</v>
      </c>
      <c r="L5735" t="s">
        <v>16062</v>
      </c>
    </row>
    <row r="5736" spans="1:12" x14ac:dyDescent="0.2">
      <c r="A5736" s="1">
        <v>43810.545578703706</v>
      </c>
      <c r="B5736" t="s">
        <v>14866</v>
      </c>
      <c r="D5736">
        <v>0</v>
      </c>
      <c r="E5736">
        <v>0</v>
      </c>
      <c r="F5736">
        <v>0</v>
      </c>
      <c r="G5736" t="s">
        <v>16063</v>
      </c>
      <c r="K5736">
        <v>1.20474908070816E+18</v>
      </c>
      <c r="L5736" t="s">
        <v>16064</v>
      </c>
    </row>
    <row r="5737" spans="1:12" x14ac:dyDescent="0.2">
      <c r="A5737" s="1">
        <v>43810.545578703706</v>
      </c>
      <c r="B5737" t="s">
        <v>14541</v>
      </c>
      <c r="D5737">
        <v>0</v>
      </c>
      <c r="E5737">
        <v>0</v>
      </c>
      <c r="F5737">
        <v>0</v>
      </c>
      <c r="G5737" t="s">
        <v>16065</v>
      </c>
      <c r="K5737">
        <v>1.2047490781161201E+18</v>
      </c>
      <c r="L5737" t="s">
        <v>16066</v>
      </c>
    </row>
    <row r="5738" spans="1:12" x14ac:dyDescent="0.2">
      <c r="A5738" s="1">
        <v>43810.545567129629</v>
      </c>
      <c r="B5738" t="s">
        <v>14485</v>
      </c>
      <c r="D5738">
        <v>0</v>
      </c>
      <c r="E5738">
        <v>0</v>
      </c>
      <c r="F5738">
        <v>0</v>
      </c>
      <c r="G5738" t="s">
        <v>16067</v>
      </c>
      <c r="K5738">
        <v>1.2047490772520499E+18</v>
      </c>
      <c r="L5738" t="s">
        <v>16068</v>
      </c>
    </row>
    <row r="5739" spans="1:12" x14ac:dyDescent="0.2">
      <c r="A5739" s="1">
        <v>43810.545567129629</v>
      </c>
      <c r="B5739" t="s">
        <v>14794</v>
      </c>
      <c r="D5739">
        <v>0</v>
      </c>
      <c r="E5739">
        <v>0</v>
      </c>
      <c r="F5739">
        <v>0</v>
      </c>
      <c r="G5739" t="s">
        <v>16069</v>
      </c>
      <c r="K5739">
        <v>1.20474907718079E+18</v>
      </c>
      <c r="L5739" t="s">
        <v>16070</v>
      </c>
    </row>
    <row r="5740" spans="1:12" x14ac:dyDescent="0.2">
      <c r="A5740" s="1">
        <v>43810.545567129629</v>
      </c>
      <c r="B5740" t="s">
        <v>14881</v>
      </c>
      <c r="D5740">
        <v>0</v>
      </c>
      <c r="E5740">
        <v>0</v>
      </c>
      <c r="F5740">
        <v>0</v>
      </c>
      <c r="G5740" t="s">
        <v>16071</v>
      </c>
      <c r="K5740">
        <v>1.20474907587217E+18</v>
      </c>
      <c r="L5740" t="s">
        <v>16072</v>
      </c>
    </row>
    <row r="5741" spans="1:12" x14ac:dyDescent="0.2">
      <c r="A5741" s="1">
        <v>43810.545567129629</v>
      </c>
      <c r="B5741" t="s">
        <v>14785</v>
      </c>
      <c r="D5741">
        <v>0</v>
      </c>
      <c r="E5741">
        <v>0</v>
      </c>
      <c r="F5741">
        <v>0</v>
      </c>
      <c r="G5741" t="s">
        <v>16073</v>
      </c>
      <c r="K5741">
        <v>1.20474907524723E+18</v>
      </c>
      <c r="L5741" t="s">
        <v>16074</v>
      </c>
    </row>
    <row r="5742" spans="1:12" x14ac:dyDescent="0.2">
      <c r="A5742" s="1">
        <v>43810.545543981483</v>
      </c>
      <c r="B5742" t="s">
        <v>14791</v>
      </c>
      <c r="D5742">
        <v>0</v>
      </c>
      <c r="E5742">
        <v>0</v>
      </c>
      <c r="F5742">
        <v>0</v>
      </c>
      <c r="G5742" t="s">
        <v>16075</v>
      </c>
      <c r="K5742">
        <v>1.2047490694296699E+18</v>
      </c>
      <c r="L5742" t="s">
        <v>16076</v>
      </c>
    </row>
    <row r="5743" spans="1:12" x14ac:dyDescent="0.2">
      <c r="A5743" s="1">
        <v>43810.545543981483</v>
      </c>
      <c r="B5743" t="s">
        <v>15220</v>
      </c>
      <c r="D5743">
        <v>0</v>
      </c>
      <c r="E5743">
        <v>0</v>
      </c>
      <c r="F5743">
        <v>0</v>
      </c>
      <c r="G5743" t="s">
        <v>16077</v>
      </c>
      <c r="K5743">
        <v>1.2047490690145101E+18</v>
      </c>
      <c r="L5743" t="s">
        <v>16078</v>
      </c>
    </row>
    <row r="5744" spans="1:12" x14ac:dyDescent="0.2">
      <c r="A5744" s="1">
        <v>43810.545532407406</v>
      </c>
      <c r="B5744" t="s">
        <v>14414</v>
      </c>
      <c r="D5744">
        <v>0</v>
      </c>
      <c r="E5744">
        <v>0</v>
      </c>
      <c r="F5744">
        <v>0</v>
      </c>
      <c r="G5744" t="s">
        <v>16079</v>
      </c>
      <c r="K5744">
        <v>1.2047490626978601E+18</v>
      </c>
      <c r="L5744" t="s">
        <v>16080</v>
      </c>
    </row>
    <row r="5745" spans="1:12" x14ac:dyDescent="0.2">
      <c r="A5745" s="1">
        <v>43810.545520833337</v>
      </c>
      <c r="B5745" t="s">
        <v>15390</v>
      </c>
      <c r="D5745">
        <v>0</v>
      </c>
      <c r="E5745">
        <v>0</v>
      </c>
      <c r="F5745">
        <v>0</v>
      </c>
      <c r="G5745" t="s">
        <v>16081</v>
      </c>
      <c r="K5745">
        <v>1.2047490596192599E+18</v>
      </c>
      <c r="L5745" t="s">
        <v>16082</v>
      </c>
    </row>
    <row r="5746" spans="1:12" x14ac:dyDescent="0.2">
      <c r="A5746" s="1">
        <v>43810.54550925926</v>
      </c>
      <c r="B5746" t="s">
        <v>14940</v>
      </c>
      <c r="D5746">
        <v>0</v>
      </c>
      <c r="E5746">
        <v>0</v>
      </c>
      <c r="F5746">
        <v>0</v>
      </c>
      <c r="G5746" t="s">
        <v>16083</v>
      </c>
      <c r="K5746">
        <v>1.2047490555340101E+18</v>
      </c>
      <c r="L5746" t="s">
        <v>16084</v>
      </c>
    </row>
    <row r="5747" spans="1:12" x14ac:dyDescent="0.2">
      <c r="A5747" s="1">
        <v>43810.54550925926</v>
      </c>
      <c r="B5747" t="s">
        <v>16085</v>
      </c>
      <c r="D5747">
        <v>0</v>
      </c>
      <c r="E5747">
        <v>4</v>
      </c>
      <c r="F5747">
        <v>4</v>
      </c>
      <c r="G5747" t="s">
        <v>16086</v>
      </c>
      <c r="K5747">
        <v>1.20474905537458E+18</v>
      </c>
      <c r="L5747" t="s">
        <v>16087</v>
      </c>
    </row>
    <row r="5748" spans="1:12" x14ac:dyDescent="0.2">
      <c r="A5748" s="1">
        <v>43810.545497685183</v>
      </c>
      <c r="B5748" t="s">
        <v>14708</v>
      </c>
      <c r="D5748">
        <v>0</v>
      </c>
      <c r="E5748">
        <v>0</v>
      </c>
      <c r="F5748">
        <v>0</v>
      </c>
      <c r="G5748" t="s">
        <v>16088</v>
      </c>
      <c r="K5748">
        <v>1.2047490506979599E+18</v>
      </c>
      <c r="L5748" t="s">
        <v>16089</v>
      </c>
    </row>
    <row r="5749" spans="1:12" x14ac:dyDescent="0.2">
      <c r="A5749" s="1">
        <v>43810.545486111114</v>
      </c>
      <c r="B5749" t="s">
        <v>15354</v>
      </c>
      <c r="D5749">
        <v>0</v>
      </c>
      <c r="E5749">
        <v>0</v>
      </c>
      <c r="F5749">
        <v>0</v>
      </c>
      <c r="G5749" t="s">
        <v>16090</v>
      </c>
      <c r="K5749">
        <v>1.2047490464994099E+18</v>
      </c>
      <c r="L5749" t="s">
        <v>16091</v>
      </c>
    </row>
    <row r="5750" spans="1:12" x14ac:dyDescent="0.2">
      <c r="A5750" s="1">
        <v>43810.545474537037</v>
      </c>
      <c r="B5750" t="s">
        <v>15206</v>
      </c>
      <c r="D5750">
        <v>0</v>
      </c>
      <c r="E5750">
        <v>0</v>
      </c>
      <c r="F5750">
        <v>0</v>
      </c>
      <c r="G5750" t="s">
        <v>16092</v>
      </c>
      <c r="K5750">
        <v>1.20474904227583E+18</v>
      </c>
      <c r="L5750" t="s">
        <v>16093</v>
      </c>
    </row>
    <row r="5751" spans="1:12" x14ac:dyDescent="0.2">
      <c r="A5751" s="1">
        <v>43810.545474537037</v>
      </c>
      <c r="B5751" t="s">
        <v>15345</v>
      </c>
      <c r="D5751">
        <v>0</v>
      </c>
      <c r="E5751">
        <v>0</v>
      </c>
      <c r="F5751">
        <v>0</v>
      </c>
      <c r="G5751" t="s">
        <v>16094</v>
      </c>
      <c r="K5751">
        <v>1.2047490420073201E+18</v>
      </c>
      <c r="L5751" t="s">
        <v>16095</v>
      </c>
    </row>
    <row r="5752" spans="1:12" x14ac:dyDescent="0.2">
      <c r="A5752" s="1">
        <v>43810.545474537037</v>
      </c>
      <c r="B5752" t="s">
        <v>16096</v>
      </c>
      <c r="D5752">
        <v>0</v>
      </c>
      <c r="E5752">
        <v>0</v>
      </c>
      <c r="F5752">
        <v>0</v>
      </c>
      <c r="G5752" t="s">
        <v>16097</v>
      </c>
      <c r="K5752">
        <v>1.2047490409042099E+18</v>
      </c>
      <c r="L5752" t="s">
        <v>16098</v>
      </c>
    </row>
    <row r="5753" spans="1:12" x14ac:dyDescent="0.2">
      <c r="A5753" s="1">
        <v>43810.545474537037</v>
      </c>
      <c r="B5753" t="s">
        <v>15309</v>
      </c>
      <c r="D5753">
        <v>0</v>
      </c>
      <c r="E5753">
        <v>0</v>
      </c>
      <c r="F5753">
        <v>0</v>
      </c>
      <c r="G5753" t="s">
        <v>16099</v>
      </c>
      <c r="K5753">
        <v>1.20474904034224E+18</v>
      </c>
      <c r="L5753" t="s">
        <v>16100</v>
      </c>
    </row>
    <row r="5754" spans="1:12" x14ac:dyDescent="0.2">
      <c r="A5754" s="1">
        <v>43810.54546296296</v>
      </c>
      <c r="B5754" t="s">
        <v>14347</v>
      </c>
      <c r="D5754">
        <v>0</v>
      </c>
      <c r="E5754">
        <v>0</v>
      </c>
      <c r="F5754">
        <v>0</v>
      </c>
      <c r="G5754" t="s">
        <v>16101</v>
      </c>
      <c r="K5754">
        <v>1.20474903736848E+18</v>
      </c>
      <c r="L5754" t="s">
        <v>16102</v>
      </c>
    </row>
    <row r="5755" spans="1:12" x14ac:dyDescent="0.2">
      <c r="A5755" s="1">
        <v>43810.54546296296</v>
      </c>
      <c r="B5755" t="s">
        <v>14323</v>
      </c>
      <c r="D5755">
        <v>0</v>
      </c>
      <c r="E5755">
        <v>0</v>
      </c>
      <c r="F5755">
        <v>0</v>
      </c>
      <c r="G5755" t="s">
        <v>16103</v>
      </c>
      <c r="K5755">
        <v>1.20474903626112E+18</v>
      </c>
      <c r="L5755" t="s">
        <v>16104</v>
      </c>
    </row>
    <row r="5756" spans="1:12" x14ac:dyDescent="0.2">
      <c r="A5756" s="1">
        <v>43810.54546296296</v>
      </c>
      <c r="B5756" t="s">
        <v>14518</v>
      </c>
      <c r="D5756">
        <v>0</v>
      </c>
      <c r="E5756">
        <v>0</v>
      </c>
      <c r="F5756">
        <v>0</v>
      </c>
      <c r="G5756" t="s">
        <v>16105</v>
      </c>
      <c r="K5756">
        <v>1.20474903617311E+18</v>
      </c>
      <c r="L5756" t="s">
        <v>16106</v>
      </c>
    </row>
    <row r="5757" spans="1:12" x14ac:dyDescent="0.2">
      <c r="A5757" s="1">
        <v>43810.545451388891</v>
      </c>
      <c r="B5757" t="s">
        <v>15037</v>
      </c>
      <c r="D5757">
        <v>0</v>
      </c>
      <c r="E5757">
        <v>0</v>
      </c>
      <c r="F5757">
        <v>0</v>
      </c>
      <c r="G5757" t="s">
        <v>16107</v>
      </c>
      <c r="K5757">
        <v>1.2047490339123599E+18</v>
      </c>
      <c r="L5757" t="s">
        <v>16108</v>
      </c>
    </row>
    <row r="5758" spans="1:12" x14ac:dyDescent="0.2">
      <c r="A5758" s="1">
        <v>43810.545451388891</v>
      </c>
      <c r="B5758" t="s">
        <v>14603</v>
      </c>
      <c r="D5758">
        <v>0</v>
      </c>
      <c r="E5758">
        <v>0</v>
      </c>
      <c r="F5758">
        <v>0</v>
      </c>
      <c r="G5758" t="s">
        <v>16109</v>
      </c>
      <c r="K5758">
        <v>1.2047490333251E+18</v>
      </c>
      <c r="L5758" t="s">
        <v>16110</v>
      </c>
    </row>
    <row r="5759" spans="1:12" x14ac:dyDescent="0.2">
      <c r="A5759" s="1">
        <v>43810.545439814814</v>
      </c>
      <c r="B5759" t="s">
        <v>15530</v>
      </c>
      <c r="D5759">
        <v>0</v>
      </c>
      <c r="E5759">
        <v>0</v>
      </c>
      <c r="F5759">
        <v>0</v>
      </c>
      <c r="G5759" t="s">
        <v>16111</v>
      </c>
      <c r="K5759">
        <v>1.20474903144606E+18</v>
      </c>
      <c r="L5759" t="s">
        <v>16112</v>
      </c>
    </row>
    <row r="5760" spans="1:12" x14ac:dyDescent="0.2">
      <c r="A5760" s="1">
        <v>43810.545439814814</v>
      </c>
      <c r="B5760" t="s">
        <v>14996</v>
      </c>
      <c r="D5760">
        <v>0</v>
      </c>
      <c r="E5760">
        <v>0</v>
      </c>
      <c r="F5760">
        <v>0</v>
      </c>
      <c r="G5760" t="s">
        <v>16113</v>
      </c>
      <c r="K5760">
        <v>1.20474903137903E+18</v>
      </c>
      <c r="L5760" t="s">
        <v>16114</v>
      </c>
    </row>
    <row r="5761" spans="1:12" x14ac:dyDescent="0.2">
      <c r="A5761" s="1">
        <v>43810.545428240737</v>
      </c>
      <c r="B5761" t="s">
        <v>14833</v>
      </c>
      <c r="D5761">
        <v>0</v>
      </c>
      <c r="E5761">
        <v>0</v>
      </c>
      <c r="F5761">
        <v>0</v>
      </c>
      <c r="G5761" t="s">
        <v>16115</v>
      </c>
      <c r="K5761">
        <v>1.2047490260103199E+18</v>
      </c>
      <c r="L5761" t="s">
        <v>16116</v>
      </c>
    </row>
    <row r="5762" spans="1:12" x14ac:dyDescent="0.2">
      <c r="A5762" s="1">
        <v>43810.545416666668</v>
      </c>
      <c r="B5762" t="s">
        <v>15019</v>
      </c>
      <c r="D5762">
        <v>0</v>
      </c>
      <c r="E5762">
        <v>0</v>
      </c>
      <c r="F5762">
        <v>0</v>
      </c>
      <c r="G5762" t="s">
        <v>16117</v>
      </c>
      <c r="K5762">
        <v>1.2047490212413801E+18</v>
      </c>
      <c r="L5762" t="s">
        <v>16118</v>
      </c>
    </row>
    <row r="5763" spans="1:12" x14ac:dyDescent="0.2">
      <c r="A5763" s="1">
        <v>43810.545370370368</v>
      </c>
      <c r="B5763" t="s">
        <v>14912</v>
      </c>
      <c r="D5763">
        <v>0</v>
      </c>
      <c r="E5763">
        <v>0</v>
      </c>
      <c r="F5763">
        <v>0</v>
      </c>
      <c r="G5763" t="s">
        <v>16119</v>
      </c>
      <c r="K5763">
        <v>1.20474900497586E+18</v>
      </c>
      <c r="L5763" t="s">
        <v>16120</v>
      </c>
    </row>
    <row r="5764" spans="1:12" x14ac:dyDescent="0.2">
      <c r="A5764" s="1">
        <v>43810.545370370368</v>
      </c>
      <c r="B5764" t="s">
        <v>14909</v>
      </c>
      <c r="D5764">
        <v>0</v>
      </c>
      <c r="E5764">
        <v>0</v>
      </c>
      <c r="F5764">
        <v>0</v>
      </c>
      <c r="G5764" t="s">
        <v>16121</v>
      </c>
      <c r="K5764">
        <v>1.2047490031932201E+18</v>
      </c>
      <c r="L5764" t="s">
        <v>16122</v>
      </c>
    </row>
    <row r="5765" spans="1:12" x14ac:dyDescent="0.2">
      <c r="A5765" s="1">
        <v>43810.545347222222</v>
      </c>
      <c r="B5765" t="s">
        <v>14470</v>
      </c>
      <c r="D5765">
        <v>0</v>
      </c>
      <c r="E5765">
        <v>0</v>
      </c>
      <c r="F5765">
        <v>0</v>
      </c>
      <c r="G5765" t="s">
        <v>16123</v>
      </c>
      <c r="K5765">
        <v>1.2047489974050801E+18</v>
      </c>
      <c r="L5765" t="s">
        <v>16124</v>
      </c>
    </row>
    <row r="5766" spans="1:12" x14ac:dyDescent="0.2">
      <c r="A5766" s="1">
        <v>43810.545347222222</v>
      </c>
      <c r="B5766" t="s">
        <v>14494</v>
      </c>
      <c r="D5766">
        <v>0</v>
      </c>
      <c r="E5766">
        <v>0</v>
      </c>
      <c r="F5766">
        <v>0</v>
      </c>
      <c r="G5766" t="s">
        <v>16125</v>
      </c>
      <c r="K5766">
        <v>1.2047489971325E+18</v>
      </c>
      <c r="L5766" t="s">
        <v>16126</v>
      </c>
    </row>
    <row r="5767" spans="1:12" x14ac:dyDescent="0.2">
      <c r="A5767" s="1">
        <v>43810.545347222222</v>
      </c>
      <c r="B5767" t="s">
        <v>14714</v>
      </c>
      <c r="D5767">
        <v>0</v>
      </c>
      <c r="E5767">
        <v>0</v>
      </c>
      <c r="F5767">
        <v>0</v>
      </c>
      <c r="G5767" t="s">
        <v>16127</v>
      </c>
      <c r="K5767">
        <v>1.2047489960629499E+18</v>
      </c>
      <c r="L5767" t="s">
        <v>16128</v>
      </c>
    </row>
    <row r="5768" spans="1:12" x14ac:dyDescent="0.2">
      <c r="A5768" s="1">
        <v>43810.545347222222</v>
      </c>
      <c r="B5768" t="s">
        <v>14556</v>
      </c>
      <c r="D5768">
        <v>0</v>
      </c>
      <c r="E5768">
        <v>0</v>
      </c>
      <c r="F5768">
        <v>0</v>
      </c>
      <c r="G5768" t="s">
        <v>16129</v>
      </c>
      <c r="K5768">
        <v>1.2047489956057999E+18</v>
      </c>
      <c r="L5768" t="s">
        <v>16130</v>
      </c>
    </row>
    <row r="5769" spans="1:12" x14ac:dyDescent="0.2">
      <c r="A5769" s="1">
        <v>43810.545347222222</v>
      </c>
      <c r="B5769" t="s">
        <v>14999</v>
      </c>
      <c r="D5769">
        <v>0</v>
      </c>
      <c r="E5769">
        <v>0</v>
      </c>
      <c r="F5769">
        <v>0</v>
      </c>
      <c r="G5769" t="s">
        <v>16131</v>
      </c>
      <c r="K5769">
        <v>1.20474899537091E+18</v>
      </c>
      <c r="L5769" t="s">
        <v>16132</v>
      </c>
    </row>
    <row r="5770" spans="1:12" x14ac:dyDescent="0.2">
      <c r="A5770" s="1">
        <v>43810.545324074075</v>
      </c>
      <c r="B5770" t="s">
        <v>15428</v>
      </c>
      <c r="D5770">
        <v>0</v>
      </c>
      <c r="E5770">
        <v>0</v>
      </c>
      <c r="F5770">
        <v>0</v>
      </c>
      <c r="G5770" t="s">
        <v>16133</v>
      </c>
      <c r="K5770">
        <v>1.20474898772883E+18</v>
      </c>
      <c r="L5770" t="s">
        <v>16134</v>
      </c>
    </row>
    <row r="5771" spans="1:12" x14ac:dyDescent="0.2">
      <c r="A5771" s="1">
        <v>43810.545312499999</v>
      </c>
      <c r="B5771" t="s">
        <v>15416</v>
      </c>
      <c r="D5771">
        <v>0</v>
      </c>
      <c r="E5771">
        <v>0</v>
      </c>
      <c r="F5771">
        <v>0</v>
      </c>
      <c r="G5771" t="s">
        <v>16135</v>
      </c>
      <c r="K5771">
        <v>1.20474898530032E+18</v>
      </c>
      <c r="L5771" t="s">
        <v>16136</v>
      </c>
    </row>
    <row r="5772" spans="1:12" x14ac:dyDescent="0.2">
      <c r="A5772" s="1">
        <v>43810.545312499999</v>
      </c>
      <c r="B5772" t="s">
        <v>14573</v>
      </c>
      <c r="D5772">
        <v>0</v>
      </c>
      <c r="E5772">
        <v>0</v>
      </c>
      <c r="F5772">
        <v>0</v>
      </c>
      <c r="G5772" t="s">
        <v>16137</v>
      </c>
      <c r="K5772">
        <v>1.2047489849732401E+18</v>
      </c>
      <c r="L5772" t="s">
        <v>16138</v>
      </c>
    </row>
    <row r="5773" spans="1:12" x14ac:dyDescent="0.2">
      <c r="A5773" s="1">
        <v>43810.545300925929</v>
      </c>
      <c r="B5773" t="s">
        <v>14946</v>
      </c>
      <c r="D5773">
        <v>0</v>
      </c>
      <c r="E5773">
        <v>0</v>
      </c>
      <c r="F5773">
        <v>0</v>
      </c>
      <c r="G5773" t="s">
        <v>16139</v>
      </c>
      <c r="K5773">
        <v>1.2047489796045299E+18</v>
      </c>
      <c r="L5773" t="s">
        <v>16140</v>
      </c>
    </row>
    <row r="5774" spans="1:12" x14ac:dyDescent="0.2">
      <c r="A5774" s="1">
        <v>43810.545300925929</v>
      </c>
      <c r="B5774" t="s">
        <v>15055</v>
      </c>
      <c r="D5774">
        <v>0</v>
      </c>
      <c r="E5774">
        <v>0</v>
      </c>
      <c r="F5774">
        <v>0</v>
      </c>
      <c r="G5774" t="s">
        <v>16141</v>
      </c>
      <c r="K5774">
        <v>1.2047489792437399E+18</v>
      </c>
      <c r="L5774" t="s">
        <v>16142</v>
      </c>
    </row>
    <row r="5775" spans="1:12" x14ac:dyDescent="0.2">
      <c r="A5775" s="1">
        <v>43810.545254629629</v>
      </c>
      <c r="B5775" t="s">
        <v>14449</v>
      </c>
      <c r="D5775">
        <v>0</v>
      </c>
      <c r="E5775">
        <v>0</v>
      </c>
      <c r="F5775">
        <v>0</v>
      </c>
      <c r="G5775" t="s">
        <v>16143</v>
      </c>
      <c r="K5775">
        <v>1.20474896239949E+18</v>
      </c>
      <c r="L5775" t="s">
        <v>16144</v>
      </c>
    </row>
    <row r="5776" spans="1:12" x14ac:dyDescent="0.2">
      <c r="A5776" s="1">
        <v>43810.545254629629</v>
      </c>
      <c r="B5776" t="s">
        <v>14464</v>
      </c>
      <c r="D5776">
        <v>0</v>
      </c>
      <c r="E5776">
        <v>0</v>
      </c>
      <c r="F5776">
        <v>0</v>
      </c>
      <c r="G5776" t="s">
        <v>16145</v>
      </c>
      <c r="K5776">
        <v>1.20474896146829E+18</v>
      </c>
      <c r="L5776" t="s">
        <v>16146</v>
      </c>
    </row>
    <row r="5777" spans="1:12" x14ac:dyDescent="0.2">
      <c r="A5777" s="1">
        <v>43810.545243055552</v>
      </c>
      <c r="B5777" t="s">
        <v>14467</v>
      </c>
      <c r="D5777">
        <v>0</v>
      </c>
      <c r="E5777">
        <v>0</v>
      </c>
      <c r="F5777">
        <v>0</v>
      </c>
      <c r="G5777" t="s">
        <v>16147</v>
      </c>
      <c r="K5777">
        <v>1.2047489604658501E+18</v>
      </c>
      <c r="L5777" t="s">
        <v>16148</v>
      </c>
    </row>
    <row r="5778" spans="1:12" x14ac:dyDescent="0.2">
      <c r="A5778" s="1">
        <v>43810.545243055552</v>
      </c>
      <c r="B5778" t="s">
        <v>14957</v>
      </c>
      <c r="D5778">
        <v>0</v>
      </c>
      <c r="E5778">
        <v>0</v>
      </c>
      <c r="F5778">
        <v>0</v>
      </c>
      <c r="G5778" t="s">
        <v>16149</v>
      </c>
      <c r="K5778">
        <v>1.2047489588174999E+18</v>
      </c>
      <c r="L5778" t="s">
        <v>16150</v>
      </c>
    </row>
    <row r="5779" spans="1:12" x14ac:dyDescent="0.2">
      <c r="A5779" s="1">
        <v>43810.545231481483</v>
      </c>
      <c r="B5779">
        <v>99779085</v>
      </c>
      <c r="D5779">
        <v>0</v>
      </c>
      <c r="E5779">
        <v>0</v>
      </c>
      <c r="F5779">
        <v>0</v>
      </c>
      <c r="G5779" t="s">
        <v>16151</v>
      </c>
      <c r="K5779">
        <v>1.2047489546735601E+18</v>
      </c>
      <c r="L5779" t="s">
        <v>16152</v>
      </c>
    </row>
    <row r="5780" spans="1:12" x14ac:dyDescent="0.2">
      <c r="A5780" s="1">
        <v>43810.545231481483</v>
      </c>
      <c r="B5780" t="s">
        <v>14523</v>
      </c>
      <c r="D5780">
        <v>0</v>
      </c>
      <c r="E5780">
        <v>0</v>
      </c>
      <c r="F5780">
        <v>0</v>
      </c>
      <c r="G5780" t="s">
        <v>16153</v>
      </c>
      <c r="K5780">
        <v>1.2047489546693901E+18</v>
      </c>
      <c r="L5780" t="s">
        <v>16154</v>
      </c>
    </row>
    <row r="5781" spans="1:12" x14ac:dyDescent="0.2">
      <c r="A5781" s="1">
        <v>43810.545231481483</v>
      </c>
      <c r="B5781" t="s">
        <v>14764</v>
      </c>
      <c r="D5781">
        <v>0</v>
      </c>
      <c r="E5781">
        <v>0</v>
      </c>
      <c r="F5781">
        <v>0</v>
      </c>
      <c r="G5781" t="s">
        <v>16155</v>
      </c>
      <c r="K5781">
        <v>1.20474895453091E+18</v>
      </c>
      <c r="L5781" t="s">
        <v>16156</v>
      </c>
    </row>
    <row r="5782" spans="1:12" x14ac:dyDescent="0.2">
      <c r="A5782" s="1">
        <v>43810.545231481483</v>
      </c>
      <c r="B5782" t="s">
        <v>14488</v>
      </c>
      <c r="D5782">
        <v>0</v>
      </c>
      <c r="E5782">
        <v>0</v>
      </c>
      <c r="F5782">
        <v>0</v>
      </c>
      <c r="G5782" t="s">
        <v>16157</v>
      </c>
      <c r="K5782">
        <v>1.2047489541744699E+18</v>
      </c>
      <c r="L5782" t="s">
        <v>16158</v>
      </c>
    </row>
    <row r="5783" spans="1:12" x14ac:dyDescent="0.2">
      <c r="A5783" s="1">
        <v>43810.545231481483</v>
      </c>
      <c r="B5783" t="s">
        <v>14740</v>
      </c>
      <c r="D5783">
        <v>0</v>
      </c>
      <c r="E5783">
        <v>0</v>
      </c>
      <c r="F5783">
        <v>0</v>
      </c>
      <c r="G5783" t="s">
        <v>16159</v>
      </c>
      <c r="K5783">
        <v>1.20474895366688E+18</v>
      </c>
      <c r="L5783" t="s">
        <v>16160</v>
      </c>
    </row>
    <row r="5784" spans="1:12" x14ac:dyDescent="0.2">
      <c r="A5784" s="1">
        <v>43810.545231481483</v>
      </c>
      <c r="B5784" t="s">
        <v>16161</v>
      </c>
      <c r="D5784">
        <v>1</v>
      </c>
      <c r="E5784">
        <v>0</v>
      </c>
      <c r="F5784">
        <v>0</v>
      </c>
      <c r="G5784" t="s">
        <v>16162</v>
      </c>
      <c r="K5784">
        <v>1.20474895313421E+18</v>
      </c>
      <c r="L5784" t="s">
        <v>16163</v>
      </c>
    </row>
    <row r="5785" spans="1:12" x14ac:dyDescent="0.2">
      <c r="A5785" s="1">
        <v>43810.545219907406</v>
      </c>
      <c r="B5785" t="s">
        <v>14887</v>
      </c>
      <c r="D5785">
        <v>0</v>
      </c>
      <c r="E5785">
        <v>0</v>
      </c>
      <c r="F5785">
        <v>0</v>
      </c>
      <c r="G5785" t="s">
        <v>16164</v>
      </c>
      <c r="K5785">
        <v>1.2047489502527201E+18</v>
      </c>
      <c r="L5785" t="s">
        <v>16165</v>
      </c>
    </row>
    <row r="5786" spans="1:12" x14ac:dyDescent="0.2">
      <c r="A5786" s="1">
        <v>43810.545219907406</v>
      </c>
      <c r="B5786" t="s">
        <v>14393</v>
      </c>
      <c r="D5786">
        <v>0</v>
      </c>
      <c r="E5786">
        <v>0</v>
      </c>
      <c r="F5786">
        <v>0</v>
      </c>
      <c r="G5786" t="s">
        <v>16166</v>
      </c>
      <c r="K5786">
        <v>1.20474894932163E+18</v>
      </c>
      <c r="L5786" t="s">
        <v>16167</v>
      </c>
    </row>
    <row r="5787" spans="1:12" x14ac:dyDescent="0.2">
      <c r="A5787" s="1">
        <v>43810.545219907406</v>
      </c>
      <c r="B5787" t="s">
        <v>15473</v>
      </c>
      <c r="D5787">
        <v>0</v>
      </c>
      <c r="E5787">
        <v>0</v>
      </c>
      <c r="F5787">
        <v>0</v>
      </c>
      <c r="G5787" t="s">
        <v>16168</v>
      </c>
      <c r="K5787">
        <v>1.20474894879315E+18</v>
      </c>
      <c r="L5787" t="s">
        <v>16169</v>
      </c>
    </row>
    <row r="5788" spans="1:12" x14ac:dyDescent="0.2">
      <c r="A5788" s="1">
        <v>43810.545219907406</v>
      </c>
      <c r="B5788" t="s">
        <v>15043</v>
      </c>
      <c r="D5788">
        <v>0</v>
      </c>
      <c r="E5788">
        <v>0</v>
      </c>
      <c r="F5788">
        <v>0</v>
      </c>
      <c r="G5788" t="s">
        <v>16170</v>
      </c>
      <c r="K5788">
        <v>1.2047489484911201E+18</v>
      </c>
      <c r="L5788" t="s">
        <v>16171</v>
      </c>
    </row>
    <row r="5789" spans="1:12" x14ac:dyDescent="0.2">
      <c r="A5789" s="1">
        <v>43810.545208333337</v>
      </c>
      <c r="B5789" t="s">
        <v>14559</v>
      </c>
      <c r="D5789">
        <v>0</v>
      </c>
      <c r="E5789">
        <v>0</v>
      </c>
      <c r="F5789">
        <v>0</v>
      </c>
      <c r="G5789" t="s">
        <v>16172</v>
      </c>
      <c r="K5789">
        <v>1.2047489478704E+18</v>
      </c>
      <c r="L5789" t="s">
        <v>16173</v>
      </c>
    </row>
    <row r="5790" spans="1:12" x14ac:dyDescent="0.2">
      <c r="A5790" s="1">
        <v>43810.545208333337</v>
      </c>
      <c r="B5790" t="s">
        <v>14731</v>
      </c>
      <c r="D5790">
        <v>0</v>
      </c>
      <c r="E5790">
        <v>0</v>
      </c>
      <c r="F5790">
        <v>0</v>
      </c>
      <c r="G5790" t="s">
        <v>16174</v>
      </c>
      <c r="K5790">
        <v>1.2047489450266701E+18</v>
      </c>
      <c r="L5790" t="s">
        <v>16175</v>
      </c>
    </row>
    <row r="5791" spans="1:12" x14ac:dyDescent="0.2">
      <c r="A5791" s="1">
        <v>43810.545185185183</v>
      </c>
      <c r="B5791" t="s">
        <v>15362</v>
      </c>
      <c r="D5791">
        <v>0</v>
      </c>
      <c r="E5791">
        <v>0</v>
      </c>
      <c r="F5791">
        <v>0</v>
      </c>
      <c r="G5791" t="s">
        <v>16176</v>
      </c>
      <c r="K5791">
        <v>1.20474893647869E+18</v>
      </c>
      <c r="L5791" t="s">
        <v>16177</v>
      </c>
    </row>
    <row r="5792" spans="1:12" x14ac:dyDescent="0.2">
      <c r="A5792" s="1">
        <v>43810.54515046296</v>
      </c>
      <c r="B5792" t="s">
        <v>14917</v>
      </c>
      <c r="D5792">
        <v>0</v>
      </c>
      <c r="E5792">
        <v>0</v>
      </c>
      <c r="F5792">
        <v>0</v>
      </c>
      <c r="G5792" t="s">
        <v>16178</v>
      </c>
      <c r="K5792">
        <v>1.20474892509953E+18</v>
      </c>
      <c r="L5792" t="s">
        <v>16179</v>
      </c>
    </row>
    <row r="5793" spans="1:12" x14ac:dyDescent="0.2">
      <c r="A5793" s="1">
        <v>43810.54515046296</v>
      </c>
      <c r="B5793" t="s">
        <v>14623</v>
      </c>
      <c r="D5793">
        <v>0</v>
      </c>
      <c r="E5793">
        <v>0</v>
      </c>
      <c r="F5793">
        <v>0</v>
      </c>
      <c r="G5793" t="s">
        <v>16180</v>
      </c>
      <c r="K5793">
        <v>1.20474892482272E+18</v>
      </c>
      <c r="L5793" t="s">
        <v>16181</v>
      </c>
    </row>
    <row r="5794" spans="1:12" x14ac:dyDescent="0.2">
      <c r="A5794" s="1">
        <v>43810.54515046296</v>
      </c>
      <c r="B5794" t="s">
        <v>15065</v>
      </c>
      <c r="D5794">
        <v>0</v>
      </c>
      <c r="E5794">
        <v>0</v>
      </c>
      <c r="F5794">
        <v>0</v>
      </c>
      <c r="G5794" t="s">
        <v>16182</v>
      </c>
      <c r="K5794">
        <v>1.2047489231155699E+18</v>
      </c>
      <c r="L5794" t="s">
        <v>16183</v>
      </c>
    </row>
    <row r="5795" spans="1:12" x14ac:dyDescent="0.2">
      <c r="A5795" s="1">
        <v>43810.545138888891</v>
      </c>
      <c r="B5795" t="s">
        <v>14396</v>
      </c>
      <c r="D5795">
        <v>0</v>
      </c>
      <c r="E5795">
        <v>0</v>
      </c>
      <c r="F5795">
        <v>0</v>
      </c>
      <c r="G5795" t="s">
        <v>16184</v>
      </c>
      <c r="K5795">
        <v>1.2047489207835899E+18</v>
      </c>
      <c r="L5795" t="s">
        <v>16185</v>
      </c>
    </row>
    <row r="5796" spans="1:12" x14ac:dyDescent="0.2">
      <c r="A5796" s="1">
        <v>43810.545127314814</v>
      </c>
      <c r="B5796" t="s">
        <v>14411</v>
      </c>
      <c r="D5796">
        <v>0</v>
      </c>
      <c r="E5796">
        <v>0</v>
      </c>
      <c r="F5796">
        <v>0</v>
      </c>
      <c r="G5796" t="s">
        <v>16186</v>
      </c>
      <c r="K5796">
        <v>1.2047489160817201E+18</v>
      </c>
      <c r="L5796" t="s">
        <v>16187</v>
      </c>
    </row>
    <row r="5797" spans="1:12" x14ac:dyDescent="0.2">
      <c r="A5797" s="1">
        <v>43810.545115740744</v>
      </c>
      <c r="B5797" t="s">
        <v>15518</v>
      </c>
      <c r="D5797">
        <v>0</v>
      </c>
      <c r="E5797">
        <v>0</v>
      </c>
      <c r="F5797">
        <v>0</v>
      </c>
      <c r="G5797" t="s">
        <v>16188</v>
      </c>
      <c r="K5797">
        <v>1.20474891154768E+18</v>
      </c>
      <c r="L5797" t="s">
        <v>16189</v>
      </c>
    </row>
    <row r="5798" spans="1:12" x14ac:dyDescent="0.2">
      <c r="A5798" s="1">
        <v>43810.545081018521</v>
      </c>
      <c r="B5798" t="s">
        <v>14687</v>
      </c>
      <c r="D5798">
        <v>0</v>
      </c>
      <c r="E5798">
        <v>0</v>
      </c>
      <c r="F5798">
        <v>0</v>
      </c>
      <c r="G5798" t="s">
        <v>16190</v>
      </c>
      <c r="K5798">
        <v>1.2047488977442199E+18</v>
      </c>
      <c r="L5798" t="s">
        <v>16191</v>
      </c>
    </row>
    <row r="5799" spans="1:12" x14ac:dyDescent="0.2">
      <c r="A5799" s="1">
        <v>43810.545057870368</v>
      </c>
      <c r="B5799" t="s">
        <v>15008</v>
      </c>
      <c r="D5799">
        <v>0</v>
      </c>
      <c r="E5799">
        <v>0</v>
      </c>
      <c r="F5799">
        <v>0</v>
      </c>
      <c r="G5799" t="s">
        <v>16192</v>
      </c>
      <c r="K5799">
        <v>1.20474889225389E+18</v>
      </c>
      <c r="L5799" t="s">
        <v>16193</v>
      </c>
    </row>
    <row r="5800" spans="1:12" x14ac:dyDescent="0.2">
      <c r="A5800" s="1">
        <v>43810.545046296298</v>
      </c>
      <c r="B5800" t="s">
        <v>14975</v>
      </c>
      <c r="D5800">
        <v>0</v>
      </c>
      <c r="E5800">
        <v>0</v>
      </c>
      <c r="F5800">
        <v>0</v>
      </c>
      <c r="G5800" t="s">
        <v>16194</v>
      </c>
      <c r="K5800">
        <v>1.2047488865245299E+18</v>
      </c>
      <c r="L5800" t="s">
        <v>16195</v>
      </c>
    </row>
    <row r="5801" spans="1:12" x14ac:dyDescent="0.2">
      <c r="A5801" s="1">
        <v>43810.545046296298</v>
      </c>
      <c r="B5801" t="s">
        <v>14755</v>
      </c>
      <c r="D5801">
        <v>0</v>
      </c>
      <c r="E5801">
        <v>0</v>
      </c>
      <c r="F5801">
        <v>0</v>
      </c>
      <c r="G5801" t="s">
        <v>16196</v>
      </c>
      <c r="K5801">
        <v>1.2047488861931799E+18</v>
      </c>
      <c r="L5801" t="s">
        <v>16197</v>
      </c>
    </row>
    <row r="5802" spans="1:12" x14ac:dyDescent="0.2">
      <c r="A5802" s="1">
        <v>43810.545034722221</v>
      </c>
      <c r="B5802" t="s">
        <v>14461</v>
      </c>
      <c r="D5802">
        <v>0</v>
      </c>
      <c r="E5802">
        <v>0</v>
      </c>
      <c r="F5802">
        <v>0</v>
      </c>
      <c r="G5802" t="s">
        <v>16198</v>
      </c>
      <c r="K5802">
        <v>1.2047488847125901E+18</v>
      </c>
      <c r="L5802" t="s">
        <v>16199</v>
      </c>
    </row>
    <row r="5803" spans="1:12" x14ac:dyDescent="0.2">
      <c r="A5803" s="1">
        <v>43810.545034722221</v>
      </c>
      <c r="B5803" t="s">
        <v>15541</v>
      </c>
      <c r="D5803">
        <v>0</v>
      </c>
      <c r="E5803">
        <v>0</v>
      </c>
      <c r="F5803">
        <v>0</v>
      </c>
      <c r="G5803" t="s">
        <v>16200</v>
      </c>
      <c r="K5803">
        <v>1.2047488813906299E+18</v>
      </c>
      <c r="L5803" t="s">
        <v>16201</v>
      </c>
    </row>
    <row r="5804" spans="1:12" x14ac:dyDescent="0.2">
      <c r="A5804" s="1">
        <v>43810.545034722221</v>
      </c>
      <c r="B5804" t="s">
        <v>15037</v>
      </c>
      <c r="D5804">
        <v>0</v>
      </c>
      <c r="E5804">
        <v>0</v>
      </c>
      <c r="F5804">
        <v>0</v>
      </c>
      <c r="G5804" t="s">
        <v>16202</v>
      </c>
      <c r="K5804">
        <v>1.20474888128159E+18</v>
      </c>
      <c r="L5804" t="s">
        <v>16203</v>
      </c>
    </row>
    <row r="5805" spans="1:12" x14ac:dyDescent="0.2">
      <c r="A5805" s="1">
        <v>43810.545023148145</v>
      </c>
      <c r="B5805" t="s">
        <v>14782</v>
      </c>
      <c r="D5805">
        <v>0</v>
      </c>
      <c r="E5805">
        <v>0</v>
      </c>
      <c r="F5805">
        <v>0</v>
      </c>
      <c r="G5805" t="s">
        <v>16204</v>
      </c>
      <c r="K5805">
        <v>1.2047488788405601E+18</v>
      </c>
      <c r="L5805" t="s">
        <v>16205</v>
      </c>
    </row>
    <row r="5806" spans="1:12" x14ac:dyDescent="0.2">
      <c r="A5806" s="1">
        <v>43810.545023148145</v>
      </c>
      <c r="B5806" t="s">
        <v>14518</v>
      </c>
      <c r="D5806">
        <v>0</v>
      </c>
      <c r="E5806">
        <v>0</v>
      </c>
      <c r="F5806">
        <v>0</v>
      </c>
      <c r="G5806" t="s">
        <v>16206</v>
      </c>
      <c r="K5806">
        <v>1.20474887799325E+18</v>
      </c>
      <c r="L5806" t="s">
        <v>16207</v>
      </c>
    </row>
    <row r="5807" spans="1:12" x14ac:dyDescent="0.2">
      <c r="A5807" s="1">
        <v>43810.545011574075</v>
      </c>
      <c r="B5807" t="s">
        <v>14931</v>
      </c>
      <c r="D5807">
        <v>0</v>
      </c>
      <c r="E5807">
        <v>0</v>
      </c>
      <c r="F5807">
        <v>0</v>
      </c>
      <c r="G5807" t="s">
        <v>16208</v>
      </c>
      <c r="K5807">
        <v>1.20474887449102E+18</v>
      </c>
      <c r="L5807" t="s">
        <v>16209</v>
      </c>
    </row>
    <row r="5808" spans="1:12" x14ac:dyDescent="0.2">
      <c r="A5808" s="1">
        <v>43810.545011574075</v>
      </c>
      <c r="B5808" t="s">
        <v>16096</v>
      </c>
      <c r="D5808">
        <v>0</v>
      </c>
      <c r="E5808">
        <v>0</v>
      </c>
      <c r="F5808">
        <v>0</v>
      </c>
      <c r="G5808" t="s">
        <v>16210</v>
      </c>
      <c r="K5808">
        <v>1.2047488734088801E+18</v>
      </c>
      <c r="L5808" t="s">
        <v>16211</v>
      </c>
    </row>
    <row r="5809" spans="1:12" x14ac:dyDescent="0.2">
      <c r="A5809" s="1">
        <v>43810.544999999998</v>
      </c>
      <c r="B5809" t="s">
        <v>15286</v>
      </c>
      <c r="D5809">
        <v>0</v>
      </c>
      <c r="E5809">
        <v>0</v>
      </c>
      <c r="F5809">
        <v>0</v>
      </c>
      <c r="G5809" t="s">
        <v>16212</v>
      </c>
      <c r="K5809">
        <v>1.20474886997374E+18</v>
      </c>
      <c r="L5809" t="s">
        <v>16213</v>
      </c>
    </row>
    <row r="5810" spans="1:12" x14ac:dyDescent="0.2">
      <c r="A5810" s="1">
        <v>43810.544988425929</v>
      </c>
      <c r="B5810" t="s">
        <v>14934</v>
      </c>
      <c r="D5810">
        <v>0</v>
      </c>
      <c r="E5810">
        <v>0</v>
      </c>
      <c r="F5810">
        <v>0</v>
      </c>
      <c r="G5810" t="s">
        <v>16214</v>
      </c>
      <c r="K5810">
        <v>1.2047488656746299E+18</v>
      </c>
      <c r="L5810" t="s">
        <v>16215</v>
      </c>
    </row>
    <row r="5811" spans="1:12" x14ac:dyDescent="0.2">
      <c r="A5811" s="1">
        <v>43810.544988425929</v>
      </c>
      <c r="B5811" t="s">
        <v>14579</v>
      </c>
      <c r="D5811">
        <v>0</v>
      </c>
      <c r="E5811">
        <v>0</v>
      </c>
      <c r="F5811">
        <v>0</v>
      </c>
      <c r="G5811" t="s">
        <v>16216</v>
      </c>
      <c r="K5811">
        <v>1.2047488656620001E+18</v>
      </c>
      <c r="L5811" t="s">
        <v>16217</v>
      </c>
    </row>
    <row r="5812" spans="1:12" x14ac:dyDescent="0.2">
      <c r="A5812" s="1">
        <v>43810.544976851852</v>
      </c>
      <c r="B5812" t="s">
        <v>14821</v>
      </c>
      <c r="D5812">
        <v>0</v>
      </c>
      <c r="E5812">
        <v>0</v>
      </c>
      <c r="F5812">
        <v>0</v>
      </c>
      <c r="G5812" t="s">
        <v>16218</v>
      </c>
      <c r="K5812">
        <v>1.2047488626882801E+18</v>
      </c>
      <c r="L5812" t="s">
        <v>16219</v>
      </c>
    </row>
    <row r="5813" spans="1:12" x14ac:dyDescent="0.2">
      <c r="A5813" s="1">
        <v>43810.544976851852</v>
      </c>
      <c r="B5813" t="s">
        <v>14429</v>
      </c>
      <c r="D5813">
        <v>0</v>
      </c>
      <c r="E5813">
        <v>0</v>
      </c>
      <c r="F5813">
        <v>0</v>
      </c>
      <c r="G5813" t="s">
        <v>16220</v>
      </c>
      <c r="K5813">
        <v>1.20474886193326E+18</v>
      </c>
      <c r="L5813" t="s">
        <v>16221</v>
      </c>
    </row>
    <row r="5814" spans="1:12" x14ac:dyDescent="0.2">
      <c r="A5814" s="1">
        <v>43810.544976851852</v>
      </c>
      <c r="B5814" t="s">
        <v>14455</v>
      </c>
      <c r="D5814">
        <v>0</v>
      </c>
      <c r="E5814">
        <v>0</v>
      </c>
      <c r="F5814">
        <v>0</v>
      </c>
      <c r="G5814" t="s">
        <v>16222</v>
      </c>
      <c r="K5814">
        <v>1.2047488616481201E+18</v>
      </c>
      <c r="L5814" t="s">
        <v>16223</v>
      </c>
    </row>
    <row r="5815" spans="1:12" x14ac:dyDescent="0.2">
      <c r="A5815" s="1">
        <v>43810.544976851852</v>
      </c>
      <c r="B5815" t="s">
        <v>14723</v>
      </c>
      <c r="D5815">
        <v>0</v>
      </c>
      <c r="E5815">
        <v>0</v>
      </c>
      <c r="F5815">
        <v>0</v>
      </c>
      <c r="G5815" t="s">
        <v>16224</v>
      </c>
      <c r="K5815">
        <v>1.2047488615473999E+18</v>
      </c>
      <c r="L5815" t="s">
        <v>16225</v>
      </c>
    </row>
    <row r="5816" spans="1:12" x14ac:dyDescent="0.2">
      <c r="A5816" s="1">
        <v>43810.544965277775</v>
      </c>
      <c r="B5816" t="s">
        <v>14851</v>
      </c>
      <c r="D5816">
        <v>0</v>
      </c>
      <c r="E5816">
        <v>0</v>
      </c>
      <c r="F5816">
        <v>0</v>
      </c>
      <c r="G5816" t="s">
        <v>16226</v>
      </c>
      <c r="K5816">
        <v>1.2047488563086999E+18</v>
      </c>
      <c r="L5816" t="s">
        <v>16227</v>
      </c>
    </row>
    <row r="5817" spans="1:12" x14ac:dyDescent="0.2">
      <c r="A5817" s="1">
        <v>43810.544965277775</v>
      </c>
      <c r="B5817" t="s">
        <v>14711</v>
      </c>
      <c r="D5817">
        <v>0</v>
      </c>
      <c r="E5817">
        <v>0</v>
      </c>
      <c r="F5817">
        <v>0</v>
      </c>
      <c r="G5817" t="s">
        <v>16228</v>
      </c>
      <c r="K5817">
        <v>1.2047488562919301E+18</v>
      </c>
      <c r="L5817" t="s">
        <v>16229</v>
      </c>
    </row>
    <row r="5818" spans="1:12" x14ac:dyDescent="0.2">
      <c r="A5818" s="1">
        <v>43810.544953703706</v>
      </c>
      <c r="B5818" t="s">
        <v>15340</v>
      </c>
      <c r="D5818">
        <v>0</v>
      </c>
      <c r="E5818">
        <v>0</v>
      </c>
      <c r="F5818">
        <v>0</v>
      </c>
      <c r="G5818" t="s">
        <v>15838</v>
      </c>
      <c r="K5818">
        <v>1.2047488532133E+18</v>
      </c>
      <c r="L5818" t="s">
        <v>16230</v>
      </c>
    </row>
    <row r="5819" spans="1:12" x14ac:dyDescent="0.2">
      <c r="A5819" s="1">
        <v>43810.544930555552</v>
      </c>
      <c r="B5819" t="s">
        <v>15239</v>
      </c>
      <c r="D5819">
        <v>0</v>
      </c>
      <c r="E5819">
        <v>0</v>
      </c>
      <c r="F5819">
        <v>0</v>
      </c>
      <c r="G5819" t="s">
        <v>16231</v>
      </c>
      <c r="K5819">
        <v>1.20474884516032E+18</v>
      </c>
      <c r="L5819" t="s">
        <v>16232</v>
      </c>
    </row>
    <row r="5820" spans="1:12" x14ac:dyDescent="0.2">
      <c r="A5820" s="1">
        <v>43810.544907407406</v>
      </c>
      <c r="B5820" t="s">
        <v>14606</v>
      </c>
      <c r="D5820">
        <v>0</v>
      </c>
      <c r="E5820">
        <v>0</v>
      </c>
      <c r="F5820">
        <v>0</v>
      </c>
      <c r="G5820" t="s">
        <v>16233</v>
      </c>
      <c r="K5820">
        <v>1.2047488382940401E+18</v>
      </c>
      <c r="L5820" t="s">
        <v>16234</v>
      </c>
    </row>
    <row r="5821" spans="1:12" x14ac:dyDescent="0.2">
      <c r="A5821" s="1">
        <v>43810.544907407406</v>
      </c>
      <c r="B5821" t="s">
        <v>14529</v>
      </c>
      <c r="D5821">
        <v>0</v>
      </c>
      <c r="E5821">
        <v>0</v>
      </c>
      <c r="F5821">
        <v>0</v>
      </c>
      <c r="G5821" t="s">
        <v>16235</v>
      </c>
      <c r="K5821">
        <v>1.2047488381474099E+18</v>
      </c>
      <c r="L5821" t="s">
        <v>16236</v>
      </c>
    </row>
    <row r="5822" spans="1:12" x14ac:dyDescent="0.2">
      <c r="A5822" s="1">
        <v>43810.544907407406</v>
      </c>
      <c r="B5822" t="s">
        <v>14402</v>
      </c>
      <c r="D5822">
        <v>0</v>
      </c>
      <c r="E5822">
        <v>0</v>
      </c>
      <c r="F5822">
        <v>0</v>
      </c>
      <c r="G5822" t="s">
        <v>16237</v>
      </c>
      <c r="K5822">
        <v>1.2047488364738401E+18</v>
      </c>
      <c r="L5822" t="s">
        <v>16238</v>
      </c>
    </row>
    <row r="5823" spans="1:12" x14ac:dyDescent="0.2">
      <c r="A5823" s="1">
        <v>43810.544907407406</v>
      </c>
      <c r="B5823" t="s">
        <v>15702</v>
      </c>
      <c r="D5823">
        <v>0</v>
      </c>
      <c r="E5823">
        <v>0</v>
      </c>
      <c r="F5823">
        <v>0</v>
      </c>
      <c r="G5823" t="s">
        <v>16239</v>
      </c>
      <c r="K5823">
        <v>1.2047488361844401E+18</v>
      </c>
      <c r="L5823" t="s">
        <v>16240</v>
      </c>
    </row>
    <row r="5824" spans="1:12" x14ac:dyDescent="0.2">
      <c r="A5824" s="1">
        <v>43810.544907407406</v>
      </c>
      <c r="B5824" t="s">
        <v>11307</v>
      </c>
      <c r="C5824" t="s">
        <v>7532</v>
      </c>
      <c r="D5824">
        <v>25</v>
      </c>
      <c r="E5824">
        <v>263</v>
      </c>
      <c r="F5824">
        <v>267</v>
      </c>
      <c r="G5824" t="s">
        <v>15110</v>
      </c>
      <c r="K5824">
        <v>1.2047488356266299E+18</v>
      </c>
      <c r="L5824" t="s">
        <v>16241</v>
      </c>
    </row>
    <row r="5825" spans="1:12" x14ac:dyDescent="0.2">
      <c r="A5825" s="1">
        <v>43810.544907407406</v>
      </c>
      <c r="B5825" t="s">
        <v>14812</v>
      </c>
      <c r="D5825">
        <v>0</v>
      </c>
      <c r="E5825">
        <v>0</v>
      </c>
      <c r="F5825">
        <v>0</v>
      </c>
      <c r="G5825" t="s">
        <v>16242</v>
      </c>
      <c r="K5825">
        <v>1.20474883538339E+18</v>
      </c>
      <c r="L5825" t="s">
        <v>16243</v>
      </c>
    </row>
    <row r="5826" spans="1:12" x14ac:dyDescent="0.2">
      <c r="A5826" s="1">
        <v>43810.544895833336</v>
      </c>
      <c r="B5826" t="s">
        <v>15770</v>
      </c>
      <c r="D5826">
        <v>0</v>
      </c>
      <c r="E5826">
        <v>0</v>
      </c>
      <c r="F5826">
        <v>0</v>
      </c>
      <c r="G5826" t="s">
        <v>16244</v>
      </c>
      <c r="K5826">
        <v>1.20474883199438E+18</v>
      </c>
      <c r="L5826" t="s">
        <v>16245</v>
      </c>
    </row>
    <row r="5827" spans="1:12" x14ac:dyDescent="0.2">
      <c r="A5827" s="1">
        <v>43810.54488425926</v>
      </c>
      <c r="B5827" t="s">
        <v>14699</v>
      </c>
      <c r="D5827">
        <v>0</v>
      </c>
      <c r="E5827">
        <v>0</v>
      </c>
      <c r="F5827">
        <v>0</v>
      </c>
      <c r="G5827" t="s">
        <v>16246</v>
      </c>
      <c r="K5827">
        <v>1.2047488264117499E+18</v>
      </c>
      <c r="L5827" t="s">
        <v>16247</v>
      </c>
    </row>
    <row r="5828" spans="1:12" x14ac:dyDescent="0.2">
      <c r="A5828" s="1">
        <v>43810.544872685183</v>
      </c>
      <c r="B5828" t="s">
        <v>14387</v>
      </c>
      <c r="D5828">
        <v>0</v>
      </c>
      <c r="E5828">
        <v>0</v>
      </c>
      <c r="F5828">
        <v>0</v>
      </c>
      <c r="G5828" t="s">
        <v>16248</v>
      </c>
      <c r="K5828">
        <v>1.20474882293042E+18</v>
      </c>
      <c r="L5828" t="s">
        <v>16249</v>
      </c>
    </row>
    <row r="5829" spans="1:12" x14ac:dyDescent="0.2">
      <c r="A5829" s="1">
        <v>43810.544872685183</v>
      </c>
      <c r="B5829" t="s">
        <v>14901</v>
      </c>
      <c r="D5829">
        <v>0</v>
      </c>
      <c r="E5829">
        <v>0</v>
      </c>
      <c r="F5829">
        <v>0</v>
      </c>
      <c r="G5829" t="s">
        <v>16250</v>
      </c>
      <c r="K5829">
        <v>1.2047488223725901E+18</v>
      </c>
      <c r="L5829" t="s">
        <v>16251</v>
      </c>
    </row>
    <row r="5830" spans="1:12" x14ac:dyDescent="0.2">
      <c r="A5830" s="1">
        <v>43810.544861111113</v>
      </c>
      <c r="B5830" t="s">
        <v>14500</v>
      </c>
      <c r="D5830">
        <v>0</v>
      </c>
      <c r="E5830">
        <v>0</v>
      </c>
      <c r="F5830">
        <v>0</v>
      </c>
      <c r="G5830" t="s">
        <v>16252</v>
      </c>
      <c r="K5830">
        <v>1.2047488195247201E+18</v>
      </c>
      <c r="L5830" t="s">
        <v>16253</v>
      </c>
    </row>
    <row r="5831" spans="1:12" x14ac:dyDescent="0.2">
      <c r="A5831" s="1">
        <v>43810.544861111113</v>
      </c>
      <c r="B5831" t="s">
        <v>15192</v>
      </c>
      <c r="D5831">
        <v>0</v>
      </c>
      <c r="E5831">
        <v>0</v>
      </c>
      <c r="F5831">
        <v>0</v>
      </c>
      <c r="G5831" t="s">
        <v>16254</v>
      </c>
      <c r="K5831">
        <v>1.20474881881167E+18</v>
      </c>
      <c r="L5831" t="s">
        <v>16255</v>
      </c>
    </row>
    <row r="5832" spans="1:12" x14ac:dyDescent="0.2">
      <c r="A5832" s="1">
        <v>43810.544849537036</v>
      </c>
      <c r="B5832" t="s">
        <v>14479</v>
      </c>
      <c r="D5832">
        <v>0</v>
      </c>
      <c r="E5832">
        <v>0</v>
      </c>
      <c r="F5832">
        <v>1</v>
      </c>
      <c r="G5832" t="s">
        <v>16256</v>
      </c>
      <c r="K5832">
        <v>1.20474881790992E+18</v>
      </c>
      <c r="L5832" t="s">
        <v>16257</v>
      </c>
    </row>
    <row r="5833" spans="1:12" x14ac:dyDescent="0.2">
      <c r="A5833" s="1">
        <v>43810.544849537036</v>
      </c>
      <c r="B5833" t="s">
        <v>14943</v>
      </c>
      <c r="D5833">
        <v>0</v>
      </c>
      <c r="E5833">
        <v>0</v>
      </c>
      <c r="F5833">
        <v>0</v>
      </c>
      <c r="G5833" t="s">
        <v>16258</v>
      </c>
      <c r="K5833">
        <v>1.2047488174904801E+18</v>
      </c>
      <c r="L5833" t="s">
        <v>16259</v>
      </c>
    </row>
    <row r="5834" spans="1:12" x14ac:dyDescent="0.2">
      <c r="A5834" s="1">
        <v>43810.544849537036</v>
      </c>
      <c r="B5834" t="s">
        <v>14473</v>
      </c>
      <c r="D5834">
        <v>0</v>
      </c>
      <c r="E5834">
        <v>0</v>
      </c>
      <c r="F5834">
        <v>0</v>
      </c>
      <c r="G5834" t="s">
        <v>16260</v>
      </c>
      <c r="K5834">
        <v>1.2047488174737101E+18</v>
      </c>
      <c r="L5834" t="s">
        <v>16261</v>
      </c>
    </row>
    <row r="5835" spans="1:12" x14ac:dyDescent="0.2">
      <c r="A5835" s="1">
        <v>43810.544849537036</v>
      </c>
      <c r="B5835" t="s">
        <v>15025</v>
      </c>
      <c r="D5835">
        <v>0</v>
      </c>
      <c r="E5835">
        <v>0</v>
      </c>
      <c r="F5835">
        <v>0</v>
      </c>
      <c r="G5835" t="s">
        <v>16262</v>
      </c>
      <c r="K5835">
        <v>1.20474881727651E+18</v>
      </c>
      <c r="L5835" t="s">
        <v>16263</v>
      </c>
    </row>
    <row r="5836" spans="1:12" x14ac:dyDescent="0.2">
      <c r="A5836" s="1">
        <v>43810.544849537036</v>
      </c>
      <c r="B5836" t="s">
        <v>14779</v>
      </c>
      <c r="D5836">
        <v>0</v>
      </c>
      <c r="E5836">
        <v>0</v>
      </c>
      <c r="F5836">
        <v>0</v>
      </c>
      <c r="G5836" t="s">
        <v>16264</v>
      </c>
      <c r="K5836">
        <v>1.20474881694098E+18</v>
      </c>
      <c r="L5836" t="s">
        <v>16265</v>
      </c>
    </row>
    <row r="5837" spans="1:12" x14ac:dyDescent="0.2">
      <c r="A5837" s="1">
        <v>43810.544849537036</v>
      </c>
      <c r="B5837" t="s">
        <v>14335</v>
      </c>
      <c r="D5837">
        <v>0</v>
      </c>
      <c r="E5837">
        <v>0</v>
      </c>
      <c r="F5837">
        <v>0</v>
      </c>
      <c r="G5837" t="s">
        <v>16266</v>
      </c>
      <c r="K5837">
        <v>1.20474881660542E+18</v>
      </c>
      <c r="L5837" t="s">
        <v>16267</v>
      </c>
    </row>
    <row r="5838" spans="1:12" x14ac:dyDescent="0.2">
      <c r="A5838" s="1">
        <v>43810.544803240744</v>
      </c>
      <c r="B5838" t="s">
        <v>14937</v>
      </c>
      <c r="D5838">
        <v>0</v>
      </c>
      <c r="E5838">
        <v>0</v>
      </c>
      <c r="F5838">
        <v>0</v>
      </c>
      <c r="G5838" t="s">
        <v>16268</v>
      </c>
      <c r="K5838">
        <v>1.2047487976177999E+18</v>
      </c>
      <c r="L5838" t="s">
        <v>16269</v>
      </c>
    </row>
    <row r="5839" spans="1:12" x14ac:dyDescent="0.2">
      <c r="A5839" s="1">
        <v>43810.544791666667</v>
      </c>
      <c r="B5839" t="s">
        <v>14512</v>
      </c>
      <c r="D5839">
        <v>0</v>
      </c>
      <c r="E5839">
        <v>0</v>
      </c>
      <c r="F5839">
        <v>0</v>
      </c>
      <c r="G5839" t="s">
        <v>16270</v>
      </c>
      <c r="K5839">
        <v>1.20474879344034E+18</v>
      </c>
      <c r="L5839" t="s">
        <v>16271</v>
      </c>
    </row>
    <row r="5840" spans="1:12" x14ac:dyDescent="0.2">
      <c r="A5840" s="1">
        <v>43810.544791666667</v>
      </c>
      <c r="B5840" t="s">
        <v>14815</v>
      </c>
      <c r="D5840">
        <v>0</v>
      </c>
      <c r="E5840">
        <v>0</v>
      </c>
      <c r="F5840">
        <v>0</v>
      </c>
      <c r="G5840" t="s">
        <v>16272</v>
      </c>
      <c r="K5840">
        <v>1.2047487930585999E+18</v>
      </c>
      <c r="L5840" t="s">
        <v>16273</v>
      </c>
    </row>
    <row r="5841" spans="1:12" x14ac:dyDescent="0.2">
      <c r="A5841" s="1">
        <v>43810.54478009259</v>
      </c>
      <c r="B5841" t="s">
        <v>14503</v>
      </c>
      <c r="D5841">
        <v>0</v>
      </c>
      <c r="E5841">
        <v>0</v>
      </c>
      <c r="F5841">
        <v>0</v>
      </c>
      <c r="G5841" t="s">
        <v>16274</v>
      </c>
      <c r="K5841">
        <v>1.20474878862526E+18</v>
      </c>
      <c r="L5841" t="s">
        <v>16275</v>
      </c>
    </row>
    <row r="5842" spans="1:12" x14ac:dyDescent="0.2">
      <c r="A5842" s="1">
        <v>43810.544768518521</v>
      </c>
      <c r="B5842" t="s">
        <v>15666</v>
      </c>
      <c r="D5842">
        <v>0</v>
      </c>
      <c r="E5842">
        <v>0</v>
      </c>
      <c r="F5842">
        <v>0</v>
      </c>
      <c r="G5842" t="s">
        <v>16276</v>
      </c>
      <c r="K5842">
        <v>1.2047487863141499E+18</v>
      </c>
      <c r="L5842" t="s">
        <v>16277</v>
      </c>
    </row>
    <row r="5843" spans="1:12" x14ac:dyDescent="0.2">
      <c r="A5843" s="1">
        <v>43810.544768518521</v>
      </c>
      <c r="B5843" t="s">
        <v>15183</v>
      </c>
      <c r="D5843">
        <v>0</v>
      </c>
      <c r="E5843">
        <v>0</v>
      </c>
      <c r="F5843">
        <v>0</v>
      </c>
      <c r="G5843" t="s">
        <v>16278</v>
      </c>
      <c r="K5843">
        <v>1.20474878471617E+18</v>
      </c>
      <c r="L5843" t="s">
        <v>16279</v>
      </c>
    </row>
    <row r="5844" spans="1:12" x14ac:dyDescent="0.2">
      <c r="A5844" s="1">
        <v>43810.544756944444</v>
      </c>
      <c r="B5844" t="s">
        <v>14488</v>
      </c>
      <c r="D5844">
        <v>0</v>
      </c>
      <c r="E5844">
        <v>0</v>
      </c>
      <c r="F5844">
        <v>0</v>
      </c>
      <c r="G5844" t="s">
        <v>16280</v>
      </c>
      <c r="K5844">
        <v>1.2047487837850299E+18</v>
      </c>
      <c r="L5844" t="s">
        <v>16281</v>
      </c>
    </row>
    <row r="5845" spans="1:12" x14ac:dyDescent="0.2">
      <c r="A5845" s="1">
        <v>43810.544756944444</v>
      </c>
      <c r="B5845" t="s">
        <v>15606</v>
      </c>
      <c r="D5845">
        <v>0</v>
      </c>
      <c r="E5845">
        <v>0</v>
      </c>
      <c r="F5845">
        <v>0</v>
      </c>
      <c r="G5845" t="s">
        <v>16282</v>
      </c>
      <c r="K5845">
        <v>1.20474878334466E+18</v>
      </c>
      <c r="L5845" t="s">
        <v>16283</v>
      </c>
    </row>
    <row r="5846" spans="1:12" x14ac:dyDescent="0.2">
      <c r="A5846" s="1">
        <v>43810.544733796298</v>
      </c>
      <c r="B5846" t="s">
        <v>15046</v>
      </c>
      <c r="D5846">
        <v>0</v>
      </c>
      <c r="E5846">
        <v>0</v>
      </c>
      <c r="F5846">
        <v>0</v>
      </c>
      <c r="G5846" t="s">
        <v>16284</v>
      </c>
      <c r="K5846">
        <v>1.2047487758829399E+18</v>
      </c>
      <c r="L5846" t="s">
        <v>16285</v>
      </c>
    </row>
    <row r="5847" spans="1:12" x14ac:dyDescent="0.2">
      <c r="A5847" s="1">
        <v>43810.544733796298</v>
      </c>
      <c r="B5847" t="s">
        <v>15708</v>
      </c>
      <c r="D5847">
        <v>0</v>
      </c>
      <c r="E5847">
        <v>0</v>
      </c>
      <c r="F5847">
        <v>0</v>
      </c>
      <c r="G5847" t="s">
        <v>16286</v>
      </c>
      <c r="K5847">
        <v>1.2047487757319199E+18</v>
      </c>
      <c r="L5847" t="s">
        <v>16287</v>
      </c>
    </row>
    <row r="5848" spans="1:12" x14ac:dyDescent="0.2">
      <c r="A5848" s="1">
        <v>43810.544722222221</v>
      </c>
      <c r="B5848" t="s">
        <v>14646</v>
      </c>
      <c r="D5848">
        <v>0</v>
      </c>
      <c r="E5848">
        <v>0</v>
      </c>
      <c r="F5848">
        <v>0</v>
      </c>
      <c r="G5848" t="s">
        <v>16288</v>
      </c>
      <c r="K5848">
        <v>1.2047487707952799E+18</v>
      </c>
      <c r="L5848" t="s">
        <v>16289</v>
      </c>
    </row>
    <row r="5849" spans="1:12" x14ac:dyDescent="0.2">
      <c r="A5849" s="1">
        <v>43810.544722222221</v>
      </c>
      <c r="B5849" t="s">
        <v>14582</v>
      </c>
      <c r="D5849">
        <v>0</v>
      </c>
      <c r="E5849">
        <v>0</v>
      </c>
      <c r="F5849">
        <v>0</v>
      </c>
      <c r="G5849" t="s">
        <v>16290</v>
      </c>
      <c r="K5849">
        <v>1.2047487697341299E+18</v>
      </c>
      <c r="L5849" t="s">
        <v>16291</v>
      </c>
    </row>
    <row r="5850" spans="1:12" x14ac:dyDescent="0.2">
      <c r="A5850" s="1">
        <v>43810.544710648152</v>
      </c>
      <c r="B5850" t="s">
        <v>14317</v>
      </c>
      <c r="D5850">
        <v>0</v>
      </c>
      <c r="E5850">
        <v>0</v>
      </c>
      <c r="F5850">
        <v>0</v>
      </c>
      <c r="G5850" t="s">
        <v>16292</v>
      </c>
      <c r="K5850">
        <v>1.2047487673601101E+18</v>
      </c>
      <c r="L5850" t="s">
        <v>16293</v>
      </c>
    </row>
    <row r="5851" spans="1:12" x14ac:dyDescent="0.2">
      <c r="A5851" s="1">
        <v>43810.544710648152</v>
      </c>
      <c r="B5851" t="s">
        <v>15568</v>
      </c>
      <c r="D5851">
        <v>0</v>
      </c>
      <c r="E5851">
        <v>0</v>
      </c>
      <c r="F5851">
        <v>0</v>
      </c>
      <c r="G5851" t="s">
        <v>16294</v>
      </c>
      <c r="K5851">
        <v>1.2047487654391601E+18</v>
      </c>
      <c r="L5851" t="s">
        <v>16295</v>
      </c>
    </row>
    <row r="5852" spans="1:12" x14ac:dyDescent="0.2">
      <c r="A5852" s="1">
        <v>43810.544699074075</v>
      </c>
      <c r="B5852" t="s">
        <v>15579</v>
      </c>
      <c r="D5852">
        <v>0</v>
      </c>
      <c r="E5852">
        <v>0</v>
      </c>
      <c r="F5852">
        <v>0</v>
      </c>
      <c r="G5852" t="s">
        <v>16296</v>
      </c>
      <c r="K5852">
        <v>1.2047487617398001E+18</v>
      </c>
      <c r="L5852" t="s">
        <v>16297</v>
      </c>
    </row>
    <row r="5853" spans="1:12" x14ac:dyDescent="0.2">
      <c r="A5853" s="1">
        <v>43810.544687499998</v>
      </c>
      <c r="B5853" t="s">
        <v>15705</v>
      </c>
      <c r="D5853">
        <v>0</v>
      </c>
      <c r="E5853">
        <v>0</v>
      </c>
      <c r="F5853">
        <v>0</v>
      </c>
      <c r="G5853" t="s">
        <v>16298</v>
      </c>
      <c r="K5853">
        <v>1.2047487573483599E+18</v>
      </c>
      <c r="L5853" t="s">
        <v>16299</v>
      </c>
    </row>
    <row r="5854" spans="1:12" x14ac:dyDescent="0.2">
      <c r="A5854" s="1">
        <v>43810.544675925928</v>
      </c>
      <c r="B5854" t="s">
        <v>15485</v>
      </c>
      <c r="D5854">
        <v>0</v>
      </c>
      <c r="E5854">
        <v>0</v>
      </c>
      <c r="F5854">
        <v>0</v>
      </c>
      <c r="G5854" t="s">
        <v>16300</v>
      </c>
      <c r="K5854">
        <v>1.20474875251646E+18</v>
      </c>
      <c r="L5854" t="s">
        <v>16301</v>
      </c>
    </row>
    <row r="5855" spans="1:12" x14ac:dyDescent="0.2">
      <c r="A5855" s="1">
        <v>43810.544675925928</v>
      </c>
      <c r="B5855" t="s">
        <v>14326</v>
      </c>
      <c r="D5855">
        <v>0</v>
      </c>
      <c r="E5855">
        <v>0</v>
      </c>
      <c r="F5855">
        <v>0</v>
      </c>
      <c r="G5855" t="s">
        <v>16302</v>
      </c>
      <c r="K5855">
        <v>1.2047487513043E+18</v>
      </c>
      <c r="L5855" t="s">
        <v>16303</v>
      </c>
    </row>
    <row r="5856" spans="1:12" x14ac:dyDescent="0.2">
      <c r="A5856" s="1">
        <v>43810.544675925928</v>
      </c>
      <c r="B5856" t="s">
        <v>15293</v>
      </c>
      <c r="D5856">
        <v>0</v>
      </c>
      <c r="E5856">
        <v>0</v>
      </c>
      <c r="F5856">
        <v>0</v>
      </c>
      <c r="G5856" t="s">
        <v>15985</v>
      </c>
      <c r="K5856">
        <v>1.2047487511407401E+18</v>
      </c>
      <c r="L5856" t="s">
        <v>16304</v>
      </c>
    </row>
    <row r="5857" spans="1:12" x14ac:dyDescent="0.2">
      <c r="A5857" s="1">
        <v>43810.544664351852</v>
      </c>
      <c r="B5857" t="s">
        <v>15473</v>
      </c>
      <c r="D5857">
        <v>0</v>
      </c>
      <c r="E5857">
        <v>0</v>
      </c>
      <c r="F5857">
        <v>0</v>
      </c>
      <c r="G5857" t="s">
        <v>16305</v>
      </c>
      <c r="K5857">
        <v>1.2047487500795699E+18</v>
      </c>
      <c r="L5857" t="s">
        <v>16306</v>
      </c>
    </row>
    <row r="5858" spans="1:12" x14ac:dyDescent="0.2">
      <c r="A5858" s="1">
        <v>43810.544664351852</v>
      </c>
      <c r="B5858" t="s">
        <v>14860</v>
      </c>
      <c r="D5858">
        <v>0</v>
      </c>
      <c r="E5858">
        <v>0</v>
      </c>
      <c r="F5858">
        <v>0</v>
      </c>
      <c r="G5858" t="s">
        <v>16307</v>
      </c>
      <c r="K5858">
        <v>1.20474874903103E+18</v>
      </c>
      <c r="L5858" t="s">
        <v>16308</v>
      </c>
    </row>
    <row r="5859" spans="1:12" x14ac:dyDescent="0.2">
      <c r="A5859" s="1">
        <v>43810.544664351852</v>
      </c>
      <c r="B5859" t="s">
        <v>15521</v>
      </c>
      <c r="D5859">
        <v>0</v>
      </c>
      <c r="E5859">
        <v>0</v>
      </c>
      <c r="F5859">
        <v>0</v>
      </c>
      <c r="G5859" t="s">
        <v>16309</v>
      </c>
      <c r="K5859">
        <v>1.20474874842705E+18</v>
      </c>
      <c r="L5859" t="s">
        <v>16310</v>
      </c>
    </row>
    <row r="5860" spans="1:12" x14ac:dyDescent="0.2">
      <c r="A5860" s="1">
        <v>43810.544652777775</v>
      </c>
      <c r="B5860" t="s">
        <v>14594</v>
      </c>
      <c r="D5860">
        <v>0</v>
      </c>
      <c r="E5860">
        <v>0</v>
      </c>
      <c r="F5860">
        <v>0</v>
      </c>
      <c r="G5860" t="s">
        <v>16311</v>
      </c>
      <c r="K5860">
        <v>1.2047487443711201E+18</v>
      </c>
      <c r="L5860" t="s">
        <v>16312</v>
      </c>
    </row>
    <row r="5861" spans="1:12" x14ac:dyDescent="0.2">
      <c r="A5861" s="1">
        <v>43810.544652777775</v>
      </c>
      <c r="B5861" t="s">
        <v>15699</v>
      </c>
      <c r="D5861">
        <v>0</v>
      </c>
      <c r="E5861">
        <v>0</v>
      </c>
      <c r="F5861">
        <v>0</v>
      </c>
      <c r="G5861" t="s">
        <v>16313</v>
      </c>
      <c r="K5861">
        <v>1.2047487437546299E+18</v>
      </c>
      <c r="L5861" t="s">
        <v>16314</v>
      </c>
    </row>
    <row r="5862" spans="1:12" x14ac:dyDescent="0.2">
      <c r="A5862" s="1">
        <v>43810.544629629629</v>
      </c>
      <c r="B5862" t="s">
        <v>14420</v>
      </c>
      <c r="D5862">
        <v>0</v>
      </c>
      <c r="E5862">
        <v>0</v>
      </c>
      <c r="F5862">
        <v>0</v>
      </c>
      <c r="G5862" t="s">
        <v>16315</v>
      </c>
      <c r="K5862">
        <v>1.20474873660334E+18</v>
      </c>
      <c r="L5862" t="s">
        <v>16316</v>
      </c>
    </row>
    <row r="5863" spans="1:12" x14ac:dyDescent="0.2">
      <c r="A5863" s="1">
        <v>43810.544629629629</v>
      </c>
      <c r="B5863" t="s">
        <v>15203</v>
      </c>
      <c r="D5863">
        <v>0</v>
      </c>
      <c r="E5863">
        <v>0</v>
      </c>
      <c r="F5863">
        <v>0</v>
      </c>
      <c r="G5863" t="s">
        <v>16317</v>
      </c>
      <c r="K5863">
        <v>1.2047487351184799E+18</v>
      </c>
      <c r="L5863" t="s">
        <v>16318</v>
      </c>
    </row>
    <row r="5864" spans="1:12" x14ac:dyDescent="0.2">
      <c r="A5864" s="1">
        <v>43810.544618055559</v>
      </c>
      <c r="B5864" t="s">
        <v>14975</v>
      </c>
      <c r="D5864">
        <v>0</v>
      </c>
      <c r="E5864">
        <v>0</v>
      </c>
      <c r="F5864">
        <v>0</v>
      </c>
      <c r="G5864" t="s">
        <v>16319</v>
      </c>
      <c r="K5864">
        <v>1.20474873364208E+18</v>
      </c>
      <c r="L5864" t="s">
        <v>16320</v>
      </c>
    </row>
    <row r="5865" spans="1:12" x14ac:dyDescent="0.2">
      <c r="A5865" s="1">
        <v>43810.544618055559</v>
      </c>
      <c r="B5865" t="s">
        <v>14728</v>
      </c>
      <c r="D5865">
        <v>0</v>
      </c>
      <c r="E5865">
        <v>0</v>
      </c>
      <c r="F5865">
        <v>0</v>
      </c>
      <c r="G5865" t="s">
        <v>16321</v>
      </c>
      <c r="K5865">
        <v>1.2047487304040801E+18</v>
      </c>
      <c r="L5865" t="s">
        <v>16322</v>
      </c>
    </row>
    <row r="5866" spans="1:12" x14ac:dyDescent="0.2">
      <c r="A5866" s="1">
        <v>43810.544606481482</v>
      </c>
      <c r="B5866" t="s">
        <v>14423</v>
      </c>
      <c r="D5866">
        <v>0</v>
      </c>
      <c r="E5866">
        <v>0</v>
      </c>
      <c r="F5866">
        <v>0</v>
      </c>
      <c r="G5866" t="s">
        <v>16323</v>
      </c>
      <c r="K5866">
        <v>1.20474872880193E+18</v>
      </c>
      <c r="L5866" t="s">
        <v>16324</v>
      </c>
    </row>
    <row r="5867" spans="1:12" x14ac:dyDescent="0.2">
      <c r="A5867" s="1">
        <v>43810.544606481482</v>
      </c>
      <c r="B5867" t="s">
        <v>14687</v>
      </c>
      <c r="D5867">
        <v>0</v>
      </c>
      <c r="E5867">
        <v>0</v>
      </c>
      <c r="F5867">
        <v>0</v>
      </c>
      <c r="G5867" t="s">
        <v>16325</v>
      </c>
      <c r="K5867">
        <v>1.2047487276988001E+18</v>
      </c>
      <c r="L5867" t="s">
        <v>16326</v>
      </c>
    </row>
    <row r="5868" spans="1:12" x14ac:dyDescent="0.2">
      <c r="A5868" s="1">
        <v>43810.544594907406</v>
      </c>
      <c r="B5868" t="s">
        <v>14532</v>
      </c>
      <c r="D5868">
        <v>0</v>
      </c>
      <c r="E5868">
        <v>0</v>
      </c>
      <c r="F5868">
        <v>0</v>
      </c>
      <c r="G5868" t="s">
        <v>16327</v>
      </c>
      <c r="K5868">
        <v>1.2047487225691799E+18</v>
      </c>
      <c r="L5868" t="s">
        <v>16328</v>
      </c>
    </row>
    <row r="5869" spans="1:12" x14ac:dyDescent="0.2">
      <c r="A5869" s="1">
        <v>43810.544594907406</v>
      </c>
      <c r="B5869" t="s">
        <v>14476</v>
      </c>
      <c r="D5869">
        <v>0</v>
      </c>
      <c r="E5869">
        <v>0</v>
      </c>
      <c r="F5869">
        <v>0</v>
      </c>
      <c r="G5869" t="s">
        <v>16329</v>
      </c>
      <c r="K5869">
        <v>1.2047487222420401E+18</v>
      </c>
      <c r="L5869" t="s">
        <v>16330</v>
      </c>
    </row>
    <row r="5870" spans="1:12" x14ac:dyDescent="0.2">
      <c r="A5870" s="1">
        <v>43810.544583333336</v>
      </c>
      <c r="B5870" t="s">
        <v>15590</v>
      </c>
      <c r="D5870">
        <v>0</v>
      </c>
      <c r="E5870">
        <v>0</v>
      </c>
      <c r="F5870">
        <v>0</v>
      </c>
      <c r="G5870" t="s">
        <v>16331</v>
      </c>
      <c r="K5870">
        <v>1.2047487189242801E+18</v>
      </c>
      <c r="L5870" t="s">
        <v>16332</v>
      </c>
    </row>
    <row r="5871" spans="1:12" x14ac:dyDescent="0.2">
      <c r="A5871" s="1">
        <v>43810.544571759259</v>
      </c>
      <c r="B5871" t="s">
        <v>16096</v>
      </c>
      <c r="D5871">
        <v>0</v>
      </c>
      <c r="E5871">
        <v>0</v>
      </c>
      <c r="F5871">
        <v>0</v>
      </c>
      <c r="G5871" t="s">
        <v>16333</v>
      </c>
      <c r="K5871">
        <v>1.2047487171459599E+18</v>
      </c>
      <c r="L5871" t="s">
        <v>16334</v>
      </c>
    </row>
    <row r="5872" spans="1:12" x14ac:dyDescent="0.2">
      <c r="A5872" s="1">
        <v>43810.544571759259</v>
      </c>
      <c r="B5872" t="s">
        <v>15512</v>
      </c>
      <c r="D5872">
        <v>0</v>
      </c>
      <c r="E5872">
        <v>0</v>
      </c>
      <c r="F5872">
        <v>0</v>
      </c>
      <c r="G5872" t="s">
        <v>16335</v>
      </c>
      <c r="K5872">
        <v>1.2047487162650801E+18</v>
      </c>
      <c r="L5872" t="s">
        <v>16336</v>
      </c>
    </row>
    <row r="5873" spans="1:12" x14ac:dyDescent="0.2">
      <c r="A5873" s="1">
        <v>43810.544560185182</v>
      </c>
      <c r="B5873" t="s">
        <v>15636</v>
      </c>
      <c r="D5873">
        <v>0</v>
      </c>
      <c r="E5873">
        <v>0</v>
      </c>
      <c r="F5873">
        <v>0</v>
      </c>
      <c r="G5873" t="s">
        <v>16337</v>
      </c>
      <c r="K5873">
        <v>1.2047487107370601E+18</v>
      </c>
      <c r="L5873" t="s">
        <v>16338</v>
      </c>
    </row>
    <row r="5874" spans="1:12" x14ac:dyDescent="0.2">
      <c r="A5874" s="1">
        <v>43810.544560185182</v>
      </c>
      <c r="B5874" t="s">
        <v>14797</v>
      </c>
      <c r="D5874">
        <v>0</v>
      </c>
      <c r="E5874">
        <v>0</v>
      </c>
      <c r="F5874">
        <v>0</v>
      </c>
      <c r="G5874" t="s">
        <v>16339</v>
      </c>
      <c r="K5874">
        <v>1.2047487103386099E+18</v>
      </c>
      <c r="L5874" t="s">
        <v>16340</v>
      </c>
    </row>
    <row r="5875" spans="1:12" x14ac:dyDescent="0.2">
      <c r="A5875" s="1">
        <v>43810.544560185182</v>
      </c>
      <c r="B5875" t="s">
        <v>14972</v>
      </c>
      <c r="D5875">
        <v>0</v>
      </c>
      <c r="E5875">
        <v>0</v>
      </c>
      <c r="F5875">
        <v>0</v>
      </c>
      <c r="G5875" t="s">
        <v>16341</v>
      </c>
      <c r="K5875">
        <v>1.2047487092480699E+18</v>
      </c>
      <c r="L5875" t="s">
        <v>16342</v>
      </c>
    </row>
    <row r="5876" spans="1:12" x14ac:dyDescent="0.2">
      <c r="A5876" s="1">
        <v>43810.544548611113</v>
      </c>
      <c r="B5876" t="s">
        <v>15621</v>
      </c>
      <c r="D5876">
        <v>0</v>
      </c>
      <c r="E5876">
        <v>0</v>
      </c>
      <c r="F5876">
        <v>0</v>
      </c>
      <c r="G5876" t="s">
        <v>16343</v>
      </c>
      <c r="K5876">
        <v>1.2047487056493E+18</v>
      </c>
      <c r="L5876" t="s">
        <v>16344</v>
      </c>
    </row>
    <row r="5877" spans="1:12" x14ac:dyDescent="0.2">
      <c r="A5877" s="1">
        <v>43810.544537037036</v>
      </c>
      <c r="B5877" t="s">
        <v>15726</v>
      </c>
      <c r="D5877">
        <v>0</v>
      </c>
      <c r="E5877">
        <v>0</v>
      </c>
      <c r="F5877">
        <v>0</v>
      </c>
      <c r="G5877" t="s">
        <v>16345</v>
      </c>
      <c r="K5877">
        <v>1.20474870180319E+18</v>
      </c>
      <c r="L5877" t="s">
        <v>16346</v>
      </c>
    </row>
    <row r="5878" spans="1:12" x14ac:dyDescent="0.2">
      <c r="A5878" s="1">
        <v>43810.544537037036</v>
      </c>
      <c r="B5878" t="s">
        <v>14693</v>
      </c>
      <c r="D5878">
        <v>0</v>
      </c>
      <c r="E5878">
        <v>0</v>
      </c>
      <c r="F5878">
        <v>0</v>
      </c>
      <c r="G5878" t="s">
        <v>16347</v>
      </c>
      <c r="K5878">
        <v>1.2047487008343199E+18</v>
      </c>
      <c r="L5878" t="s">
        <v>16348</v>
      </c>
    </row>
    <row r="5879" spans="1:12" x14ac:dyDescent="0.2">
      <c r="A5879" s="1">
        <v>43810.544525462959</v>
      </c>
      <c r="B5879" t="s">
        <v>15714</v>
      </c>
      <c r="D5879">
        <v>0</v>
      </c>
      <c r="E5879">
        <v>0</v>
      </c>
      <c r="F5879">
        <v>0</v>
      </c>
      <c r="G5879" t="s">
        <v>16349</v>
      </c>
      <c r="K5879">
        <v>1.2047486968664399E+18</v>
      </c>
      <c r="L5879" t="s">
        <v>16350</v>
      </c>
    </row>
    <row r="5880" spans="1:12" x14ac:dyDescent="0.2">
      <c r="A5880" s="1">
        <v>43810.544525462959</v>
      </c>
      <c r="B5880" t="s">
        <v>14890</v>
      </c>
      <c r="D5880">
        <v>0</v>
      </c>
      <c r="E5880">
        <v>0</v>
      </c>
      <c r="F5880">
        <v>0</v>
      </c>
      <c r="G5880" t="s">
        <v>16351</v>
      </c>
      <c r="K5880">
        <v>1.2047486965351401E+18</v>
      </c>
      <c r="L5880" t="s">
        <v>16352</v>
      </c>
    </row>
    <row r="5881" spans="1:12" x14ac:dyDescent="0.2">
      <c r="A5881" s="1">
        <v>43810.54451388889</v>
      </c>
      <c r="B5881" t="s">
        <v>15759</v>
      </c>
      <c r="D5881">
        <v>0</v>
      </c>
      <c r="E5881">
        <v>0</v>
      </c>
      <c r="F5881">
        <v>0</v>
      </c>
      <c r="G5881" t="s">
        <v>16353</v>
      </c>
      <c r="K5881">
        <v>1.2047486956752399E+18</v>
      </c>
      <c r="L5881" t="s">
        <v>16354</v>
      </c>
    </row>
    <row r="5882" spans="1:12" x14ac:dyDescent="0.2">
      <c r="A5882" s="1">
        <v>43810.54451388889</v>
      </c>
      <c r="B5882" t="s">
        <v>15790</v>
      </c>
      <c r="D5882">
        <v>0</v>
      </c>
      <c r="E5882">
        <v>0</v>
      </c>
      <c r="F5882">
        <v>0</v>
      </c>
      <c r="G5882" t="s">
        <v>16355</v>
      </c>
      <c r="K5882">
        <v>1.2047486921771899E+18</v>
      </c>
      <c r="L5882" t="s">
        <v>16356</v>
      </c>
    </row>
    <row r="5883" spans="1:12" x14ac:dyDescent="0.2">
      <c r="A5883" s="1">
        <v>43810.544502314813</v>
      </c>
      <c r="B5883" t="s">
        <v>14854</v>
      </c>
      <c r="D5883">
        <v>0</v>
      </c>
      <c r="E5883">
        <v>0</v>
      </c>
      <c r="F5883">
        <v>0</v>
      </c>
      <c r="G5883" t="s">
        <v>16357</v>
      </c>
      <c r="K5883">
        <v>1.2047486912628301E+18</v>
      </c>
      <c r="L5883" t="s">
        <v>16358</v>
      </c>
    </row>
    <row r="5884" spans="1:12" x14ac:dyDescent="0.2">
      <c r="A5884" s="1">
        <v>43810.544479166667</v>
      </c>
      <c r="B5884" t="s">
        <v>14954</v>
      </c>
      <c r="D5884">
        <v>0</v>
      </c>
      <c r="E5884">
        <v>0</v>
      </c>
      <c r="F5884">
        <v>0</v>
      </c>
      <c r="G5884" t="s">
        <v>16359</v>
      </c>
      <c r="K5884">
        <v>1.2047486819808599E+18</v>
      </c>
      <c r="L5884" t="s">
        <v>16360</v>
      </c>
    </row>
    <row r="5885" spans="1:12" x14ac:dyDescent="0.2">
      <c r="A5885" s="1">
        <v>43810.544479166667</v>
      </c>
      <c r="B5885" t="s">
        <v>14872</v>
      </c>
      <c r="D5885">
        <v>0</v>
      </c>
      <c r="E5885">
        <v>0</v>
      </c>
      <c r="F5885">
        <v>0</v>
      </c>
      <c r="G5885" t="s">
        <v>16361</v>
      </c>
      <c r="K5885">
        <v>1.2047486814607501E+18</v>
      </c>
      <c r="L5885" t="s">
        <v>16362</v>
      </c>
    </row>
    <row r="5886" spans="1:12" x14ac:dyDescent="0.2">
      <c r="A5886" s="1">
        <v>43810.54446759259</v>
      </c>
      <c r="B5886" t="s">
        <v>14350</v>
      </c>
      <c r="D5886">
        <v>0</v>
      </c>
      <c r="E5886">
        <v>0</v>
      </c>
      <c r="F5886">
        <v>0</v>
      </c>
      <c r="G5886" t="s">
        <v>16363</v>
      </c>
      <c r="K5886">
        <v>1.2047486783821399E+18</v>
      </c>
      <c r="L5886" t="s">
        <v>16364</v>
      </c>
    </row>
    <row r="5887" spans="1:12" x14ac:dyDescent="0.2">
      <c r="A5887" s="1">
        <v>43810.54446759259</v>
      </c>
      <c r="B5887" t="s">
        <v>14623</v>
      </c>
      <c r="D5887">
        <v>0</v>
      </c>
      <c r="E5887">
        <v>0</v>
      </c>
      <c r="F5887">
        <v>0</v>
      </c>
      <c r="G5887" t="s">
        <v>16365</v>
      </c>
      <c r="K5887">
        <v>1.20474867744686E+18</v>
      </c>
      <c r="L5887" t="s">
        <v>16366</v>
      </c>
    </row>
    <row r="5888" spans="1:12" x14ac:dyDescent="0.2">
      <c r="A5888" s="1">
        <v>43810.54446759259</v>
      </c>
      <c r="B5888" t="s">
        <v>14851</v>
      </c>
      <c r="D5888">
        <v>0</v>
      </c>
      <c r="E5888">
        <v>0</v>
      </c>
      <c r="F5888">
        <v>0</v>
      </c>
      <c r="G5888" t="s">
        <v>16367</v>
      </c>
      <c r="K5888">
        <v>1.2047486765953999E+18</v>
      </c>
      <c r="L5888" t="s">
        <v>16368</v>
      </c>
    </row>
    <row r="5889" spans="1:12" x14ac:dyDescent="0.2">
      <c r="A5889" s="1">
        <v>43810.544456018521</v>
      </c>
      <c r="B5889" t="s">
        <v>14405</v>
      </c>
      <c r="D5889">
        <v>0</v>
      </c>
      <c r="E5889">
        <v>0</v>
      </c>
      <c r="F5889">
        <v>0</v>
      </c>
      <c r="G5889" t="s">
        <v>16369</v>
      </c>
      <c r="K5889">
        <v>1.20474867508542E+18</v>
      </c>
      <c r="L5889" t="s">
        <v>16370</v>
      </c>
    </row>
    <row r="5890" spans="1:12" x14ac:dyDescent="0.2">
      <c r="A5890" s="1">
        <v>43810.544456018521</v>
      </c>
      <c r="B5890" t="s">
        <v>15658</v>
      </c>
      <c r="D5890">
        <v>0</v>
      </c>
      <c r="E5890">
        <v>0</v>
      </c>
      <c r="F5890">
        <v>0</v>
      </c>
      <c r="G5890" t="s">
        <v>16371</v>
      </c>
      <c r="K5890">
        <v>1.2047486743933399E+18</v>
      </c>
      <c r="L5890" t="s">
        <v>16372</v>
      </c>
    </row>
    <row r="5891" spans="1:12" x14ac:dyDescent="0.2">
      <c r="A5891" s="1">
        <v>43810.544456018521</v>
      </c>
      <c r="B5891" t="s">
        <v>14372</v>
      </c>
      <c r="D5891">
        <v>0</v>
      </c>
      <c r="E5891">
        <v>0</v>
      </c>
      <c r="F5891">
        <v>0</v>
      </c>
      <c r="G5891" t="s">
        <v>16373</v>
      </c>
      <c r="K5891">
        <v>1.2047486741626601E+18</v>
      </c>
      <c r="L5891" t="s">
        <v>16374</v>
      </c>
    </row>
    <row r="5892" spans="1:12" x14ac:dyDescent="0.2">
      <c r="A5892" s="1">
        <v>43810.544456018521</v>
      </c>
      <c r="B5892" t="s">
        <v>15558</v>
      </c>
      <c r="D5892">
        <v>0</v>
      </c>
      <c r="E5892">
        <v>0</v>
      </c>
      <c r="F5892">
        <v>0</v>
      </c>
      <c r="G5892" t="s">
        <v>16375</v>
      </c>
      <c r="K5892">
        <v>1.20474867408718E+18</v>
      </c>
      <c r="L5892" t="s">
        <v>16376</v>
      </c>
    </row>
    <row r="5893" spans="1:12" x14ac:dyDescent="0.2">
      <c r="A5893" s="1">
        <v>43810.544432870367</v>
      </c>
      <c r="B5893" t="s">
        <v>14749</v>
      </c>
      <c r="D5893">
        <v>0</v>
      </c>
      <c r="E5893">
        <v>0</v>
      </c>
      <c r="F5893">
        <v>0</v>
      </c>
      <c r="G5893" t="s">
        <v>16377</v>
      </c>
      <c r="K5893">
        <v>1.2047486666423501E+18</v>
      </c>
      <c r="L5893" t="s">
        <v>16378</v>
      </c>
    </row>
    <row r="5894" spans="1:12" x14ac:dyDescent="0.2">
      <c r="A5894" s="1">
        <v>43810.544432870367</v>
      </c>
      <c r="B5894" t="s">
        <v>14626</v>
      </c>
      <c r="D5894">
        <v>0</v>
      </c>
      <c r="E5894">
        <v>0</v>
      </c>
      <c r="F5894">
        <v>0</v>
      </c>
      <c r="G5894" t="s">
        <v>16379</v>
      </c>
      <c r="K5894">
        <v>1.2047486633833001E+18</v>
      </c>
      <c r="L5894" t="s">
        <v>16380</v>
      </c>
    </row>
    <row r="5895" spans="1:12" x14ac:dyDescent="0.2">
      <c r="A5895" s="1">
        <v>43810.544432870367</v>
      </c>
      <c r="B5895" t="s">
        <v>15553</v>
      </c>
      <c r="D5895">
        <v>0</v>
      </c>
      <c r="E5895">
        <v>0</v>
      </c>
      <c r="F5895">
        <v>0</v>
      </c>
      <c r="G5895" t="s">
        <v>16381</v>
      </c>
      <c r="K5895">
        <v>1.2047486632701E+18</v>
      </c>
      <c r="L5895" t="s">
        <v>16382</v>
      </c>
    </row>
    <row r="5896" spans="1:12" x14ac:dyDescent="0.2">
      <c r="A5896" s="1">
        <v>43810.544409722221</v>
      </c>
      <c r="B5896" t="s">
        <v>14576</v>
      </c>
      <c r="D5896">
        <v>0</v>
      </c>
      <c r="E5896">
        <v>0</v>
      </c>
      <c r="F5896">
        <v>0</v>
      </c>
      <c r="G5896" t="s">
        <v>16383</v>
      </c>
      <c r="K5896">
        <v>1.2047486561943401E+18</v>
      </c>
      <c r="L5896" t="s">
        <v>16384</v>
      </c>
    </row>
    <row r="5897" spans="1:12" x14ac:dyDescent="0.2">
      <c r="A5897" s="1">
        <v>43810.544398148151</v>
      </c>
      <c r="B5897" t="s">
        <v>14314</v>
      </c>
      <c r="D5897">
        <v>0</v>
      </c>
      <c r="E5897">
        <v>0</v>
      </c>
      <c r="F5897">
        <v>0</v>
      </c>
      <c r="G5897" t="s">
        <v>16385</v>
      </c>
      <c r="K5897">
        <v>1.20474865288497E+18</v>
      </c>
      <c r="L5897" t="s">
        <v>16386</v>
      </c>
    </row>
    <row r="5898" spans="1:12" x14ac:dyDescent="0.2">
      <c r="A5898" s="1">
        <v>43810.544386574074</v>
      </c>
      <c r="B5898" t="s">
        <v>14359</v>
      </c>
      <c r="D5898">
        <v>0</v>
      </c>
      <c r="E5898">
        <v>0</v>
      </c>
      <c r="F5898">
        <v>0</v>
      </c>
      <c r="G5898" t="s">
        <v>16387</v>
      </c>
      <c r="K5898">
        <v>1.2047486483342001E+18</v>
      </c>
      <c r="L5898" t="s">
        <v>16388</v>
      </c>
    </row>
    <row r="5899" spans="1:12" x14ac:dyDescent="0.2">
      <c r="A5899" s="1">
        <v>43810.544374999998</v>
      </c>
      <c r="B5899" t="s">
        <v>14696</v>
      </c>
      <c r="D5899">
        <v>0</v>
      </c>
      <c r="E5899">
        <v>0</v>
      </c>
      <c r="F5899">
        <v>0</v>
      </c>
      <c r="G5899" t="s">
        <v>16389</v>
      </c>
      <c r="K5899">
        <v>1.2047486454694999E+18</v>
      </c>
      <c r="L5899" t="s">
        <v>16390</v>
      </c>
    </row>
    <row r="5900" spans="1:12" x14ac:dyDescent="0.2">
      <c r="A5900" s="1">
        <v>43810.544374999998</v>
      </c>
      <c r="B5900" t="s">
        <v>14304</v>
      </c>
      <c r="D5900">
        <v>0</v>
      </c>
      <c r="E5900">
        <v>0</v>
      </c>
      <c r="F5900">
        <v>0</v>
      </c>
      <c r="G5900" t="s">
        <v>16391</v>
      </c>
      <c r="K5900">
        <v>1.2047486443453599E+18</v>
      </c>
      <c r="L5900" t="s">
        <v>16392</v>
      </c>
    </row>
    <row r="5901" spans="1:12" x14ac:dyDescent="0.2">
      <c r="A5901" s="1">
        <v>43810.544374999998</v>
      </c>
      <c r="B5901" t="s">
        <v>14893</v>
      </c>
      <c r="D5901">
        <v>0</v>
      </c>
      <c r="E5901">
        <v>0</v>
      </c>
      <c r="F5901">
        <v>0</v>
      </c>
      <c r="G5901" t="s">
        <v>16393</v>
      </c>
      <c r="K5901">
        <v>1.2047486432087099E+18</v>
      </c>
      <c r="L5901" t="s">
        <v>16394</v>
      </c>
    </row>
    <row r="5902" spans="1:12" x14ac:dyDescent="0.2">
      <c r="A5902" s="1">
        <v>43810.544363425928</v>
      </c>
      <c r="B5902" t="s">
        <v>14960</v>
      </c>
      <c r="D5902">
        <v>0</v>
      </c>
      <c r="E5902">
        <v>0</v>
      </c>
      <c r="F5902">
        <v>0</v>
      </c>
      <c r="G5902" t="s">
        <v>16395</v>
      </c>
      <c r="K5902">
        <v>1.2047486375925199E+18</v>
      </c>
      <c r="L5902" t="s">
        <v>16396</v>
      </c>
    </row>
    <row r="5903" spans="1:12" x14ac:dyDescent="0.2">
      <c r="A5903" s="1">
        <v>43810.544351851851</v>
      </c>
      <c r="B5903" t="s">
        <v>14378</v>
      </c>
      <c r="D5903">
        <v>0</v>
      </c>
      <c r="E5903">
        <v>0</v>
      </c>
      <c r="F5903">
        <v>0</v>
      </c>
      <c r="G5903" t="s">
        <v>16397</v>
      </c>
      <c r="K5903">
        <v>1.20474863711857E+18</v>
      </c>
      <c r="L5903" t="s">
        <v>16398</v>
      </c>
    </row>
    <row r="5904" spans="1:12" x14ac:dyDescent="0.2">
      <c r="A5904" s="1">
        <v>43810.544351851851</v>
      </c>
      <c r="B5904" t="s">
        <v>15561</v>
      </c>
      <c r="D5904">
        <v>0</v>
      </c>
      <c r="E5904">
        <v>0</v>
      </c>
      <c r="F5904">
        <v>0</v>
      </c>
      <c r="G5904" t="s">
        <v>16399</v>
      </c>
      <c r="K5904">
        <v>1.20474863345281E+18</v>
      </c>
      <c r="L5904" t="s">
        <v>16400</v>
      </c>
    </row>
    <row r="5905" spans="1:12" x14ac:dyDescent="0.2">
      <c r="A5905" s="1">
        <v>43810.544340277775</v>
      </c>
      <c r="B5905" t="s">
        <v>15644</v>
      </c>
      <c r="D5905">
        <v>0</v>
      </c>
      <c r="E5905">
        <v>0</v>
      </c>
      <c r="F5905">
        <v>0</v>
      </c>
      <c r="G5905" t="s">
        <v>16401</v>
      </c>
      <c r="K5905">
        <v>1.2047486300889201E+18</v>
      </c>
      <c r="L5905" t="s">
        <v>16402</v>
      </c>
    </row>
    <row r="5906" spans="1:12" x14ac:dyDescent="0.2">
      <c r="A5906" s="1">
        <v>43810.544328703705</v>
      </c>
      <c r="B5906" t="s">
        <v>14387</v>
      </c>
      <c r="D5906">
        <v>0</v>
      </c>
      <c r="E5906">
        <v>0</v>
      </c>
      <c r="F5906">
        <v>0</v>
      </c>
      <c r="G5906" t="s">
        <v>16403</v>
      </c>
      <c r="K5906">
        <v>1.20474862837763E+18</v>
      </c>
      <c r="L5906" t="s">
        <v>16404</v>
      </c>
    </row>
    <row r="5907" spans="1:12" x14ac:dyDescent="0.2">
      <c r="A5907" s="1">
        <v>43810.544328703705</v>
      </c>
      <c r="B5907" t="s">
        <v>14678</v>
      </c>
      <c r="D5907">
        <v>0</v>
      </c>
      <c r="E5907">
        <v>0</v>
      </c>
      <c r="F5907">
        <v>0</v>
      </c>
      <c r="G5907" t="s">
        <v>16405</v>
      </c>
      <c r="K5907">
        <v>1.2047486262595599E+18</v>
      </c>
      <c r="L5907" t="s">
        <v>16406</v>
      </c>
    </row>
    <row r="5908" spans="1:12" x14ac:dyDescent="0.2">
      <c r="A5908" s="1">
        <v>43810.544317129628</v>
      </c>
      <c r="B5908" t="s">
        <v>14515</v>
      </c>
      <c r="D5908">
        <v>0</v>
      </c>
      <c r="E5908">
        <v>0</v>
      </c>
      <c r="F5908">
        <v>0</v>
      </c>
      <c r="G5908" t="s">
        <v>16407</v>
      </c>
      <c r="K5908">
        <v>1.20474862282863E+18</v>
      </c>
      <c r="L5908" t="s">
        <v>16408</v>
      </c>
    </row>
    <row r="5909" spans="1:12" x14ac:dyDescent="0.2">
      <c r="A5909" s="1">
        <v>43810.544305555559</v>
      </c>
      <c r="B5909" t="s">
        <v>15802</v>
      </c>
      <c r="D5909">
        <v>0</v>
      </c>
      <c r="E5909">
        <v>0</v>
      </c>
      <c r="F5909">
        <v>0</v>
      </c>
      <c r="G5909" t="s">
        <v>16409</v>
      </c>
      <c r="K5909">
        <v>1.20474862036238E+18</v>
      </c>
      <c r="L5909" t="s">
        <v>16410</v>
      </c>
    </row>
    <row r="5910" spans="1:12" x14ac:dyDescent="0.2">
      <c r="A5910" s="1">
        <v>43810.544305555559</v>
      </c>
      <c r="B5910" t="s">
        <v>14640</v>
      </c>
      <c r="D5910">
        <v>0</v>
      </c>
      <c r="E5910">
        <v>0</v>
      </c>
      <c r="F5910">
        <v>0</v>
      </c>
      <c r="G5910" t="s">
        <v>16411</v>
      </c>
      <c r="K5910">
        <v>1.2047486201610399E+18</v>
      </c>
      <c r="L5910" t="s">
        <v>16412</v>
      </c>
    </row>
    <row r="5911" spans="1:12" x14ac:dyDescent="0.2">
      <c r="A5911" s="1">
        <v>43810.544305555559</v>
      </c>
      <c r="B5911" t="s">
        <v>14366</v>
      </c>
      <c r="D5911">
        <v>0</v>
      </c>
      <c r="E5911">
        <v>0</v>
      </c>
      <c r="F5911">
        <v>0</v>
      </c>
      <c r="G5911" t="s">
        <v>16413</v>
      </c>
      <c r="K5911">
        <v>1.2047486198630799E+18</v>
      </c>
      <c r="L5911" t="s">
        <v>16414</v>
      </c>
    </row>
    <row r="5912" spans="1:12" x14ac:dyDescent="0.2">
      <c r="A5912" s="1">
        <v>43810.544305555559</v>
      </c>
      <c r="B5912" t="s">
        <v>14503</v>
      </c>
      <c r="D5912">
        <v>0</v>
      </c>
      <c r="E5912">
        <v>0</v>
      </c>
      <c r="F5912">
        <v>0</v>
      </c>
      <c r="G5912" t="s">
        <v>16415</v>
      </c>
      <c r="K5912">
        <v>1.20474861865104E+18</v>
      </c>
      <c r="L5912" t="s">
        <v>16416</v>
      </c>
    </row>
    <row r="5913" spans="1:12" x14ac:dyDescent="0.2">
      <c r="A5913" s="1">
        <v>43810.544293981482</v>
      </c>
      <c r="B5913" t="s">
        <v>14320</v>
      </c>
      <c r="D5913">
        <v>0</v>
      </c>
      <c r="E5913">
        <v>0</v>
      </c>
      <c r="F5913">
        <v>0</v>
      </c>
      <c r="G5913" t="s">
        <v>16417</v>
      </c>
      <c r="K5913">
        <v>1.20474861653293E+18</v>
      </c>
      <c r="L5913" t="s">
        <v>16418</v>
      </c>
    </row>
    <row r="5914" spans="1:12" x14ac:dyDescent="0.2">
      <c r="A5914" s="1">
        <v>43810.544293981482</v>
      </c>
      <c r="B5914" t="s">
        <v>14458</v>
      </c>
      <c r="D5914">
        <v>0</v>
      </c>
      <c r="E5914">
        <v>0</v>
      </c>
      <c r="F5914">
        <v>0</v>
      </c>
      <c r="G5914" t="s">
        <v>16419</v>
      </c>
      <c r="K5914">
        <v>1.20474861587443E+18</v>
      </c>
      <c r="L5914" t="s">
        <v>16420</v>
      </c>
    </row>
    <row r="5915" spans="1:12" x14ac:dyDescent="0.2">
      <c r="A5915" s="1">
        <v>43810.544293981482</v>
      </c>
      <c r="B5915" t="s">
        <v>15382</v>
      </c>
      <c r="D5915">
        <v>0</v>
      </c>
      <c r="E5915">
        <v>0</v>
      </c>
      <c r="F5915">
        <v>0</v>
      </c>
      <c r="G5915" t="s">
        <v>16421</v>
      </c>
      <c r="K5915">
        <v>1.20474861269938E+18</v>
      </c>
      <c r="L5915" t="s">
        <v>16422</v>
      </c>
    </row>
    <row r="5916" spans="1:12" x14ac:dyDescent="0.2">
      <c r="A5916" s="1">
        <v>43810.544282407405</v>
      </c>
      <c r="B5916" t="s">
        <v>15049</v>
      </c>
      <c r="D5916">
        <v>0</v>
      </c>
      <c r="E5916">
        <v>0</v>
      </c>
      <c r="F5916">
        <v>0</v>
      </c>
      <c r="G5916" t="s">
        <v>16423</v>
      </c>
      <c r="K5916">
        <v>1.2047486117472901E+18</v>
      </c>
      <c r="L5916" t="s">
        <v>16424</v>
      </c>
    </row>
    <row r="5917" spans="1:12" x14ac:dyDescent="0.2">
      <c r="A5917" s="1">
        <v>43810.544282407405</v>
      </c>
      <c r="B5917" t="s">
        <v>14934</v>
      </c>
      <c r="D5917">
        <v>0</v>
      </c>
      <c r="E5917">
        <v>0</v>
      </c>
      <c r="F5917">
        <v>0</v>
      </c>
      <c r="G5917" t="s">
        <v>16425</v>
      </c>
      <c r="K5917">
        <v>1.2047486085805199E+18</v>
      </c>
      <c r="L5917" t="s">
        <v>16426</v>
      </c>
    </row>
    <row r="5918" spans="1:12" x14ac:dyDescent="0.2">
      <c r="A5918" s="1">
        <v>43810.544259259259</v>
      </c>
      <c r="B5918" t="s">
        <v>15459</v>
      </c>
      <c r="D5918">
        <v>0</v>
      </c>
      <c r="E5918">
        <v>0</v>
      </c>
      <c r="F5918">
        <v>0</v>
      </c>
      <c r="G5918" t="s">
        <v>16427</v>
      </c>
      <c r="K5918">
        <v>1.2047486004646001E+18</v>
      </c>
      <c r="L5918" t="s">
        <v>16428</v>
      </c>
    </row>
    <row r="5919" spans="1:12" x14ac:dyDescent="0.2">
      <c r="A5919" s="1">
        <v>43810.544259259259</v>
      </c>
      <c r="B5919" t="s">
        <v>14746</v>
      </c>
      <c r="D5919">
        <v>0</v>
      </c>
      <c r="E5919">
        <v>0</v>
      </c>
      <c r="F5919">
        <v>0</v>
      </c>
      <c r="G5919" t="s">
        <v>16429</v>
      </c>
      <c r="K5919">
        <v>1.2047485998689999E+18</v>
      </c>
      <c r="L5919" t="s">
        <v>16430</v>
      </c>
    </row>
    <row r="5920" spans="1:12" x14ac:dyDescent="0.2">
      <c r="A5920" s="1">
        <v>43810.544247685182</v>
      </c>
      <c r="B5920" t="s">
        <v>14582</v>
      </c>
      <c r="D5920">
        <v>0</v>
      </c>
      <c r="E5920">
        <v>0</v>
      </c>
      <c r="F5920">
        <v>0</v>
      </c>
      <c r="G5920" t="s">
        <v>16431</v>
      </c>
      <c r="K5920">
        <v>1.20474859869455E+18</v>
      </c>
      <c r="L5920" t="s">
        <v>16432</v>
      </c>
    </row>
    <row r="5921" spans="1:12" x14ac:dyDescent="0.2">
      <c r="A5921" s="1">
        <v>43810.544247685182</v>
      </c>
      <c r="B5921" t="s">
        <v>14830</v>
      </c>
      <c r="D5921">
        <v>0</v>
      </c>
      <c r="E5921">
        <v>0</v>
      </c>
      <c r="F5921">
        <v>0</v>
      </c>
      <c r="G5921" t="s">
        <v>16433</v>
      </c>
      <c r="K5921">
        <v>1.2047485976963799E+18</v>
      </c>
      <c r="L5921" t="s">
        <v>16434</v>
      </c>
    </row>
    <row r="5922" spans="1:12" x14ac:dyDescent="0.2">
      <c r="A5922" s="1">
        <v>43810.544236111113</v>
      </c>
      <c r="B5922" t="s">
        <v>14842</v>
      </c>
      <c r="D5922">
        <v>0</v>
      </c>
      <c r="E5922">
        <v>0</v>
      </c>
      <c r="F5922">
        <v>0</v>
      </c>
      <c r="G5922" t="s">
        <v>16435</v>
      </c>
      <c r="K5922">
        <v>1.20474859474351E+18</v>
      </c>
      <c r="L5922" t="s">
        <v>16436</v>
      </c>
    </row>
    <row r="5923" spans="1:12" x14ac:dyDescent="0.2">
      <c r="A5923" s="1">
        <v>43810.544236111113</v>
      </c>
      <c r="B5923" t="s">
        <v>15834</v>
      </c>
      <c r="D5923">
        <v>0</v>
      </c>
      <c r="E5923">
        <v>0</v>
      </c>
      <c r="F5923">
        <v>0</v>
      </c>
      <c r="G5923" t="s">
        <v>16437</v>
      </c>
      <c r="K5923">
        <v>1.20474859331325E+18</v>
      </c>
      <c r="L5923" t="s">
        <v>16438</v>
      </c>
    </row>
    <row r="5924" spans="1:12" x14ac:dyDescent="0.2">
      <c r="A5924" s="1">
        <v>43810.544224537036</v>
      </c>
      <c r="B5924" t="s">
        <v>14609</v>
      </c>
      <c r="D5924">
        <v>0</v>
      </c>
      <c r="E5924">
        <v>0</v>
      </c>
      <c r="F5924">
        <v>1</v>
      </c>
      <c r="G5924" t="s">
        <v>16439</v>
      </c>
      <c r="K5924">
        <v>1.20474859062896E+18</v>
      </c>
      <c r="L5924" t="s">
        <v>16440</v>
      </c>
    </row>
    <row r="5925" spans="1:12" x14ac:dyDescent="0.2">
      <c r="A5925" s="1">
        <v>43810.544224537036</v>
      </c>
      <c r="B5925" t="s">
        <v>14512</v>
      </c>
      <c r="D5925">
        <v>0</v>
      </c>
      <c r="E5925">
        <v>0</v>
      </c>
      <c r="F5925">
        <v>0</v>
      </c>
      <c r="G5925" t="s">
        <v>16441</v>
      </c>
      <c r="K5925">
        <v>1.2047485888715E+18</v>
      </c>
      <c r="L5925" t="s">
        <v>16442</v>
      </c>
    </row>
    <row r="5926" spans="1:12" x14ac:dyDescent="0.2">
      <c r="A5926" s="1">
        <v>43810.544224537036</v>
      </c>
      <c r="B5926" t="s">
        <v>14702</v>
      </c>
      <c r="D5926">
        <v>0</v>
      </c>
      <c r="E5926">
        <v>0</v>
      </c>
      <c r="F5926">
        <v>0</v>
      </c>
      <c r="G5926" t="s">
        <v>16443</v>
      </c>
      <c r="K5926">
        <v>1.20474858828435E+18</v>
      </c>
      <c r="L5926" t="s">
        <v>16444</v>
      </c>
    </row>
    <row r="5927" spans="1:12" x14ac:dyDescent="0.2">
      <c r="A5927" s="1">
        <v>43810.544224537036</v>
      </c>
      <c r="B5927" t="s">
        <v>14491</v>
      </c>
      <c r="D5927">
        <v>0</v>
      </c>
      <c r="E5927">
        <v>0</v>
      </c>
      <c r="F5927">
        <v>0</v>
      </c>
      <c r="G5927" t="s">
        <v>16445</v>
      </c>
      <c r="K5927">
        <v>1.2047485881291699E+18</v>
      </c>
      <c r="L5927" t="s">
        <v>16446</v>
      </c>
    </row>
    <row r="5928" spans="1:12" x14ac:dyDescent="0.2">
      <c r="A5928" s="1">
        <v>43810.54420138889</v>
      </c>
      <c r="B5928" t="s">
        <v>15699</v>
      </c>
      <c r="D5928">
        <v>0</v>
      </c>
      <c r="E5928">
        <v>0</v>
      </c>
      <c r="F5928">
        <v>0</v>
      </c>
      <c r="G5928" t="s">
        <v>16447</v>
      </c>
      <c r="K5928">
        <v>1.20474857917006E+18</v>
      </c>
      <c r="L5928" t="s">
        <v>16448</v>
      </c>
    </row>
    <row r="5929" spans="1:12" x14ac:dyDescent="0.2">
      <c r="A5929" s="1">
        <v>43810.544189814813</v>
      </c>
      <c r="B5929" t="s">
        <v>15793</v>
      </c>
      <c r="D5929">
        <v>0</v>
      </c>
      <c r="E5929">
        <v>0</v>
      </c>
      <c r="F5929">
        <v>0</v>
      </c>
      <c r="G5929" t="s">
        <v>16449</v>
      </c>
      <c r="K5929">
        <v>1.20474857834383E+18</v>
      </c>
      <c r="L5929" t="s">
        <v>16450</v>
      </c>
    </row>
    <row r="5930" spans="1:12" x14ac:dyDescent="0.2">
      <c r="A5930" s="1">
        <v>43810.544178240743</v>
      </c>
      <c r="B5930" t="s">
        <v>14752</v>
      </c>
      <c r="D5930">
        <v>0</v>
      </c>
      <c r="E5930">
        <v>0</v>
      </c>
      <c r="F5930">
        <v>0</v>
      </c>
      <c r="G5930" t="s">
        <v>16451</v>
      </c>
      <c r="K5930">
        <v>1.20474857168322E+18</v>
      </c>
      <c r="L5930" t="s">
        <v>16452</v>
      </c>
    </row>
    <row r="5931" spans="1:12" x14ac:dyDescent="0.2">
      <c r="A5931" s="1">
        <v>43810.544166666667</v>
      </c>
      <c r="B5931" t="s">
        <v>14827</v>
      </c>
      <c r="D5931">
        <v>0</v>
      </c>
      <c r="E5931">
        <v>0</v>
      </c>
      <c r="F5931">
        <v>0</v>
      </c>
      <c r="G5931" t="s">
        <v>16453</v>
      </c>
      <c r="K5931">
        <v>1.20474856911217E+18</v>
      </c>
      <c r="L5931" t="s">
        <v>16454</v>
      </c>
    </row>
    <row r="5932" spans="1:12" x14ac:dyDescent="0.2">
      <c r="A5932" s="1">
        <v>43810.544166666667</v>
      </c>
      <c r="B5932" t="s">
        <v>14329</v>
      </c>
      <c r="D5932">
        <v>0</v>
      </c>
      <c r="E5932">
        <v>0</v>
      </c>
      <c r="F5932">
        <v>0</v>
      </c>
      <c r="G5932" t="s">
        <v>16455</v>
      </c>
      <c r="K5932">
        <v>1.2047485674008599E+18</v>
      </c>
      <c r="L5932" t="s">
        <v>16456</v>
      </c>
    </row>
    <row r="5933" spans="1:12" x14ac:dyDescent="0.2">
      <c r="A5933" s="1">
        <v>43810.54414351852</v>
      </c>
      <c r="B5933" t="s">
        <v>15784</v>
      </c>
      <c r="D5933">
        <v>0</v>
      </c>
      <c r="E5933">
        <v>0</v>
      </c>
      <c r="F5933">
        <v>0</v>
      </c>
      <c r="G5933" t="s">
        <v>16457</v>
      </c>
      <c r="K5933">
        <v>1.20474856045088E+18</v>
      </c>
      <c r="L5933" t="s">
        <v>16458</v>
      </c>
    </row>
    <row r="5934" spans="1:12" x14ac:dyDescent="0.2">
      <c r="A5934" s="1">
        <v>43810.54414351852</v>
      </c>
      <c r="B5934" t="s">
        <v>14553</v>
      </c>
      <c r="D5934">
        <v>0</v>
      </c>
      <c r="E5934">
        <v>0</v>
      </c>
      <c r="F5934">
        <v>0</v>
      </c>
      <c r="G5934" t="s">
        <v>16459</v>
      </c>
      <c r="K5934">
        <v>1.2047485594317299E+18</v>
      </c>
      <c r="L5934" t="s">
        <v>16460</v>
      </c>
    </row>
    <row r="5935" spans="1:12" x14ac:dyDescent="0.2">
      <c r="A5935" s="1">
        <v>43810.54414351852</v>
      </c>
      <c r="B5935" t="s">
        <v>15885</v>
      </c>
      <c r="D5935">
        <v>0</v>
      </c>
      <c r="E5935">
        <v>0</v>
      </c>
      <c r="F5935">
        <v>0</v>
      </c>
      <c r="G5935" t="s">
        <v>16461</v>
      </c>
      <c r="K5935">
        <v>1.20474855872702E+18</v>
      </c>
      <c r="L5935" t="s">
        <v>16462</v>
      </c>
    </row>
    <row r="5936" spans="1:12" x14ac:dyDescent="0.2">
      <c r="A5936" s="1">
        <v>43810.54414351852</v>
      </c>
      <c r="B5936" t="s">
        <v>15052</v>
      </c>
      <c r="D5936">
        <v>0</v>
      </c>
      <c r="E5936">
        <v>0</v>
      </c>
      <c r="F5936">
        <v>0</v>
      </c>
      <c r="G5936" t="s">
        <v>16463</v>
      </c>
      <c r="K5936">
        <v>1.2047485586935199E+18</v>
      </c>
      <c r="L5936" t="s">
        <v>16464</v>
      </c>
    </row>
    <row r="5937" spans="1:12" x14ac:dyDescent="0.2">
      <c r="A5937" s="1">
        <v>43810.544120370374</v>
      </c>
      <c r="B5937" t="s">
        <v>15058</v>
      </c>
      <c r="D5937">
        <v>0</v>
      </c>
      <c r="E5937">
        <v>0</v>
      </c>
      <c r="F5937">
        <v>0</v>
      </c>
      <c r="G5937" t="s">
        <v>16465</v>
      </c>
      <c r="K5937">
        <v>1.20474855283409E+18</v>
      </c>
      <c r="L5937" t="s">
        <v>16466</v>
      </c>
    </row>
    <row r="5938" spans="1:12" x14ac:dyDescent="0.2">
      <c r="A5938" s="1">
        <v>43810.544120370374</v>
      </c>
      <c r="B5938" t="s">
        <v>14975</v>
      </c>
      <c r="D5938">
        <v>0</v>
      </c>
      <c r="E5938">
        <v>0</v>
      </c>
      <c r="F5938">
        <v>0</v>
      </c>
      <c r="G5938" t="s">
        <v>16467</v>
      </c>
      <c r="K5938">
        <v>1.20474855233491E+18</v>
      </c>
      <c r="L5938" t="s">
        <v>16468</v>
      </c>
    </row>
    <row r="5939" spans="1:12" x14ac:dyDescent="0.2">
      <c r="A5939" s="1">
        <v>43810.544120370374</v>
      </c>
      <c r="B5939" t="s">
        <v>14565</v>
      </c>
      <c r="D5939">
        <v>0</v>
      </c>
      <c r="E5939">
        <v>0</v>
      </c>
      <c r="F5939">
        <v>0</v>
      </c>
      <c r="G5939" t="s">
        <v>16469</v>
      </c>
      <c r="K5939">
        <v>1.2047485519657999E+18</v>
      </c>
      <c r="L5939" t="s">
        <v>16470</v>
      </c>
    </row>
    <row r="5940" spans="1:12" x14ac:dyDescent="0.2">
      <c r="A5940" s="1">
        <v>43810.544120370374</v>
      </c>
      <c r="B5940" t="s">
        <v>14620</v>
      </c>
      <c r="D5940">
        <v>0</v>
      </c>
      <c r="E5940">
        <v>0</v>
      </c>
      <c r="F5940">
        <v>0</v>
      </c>
      <c r="G5940" t="s">
        <v>16471</v>
      </c>
      <c r="K5940">
        <v>1.2047485514164301E+18</v>
      </c>
      <c r="L5940" t="s">
        <v>16472</v>
      </c>
    </row>
    <row r="5941" spans="1:12" x14ac:dyDescent="0.2">
      <c r="A5941" s="1">
        <v>43810.544108796297</v>
      </c>
      <c r="B5941" t="s">
        <v>14890</v>
      </c>
      <c r="D5941">
        <v>0</v>
      </c>
      <c r="E5941">
        <v>0</v>
      </c>
      <c r="F5941">
        <v>0</v>
      </c>
      <c r="G5941" t="s">
        <v>16473</v>
      </c>
      <c r="K5941">
        <v>1.2047485494786501E+18</v>
      </c>
      <c r="L5941" t="s">
        <v>16474</v>
      </c>
    </row>
    <row r="5942" spans="1:12" x14ac:dyDescent="0.2">
      <c r="A5942" s="1">
        <v>43810.544108796297</v>
      </c>
      <c r="B5942" t="s">
        <v>14417</v>
      </c>
      <c r="D5942">
        <v>0</v>
      </c>
      <c r="E5942">
        <v>0</v>
      </c>
      <c r="F5942">
        <v>0</v>
      </c>
      <c r="G5942" t="s">
        <v>16475</v>
      </c>
      <c r="K5942">
        <v>1.2047485490424499E+18</v>
      </c>
      <c r="L5942" t="s">
        <v>16476</v>
      </c>
    </row>
    <row r="5943" spans="1:12" x14ac:dyDescent="0.2">
      <c r="A5943" s="1">
        <v>43810.54409722222</v>
      </c>
      <c r="B5943" t="s">
        <v>15621</v>
      </c>
      <c r="D5943">
        <v>0</v>
      </c>
      <c r="E5943">
        <v>0</v>
      </c>
      <c r="F5943">
        <v>0</v>
      </c>
      <c r="G5943" t="s">
        <v>16477</v>
      </c>
      <c r="K5943">
        <v>1.2047485446089999E+18</v>
      </c>
      <c r="L5943" t="s">
        <v>16478</v>
      </c>
    </row>
    <row r="5944" spans="1:12" x14ac:dyDescent="0.2">
      <c r="A5944" s="1">
        <v>43810.54409722222</v>
      </c>
      <c r="B5944" t="s">
        <v>15873</v>
      </c>
      <c r="D5944">
        <v>0</v>
      </c>
      <c r="E5944">
        <v>0</v>
      </c>
      <c r="F5944">
        <v>0</v>
      </c>
      <c r="G5944" t="s">
        <v>16479</v>
      </c>
      <c r="K5944">
        <v>1.2047485427929101E+18</v>
      </c>
      <c r="L5944" t="s">
        <v>16480</v>
      </c>
    </row>
    <row r="5945" spans="1:12" x14ac:dyDescent="0.2">
      <c r="A5945" s="1">
        <v>43810.544074074074</v>
      </c>
      <c r="B5945" t="s">
        <v>14441</v>
      </c>
      <c r="D5945">
        <v>0</v>
      </c>
      <c r="E5945">
        <v>0</v>
      </c>
      <c r="F5945">
        <v>0</v>
      </c>
      <c r="G5945" t="s">
        <v>16481</v>
      </c>
      <c r="K5945">
        <v>1.2047485368663601E+18</v>
      </c>
      <c r="L5945" t="s">
        <v>16482</v>
      </c>
    </row>
    <row r="5946" spans="1:12" x14ac:dyDescent="0.2">
      <c r="A5946" s="1">
        <v>43810.544074074074</v>
      </c>
      <c r="B5946" t="s">
        <v>15011</v>
      </c>
      <c r="D5946">
        <v>0</v>
      </c>
      <c r="E5946">
        <v>0</v>
      </c>
      <c r="F5946">
        <v>0</v>
      </c>
      <c r="G5946" t="s">
        <v>16483</v>
      </c>
      <c r="K5946">
        <v>1.2047485349202199E+18</v>
      </c>
      <c r="L5946" t="s">
        <v>16484</v>
      </c>
    </row>
    <row r="5947" spans="1:12" x14ac:dyDescent="0.2">
      <c r="A5947" s="1">
        <v>43810.544074074074</v>
      </c>
      <c r="B5947" t="s">
        <v>14666</v>
      </c>
      <c r="D5947">
        <v>0</v>
      </c>
      <c r="E5947">
        <v>0</v>
      </c>
      <c r="F5947">
        <v>0</v>
      </c>
      <c r="G5947" t="s">
        <v>16485</v>
      </c>
      <c r="K5947">
        <v>1.20474853402259E+18</v>
      </c>
      <c r="L5947" t="s">
        <v>16486</v>
      </c>
    </row>
    <row r="5948" spans="1:12" x14ac:dyDescent="0.2">
      <c r="A5948" s="1">
        <v>43810.544027777774</v>
      </c>
      <c r="B5948" t="s">
        <v>14749</v>
      </c>
      <c r="D5948">
        <v>0</v>
      </c>
      <c r="E5948">
        <v>0</v>
      </c>
      <c r="F5948">
        <v>0</v>
      </c>
      <c r="G5948" t="s">
        <v>16487</v>
      </c>
      <c r="K5948">
        <v>1.20474851719504E+18</v>
      </c>
      <c r="L5948" t="s">
        <v>16488</v>
      </c>
    </row>
    <row r="5949" spans="1:12" x14ac:dyDescent="0.2">
      <c r="A5949" s="1">
        <v>43810.544027777774</v>
      </c>
      <c r="B5949" t="s">
        <v>14585</v>
      </c>
      <c r="D5949">
        <v>0</v>
      </c>
      <c r="E5949">
        <v>0</v>
      </c>
      <c r="F5949">
        <v>0</v>
      </c>
      <c r="G5949" t="s">
        <v>16489</v>
      </c>
      <c r="K5949">
        <v>1.2047485164191201E+18</v>
      </c>
      <c r="L5949" t="s">
        <v>16490</v>
      </c>
    </row>
    <row r="5950" spans="1:12" x14ac:dyDescent="0.2">
      <c r="A5950" s="1">
        <v>43810.544004629628</v>
      </c>
      <c r="B5950" t="s">
        <v>14482</v>
      </c>
      <c r="D5950">
        <v>0</v>
      </c>
      <c r="E5950">
        <v>0</v>
      </c>
      <c r="F5950">
        <v>0</v>
      </c>
      <c r="G5950" t="s">
        <v>16491</v>
      </c>
      <c r="K5950">
        <v>1.20474850869741E+18</v>
      </c>
      <c r="L5950" t="s">
        <v>16492</v>
      </c>
    </row>
    <row r="5951" spans="1:12" x14ac:dyDescent="0.2">
      <c r="A5951" s="1">
        <v>43810.544004629628</v>
      </c>
      <c r="B5951" t="s">
        <v>14375</v>
      </c>
      <c r="D5951">
        <v>0</v>
      </c>
      <c r="E5951">
        <v>0</v>
      </c>
      <c r="F5951">
        <v>0</v>
      </c>
      <c r="G5951" t="s">
        <v>16493</v>
      </c>
      <c r="K5951">
        <v>1.2047485084331699E+18</v>
      </c>
      <c r="L5951" t="s">
        <v>16494</v>
      </c>
    </row>
    <row r="5952" spans="1:12" x14ac:dyDescent="0.2">
      <c r="A5952" s="1">
        <v>43810.543993055559</v>
      </c>
      <c r="B5952" t="s">
        <v>14672</v>
      </c>
      <c r="D5952">
        <v>0</v>
      </c>
      <c r="E5952">
        <v>0</v>
      </c>
      <c r="F5952">
        <v>0</v>
      </c>
      <c r="G5952" t="s">
        <v>16495</v>
      </c>
      <c r="K5952">
        <v>1.20474850682256E+18</v>
      </c>
      <c r="L5952" t="s">
        <v>16496</v>
      </c>
    </row>
    <row r="5953" spans="1:12" x14ac:dyDescent="0.2">
      <c r="A5953" s="1">
        <v>43810.543993055559</v>
      </c>
      <c r="B5953" t="s">
        <v>14657</v>
      </c>
      <c r="D5953">
        <v>0</v>
      </c>
      <c r="E5953">
        <v>0</v>
      </c>
      <c r="F5953">
        <v>0</v>
      </c>
      <c r="G5953" t="s">
        <v>16497</v>
      </c>
      <c r="K5953">
        <v>1.20474850549712E+18</v>
      </c>
      <c r="L5953" t="s">
        <v>16498</v>
      </c>
    </row>
    <row r="5954" spans="1:12" x14ac:dyDescent="0.2">
      <c r="A5954" s="1">
        <v>43810.543981481482</v>
      </c>
      <c r="B5954" t="s">
        <v>14776</v>
      </c>
      <c r="D5954">
        <v>0</v>
      </c>
      <c r="E5954">
        <v>0</v>
      </c>
      <c r="F5954">
        <v>0</v>
      </c>
      <c r="G5954" t="s">
        <v>16499</v>
      </c>
      <c r="K5954">
        <v>1.2047484998306801E+18</v>
      </c>
      <c r="L5954" t="s">
        <v>16500</v>
      </c>
    </row>
    <row r="5955" spans="1:12" x14ac:dyDescent="0.2">
      <c r="A5955" s="1">
        <v>43810.543969907405</v>
      </c>
      <c r="B5955" t="s">
        <v>14884</v>
      </c>
      <c r="D5955">
        <v>0</v>
      </c>
      <c r="E5955">
        <v>0</v>
      </c>
      <c r="F5955">
        <v>0</v>
      </c>
      <c r="G5955" t="s">
        <v>16501</v>
      </c>
      <c r="K5955">
        <v>1.20474849909248E+18</v>
      </c>
      <c r="L5955" t="s">
        <v>16502</v>
      </c>
    </row>
    <row r="5956" spans="1:12" x14ac:dyDescent="0.2">
      <c r="A5956" s="1">
        <v>43810.543969907405</v>
      </c>
      <c r="B5956" t="s">
        <v>14854</v>
      </c>
      <c r="D5956">
        <v>0</v>
      </c>
      <c r="E5956">
        <v>0</v>
      </c>
      <c r="F5956">
        <v>0</v>
      </c>
      <c r="G5956" t="s">
        <v>16503</v>
      </c>
      <c r="K5956">
        <v>1.2047484983374999E+18</v>
      </c>
      <c r="L5956" t="s">
        <v>16504</v>
      </c>
    </row>
    <row r="5957" spans="1:12" x14ac:dyDescent="0.2">
      <c r="A5957" s="1">
        <v>43810.543958333335</v>
      </c>
      <c r="B5957" t="s">
        <v>14978</v>
      </c>
      <c r="D5957">
        <v>0</v>
      </c>
      <c r="E5957">
        <v>0</v>
      </c>
      <c r="F5957">
        <v>0</v>
      </c>
      <c r="G5957" t="s">
        <v>16505</v>
      </c>
      <c r="K5957">
        <v>1.20474849220963E+18</v>
      </c>
      <c r="L5957" t="s">
        <v>16506</v>
      </c>
    </row>
    <row r="5958" spans="1:12" x14ac:dyDescent="0.2">
      <c r="A5958" s="1">
        <v>43810.543958333335</v>
      </c>
      <c r="B5958" t="s">
        <v>14338</v>
      </c>
      <c r="D5958">
        <v>0</v>
      </c>
      <c r="E5958">
        <v>0</v>
      </c>
      <c r="F5958">
        <v>0</v>
      </c>
      <c r="G5958" t="s">
        <v>16507</v>
      </c>
      <c r="K5958">
        <v>1.2047484915384801E+18</v>
      </c>
      <c r="L5958" t="s">
        <v>16508</v>
      </c>
    </row>
    <row r="5959" spans="1:12" x14ac:dyDescent="0.2">
      <c r="A5959" s="1">
        <v>43810.543946759259</v>
      </c>
      <c r="B5959" t="s">
        <v>15856</v>
      </c>
      <c r="D5959">
        <v>0</v>
      </c>
      <c r="E5959">
        <v>0</v>
      </c>
      <c r="F5959">
        <v>0</v>
      </c>
      <c r="G5959" t="s">
        <v>16509</v>
      </c>
      <c r="K5959">
        <v>1.20474848931555E+18</v>
      </c>
      <c r="L5959" t="s">
        <v>16510</v>
      </c>
    </row>
    <row r="5960" spans="1:12" x14ac:dyDescent="0.2">
      <c r="A5960" s="1">
        <v>43810.543946759259</v>
      </c>
      <c r="B5960" t="s">
        <v>15878</v>
      </c>
      <c r="D5960">
        <v>0</v>
      </c>
      <c r="E5960">
        <v>0</v>
      </c>
      <c r="F5960">
        <v>0</v>
      </c>
      <c r="G5960" t="s">
        <v>16511</v>
      </c>
      <c r="K5960">
        <v>1.2047484884641101E+18</v>
      </c>
      <c r="L5960" t="s">
        <v>16512</v>
      </c>
    </row>
    <row r="5961" spans="1:12" x14ac:dyDescent="0.2">
      <c r="A5961" s="1">
        <v>43810.543946759259</v>
      </c>
      <c r="B5961" t="s">
        <v>14399</v>
      </c>
      <c r="D5961">
        <v>0</v>
      </c>
      <c r="E5961">
        <v>0</v>
      </c>
      <c r="F5961">
        <v>0</v>
      </c>
      <c r="G5961" t="s">
        <v>16513</v>
      </c>
      <c r="K5961">
        <v>1.2047484883466501E+18</v>
      </c>
      <c r="L5961" t="s">
        <v>16514</v>
      </c>
    </row>
    <row r="5962" spans="1:12" x14ac:dyDescent="0.2">
      <c r="A5962" s="1">
        <v>43810.543935185182</v>
      </c>
      <c r="B5962" t="s">
        <v>14836</v>
      </c>
      <c r="D5962">
        <v>0</v>
      </c>
      <c r="E5962">
        <v>0</v>
      </c>
      <c r="F5962">
        <v>0</v>
      </c>
      <c r="G5962" t="s">
        <v>16515</v>
      </c>
      <c r="K5962">
        <v>1.20474848606495E+18</v>
      </c>
      <c r="L5962" t="s">
        <v>16516</v>
      </c>
    </row>
    <row r="5963" spans="1:12" x14ac:dyDescent="0.2">
      <c r="A5963" s="1">
        <v>43810.543935185182</v>
      </c>
      <c r="B5963" t="s">
        <v>14332</v>
      </c>
      <c r="D5963">
        <v>0</v>
      </c>
      <c r="E5963">
        <v>0</v>
      </c>
      <c r="F5963">
        <v>0</v>
      </c>
      <c r="G5963" t="s">
        <v>16517</v>
      </c>
      <c r="K5963">
        <v>1.2047484853687099E+18</v>
      </c>
      <c r="L5963" t="s">
        <v>16518</v>
      </c>
    </row>
    <row r="5964" spans="1:12" x14ac:dyDescent="0.2">
      <c r="A5964" s="1">
        <v>43810.543935185182</v>
      </c>
      <c r="B5964" t="s">
        <v>15723</v>
      </c>
      <c r="D5964">
        <v>0</v>
      </c>
      <c r="E5964">
        <v>0</v>
      </c>
      <c r="F5964">
        <v>0</v>
      </c>
      <c r="G5964" t="s">
        <v>16519</v>
      </c>
      <c r="K5964">
        <v>1.2047484847814899E+18</v>
      </c>
      <c r="L5964" t="s">
        <v>16520</v>
      </c>
    </row>
    <row r="5965" spans="1:12" x14ac:dyDescent="0.2">
      <c r="A5965" s="1">
        <v>43810.543935185182</v>
      </c>
      <c r="B5965" t="s">
        <v>14860</v>
      </c>
      <c r="D5965">
        <v>0</v>
      </c>
      <c r="E5965">
        <v>0</v>
      </c>
      <c r="F5965">
        <v>0</v>
      </c>
      <c r="G5965" t="s">
        <v>16521</v>
      </c>
      <c r="K5965">
        <v>1.20474848399296E+18</v>
      </c>
      <c r="L5965" t="s">
        <v>16522</v>
      </c>
    </row>
    <row r="5966" spans="1:12" x14ac:dyDescent="0.2">
      <c r="A5966" s="1">
        <v>43810.543935185182</v>
      </c>
      <c r="B5966" t="s">
        <v>14773</v>
      </c>
      <c r="D5966">
        <v>0</v>
      </c>
      <c r="E5966">
        <v>0</v>
      </c>
      <c r="F5966">
        <v>0</v>
      </c>
      <c r="G5966" t="s">
        <v>16523</v>
      </c>
      <c r="K5966">
        <v>1.20474848340578E+18</v>
      </c>
      <c r="L5966" t="s">
        <v>16524</v>
      </c>
    </row>
    <row r="5967" spans="1:12" x14ac:dyDescent="0.2">
      <c r="A5967" s="1">
        <v>43810.543912037036</v>
      </c>
      <c r="B5967" t="s">
        <v>15595</v>
      </c>
      <c r="D5967">
        <v>0</v>
      </c>
      <c r="E5967">
        <v>0</v>
      </c>
      <c r="F5967">
        <v>0</v>
      </c>
      <c r="G5967" t="s">
        <v>16525</v>
      </c>
      <c r="K5967">
        <v>1.20474847755891E+18</v>
      </c>
      <c r="L5967" t="s">
        <v>16526</v>
      </c>
    </row>
    <row r="5968" spans="1:12" x14ac:dyDescent="0.2">
      <c r="A5968" s="1">
        <v>43810.543912037036</v>
      </c>
      <c r="B5968" t="s">
        <v>14649</v>
      </c>
      <c r="D5968">
        <v>0</v>
      </c>
      <c r="E5968">
        <v>0</v>
      </c>
      <c r="F5968">
        <v>0</v>
      </c>
      <c r="G5968" t="s">
        <v>16527</v>
      </c>
      <c r="K5968">
        <v>1.2047484769464801E+18</v>
      </c>
      <c r="L5968" t="s">
        <v>16528</v>
      </c>
    </row>
    <row r="5969" spans="1:12" x14ac:dyDescent="0.2">
      <c r="A5969" s="1">
        <v>43810.543888888889</v>
      </c>
      <c r="B5969" t="s">
        <v>14652</v>
      </c>
      <c r="D5969">
        <v>0</v>
      </c>
      <c r="E5969">
        <v>0</v>
      </c>
      <c r="F5969">
        <v>0</v>
      </c>
      <c r="G5969" t="s">
        <v>16529</v>
      </c>
      <c r="K5969">
        <v>1.20474846727869E+18</v>
      </c>
      <c r="L5969" t="s">
        <v>16530</v>
      </c>
    </row>
    <row r="5970" spans="1:12" x14ac:dyDescent="0.2">
      <c r="A5970" s="1">
        <v>43810.543888888889</v>
      </c>
      <c r="B5970" t="s">
        <v>14617</v>
      </c>
      <c r="D5970">
        <v>0</v>
      </c>
      <c r="E5970">
        <v>0</v>
      </c>
      <c r="F5970">
        <v>0</v>
      </c>
      <c r="G5970" t="s">
        <v>16531</v>
      </c>
      <c r="K5970">
        <v>1.2047484671989299E+18</v>
      </c>
      <c r="L5970" t="s">
        <v>16532</v>
      </c>
    </row>
    <row r="5971" spans="1:12" x14ac:dyDescent="0.2">
      <c r="A5971" s="1">
        <v>43810.543888888889</v>
      </c>
      <c r="B5971" t="s">
        <v>14984</v>
      </c>
      <c r="D5971">
        <v>0</v>
      </c>
      <c r="E5971">
        <v>0</v>
      </c>
      <c r="F5971">
        <v>0</v>
      </c>
      <c r="G5971" t="s">
        <v>16533</v>
      </c>
      <c r="K5971">
        <v>1.20474846608323E+18</v>
      </c>
      <c r="L5971" t="s">
        <v>16534</v>
      </c>
    </row>
    <row r="5972" spans="1:12" x14ac:dyDescent="0.2">
      <c r="A5972" s="1">
        <v>43810.543865740743</v>
      </c>
      <c r="B5972" t="s">
        <v>14981</v>
      </c>
      <c r="D5972">
        <v>0</v>
      </c>
      <c r="E5972">
        <v>0</v>
      </c>
      <c r="F5972">
        <v>0</v>
      </c>
      <c r="G5972" t="s">
        <v>16535</v>
      </c>
      <c r="K5972">
        <v>1.2047484589194299E+18</v>
      </c>
      <c r="L5972" t="s">
        <v>16536</v>
      </c>
    </row>
    <row r="5973" spans="1:12" x14ac:dyDescent="0.2">
      <c r="A5973" s="1">
        <v>43810.543865740743</v>
      </c>
      <c r="B5973" t="s">
        <v>14681</v>
      </c>
      <c r="D5973">
        <v>0</v>
      </c>
      <c r="E5973">
        <v>0</v>
      </c>
      <c r="F5973">
        <v>0</v>
      </c>
      <c r="G5973" t="s">
        <v>16537</v>
      </c>
      <c r="K5973">
        <v>1.2047484581435E+18</v>
      </c>
      <c r="L5973" t="s">
        <v>16538</v>
      </c>
    </row>
    <row r="5974" spans="1:12" x14ac:dyDescent="0.2">
      <c r="A5974" s="1">
        <v>43810.543854166666</v>
      </c>
      <c r="B5974" t="s">
        <v>14515</v>
      </c>
      <c r="D5974">
        <v>0</v>
      </c>
      <c r="E5974">
        <v>0</v>
      </c>
      <c r="F5974">
        <v>0</v>
      </c>
      <c r="G5974" t="s">
        <v>16539</v>
      </c>
      <c r="K5974">
        <v>1.2047484567971E+18</v>
      </c>
      <c r="L5974" t="s">
        <v>16540</v>
      </c>
    </row>
    <row r="5975" spans="1:12" x14ac:dyDescent="0.2">
      <c r="A5975" s="1">
        <v>43810.543854166666</v>
      </c>
      <c r="B5975" t="s">
        <v>14906</v>
      </c>
      <c r="D5975">
        <v>0</v>
      </c>
      <c r="E5975">
        <v>0</v>
      </c>
      <c r="F5975">
        <v>0</v>
      </c>
      <c r="G5975" t="s">
        <v>16541</v>
      </c>
      <c r="K5975">
        <v>1.2047484542385201E+18</v>
      </c>
      <c r="L5975" t="s">
        <v>16542</v>
      </c>
    </row>
    <row r="5976" spans="1:12" x14ac:dyDescent="0.2">
      <c r="A5976" s="1">
        <v>43810.543842592589</v>
      </c>
      <c r="B5976" t="s">
        <v>16543</v>
      </c>
      <c r="D5976">
        <v>0</v>
      </c>
      <c r="E5976">
        <v>0</v>
      </c>
      <c r="F5976">
        <v>0</v>
      </c>
      <c r="G5976" t="s">
        <v>16544</v>
      </c>
      <c r="K5976">
        <v>1.2047484527747799E+18</v>
      </c>
      <c r="L5976" t="s">
        <v>16545</v>
      </c>
    </row>
    <row r="5977" spans="1:12" x14ac:dyDescent="0.2">
      <c r="A5977" s="1">
        <v>43810.543842592589</v>
      </c>
      <c r="B5977" t="s">
        <v>15867</v>
      </c>
      <c r="D5977">
        <v>0</v>
      </c>
      <c r="E5977">
        <v>0</v>
      </c>
      <c r="F5977">
        <v>0</v>
      </c>
      <c r="G5977" t="s">
        <v>16546</v>
      </c>
      <c r="K5977">
        <v>1.2047484514409999E+18</v>
      </c>
      <c r="L5977" t="s">
        <v>16547</v>
      </c>
    </row>
    <row r="5978" spans="1:12" x14ac:dyDescent="0.2">
      <c r="A5978" s="1">
        <v>43810.543842592589</v>
      </c>
      <c r="B5978" t="s">
        <v>14928</v>
      </c>
      <c r="D5978">
        <v>0</v>
      </c>
      <c r="E5978">
        <v>0</v>
      </c>
      <c r="F5978">
        <v>0</v>
      </c>
      <c r="G5978" t="s">
        <v>16548</v>
      </c>
      <c r="K5978">
        <v>1.2047484490543601E+18</v>
      </c>
      <c r="L5978" t="s">
        <v>16549</v>
      </c>
    </row>
    <row r="5979" spans="1:12" x14ac:dyDescent="0.2">
      <c r="A5979" s="1">
        <v>43810.543819444443</v>
      </c>
      <c r="B5979" t="s">
        <v>15031</v>
      </c>
      <c r="D5979">
        <v>0</v>
      </c>
      <c r="E5979">
        <v>0</v>
      </c>
      <c r="F5979">
        <v>0</v>
      </c>
      <c r="G5979" t="s">
        <v>16550</v>
      </c>
      <c r="K5979">
        <v>1.2047484438072901E+18</v>
      </c>
      <c r="L5979" t="s">
        <v>16551</v>
      </c>
    </row>
    <row r="5980" spans="1:12" x14ac:dyDescent="0.2">
      <c r="A5980" s="1">
        <v>43810.543819444443</v>
      </c>
      <c r="B5980" t="s">
        <v>15802</v>
      </c>
      <c r="D5980">
        <v>0</v>
      </c>
      <c r="E5980">
        <v>0</v>
      </c>
      <c r="F5980">
        <v>0</v>
      </c>
      <c r="G5980" t="s">
        <v>16552</v>
      </c>
      <c r="K5980">
        <v>1.2047484433711501E+18</v>
      </c>
      <c r="L5980" t="s">
        <v>16553</v>
      </c>
    </row>
    <row r="5981" spans="1:12" x14ac:dyDescent="0.2">
      <c r="A5981" s="1">
        <v>43810.543807870374</v>
      </c>
      <c r="B5981" t="s">
        <v>16554</v>
      </c>
      <c r="D5981">
        <v>0</v>
      </c>
      <c r="E5981">
        <v>1</v>
      </c>
      <c r="F5981">
        <v>5</v>
      </c>
      <c r="G5981" t="s">
        <v>16555</v>
      </c>
      <c r="J5981" t="s">
        <v>9659</v>
      </c>
      <c r="K5981">
        <v>1.2047484401079099E+18</v>
      </c>
      <c r="L5981" t="s">
        <v>16556</v>
      </c>
    </row>
    <row r="5982" spans="1:12" x14ac:dyDescent="0.2">
      <c r="A5982" s="1">
        <v>43810.543807870374</v>
      </c>
      <c r="B5982" t="s">
        <v>15527</v>
      </c>
      <c r="D5982">
        <v>0</v>
      </c>
      <c r="E5982">
        <v>0</v>
      </c>
      <c r="F5982">
        <v>0</v>
      </c>
      <c r="G5982" t="s">
        <v>16557</v>
      </c>
      <c r="K5982">
        <v>1.2047484400869901E+18</v>
      </c>
      <c r="L5982" t="s">
        <v>16558</v>
      </c>
    </row>
    <row r="5983" spans="1:12" x14ac:dyDescent="0.2">
      <c r="A5983" s="1">
        <v>43810.543807870374</v>
      </c>
      <c r="B5983" t="s">
        <v>14491</v>
      </c>
      <c r="D5983">
        <v>0</v>
      </c>
      <c r="E5983">
        <v>0</v>
      </c>
      <c r="F5983">
        <v>0</v>
      </c>
      <c r="G5983" t="s">
        <v>16559</v>
      </c>
      <c r="K5983">
        <v>1.20474843699998E+18</v>
      </c>
      <c r="L5983" t="s">
        <v>16560</v>
      </c>
    </row>
    <row r="5984" spans="1:12" x14ac:dyDescent="0.2">
      <c r="A5984" s="1">
        <v>43810.543807870374</v>
      </c>
      <c r="B5984" t="s">
        <v>14675</v>
      </c>
      <c r="D5984">
        <v>0</v>
      </c>
      <c r="E5984">
        <v>0</v>
      </c>
      <c r="F5984">
        <v>0</v>
      </c>
      <c r="G5984" t="s">
        <v>16561</v>
      </c>
      <c r="K5984">
        <v>1.2047484366056699E+18</v>
      </c>
      <c r="L5984" t="s">
        <v>16562</v>
      </c>
    </row>
    <row r="5985" spans="1:12" x14ac:dyDescent="0.2">
      <c r="A5985" s="1">
        <v>43810.543796296297</v>
      </c>
      <c r="B5985" t="s">
        <v>15714</v>
      </c>
      <c r="D5985">
        <v>0</v>
      </c>
      <c r="E5985">
        <v>0</v>
      </c>
      <c r="F5985">
        <v>0</v>
      </c>
      <c r="G5985" t="s">
        <v>16563</v>
      </c>
      <c r="K5985">
        <v>1.20474843357325E+18</v>
      </c>
      <c r="L5985" t="s">
        <v>16564</v>
      </c>
    </row>
    <row r="5986" spans="1:12" x14ac:dyDescent="0.2">
      <c r="A5986" s="1">
        <v>43810.543796296297</v>
      </c>
      <c r="B5986" t="s">
        <v>14818</v>
      </c>
      <c r="D5986">
        <v>0</v>
      </c>
      <c r="E5986">
        <v>0</v>
      </c>
      <c r="F5986">
        <v>0</v>
      </c>
      <c r="G5986" t="s">
        <v>16565</v>
      </c>
      <c r="K5986">
        <v>1.2047484328643699E+18</v>
      </c>
      <c r="L5986" t="s">
        <v>16566</v>
      </c>
    </row>
    <row r="5987" spans="1:12" x14ac:dyDescent="0.2">
      <c r="A5987" s="1">
        <v>43810.54378472222</v>
      </c>
      <c r="B5987" t="s">
        <v>16567</v>
      </c>
      <c r="D5987">
        <v>0</v>
      </c>
      <c r="E5987">
        <v>0</v>
      </c>
      <c r="F5987">
        <v>0</v>
      </c>
      <c r="G5987" t="s">
        <v>16568</v>
      </c>
      <c r="K5987">
        <v>1.20474843151378E+18</v>
      </c>
      <c r="L5987" t="s">
        <v>16569</v>
      </c>
    </row>
    <row r="5988" spans="1:12" x14ac:dyDescent="0.2">
      <c r="A5988" s="1">
        <v>43810.54378472222</v>
      </c>
      <c r="B5988" t="s">
        <v>16570</v>
      </c>
      <c r="D5988">
        <v>18</v>
      </c>
      <c r="E5988">
        <v>81</v>
      </c>
      <c r="F5988">
        <v>141</v>
      </c>
      <c r="G5988" t="s">
        <v>16571</v>
      </c>
      <c r="K5988">
        <v>1.2047484283933E+18</v>
      </c>
      <c r="L5988" t="s">
        <v>16572</v>
      </c>
    </row>
    <row r="5989" spans="1:12" x14ac:dyDescent="0.2">
      <c r="A5989" s="1">
        <v>43810.543761574074</v>
      </c>
      <c r="B5989" t="s">
        <v>14597</v>
      </c>
      <c r="D5989">
        <v>0</v>
      </c>
      <c r="E5989">
        <v>0</v>
      </c>
      <c r="F5989">
        <v>0</v>
      </c>
      <c r="G5989" t="s">
        <v>16573</v>
      </c>
      <c r="K5989">
        <v>1.2047484235991401E+18</v>
      </c>
      <c r="L5989" t="s">
        <v>16574</v>
      </c>
    </row>
    <row r="5990" spans="1:12" x14ac:dyDescent="0.2">
      <c r="A5990" s="1">
        <v>43810.543749999997</v>
      </c>
      <c r="B5990" t="s">
        <v>16575</v>
      </c>
      <c r="D5990">
        <v>0</v>
      </c>
      <c r="E5990">
        <v>0</v>
      </c>
      <c r="F5990">
        <v>0</v>
      </c>
      <c r="G5990" t="s">
        <v>16576</v>
      </c>
      <c r="K5990">
        <v>1.20474841679184E+18</v>
      </c>
      <c r="L5990" t="s">
        <v>16577</v>
      </c>
    </row>
    <row r="5991" spans="1:12" x14ac:dyDescent="0.2">
      <c r="A5991" s="1">
        <v>43810.543738425928</v>
      </c>
      <c r="B5991" t="s">
        <v>16578</v>
      </c>
      <c r="D5991">
        <v>0</v>
      </c>
      <c r="E5991">
        <v>3</v>
      </c>
      <c r="F5991">
        <v>9</v>
      </c>
      <c r="G5991" t="s">
        <v>16579</v>
      </c>
      <c r="K5991">
        <v>1.2047484140068101E+18</v>
      </c>
      <c r="L5991" t="s">
        <v>16580</v>
      </c>
    </row>
    <row r="5992" spans="1:12" x14ac:dyDescent="0.2">
      <c r="A5992" s="1">
        <v>43810.543726851851</v>
      </c>
      <c r="B5992" t="s">
        <v>15209</v>
      </c>
      <c r="D5992">
        <v>0</v>
      </c>
      <c r="E5992">
        <v>0</v>
      </c>
      <c r="F5992">
        <v>0</v>
      </c>
      <c r="G5992" t="s">
        <v>16581</v>
      </c>
      <c r="K5992">
        <v>1.2047484077321201E+18</v>
      </c>
      <c r="L5992" t="s">
        <v>16582</v>
      </c>
    </row>
    <row r="5993" spans="1:12" x14ac:dyDescent="0.2">
      <c r="A5993" s="1">
        <v>43810.543715277781</v>
      </c>
      <c r="B5993" t="s">
        <v>14381</v>
      </c>
      <c r="D5993">
        <v>0</v>
      </c>
      <c r="E5993">
        <v>0</v>
      </c>
      <c r="F5993">
        <v>0</v>
      </c>
      <c r="G5993" t="s">
        <v>16583</v>
      </c>
      <c r="K5993">
        <v>1.20474840679681E+18</v>
      </c>
      <c r="L5993" t="s">
        <v>16584</v>
      </c>
    </row>
    <row r="5994" spans="1:12" x14ac:dyDescent="0.2">
      <c r="A5994" s="1">
        <v>43810.543715277781</v>
      </c>
      <c r="B5994" t="s">
        <v>14304</v>
      </c>
      <c r="D5994">
        <v>0</v>
      </c>
      <c r="E5994">
        <v>0</v>
      </c>
      <c r="F5994">
        <v>0</v>
      </c>
      <c r="G5994" t="s">
        <v>16585</v>
      </c>
      <c r="K5994">
        <v>1.2047484039907599E+18</v>
      </c>
      <c r="L5994" t="s">
        <v>16586</v>
      </c>
    </row>
    <row r="5995" spans="1:12" x14ac:dyDescent="0.2">
      <c r="A5995" s="1">
        <v>43810.543703703705</v>
      </c>
      <c r="B5995" t="s">
        <v>14993</v>
      </c>
      <c r="D5995">
        <v>0</v>
      </c>
      <c r="E5995">
        <v>0</v>
      </c>
      <c r="F5995">
        <v>0</v>
      </c>
      <c r="G5995" t="s">
        <v>16587</v>
      </c>
      <c r="K5995">
        <v>1.2047484026528499E+18</v>
      </c>
      <c r="L5995" t="s">
        <v>16588</v>
      </c>
    </row>
    <row r="5996" spans="1:12" x14ac:dyDescent="0.2">
      <c r="A5996" s="1">
        <v>43810.543703703705</v>
      </c>
      <c r="B5996" t="s">
        <v>14788</v>
      </c>
      <c r="D5996">
        <v>0</v>
      </c>
      <c r="E5996">
        <v>0</v>
      </c>
      <c r="F5996">
        <v>0</v>
      </c>
      <c r="G5996" t="s">
        <v>16589</v>
      </c>
      <c r="K5996">
        <v>1.20474840118063E+18</v>
      </c>
      <c r="L5996" t="s">
        <v>16590</v>
      </c>
    </row>
    <row r="5997" spans="1:12" x14ac:dyDescent="0.2">
      <c r="A5997" s="1">
        <v>43810.543703703705</v>
      </c>
      <c r="B5997" t="s">
        <v>14626</v>
      </c>
      <c r="D5997">
        <v>0</v>
      </c>
      <c r="E5997">
        <v>0</v>
      </c>
      <c r="F5997">
        <v>0</v>
      </c>
      <c r="G5997" t="s">
        <v>16591</v>
      </c>
      <c r="K5997">
        <v>1.2047483995951401E+18</v>
      </c>
      <c r="L5997" t="s">
        <v>16592</v>
      </c>
    </row>
    <row r="5998" spans="1:12" x14ac:dyDescent="0.2">
      <c r="A5998" s="1">
        <v>43810.543692129628</v>
      </c>
      <c r="B5998" t="s">
        <v>14356</v>
      </c>
      <c r="D5998">
        <v>0</v>
      </c>
      <c r="E5998">
        <v>0</v>
      </c>
      <c r="F5998">
        <v>0</v>
      </c>
      <c r="G5998" t="s">
        <v>16593</v>
      </c>
      <c r="K5998">
        <v>1.2047483976238799E+18</v>
      </c>
      <c r="L5998" t="s">
        <v>16594</v>
      </c>
    </row>
    <row r="5999" spans="1:12" x14ac:dyDescent="0.2">
      <c r="A5999" s="1">
        <v>43810.543692129628</v>
      </c>
      <c r="B5999" t="s">
        <v>14562</v>
      </c>
      <c r="D5999">
        <v>0</v>
      </c>
      <c r="E5999">
        <v>0</v>
      </c>
      <c r="F5999">
        <v>0</v>
      </c>
      <c r="G5999" t="s">
        <v>16595</v>
      </c>
      <c r="K5999">
        <v>1.2047483947507599E+18</v>
      </c>
      <c r="L5999" t="s">
        <v>16596</v>
      </c>
    </row>
    <row r="6000" spans="1:12" x14ac:dyDescent="0.2">
      <c r="A6000" s="1">
        <v>43810.543680555558</v>
      </c>
      <c r="B6000" t="s">
        <v>14863</v>
      </c>
      <c r="D6000">
        <v>0</v>
      </c>
      <c r="E6000">
        <v>0</v>
      </c>
      <c r="F6000">
        <v>0</v>
      </c>
      <c r="G6000" t="s">
        <v>16597</v>
      </c>
      <c r="K6000">
        <v>1.20474839349667E+18</v>
      </c>
      <c r="L6000" t="s">
        <v>16598</v>
      </c>
    </row>
    <row r="6001" spans="1:12" x14ac:dyDescent="0.2">
      <c r="A6001" s="1">
        <v>43810.543680555558</v>
      </c>
      <c r="B6001" t="s">
        <v>14890</v>
      </c>
      <c r="D6001">
        <v>0</v>
      </c>
      <c r="E6001">
        <v>0</v>
      </c>
      <c r="F6001">
        <v>0</v>
      </c>
      <c r="G6001" t="s">
        <v>16599</v>
      </c>
      <c r="K6001">
        <v>1.2047483910052101E+18</v>
      </c>
      <c r="L6001" t="s">
        <v>16600</v>
      </c>
    </row>
    <row r="6002" spans="1:12" x14ac:dyDescent="0.2">
      <c r="A6002" s="1">
        <v>43810.543657407405</v>
      </c>
      <c r="B6002" t="s">
        <v>15873</v>
      </c>
      <c r="D6002">
        <v>0</v>
      </c>
      <c r="E6002">
        <v>0</v>
      </c>
      <c r="F6002">
        <v>0</v>
      </c>
      <c r="G6002" t="s">
        <v>16601</v>
      </c>
      <c r="K6002">
        <v>1.2047483857875E+18</v>
      </c>
      <c r="L6002" t="s">
        <v>16602</v>
      </c>
    </row>
    <row r="6003" spans="1:12" x14ac:dyDescent="0.2">
      <c r="A6003" s="1">
        <v>43810.543657407405</v>
      </c>
      <c r="B6003" t="s">
        <v>14600</v>
      </c>
      <c r="D6003">
        <v>0</v>
      </c>
      <c r="E6003">
        <v>0</v>
      </c>
      <c r="F6003">
        <v>0</v>
      </c>
      <c r="G6003" t="s">
        <v>16603</v>
      </c>
      <c r="K6003">
        <v>1.2047483841727401E+18</v>
      </c>
      <c r="L6003" t="s">
        <v>16604</v>
      </c>
    </row>
    <row r="6004" spans="1:12" x14ac:dyDescent="0.2">
      <c r="A6004" s="1">
        <v>43810.543622685182</v>
      </c>
      <c r="B6004" t="s">
        <v>15040</v>
      </c>
      <c r="D6004">
        <v>0</v>
      </c>
      <c r="E6004">
        <v>0</v>
      </c>
      <c r="F6004">
        <v>0</v>
      </c>
      <c r="G6004" t="s">
        <v>16605</v>
      </c>
      <c r="K6004">
        <v>1.20474837148495E+18</v>
      </c>
      <c r="L6004" t="s">
        <v>16606</v>
      </c>
    </row>
    <row r="6005" spans="1:12" x14ac:dyDescent="0.2">
      <c r="A6005" s="1">
        <v>43810.543611111112</v>
      </c>
      <c r="B6005" t="s">
        <v>14435</v>
      </c>
      <c r="D6005">
        <v>0</v>
      </c>
      <c r="E6005">
        <v>0</v>
      </c>
      <c r="F6005">
        <v>0</v>
      </c>
      <c r="G6005" t="s">
        <v>16607</v>
      </c>
      <c r="K6005">
        <v>1.2047483686538099E+18</v>
      </c>
      <c r="L6005" t="s">
        <v>16608</v>
      </c>
    </row>
    <row r="6006" spans="1:12" x14ac:dyDescent="0.2">
      <c r="A6006" s="1">
        <v>43810.543599537035</v>
      </c>
      <c r="B6006" t="s">
        <v>14538</v>
      </c>
      <c r="D6006">
        <v>0</v>
      </c>
      <c r="E6006">
        <v>0</v>
      </c>
      <c r="F6006">
        <v>0</v>
      </c>
      <c r="G6006" t="s">
        <v>16609</v>
      </c>
      <c r="K6006">
        <v>1.2047483644007301E+18</v>
      </c>
      <c r="L6006" t="s">
        <v>16610</v>
      </c>
    </row>
    <row r="6007" spans="1:12" x14ac:dyDescent="0.2">
      <c r="A6007" s="1">
        <v>43810.543587962966</v>
      </c>
      <c r="B6007" t="s">
        <v>15924</v>
      </c>
      <c r="D6007">
        <v>0</v>
      </c>
      <c r="E6007">
        <v>0</v>
      </c>
      <c r="F6007">
        <v>0</v>
      </c>
      <c r="G6007" t="s">
        <v>16611</v>
      </c>
      <c r="K6007">
        <v>1.20474836051265E+18</v>
      </c>
      <c r="L6007" t="s">
        <v>16612</v>
      </c>
    </row>
    <row r="6008" spans="1:12" x14ac:dyDescent="0.2">
      <c r="A6008" s="1">
        <v>43810.543587962966</v>
      </c>
      <c r="B6008" t="s">
        <v>15314</v>
      </c>
      <c r="D6008">
        <v>0</v>
      </c>
      <c r="E6008">
        <v>0</v>
      </c>
      <c r="F6008">
        <v>0</v>
      </c>
      <c r="G6008" t="s">
        <v>16613</v>
      </c>
      <c r="K6008">
        <v>1.2047483579541399E+18</v>
      </c>
      <c r="L6008" t="s">
        <v>16614</v>
      </c>
    </row>
    <row r="6009" spans="1:12" x14ac:dyDescent="0.2">
      <c r="A6009" s="1">
        <v>43810.543576388889</v>
      </c>
      <c r="B6009" t="s">
        <v>14369</v>
      </c>
      <c r="D6009">
        <v>0</v>
      </c>
      <c r="E6009">
        <v>0</v>
      </c>
      <c r="F6009">
        <v>0</v>
      </c>
      <c r="G6009" t="s">
        <v>16615</v>
      </c>
      <c r="K6009">
        <v>1.2047483562764301E+18</v>
      </c>
      <c r="L6009" t="s">
        <v>16616</v>
      </c>
    </row>
    <row r="6010" spans="1:12" x14ac:dyDescent="0.2">
      <c r="A6010" s="1">
        <v>43810.543576388889</v>
      </c>
      <c r="B6010" t="s">
        <v>14666</v>
      </c>
      <c r="D6010">
        <v>0</v>
      </c>
      <c r="E6010">
        <v>0</v>
      </c>
      <c r="F6010">
        <v>0</v>
      </c>
      <c r="G6010" t="s">
        <v>16617</v>
      </c>
      <c r="K6010">
        <v>1.2047483555171999E+18</v>
      </c>
      <c r="L6010" t="s">
        <v>16618</v>
      </c>
    </row>
    <row r="6011" spans="1:12" x14ac:dyDescent="0.2">
      <c r="A6011" s="1">
        <v>43810.543576388889</v>
      </c>
      <c r="B6011" t="s">
        <v>14544</v>
      </c>
      <c r="D6011">
        <v>0</v>
      </c>
      <c r="E6011">
        <v>0</v>
      </c>
      <c r="F6011">
        <v>0</v>
      </c>
      <c r="G6011" t="s">
        <v>16619</v>
      </c>
      <c r="K6011">
        <v>1.20474835508944E+18</v>
      </c>
      <c r="L6011" t="s">
        <v>16620</v>
      </c>
    </row>
    <row r="6012" spans="1:12" x14ac:dyDescent="0.2">
      <c r="A6012" s="1">
        <v>43810.543576388889</v>
      </c>
      <c r="B6012" t="s">
        <v>15242</v>
      </c>
      <c r="D6012">
        <v>0</v>
      </c>
      <c r="E6012">
        <v>0</v>
      </c>
      <c r="F6012">
        <v>0</v>
      </c>
      <c r="G6012" t="s">
        <v>16621</v>
      </c>
      <c r="K6012">
        <v>1.20474835333617E+18</v>
      </c>
      <c r="L6012" t="s">
        <v>16622</v>
      </c>
    </row>
    <row r="6013" spans="1:12" x14ac:dyDescent="0.2">
      <c r="A6013" s="1">
        <v>43810.543564814812</v>
      </c>
      <c r="B6013" t="s">
        <v>15071</v>
      </c>
      <c r="D6013">
        <v>0</v>
      </c>
      <c r="E6013">
        <v>0</v>
      </c>
      <c r="F6013">
        <v>0</v>
      </c>
      <c r="G6013" t="s">
        <v>16623</v>
      </c>
      <c r="K6013">
        <v>1.20474835090771E+18</v>
      </c>
      <c r="L6013" t="s">
        <v>16624</v>
      </c>
    </row>
    <row r="6014" spans="1:12" x14ac:dyDescent="0.2">
      <c r="A6014" s="1">
        <v>43810.543564814812</v>
      </c>
      <c r="B6014" t="s">
        <v>14951</v>
      </c>
      <c r="D6014">
        <v>0</v>
      </c>
      <c r="E6014">
        <v>0</v>
      </c>
      <c r="F6014">
        <v>0</v>
      </c>
      <c r="G6014" t="s">
        <v>16625</v>
      </c>
      <c r="K6014">
        <v>1.2047483493599501E+18</v>
      </c>
      <c r="L6014" t="s">
        <v>16626</v>
      </c>
    </row>
    <row r="6015" spans="1:12" x14ac:dyDescent="0.2">
      <c r="A6015" s="1">
        <v>43810.543553240743</v>
      </c>
      <c r="B6015" t="s">
        <v>14452</v>
      </c>
      <c r="D6015">
        <v>0</v>
      </c>
      <c r="E6015">
        <v>0</v>
      </c>
      <c r="F6015">
        <v>0</v>
      </c>
      <c r="G6015" t="s">
        <v>16627</v>
      </c>
      <c r="K6015">
        <v>1.2047483457109701E+18</v>
      </c>
      <c r="L6015" t="s">
        <v>16628</v>
      </c>
    </row>
    <row r="6016" spans="1:12" x14ac:dyDescent="0.2">
      <c r="A6016" s="1">
        <v>43810.543530092589</v>
      </c>
      <c r="B6016" t="s">
        <v>14399</v>
      </c>
      <c r="D6016">
        <v>0</v>
      </c>
      <c r="E6016">
        <v>0</v>
      </c>
      <c r="F6016">
        <v>0</v>
      </c>
      <c r="G6016" t="s">
        <v>16629</v>
      </c>
      <c r="K6016">
        <v>1.20474833937759E+18</v>
      </c>
      <c r="L6016" t="s">
        <v>16630</v>
      </c>
    </row>
    <row r="6017" spans="1:12" x14ac:dyDescent="0.2">
      <c r="A6017" s="1">
        <v>43810.543530092589</v>
      </c>
      <c r="B6017" t="s">
        <v>14776</v>
      </c>
      <c r="D6017">
        <v>0</v>
      </c>
      <c r="E6017">
        <v>0</v>
      </c>
      <c r="F6017">
        <v>0</v>
      </c>
      <c r="G6017" t="s">
        <v>16631</v>
      </c>
      <c r="K6017">
        <v>1.20474833686097E+18</v>
      </c>
      <c r="L6017" t="s">
        <v>16632</v>
      </c>
    </row>
    <row r="6018" spans="1:12" x14ac:dyDescent="0.2">
      <c r="A6018" s="1">
        <v>43810.543530092589</v>
      </c>
      <c r="B6018" t="s">
        <v>14845</v>
      </c>
      <c r="D6018">
        <v>0</v>
      </c>
      <c r="E6018">
        <v>0</v>
      </c>
      <c r="F6018">
        <v>0</v>
      </c>
      <c r="G6018" t="s">
        <v>16633</v>
      </c>
      <c r="K6018">
        <v>1.20474833560691E+18</v>
      </c>
      <c r="L6018" t="s">
        <v>16634</v>
      </c>
    </row>
    <row r="6019" spans="1:12" x14ac:dyDescent="0.2">
      <c r="A6019" s="1">
        <v>43810.54351851852</v>
      </c>
      <c r="B6019" t="s">
        <v>14570</v>
      </c>
      <c r="D6019">
        <v>0</v>
      </c>
      <c r="E6019">
        <v>0</v>
      </c>
      <c r="F6019">
        <v>0</v>
      </c>
      <c r="G6019" t="s">
        <v>16635</v>
      </c>
      <c r="K6019">
        <v>1.20474833551043E+18</v>
      </c>
      <c r="L6019" t="s">
        <v>16636</v>
      </c>
    </row>
    <row r="6020" spans="1:12" x14ac:dyDescent="0.2">
      <c r="A6020" s="1">
        <v>43810.54351851852</v>
      </c>
      <c r="B6020" t="s">
        <v>15186</v>
      </c>
      <c r="D6020">
        <v>0</v>
      </c>
      <c r="E6020">
        <v>0</v>
      </c>
      <c r="F6020">
        <v>0</v>
      </c>
      <c r="G6020" t="s">
        <v>16637</v>
      </c>
      <c r="K6020">
        <v>1.20474833341325E+18</v>
      </c>
      <c r="L6020" t="s">
        <v>16638</v>
      </c>
    </row>
    <row r="6021" spans="1:12" x14ac:dyDescent="0.2">
      <c r="A6021" s="1">
        <v>43810.543506944443</v>
      </c>
      <c r="B6021" t="s">
        <v>14375</v>
      </c>
      <c r="D6021">
        <v>0</v>
      </c>
      <c r="E6021">
        <v>0</v>
      </c>
      <c r="F6021">
        <v>0</v>
      </c>
      <c r="G6021" t="s">
        <v>16639</v>
      </c>
      <c r="K6021">
        <v>1.2047483312364101E+18</v>
      </c>
      <c r="L6021" t="s">
        <v>16640</v>
      </c>
    </row>
    <row r="6022" spans="1:12" x14ac:dyDescent="0.2">
      <c r="A6022" s="1">
        <v>43810.543495370373</v>
      </c>
      <c r="B6022" t="s">
        <v>14839</v>
      </c>
      <c r="D6022">
        <v>0</v>
      </c>
      <c r="E6022">
        <v>0</v>
      </c>
      <c r="F6022">
        <v>0</v>
      </c>
      <c r="G6022" t="s">
        <v>16641</v>
      </c>
      <c r="K6022">
        <v>1.2047483261780401E+18</v>
      </c>
      <c r="L6022" t="s">
        <v>16642</v>
      </c>
    </row>
    <row r="6023" spans="1:12" x14ac:dyDescent="0.2">
      <c r="A6023" s="1">
        <v>43810.543495370373</v>
      </c>
      <c r="B6023" t="s">
        <v>14854</v>
      </c>
      <c r="D6023">
        <v>0</v>
      </c>
      <c r="E6023">
        <v>0</v>
      </c>
      <c r="F6023">
        <v>0</v>
      </c>
      <c r="G6023" t="s">
        <v>16643</v>
      </c>
      <c r="K6023">
        <v>1.2047483254273001E+18</v>
      </c>
      <c r="L6023" t="s">
        <v>16644</v>
      </c>
    </row>
    <row r="6024" spans="1:12" x14ac:dyDescent="0.2">
      <c r="A6024" s="1">
        <v>43810.543495370373</v>
      </c>
      <c r="B6024" t="s">
        <v>15483</v>
      </c>
      <c r="D6024">
        <v>0</v>
      </c>
      <c r="E6024">
        <v>0</v>
      </c>
      <c r="F6024">
        <v>0</v>
      </c>
      <c r="G6024" t="s">
        <v>16645</v>
      </c>
      <c r="K6024">
        <v>1.20474832541471E+18</v>
      </c>
      <c r="L6024" t="s">
        <v>16646</v>
      </c>
    </row>
    <row r="6025" spans="1:12" x14ac:dyDescent="0.2">
      <c r="A6025" s="1">
        <v>43810.543495370373</v>
      </c>
      <c r="B6025" t="s">
        <v>14925</v>
      </c>
      <c r="D6025">
        <v>0</v>
      </c>
      <c r="E6025">
        <v>0</v>
      </c>
      <c r="F6025">
        <v>0</v>
      </c>
      <c r="G6025" t="s">
        <v>16647</v>
      </c>
      <c r="K6025">
        <v>1.20474832519661E+18</v>
      </c>
      <c r="L6025" t="s">
        <v>16648</v>
      </c>
    </row>
    <row r="6026" spans="1:12" x14ac:dyDescent="0.2">
      <c r="A6026" s="1">
        <v>43810.543495370373</v>
      </c>
      <c r="B6026" t="s">
        <v>14842</v>
      </c>
      <c r="D6026">
        <v>0</v>
      </c>
      <c r="E6026">
        <v>0</v>
      </c>
      <c r="F6026">
        <v>0</v>
      </c>
      <c r="G6026" t="s">
        <v>16649</v>
      </c>
      <c r="K6026">
        <v>1.2047483243619599E+18</v>
      </c>
      <c r="L6026" t="s">
        <v>16650</v>
      </c>
    </row>
    <row r="6027" spans="1:12" x14ac:dyDescent="0.2">
      <c r="A6027" s="1">
        <v>43810.543483796297</v>
      </c>
      <c r="B6027" t="s">
        <v>15885</v>
      </c>
      <c r="D6027">
        <v>0</v>
      </c>
      <c r="E6027">
        <v>0</v>
      </c>
      <c r="F6027">
        <v>0</v>
      </c>
      <c r="G6027" t="s">
        <v>16651</v>
      </c>
      <c r="K6027">
        <v>1.20474832261295E+18</v>
      </c>
      <c r="L6027" t="s">
        <v>16652</v>
      </c>
    </row>
    <row r="6028" spans="1:12" x14ac:dyDescent="0.2">
      <c r="A6028" s="1">
        <v>43810.543483796297</v>
      </c>
      <c r="B6028" t="s">
        <v>14869</v>
      </c>
      <c r="D6028">
        <v>0</v>
      </c>
      <c r="E6028">
        <v>0</v>
      </c>
      <c r="F6028">
        <v>0</v>
      </c>
      <c r="G6028" t="s">
        <v>16653</v>
      </c>
      <c r="K6028">
        <v>1.2047483216104399E+18</v>
      </c>
      <c r="L6028" t="s">
        <v>16654</v>
      </c>
    </row>
    <row r="6029" spans="1:12" x14ac:dyDescent="0.2">
      <c r="A6029" s="1">
        <v>43810.54347222222</v>
      </c>
      <c r="B6029" t="s">
        <v>14509</v>
      </c>
      <c r="D6029">
        <v>0</v>
      </c>
      <c r="E6029">
        <v>0</v>
      </c>
      <c r="F6029">
        <v>0</v>
      </c>
      <c r="G6029" t="s">
        <v>16655</v>
      </c>
      <c r="K6029">
        <v>1.2047483152225101E+18</v>
      </c>
      <c r="L6029" t="s">
        <v>16656</v>
      </c>
    </row>
    <row r="6030" spans="1:12" x14ac:dyDescent="0.2">
      <c r="A6030" s="1">
        <v>43810.54346064815</v>
      </c>
      <c r="B6030" t="s">
        <v>15672</v>
      </c>
      <c r="D6030">
        <v>0</v>
      </c>
      <c r="E6030">
        <v>0</v>
      </c>
      <c r="F6030">
        <v>0</v>
      </c>
      <c r="G6030" t="s">
        <v>16657</v>
      </c>
      <c r="K6030">
        <v>1.20474831356576E+18</v>
      </c>
      <c r="L6030" t="s">
        <v>16658</v>
      </c>
    </row>
    <row r="6031" spans="1:12" x14ac:dyDescent="0.2">
      <c r="A6031" s="1">
        <v>43810.54346064815</v>
      </c>
      <c r="B6031" t="s">
        <v>14884</v>
      </c>
      <c r="D6031">
        <v>0</v>
      </c>
      <c r="E6031">
        <v>0</v>
      </c>
      <c r="F6031">
        <v>0</v>
      </c>
      <c r="G6031" t="s">
        <v>16659</v>
      </c>
      <c r="K6031">
        <v>1.2047483134483699E+18</v>
      </c>
      <c r="L6031" t="s">
        <v>16660</v>
      </c>
    </row>
    <row r="6032" spans="1:12" x14ac:dyDescent="0.2">
      <c r="A6032" s="1">
        <v>43810.54346064815</v>
      </c>
      <c r="B6032" t="s">
        <v>15028</v>
      </c>
      <c r="D6032">
        <v>0</v>
      </c>
      <c r="E6032">
        <v>0</v>
      </c>
      <c r="F6032">
        <v>0</v>
      </c>
      <c r="G6032" t="s">
        <v>16661</v>
      </c>
      <c r="K6032">
        <v>1.2047483132260401E+18</v>
      </c>
      <c r="L6032" t="s">
        <v>16662</v>
      </c>
    </row>
    <row r="6033" spans="1:12" x14ac:dyDescent="0.2">
      <c r="A6033" s="1">
        <v>43810.54346064815</v>
      </c>
      <c r="B6033" t="s">
        <v>15034</v>
      </c>
      <c r="D6033">
        <v>0</v>
      </c>
      <c r="E6033">
        <v>0</v>
      </c>
      <c r="F6033">
        <v>0</v>
      </c>
      <c r="G6033" t="s">
        <v>16663</v>
      </c>
      <c r="K6033">
        <v>1.20474831213552E+18</v>
      </c>
      <c r="L6033" t="s">
        <v>16664</v>
      </c>
    </row>
    <row r="6034" spans="1:12" x14ac:dyDescent="0.2">
      <c r="A6034" s="1">
        <v>43810.54346064815</v>
      </c>
      <c r="B6034" t="s">
        <v>14966</v>
      </c>
      <c r="D6034">
        <v>0</v>
      </c>
      <c r="E6034">
        <v>0</v>
      </c>
      <c r="F6034">
        <v>0</v>
      </c>
      <c r="G6034" t="s">
        <v>16665</v>
      </c>
      <c r="K6034">
        <v>1.20474831164479E+18</v>
      </c>
      <c r="L6034" t="s">
        <v>16666</v>
      </c>
    </row>
    <row r="6035" spans="1:12" x14ac:dyDescent="0.2">
      <c r="A6035" s="1">
        <v>43810.543437499997</v>
      </c>
      <c r="B6035" t="s">
        <v>16543</v>
      </c>
      <c r="D6035">
        <v>0</v>
      </c>
      <c r="E6035">
        <v>0</v>
      </c>
      <c r="F6035">
        <v>0</v>
      </c>
      <c r="G6035" t="s">
        <v>16667</v>
      </c>
      <c r="K6035">
        <v>1.20474830560078E+18</v>
      </c>
      <c r="L6035" t="s">
        <v>16668</v>
      </c>
    </row>
    <row r="6036" spans="1:12" x14ac:dyDescent="0.2">
      <c r="A6036" s="1">
        <v>43810.543437499997</v>
      </c>
      <c r="B6036" t="s">
        <v>14978</v>
      </c>
      <c r="D6036">
        <v>0</v>
      </c>
      <c r="E6036">
        <v>0</v>
      </c>
      <c r="F6036">
        <v>0</v>
      </c>
      <c r="G6036" t="s">
        <v>16669</v>
      </c>
      <c r="K6036">
        <v>1.2047483037846899E+18</v>
      </c>
      <c r="L6036" t="s">
        <v>16670</v>
      </c>
    </row>
    <row r="6037" spans="1:12" x14ac:dyDescent="0.2">
      <c r="A6037" s="1">
        <v>43810.543437499997</v>
      </c>
      <c r="B6037" t="s">
        <v>14408</v>
      </c>
      <c r="D6037">
        <v>0</v>
      </c>
      <c r="E6037">
        <v>0</v>
      </c>
      <c r="F6037">
        <v>0</v>
      </c>
      <c r="G6037" t="s">
        <v>16671</v>
      </c>
      <c r="K6037">
        <v>1.2047483027612401E+18</v>
      </c>
      <c r="L6037" t="s">
        <v>16672</v>
      </c>
    </row>
    <row r="6038" spans="1:12" x14ac:dyDescent="0.2">
      <c r="A6038" s="1">
        <v>43810.543425925927</v>
      </c>
      <c r="B6038" t="s">
        <v>14341</v>
      </c>
      <c r="D6038">
        <v>0</v>
      </c>
      <c r="E6038">
        <v>0</v>
      </c>
      <c r="F6038">
        <v>0</v>
      </c>
      <c r="G6038" t="s">
        <v>16673</v>
      </c>
      <c r="K6038">
        <v>1.2047482980971699E+18</v>
      </c>
      <c r="L6038" t="s">
        <v>16674</v>
      </c>
    </row>
    <row r="6039" spans="1:12" x14ac:dyDescent="0.2">
      <c r="A6039" s="1">
        <v>43810.543414351851</v>
      </c>
      <c r="B6039" t="s">
        <v>15856</v>
      </c>
      <c r="D6039">
        <v>0</v>
      </c>
      <c r="E6039">
        <v>0</v>
      </c>
      <c r="F6039">
        <v>0</v>
      </c>
      <c r="G6039" t="s">
        <v>16675</v>
      </c>
      <c r="K6039">
        <v>1.20474829396163E+18</v>
      </c>
      <c r="L6039" t="s">
        <v>16676</v>
      </c>
    </row>
    <row r="6040" spans="1:12" x14ac:dyDescent="0.2">
      <c r="A6040" s="1">
        <v>43810.543402777781</v>
      </c>
      <c r="B6040" t="s">
        <v>15278</v>
      </c>
      <c r="D6040">
        <v>0</v>
      </c>
      <c r="E6040">
        <v>0</v>
      </c>
      <c r="F6040">
        <v>0</v>
      </c>
      <c r="G6040" t="s">
        <v>16677</v>
      </c>
      <c r="K6040">
        <v>1.2047482912478899E+18</v>
      </c>
      <c r="L6040" t="s">
        <v>16678</v>
      </c>
    </row>
    <row r="6041" spans="1:12" x14ac:dyDescent="0.2">
      <c r="A6041" s="1">
        <v>43810.543402777781</v>
      </c>
      <c r="B6041" t="s">
        <v>14896</v>
      </c>
      <c r="D6041">
        <v>0</v>
      </c>
      <c r="E6041">
        <v>0</v>
      </c>
      <c r="F6041">
        <v>0</v>
      </c>
      <c r="G6041" t="s">
        <v>16679</v>
      </c>
      <c r="K6041">
        <v>1.2047482895491799E+18</v>
      </c>
      <c r="L6041" t="s">
        <v>16680</v>
      </c>
    </row>
    <row r="6042" spans="1:12" x14ac:dyDescent="0.2">
      <c r="A6042" s="1">
        <v>43810.543391203704</v>
      </c>
      <c r="B6042" t="s">
        <v>14515</v>
      </c>
      <c r="D6042">
        <v>0</v>
      </c>
      <c r="E6042">
        <v>0</v>
      </c>
      <c r="F6042">
        <v>0</v>
      </c>
      <c r="G6042" t="s">
        <v>16681</v>
      </c>
      <c r="K6042">
        <v>1.20474828553104E+18</v>
      </c>
      <c r="L6042" t="s">
        <v>16682</v>
      </c>
    </row>
    <row r="6043" spans="1:12" x14ac:dyDescent="0.2">
      <c r="A6043" s="1">
        <v>43810.543368055558</v>
      </c>
      <c r="B6043" t="s">
        <v>16683</v>
      </c>
      <c r="D6043">
        <v>0</v>
      </c>
      <c r="E6043">
        <v>0</v>
      </c>
      <c r="F6043">
        <v>0</v>
      </c>
      <c r="G6043" t="s">
        <v>16684</v>
      </c>
      <c r="K6043">
        <v>1.2047482806992E+18</v>
      </c>
      <c r="L6043" t="s">
        <v>16685</v>
      </c>
    </row>
    <row r="6044" spans="1:12" x14ac:dyDescent="0.2">
      <c r="A6044" s="1">
        <v>43810.543368055558</v>
      </c>
      <c r="B6044" t="s">
        <v>15878</v>
      </c>
      <c r="D6044">
        <v>0</v>
      </c>
      <c r="E6044">
        <v>0</v>
      </c>
      <c r="F6044">
        <v>0</v>
      </c>
      <c r="G6044" t="s">
        <v>16686</v>
      </c>
      <c r="K6044">
        <v>1.20474828011619E+18</v>
      </c>
      <c r="L6044" t="s">
        <v>16687</v>
      </c>
    </row>
    <row r="6045" spans="1:12" x14ac:dyDescent="0.2">
      <c r="A6045" s="1">
        <v>43810.543368055558</v>
      </c>
      <c r="B6045" t="s">
        <v>14990</v>
      </c>
      <c r="D6045">
        <v>0</v>
      </c>
      <c r="E6045">
        <v>0</v>
      </c>
      <c r="F6045">
        <v>0</v>
      </c>
      <c r="G6045" t="s">
        <v>16688</v>
      </c>
      <c r="K6045">
        <v>1.2047482773354099E+18</v>
      </c>
      <c r="L6045" t="s">
        <v>16689</v>
      </c>
    </row>
    <row r="6046" spans="1:12" x14ac:dyDescent="0.2">
      <c r="A6046" s="1">
        <v>43810.543356481481</v>
      </c>
      <c r="B6046" t="s">
        <v>14878</v>
      </c>
      <c r="D6046">
        <v>0</v>
      </c>
      <c r="E6046">
        <v>0</v>
      </c>
      <c r="F6046">
        <v>0</v>
      </c>
      <c r="G6046" t="s">
        <v>16690</v>
      </c>
      <c r="K6046">
        <v>1.20474827649235E+18</v>
      </c>
      <c r="L6046" t="s">
        <v>16691</v>
      </c>
    </row>
    <row r="6047" spans="1:12" x14ac:dyDescent="0.2">
      <c r="A6047" s="1">
        <v>43810.543344907404</v>
      </c>
      <c r="B6047" t="s">
        <v>14758</v>
      </c>
      <c r="D6047">
        <v>0</v>
      </c>
      <c r="E6047">
        <v>0</v>
      </c>
      <c r="F6047">
        <v>0</v>
      </c>
      <c r="G6047" t="s">
        <v>16692</v>
      </c>
      <c r="K6047">
        <v>1.2047482722643E+18</v>
      </c>
      <c r="L6047" t="s">
        <v>16693</v>
      </c>
    </row>
    <row r="6048" spans="1:12" x14ac:dyDescent="0.2">
      <c r="A6048" s="1">
        <v>43810.543333333335</v>
      </c>
      <c r="B6048" t="s">
        <v>15478</v>
      </c>
      <c r="D6048">
        <v>0</v>
      </c>
      <c r="E6048">
        <v>0</v>
      </c>
      <c r="F6048">
        <v>0</v>
      </c>
      <c r="G6048" t="s">
        <v>16694</v>
      </c>
      <c r="K6048">
        <v>1.20474826640927E+18</v>
      </c>
      <c r="L6048" t="s">
        <v>16695</v>
      </c>
    </row>
    <row r="6049" spans="1:12" x14ac:dyDescent="0.2">
      <c r="A6049" s="1">
        <v>43810.543333333335</v>
      </c>
      <c r="B6049" t="s">
        <v>16696</v>
      </c>
      <c r="D6049">
        <v>0</v>
      </c>
      <c r="E6049">
        <v>0</v>
      </c>
      <c r="F6049">
        <v>0</v>
      </c>
      <c r="G6049" t="s">
        <v>16697</v>
      </c>
      <c r="K6049">
        <v>1.20474826573393E+18</v>
      </c>
      <c r="L6049" t="s">
        <v>16698</v>
      </c>
    </row>
    <row r="6050" spans="1:12" x14ac:dyDescent="0.2">
      <c r="A6050" s="1">
        <v>43810.543298611112</v>
      </c>
      <c r="B6050" t="s">
        <v>15633</v>
      </c>
      <c r="D6050">
        <v>0</v>
      </c>
      <c r="E6050">
        <v>0</v>
      </c>
      <c r="F6050">
        <v>0</v>
      </c>
      <c r="G6050" t="s">
        <v>16699</v>
      </c>
      <c r="K6050">
        <v>1.20474825485395E+18</v>
      </c>
      <c r="L6050" t="s">
        <v>16700</v>
      </c>
    </row>
    <row r="6051" spans="1:12" x14ac:dyDescent="0.2">
      <c r="A6051" s="1">
        <v>43810.543287037035</v>
      </c>
      <c r="B6051" t="s">
        <v>15337</v>
      </c>
      <c r="D6051">
        <v>0</v>
      </c>
      <c r="E6051">
        <v>0</v>
      </c>
      <c r="F6051">
        <v>0</v>
      </c>
      <c r="G6051" t="s">
        <v>16701</v>
      </c>
      <c r="K6051">
        <v>1.2047482485456799E+18</v>
      </c>
      <c r="L6051" t="s">
        <v>16702</v>
      </c>
    </row>
    <row r="6052" spans="1:12" x14ac:dyDescent="0.2">
      <c r="A6052" s="1">
        <v>43810.543275462966</v>
      </c>
      <c r="B6052" t="s">
        <v>15068</v>
      </c>
      <c r="D6052">
        <v>0</v>
      </c>
      <c r="E6052">
        <v>0</v>
      </c>
      <c r="F6052">
        <v>0</v>
      </c>
      <c r="G6052" t="s">
        <v>16703</v>
      </c>
      <c r="K6052">
        <v>1.2047482450393001E+18</v>
      </c>
      <c r="L6052" t="s">
        <v>16704</v>
      </c>
    </row>
    <row r="6053" spans="1:12" x14ac:dyDescent="0.2">
      <c r="A6053" s="1">
        <v>43810.543275462966</v>
      </c>
      <c r="B6053" t="s">
        <v>15357</v>
      </c>
      <c r="D6053">
        <v>0</v>
      </c>
      <c r="E6053">
        <v>0</v>
      </c>
      <c r="F6053">
        <v>0</v>
      </c>
      <c r="G6053" t="s">
        <v>16705</v>
      </c>
      <c r="K6053">
        <v>1.2047482443429701E+18</v>
      </c>
      <c r="L6053" t="s">
        <v>16706</v>
      </c>
    </row>
    <row r="6054" spans="1:12" x14ac:dyDescent="0.2">
      <c r="A6054" s="1">
        <v>43810.543275462966</v>
      </c>
      <c r="B6054" t="s">
        <v>14767</v>
      </c>
      <c r="D6054">
        <v>0</v>
      </c>
      <c r="E6054">
        <v>0</v>
      </c>
      <c r="F6054">
        <v>0</v>
      </c>
      <c r="G6054" t="s">
        <v>16707</v>
      </c>
      <c r="K6054">
        <v>1.2047482435963899E+18</v>
      </c>
      <c r="L6054" t="s">
        <v>16708</v>
      </c>
    </row>
    <row r="6055" spans="1:12" x14ac:dyDescent="0.2">
      <c r="A6055" s="1">
        <v>43810.543263888889</v>
      </c>
      <c r="B6055" t="s">
        <v>14304</v>
      </c>
      <c r="D6055">
        <v>0</v>
      </c>
      <c r="E6055">
        <v>0</v>
      </c>
      <c r="F6055">
        <v>0</v>
      </c>
      <c r="G6055" t="s">
        <v>16709</v>
      </c>
      <c r="K6055">
        <v>1.20474824131472E+18</v>
      </c>
      <c r="L6055" t="s">
        <v>16710</v>
      </c>
    </row>
    <row r="6056" spans="1:12" x14ac:dyDescent="0.2">
      <c r="A6056" s="1">
        <v>43810.543263888889</v>
      </c>
      <c r="B6056" t="s">
        <v>14993</v>
      </c>
      <c r="D6056">
        <v>0</v>
      </c>
      <c r="E6056">
        <v>0</v>
      </c>
      <c r="F6056">
        <v>0</v>
      </c>
      <c r="G6056" t="s">
        <v>16711</v>
      </c>
      <c r="K6056">
        <v>1.2047482404464599E+18</v>
      </c>
      <c r="L6056" t="s">
        <v>16712</v>
      </c>
    </row>
    <row r="6057" spans="1:12" x14ac:dyDescent="0.2">
      <c r="A6057" s="1">
        <v>43810.543263888889</v>
      </c>
      <c r="B6057" t="s">
        <v>14356</v>
      </c>
      <c r="D6057">
        <v>0</v>
      </c>
      <c r="E6057">
        <v>0</v>
      </c>
      <c r="F6057">
        <v>0</v>
      </c>
      <c r="G6057" t="s">
        <v>16713</v>
      </c>
      <c r="K6057">
        <v>1.2047482402283599E+18</v>
      </c>
      <c r="L6057" t="s">
        <v>16714</v>
      </c>
    </row>
    <row r="6058" spans="1:12" x14ac:dyDescent="0.2">
      <c r="A6058" s="1">
        <v>43810.543252314812</v>
      </c>
      <c r="B6058" t="s">
        <v>14675</v>
      </c>
      <c r="D6058">
        <v>0</v>
      </c>
      <c r="E6058">
        <v>0</v>
      </c>
      <c r="F6058">
        <v>0</v>
      </c>
      <c r="G6058" t="s">
        <v>16715</v>
      </c>
      <c r="K6058">
        <v>1.20474823515744E+18</v>
      </c>
      <c r="L6058" t="s">
        <v>16716</v>
      </c>
    </row>
    <row r="6059" spans="1:12" x14ac:dyDescent="0.2">
      <c r="A6059" s="1">
        <v>43810.543217592596</v>
      </c>
      <c r="B6059" t="s">
        <v>14535</v>
      </c>
      <c r="D6059">
        <v>0</v>
      </c>
      <c r="E6059">
        <v>0</v>
      </c>
      <c r="F6059">
        <v>0</v>
      </c>
      <c r="G6059" t="s">
        <v>16717</v>
      </c>
      <c r="K6059">
        <v>1.2047482265004101E+18</v>
      </c>
      <c r="L6059" t="s">
        <v>16718</v>
      </c>
    </row>
    <row r="6060" spans="1:12" x14ac:dyDescent="0.2">
      <c r="A6060" s="1">
        <v>43810.543217592596</v>
      </c>
      <c r="B6060" t="s">
        <v>15040</v>
      </c>
      <c r="D6060">
        <v>0</v>
      </c>
      <c r="E6060">
        <v>0</v>
      </c>
      <c r="F6060">
        <v>0</v>
      </c>
      <c r="G6060" t="s">
        <v>16719</v>
      </c>
      <c r="K6060">
        <v>1.2047482264333701E+18</v>
      </c>
      <c r="L6060" t="s">
        <v>16720</v>
      </c>
    </row>
    <row r="6061" spans="1:12" x14ac:dyDescent="0.2">
      <c r="A6061" s="1">
        <v>43810.543217592596</v>
      </c>
      <c r="B6061" t="s">
        <v>14497</v>
      </c>
      <c r="D6061">
        <v>0</v>
      </c>
      <c r="E6061">
        <v>0</v>
      </c>
      <c r="F6061">
        <v>0</v>
      </c>
      <c r="G6061" t="s">
        <v>16721</v>
      </c>
      <c r="K6061">
        <v>1.20474822347216E+18</v>
      </c>
      <c r="L6061" t="s">
        <v>16722</v>
      </c>
    </row>
    <row r="6062" spans="1:12" x14ac:dyDescent="0.2">
      <c r="A6062" s="1">
        <v>43810.543217592596</v>
      </c>
      <c r="B6062" t="s">
        <v>15351</v>
      </c>
      <c r="D6062">
        <v>0</v>
      </c>
      <c r="E6062">
        <v>0</v>
      </c>
      <c r="F6062">
        <v>0</v>
      </c>
      <c r="G6062" t="s">
        <v>16723</v>
      </c>
      <c r="K6062">
        <v>1.2047482224403599E+18</v>
      </c>
      <c r="L6062" t="s">
        <v>16724</v>
      </c>
    </row>
    <row r="6063" spans="1:12" x14ac:dyDescent="0.2">
      <c r="A6063" s="1">
        <v>43810.543206018519</v>
      </c>
      <c r="B6063" t="s">
        <v>14818</v>
      </c>
      <c r="D6063">
        <v>0</v>
      </c>
      <c r="E6063">
        <v>0</v>
      </c>
      <c r="F6063">
        <v>0</v>
      </c>
      <c r="G6063" t="s">
        <v>16725</v>
      </c>
      <c r="K6063">
        <v>1.2047482214631199E+18</v>
      </c>
      <c r="L6063" t="s">
        <v>16726</v>
      </c>
    </row>
    <row r="6064" spans="1:12" x14ac:dyDescent="0.2">
      <c r="A6064" s="1">
        <v>43810.543206018519</v>
      </c>
      <c r="B6064" t="s">
        <v>14761</v>
      </c>
      <c r="D6064">
        <v>0</v>
      </c>
      <c r="E6064">
        <v>0</v>
      </c>
      <c r="F6064">
        <v>0</v>
      </c>
      <c r="G6064" t="s">
        <v>16727</v>
      </c>
      <c r="K6064">
        <v>1.2047482210016699E+18</v>
      </c>
      <c r="L6064" t="s">
        <v>16728</v>
      </c>
    </row>
    <row r="6065" spans="1:12" x14ac:dyDescent="0.2">
      <c r="A6065" s="1">
        <v>43810.543182870373</v>
      </c>
      <c r="B6065" t="s">
        <v>14649</v>
      </c>
      <c r="D6065">
        <v>0</v>
      </c>
      <c r="E6065">
        <v>0</v>
      </c>
      <c r="F6065">
        <v>0</v>
      </c>
      <c r="G6065" t="s">
        <v>16729</v>
      </c>
      <c r="K6065">
        <v>1.2047482124117299E+18</v>
      </c>
      <c r="L6065" t="s">
        <v>16730</v>
      </c>
    </row>
    <row r="6066" spans="1:12" x14ac:dyDescent="0.2">
      <c r="A6066" s="1">
        <v>43810.543171296296</v>
      </c>
      <c r="B6066" t="s">
        <v>14666</v>
      </c>
      <c r="D6066">
        <v>0</v>
      </c>
      <c r="E6066">
        <v>0</v>
      </c>
      <c r="F6066">
        <v>0</v>
      </c>
      <c r="G6066" t="s">
        <v>16731</v>
      </c>
      <c r="K6066">
        <v>1.2047482085571599E+18</v>
      </c>
      <c r="L6066" t="s">
        <v>16732</v>
      </c>
    </row>
    <row r="6067" spans="1:12" x14ac:dyDescent="0.2">
      <c r="A6067" s="1">
        <v>43810.543171296296</v>
      </c>
      <c r="B6067" t="s">
        <v>14600</v>
      </c>
      <c r="D6067">
        <v>0</v>
      </c>
      <c r="E6067">
        <v>0</v>
      </c>
      <c r="F6067">
        <v>0</v>
      </c>
      <c r="G6067" t="s">
        <v>16733</v>
      </c>
      <c r="K6067">
        <v>1.20474820820065E+18</v>
      </c>
      <c r="L6067" t="s">
        <v>16734</v>
      </c>
    </row>
    <row r="6068" spans="1:12" x14ac:dyDescent="0.2">
      <c r="A6068" s="1">
        <v>43810.54314814815</v>
      </c>
      <c r="B6068" t="s">
        <v>14951</v>
      </c>
      <c r="D6068">
        <v>0</v>
      </c>
      <c r="E6068">
        <v>0</v>
      </c>
      <c r="F6068">
        <v>0</v>
      </c>
      <c r="G6068" t="s">
        <v>16735</v>
      </c>
      <c r="K6068">
        <v>1.2047481979539699E+18</v>
      </c>
      <c r="L6068" t="s">
        <v>16736</v>
      </c>
    </row>
    <row r="6069" spans="1:12" x14ac:dyDescent="0.2">
      <c r="A6069" s="1">
        <v>43810.543136574073</v>
      </c>
      <c r="B6069" t="s">
        <v>14384</v>
      </c>
      <c r="D6069">
        <v>0</v>
      </c>
      <c r="E6069">
        <v>0</v>
      </c>
      <c r="F6069">
        <v>0</v>
      </c>
      <c r="G6069" t="s">
        <v>16737</v>
      </c>
      <c r="K6069">
        <v>1.2047481953703401E+18</v>
      </c>
      <c r="L6069" t="s">
        <v>16738</v>
      </c>
    </row>
    <row r="6070" spans="1:12" x14ac:dyDescent="0.2">
      <c r="A6070" s="1">
        <v>43810.543136574073</v>
      </c>
      <c r="B6070" t="s">
        <v>15663</v>
      </c>
      <c r="D6070">
        <v>0</v>
      </c>
      <c r="E6070">
        <v>0</v>
      </c>
      <c r="F6070">
        <v>0</v>
      </c>
      <c r="G6070" t="s">
        <v>16739</v>
      </c>
      <c r="K6070">
        <v>1.2047481936129101E+18</v>
      </c>
      <c r="L6070" t="s">
        <v>16740</v>
      </c>
    </row>
    <row r="6071" spans="1:12" x14ac:dyDescent="0.2">
      <c r="A6071" s="1">
        <v>43810.543136574073</v>
      </c>
      <c r="B6071" t="s">
        <v>15071</v>
      </c>
      <c r="D6071">
        <v>0</v>
      </c>
      <c r="E6071">
        <v>0</v>
      </c>
      <c r="F6071">
        <v>0</v>
      </c>
      <c r="G6071" t="s">
        <v>16741</v>
      </c>
      <c r="K6071">
        <v>1.2047481931976699E+18</v>
      </c>
      <c r="L6071" t="s">
        <v>16742</v>
      </c>
    </row>
    <row r="6072" spans="1:12" x14ac:dyDescent="0.2">
      <c r="A6072" s="1">
        <v>43810.543124999997</v>
      </c>
      <c r="B6072" t="s">
        <v>15924</v>
      </c>
      <c r="D6072">
        <v>0</v>
      </c>
      <c r="E6072">
        <v>0</v>
      </c>
      <c r="F6072">
        <v>0</v>
      </c>
      <c r="G6072" t="s">
        <v>16743</v>
      </c>
      <c r="K6072">
        <v>1.20474819110048E+18</v>
      </c>
      <c r="L6072" t="s">
        <v>16744</v>
      </c>
    </row>
    <row r="6073" spans="1:12" x14ac:dyDescent="0.2">
      <c r="A6073" s="1">
        <v>43810.543124999997</v>
      </c>
      <c r="B6073" t="s">
        <v>15322</v>
      </c>
      <c r="D6073">
        <v>0</v>
      </c>
      <c r="E6073">
        <v>0</v>
      </c>
      <c r="F6073">
        <v>0</v>
      </c>
      <c r="G6073" t="s">
        <v>16745</v>
      </c>
      <c r="K6073">
        <v>1.2047481895779899E+18</v>
      </c>
      <c r="L6073" t="s">
        <v>16746</v>
      </c>
    </row>
    <row r="6074" spans="1:12" x14ac:dyDescent="0.2">
      <c r="A6074" s="1">
        <v>43810.543124999997</v>
      </c>
      <c r="B6074" t="s">
        <v>14922</v>
      </c>
      <c r="D6074">
        <v>0</v>
      </c>
      <c r="E6074">
        <v>0</v>
      </c>
      <c r="F6074">
        <v>0</v>
      </c>
      <c r="G6074" t="s">
        <v>16747</v>
      </c>
      <c r="K6074">
        <v>1.2047481888188401E+18</v>
      </c>
      <c r="L6074" t="s">
        <v>16748</v>
      </c>
    </row>
    <row r="6075" spans="1:12" x14ac:dyDescent="0.2">
      <c r="A6075" s="1">
        <v>43810.543113425927</v>
      </c>
      <c r="B6075" t="s">
        <v>14597</v>
      </c>
      <c r="D6075">
        <v>0</v>
      </c>
      <c r="E6075">
        <v>0</v>
      </c>
      <c r="F6075">
        <v>0</v>
      </c>
      <c r="G6075" t="s">
        <v>16749</v>
      </c>
      <c r="K6075">
        <v>1.2047481886803699E+18</v>
      </c>
      <c r="L6075" t="s">
        <v>16750</v>
      </c>
    </row>
    <row r="6076" spans="1:12" x14ac:dyDescent="0.2">
      <c r="A6076" s="1">
        <v>43810.543113425927</v>
      </c>
      <c r="B6076" t="s">
        <v>14452</v>
      </c>
      <c r="D6076">
        <v>0</v>
      </c>
      <c r="E6076">
        <v>0</v>
      </c>
      <c r="F6076">
        <v>0</v>
      </c>
      <c r="G6076" t="s">
        <v>16751</v>
      </c>
      <c r="K6076">
        <v>1.20474818848322E+18</v>
      </c>
      <c r="L6076" t="s">
        <v>16752</v>
      </c>
    </row>
    <row r="6077" spans="1:12" x14ac:dyDescent="0.2">
      <c r="A6077" s="1">
        <v>43810.543113425927</v>
      </c>
      <c r="B6077" t="s">
        <v>14544</v>
      </c>
      <c r="D6077">
        <v>0</v>
      </c>
      <c r="E6077">
        <v>0</v>
      </c>
      <c r="F6077">
        <v>0</v>
      </c>
      <c r="G6077" t="s">
        <v>16753</v>
      </c>
      <c r="K6077">
        <v>1.2047481871997901E+18</v>
      </c>
      <c r="L6077" t="s">
        <v>16754</v>
      </c>
    </row>
    <row r="6078" spans="1:12" x14ac:dyDescent="0.2">
      <c r="A6078" s="1">
        <v>43810.543113425927</v>
      </c>
      <c r="B6078" t="s">
        <v>14663</v>
      </c>
      <c r="D6078">
        <v>0</v>
      </c>
      <c r="E6078">
        <v>0</v>
      </c>
      <c r="F6078">
        <v>0</v>
      </c>
      <c r="G6078" t="s">
        <v>16755</v>
      </c>
      <c r="K6078">
        <v>1.20474818670065E+18</v>
      </c>
      <c r="L6078" t="s">
        <v>16756</v>
      </c>
    </row>
    <row r="6079" spans="1:12" x14ac:dyDescent="0.2">
      <c r="A6079" s="1">
        <v>43810.54310185185</v>
      </c>
      <c r="B6079" t="s">
        <v>14375</v>
      </c>
      <c r="D6079">
        <v>0</v>
      </c>
      <c r="E6079">
        <v>0</v>
      </c>
      <c r="F6079">
        <v>0</v>
      </c>
      <c r="G6079" t="s">
        <v>16757</v>
      </c>
      <c r="K6079">
        <v>1.20474818274961E+18</v>
      </c>
      <c r="L6079" t="s">
        <v>16758</v>
      </c>
    </row>
    <row r="6080" spans="1:12" x14ac:dyDescent="0.2">
      <c r="A6080" s="1">
        <v>43810.54310185185</v>
      </c>
      <c r="B6080" t="s">
        <v>14770</v>
      </c>
      <c r="D6080">
        <v>0</v>
      </c>
      <c r="E6080">
        <v>0</v>
      </c>
      <c r="F6080">
        <v>0</v>
      </c>
      <c r="G6080" t="s">
        <v>16759</v>
      </c>
      <c r="K6080">
        <v>1.2047481822798999E+18</v>
      </c>
      <c r="L6080" t="s">
        <v>16760</v>
      </c>
    </row>
    <row r="6081" spans="1:12" x14ac:dyDescent="0.2">
      <c r="A6081" s="1">
        <v>43810.54310185185</v>
      </c>
      <c r="B6081" t="s">
        <v>14776</v>
      </c>
      <c r="D6081">
        <v>0</v>
      </c>
      <c r="E6081">
        <v>0</v>
      </c>
      <c r="F6081">
        <v>0</v>
      </c>
      <c r="G6081" t="s">
        <v>16761</v>
      </c>
      <c r="K6081">
        <v>1.2047481810090501E+18</v>
      </c>
      <c r="L6081" t="s">
        <v>16762</v>
      </c>
    </row>
    <row r="6082" spans="1:12" x14ac:dyDescent="0.2">
      <c r="A6082" s="1">
        <v>43810.543090277781</v>
      </c>
      <c r="B6082" t="s">
        <v>16567</v>
      </c>
      <c r="D6082">
        <v>0</v>
      </c>
      <c r="E6082">
        <v>0</v>
      </c>
      <c r="F6082">
        <v>0</v>
      </c>
      <c r="G6082" t="s">
        <v>16763</v>
      </c>
      <c r="K6082">
        <v>1.2047481793689999E+18</v>
      </c>
      <c r="L6082" t="s">
        <v>16764</v>
      </c>
    </row>
    <row r="6083" spans="1:12" x14ac:dyDescent="0.2">
      <c r="A6083" s="1">
        <v>43810.543090277781</v>
      </c>
      <c r="B6083" t="s">
        <v>16575</v>
      </c>
      <c r="D6083">
        <v>0</v>
      </c>
      <c r="E6083">
        <v>0</v>
      </c>
      <c r="F6083">
        <v>0</v>
      </c>
      <c r="G6083" t="s">
        <v>16765</v>
      </c>
      <c r="K6083">
        <v>1.2047481775654999E+18</v>
      </c>
      <c r="L6083" t="s">
        <v>16766</v>
      </c>
    </row>
    <row r="6084" spans="1:12" x14ac:dyDescent="0.2">
      <c r="A6084" s="1">
        <v>43810.543090277781</v>
      </c>
      <c r="B6084" t="s">
        <v>14705</v>
      </c>
      <c r="D6084">
        <v>0</v>
      </c>
      <c r="E6084">
        <v>0</v>
      </c>
      <c r="F6084">
        <v>0</v>
      </c>
      <c r="G6084" t="s">
        <v>16767</v>
      </c>
      <c r="K6084">
        <v>1.2047481771670001E+18</v>
      </c>
      <c r="L6084" t="s">
        <v>16768</v>
      </c>
    </row>
    <row r="6085" spans="1:12" x14ac:dyDescent="0.2">
      <c r="A6085" s="1">
        <v>43810.543090277781</v>
      </c>
      <c r="B6085" t="s">
        <v>15301</v>
      </c>
      <c r="D6085">
        <v>0</v>
      </c>
      <c r="E6085">
        <v>0</v>
      </c>
      <c r="F6085">
        <v>0</v>
      </c>
      <c r="G6085" t="s">
        <v>16769</v>
      </c>
      <c r="K6085">
        <v>1.2047481763114199E+18</v>
      </c>
      <c r="L6085" t="s">
        <v>16770</v>
      </c>
    </row>
    <row r="6086" spans="1:12" x14ac:dyDescent="0.2">
      <c r="A6086" s="1">
        <v>43810.543078703704</v>
      </c>
      <c r="B6086" t="s">
        <v>16021</v>
      </c>
      <c r="D6086">
        <v>0</v>
      </c>
      <c r="E6086">
        <v>0</v>
      </c>
      <c r="F6086">
        <v>0</v>
      </c>
      <c r="G6086" t="s">
        <v>16771</v>
      </c>
      <c r="K6086">
        <v>1.2047481748643899E+18</v>
      </c>
      <c r="L6086" t="s">
        <v>16772</v>
      </c>
    </row>
    <row r="6087" spans="1:12" x14ac:dyDescent="0.2">
      <c r="A6087" s="1">
        <v>43810.543078703704</v>
      </c>
      <c r="B6087" t="s">
        <v>15031</v>
      </c>
      <c r="D6087">
        <v>0</v>
      </c>
      <c r="E6087">
        <v>0</v>
      </c>
      <c r="F6087">
        <v>0</v>
      </c>
      <c r="G6087" t="s">
        <v>16773</v>
      </c>
      <c r="K6087">
        <v>1.2047481741261299E+18</v>
      </c>
      <c r="L6087" t="s">
        <v>16774</v>
      </c>
    </row>
    <row r="6088" spans="1:12" x14ac:dyDescent="0.2">
      <c r="A6088" s="1">
        <v>43810.543067129627</v>
      </c>
      <c r="B6088" t="s">
        <v>14390</v>
      </c>
      <c r="D6088">
        <v>0</v>
      </c>
      <c r="E6088">
        <v>0</v>
      </c>
      <c r="F6088">
        <v>0</v>
      </c>
      <c r="G6088" t="s">
        <v>16775</v>
      </c>
      <c r="K6088">
        <v>1.20474817111469E+18</v>
      </c>
      <c r="L6088" t="s">
        <v>16776</v>
      </c>
    </row>
    <row r="6089" spans="1:12" x14ac:dyDescent="0.2">
      <c r="A6089" s="1">
        <v>43810.543067129627</v>
      </c>
      <c r="B6089" t="s">
        <v>14588</v>
      </c>
      <c r="D6089">
        <v>0</v>
      </c>
      <c r="E6089">
        <v>0</v>
      </c>
      <c r="F6089">
        <v>0</v>
      </c>
      <c r="G6089" t="s">
        <v>16777</v>
      </c>
      <c r="K6089">
        <v>1.2047481696508001E+18</v>
      </c>
      <c r="L6089" t="s">
        <v>16778</v>
      </c>
    </row>
    <row r="6090" spans="1:12" x14ac:dyDescent="0.2">
      <c r="A6090" s="1">
        <v>43810.543043981481</v>
      </c>
      <c r="B6090" t="s">
        <v>14506</v>
      </c>
      <c r="D6090">
        <v>0</v>
      </c>
      <c r="E6090">
        <v>0</v>
      </c>
      <c r="F6090">
        <v>0</v>
      </c>
      <c r="G6090" t="s">
        <v>16779</v>
      </c>
      <c r="K6090">
        <v>1.2047481596851799E+18</v>
      </c>
      <c r="L6090" t="s">
        <v>16780</v>
      </c>
    </row>
    <row r="6091" spans="1:12" x14ac:dyDescent="0.2">
      <c r="A6091" s="1">
        <v>43810.543032407404</v>
      </c>
      <c r="B6091" t="s">
        <v>14570</v>
      </c>
      <c r="D6091">
        <v>0</v>
      </c>
      <c r="E6091">
        <v>0</v>
      </c>
      <c r="F6091">
        <v>0</v>
      </c>
      <c r="G6091" t="s">
        <v>16781</v>
      </c>
      <c r="K6091">
        <v>1.20474815817938E+18</v>
      </c>
      <c r="L6091" t="s">
        <v>16782</v>
      </c>
    </row>
    <row r="6092" spans="1:12" x14ac:dyDescent="0.2">
      <c r="A6092" s="1">
        <v>43810.543020833335</v>
      </c>
      <c r="B6092" t="s">
        <v>15262</v>
      </c>
      <c r="D6092">
        <v>0</v>
      </c>
      <c r="E6092">
        <v>0</v>
      </c>
      <c r="F6092">
        <v>0</v>
      </c>
      <c r="G6092" t="s">
        <v>16783</v>
      </c>
      <c r="K6092">
        <v>1.2047481528443E+18</v>
      </c>
      <c r="L6092" t="s">
        <v>16784</v>
      </c>
    </row>
    <row r="6093" spans="1:12" x14ac:dyDescent="0.2">
      <c r="A6093" s="1">
        <v>43810.543020833335</v>
      </c>
      <c r="B6093" t="s">
        <v>14550</v>
      </c>
      <c r="D6093">
        <v>0</v>
      </c>
      <c r="E6093">
        <v>0</v>
      </c>
      <c r="F6093">
        <v>0</v>
      </c>
      <c r="G6093" t="s">
        <v>16785</v>
      </c>
      <c r="K6093">
        <v>1.2047481521018399E+18</v>
      </c>
      <c r="L6093" t="s">
        <v>16786</v>
      </c>
    </row>
    <row r="6094" spans="1:12" x14ac:dyDescent="0.2">
      <c r="A6094" s="1">
        <v>43810.543009259258</v>
      </c>
      <c r="B6094" t="s">
        <v>14446</v>
      </c>
      <c r="D6094">
        <v>0</v>
      </c>
      <c r="E6094">
        <v>0</v>
      </c>
      <c r="F6094">
        <v>0</v>
      </c>
      <c r="G6094" t="s">
        <v>16787</v>
      </c>
      <c r="K6094">
        <v>1.2047481479118001E+18</v>
      </c>
      <c r="L6094" t="s">
        <v>16788</v>
      </c>
    </row>
    <row r="6095" spans="1:12" x14ac:dyDescent="0.2">
      <c r="A6095" s="1">
        <v>43810.542986111112</v>
      </c>
      <c r="B6095" t="s">
        <v>16543</v>
      </c>
      <c r="D6095">
        <v>0</v>
      </c>
      <c r="E6095">
        <v>0</v>
      </c>
      <c r="F6095">
        <v>0</v>
      </c>
      <c r="G6095" t="s">
        <v>16789</v>
      </c>
      <c r="K6095">
        <v>1.2047481418216E+18</v>
      </c>
      <c r="L6095" t="s">
        <v>16790</v>
      </c>
    </row>
    <row r="6096" spans="1:12" x14ac:dyDescent="0.2">
      <c r="A6096" s="1">
        <v>43810.542986111112</v>
      </c>
      <c r="B6096" t="s">
        <v>14875</v>
      </c>
      <c r="D6096">
        <v>0</v>
      </c>
      <c r="E6096">
        <v>0</v>
      </c>
      <c r="F6096">
        <v>0</v>
      </c>
      <c r="G6096" t="s">
        <v>16791</v>
      </c>
      <c r="K6096">
        <v>1.2047481402697201E+18</v>
      </c>
      <c r="L6096" t="s">
        <v>16792</v>
      </c>
    </row>
    <row r="6097" spans="1:12" x14ac:dyDescent="0.2">
      <c r="A6097" s="1">
        <v>43810.542974537035</v>
      </c>
      <c r="B6097" t="s">
        <v>14634</v>
      </c>
      <c r="D6097">
        <v>0</v>
      </c>
      <c r="E6097">
        <v>0</v>
      </c>
      <c r="F6097">
        <v>0</v>
      </c>
      <c r="G6097" t="s">
        <v>16793</v>
      </c>
      <c r="K6097">
        <v>1.20474813538753E+18</v>
      </c>
      <c r="L6097" t="s">
        <v>16794</v>
      </c>
    </row>
    <row r="6098" spans="1:12" x14ac:dyDescent="0.2">
      <c r="A6098" s="1">
        <v>43810.542974537035</v>
      </c>
      <c r="B6098" t="s">
        <v>14969</v>
      </c>
      <c r="D6098">
        <v>0</v>
      </c>
      <c r="E6098">
        <v>0</v>
      </c>
      <c r="F6098">
        <v>0</v>
      </c>
      <c r="G6098" t="s">
        <v>16795</v>
      </c>
      <c r="K6098">
        <v>1.2047481353666099E+18</v>
      </c>
      <c r="L6098" t="s">
        <v>16796</v>
      </c>
    </row>
    <row r="6099" spans="1:12" x14ac:dyDescent="0.2">
      <c r="A6099" s="1">
        <v>43810.542939814812</v>
      </c>
      <c r="B6099" t="s">
        <v>16040</v>
      </c>
      <c r="D6099">
        <v>0</v>
      </c>
      <c r="E6099">
        <v>0</v>
      </c>
      <c r="F6099">
        <v>0</v>
      </c>
      <c r="G6099" t="s">
        <v>16797</v>
      </c>
      <c r="K6099">
        <v>1.2047481256106199E+18</v>
      </c>
      <c r="L6099" t="s">
        <v>16798</v>
      </c>
    </row>
    <row r="6100" spans="1:12" x14ac:dyDescent="0.2">
      <c r="A6100" s="1">
        <v>43810.542928240742</v>
      </c>
      <c r="B6100" t="s">
        <v>14684</v>
      </c>
      <c r="D6100">
        <v>0</v>
      </c>
      <c r="E6100">
        <v>0</v>
      </c>
      <c r="F6100">
        <v>0</v>
      </c>
      <c r="G6100" t="s">
        <v>16799</v>
      </c>
      <c r="K6100">
        <v>1.2047481216009201E+18</v>
      </c>
      <c r="L6100" t="s">
        <v>16800</v>
      </c>
    </row>
    <row r="6101" spans="1:12" x14ac:dyDescent="0.2">
      <c r="A6101" s="1">
        <v>43810.542928240742</v>
      </c>
      <c r="B6101" t="s">
        <v>16801</v>
      </c>
      <c r="D6101">
        <v>0</v>
      </c>
      <c r="E6101">
        <v>0</v>
      </c>
      <c r="F6101">
        <v>0</v>
      </c>
      <c r="G6101" t="s">
        <v>16802</v>
      </c>
      <c r="K6101">
        <v>1.20474811771694E+18</v>
      </c>
      <c r="L6101" t="s">
        <v>16803</v>
      </c>
    </row>
    <row r="6102" spans="1:12" x14ac:dyDescent="0.2">
      <c r="A6102" s="1">
        <v>43810.542916666665</v>
      </c>
      <c r="B6102" t="s">
        <v>14690</v>
      </c>
      <c r="D6102">
        <v>0</v>
      </c>
      <c r="E6102">
        <v>0</v>
      </c>
      <c r="F6102">
        <v>0</v>
      </c>
      <c r="G6102" t="s">
        <v>16804</v>
      </c>
      <c r="K6102">
        <v>1.2047481136820101E+18</v>
      </c>
      <c r="L6102" t="s">
        <v>16805</v>
      </c>
    </row>
    <row r="6103" spans="1:12" x14ac:dyDescent="0.2">
      <c r="A6103" s="1">
        <v>43810.542905092596</v>
      </c>
      <c r="B6103" t="s">
        <v>15653</v>
      </c>
      <c r="D6103">
        <v>0</v>
      </c>
      <c r="E6103">
        <v>0</v>
      </c>
      <c r="F6103">
        <v>0</v>
      </c>
      <c r="G6103" t="s">
        <v>16701</v>
      </c>
      <c r="K6103">
        <v>1.20474811090543E+18</v>
      </c>
      <c r="L6103" t="s">
        <v>16806</v>
      </c>
    </row>
    <row r="6104" spans="1:12" x14ac:dyDescent="0.2">
      <c r="A6104" s="1">
        <v>43810.542905092596</v>
      </c>
      <c r="B6104" t="s">
        <v>14987</v>
      </c>
      <c r="D6104">
        <v>0</v>
      </c>
      <c r="E6104">
        <v>0</v>
      </c>
      <c r="F6104">
        <v>0</v>
      </c>
      <c r="G6104" t="s">
        <v>16807</v>
      </c>
      <c r="K6104">
        <v>1.2047481100959201E+18</v>
      </c>
      <c r="L6104" t="s">
        <v>16808</v>
      </c>
    </row>
    <row r="6105" spans="1:12" x14ac:dyDescent="0.2">
      <c r="A6105" s="1">
        <v>43810.542905092596</v>
      </c>
      <c r="B6105" t="s">
        <v>14737</v>
      </c>
      <c r="D6105">
        <v>0</v>
      </c>
      <c r="E6105">
        <v>0</v>
      </c>
      <c r="F6105">
        <v>0</v>
      </c>
      <c r="G6105" t="s">
        <v>16809</v>
      </c>
      <c r="K6105">
        <v>1.20474810981487E+18</v>
      </c>
      <c r="L6105" t="s">
        <v>16810</v>
      </c>
    </row>
    <row r="6106" spans="1:12" x14ac:dyDescent="0.2">
      <c r="A6106" s="1">
        <v>43810.542893518519</v>
      </c>
      <c r="B6106" t="s">
        <v>14509</v>
      </c>
      <c r="D6106">
        <v>0</v>
      </c>
      <c r="E6106">
        <v>0</v>
      </c>
      <c r="F6106">
        <v>0</v>
      </c>
      <c r="G6106" t="s">
        <v>16811</v>
      </c>
      <c r="K6106">
        <v>1.20474810781837E+18</v>
      </c>
      <c r="L6106" t="s">
        <v>16812</v>
      </c>
    </row>
    <row r="6107" spans="1:12" x14ac:dyDescent="0.2">
      <c r="A6107" s="1">
        <v>43810.542870370373</v>
      </c>
      <c r="B6107" t="s">
        <v>14344</v>
      </c>
      <c r="D6107">
        <v>0</v>
      </c>
      <c r="E6107">
        <v>0</v>
      </c>
      <c r="F6107">
        <v>0</v>
      </c>
      <c r="G6107" t="s">
        <v>16813</v>
      </c>
      <c r="K6107">
        <v>1.20474809965213E+18</v>
      </c>
      <c r="L6107" t="s">
        <v>16814</v>
      </c>
    </row>
    <row r="6108" spans="1:12" x14ac:dyDescent="0.2">
      <c r="A6108" s="1">
        <v>43810.542858796296</v>
      </c>
      <c r="B6108" t="s">
        <v>14353</v>
      </c>
      <c r="D6108">
        <v>0</v>
      </c>
      <c r="E6108">
        <v>0</v>
      </c>
      <c r="F6108">
        <v>0</v>
      </c>
      <c r="G6108" t="s">
        <v>16815</v>
      </c>
      <c r="K6108">
        <v>1.2047480957514099E+18</v>
      </c>
      <c r="L6108" t="s">
        <v>16816</v>
      </c>
    </row>
    <row r="6109" spans="1:12" x14ac:dyDescent="0.2">
      <c r="A6109" s="1">
        <v>43810.542847222219</v>
      </c>
      <c r="B6109" t="s">
        <v>16696</v>
      </c>
      <c r="D6109">
        <v>0</v>
      </c>
      <c r="E6109">
        <v>0</v>
      </c>
      <c r="F6109">
        <v>0</v>
      </c>
      <c r="G6109" t="s">
        <v>16817</v>
      </c>
      <c r="K6109">
        <v>1.20474808825613E+18</v>
      </c>
      <c r="L6109" t="s">
        <v>16818</v>
      </c>
    </row>
    <row r="6110" spans="1:12" x14ac:dyDescent="0.2">
      <c r="A6110" s="1">
        <v>43810.54283564815</v>
      </c>
      <c r="B6110" t="s">
        <v>14675</v>
      </c>
      <c r="D6110">
        <v>0</v>
      </c>
      <c r="E6110">
        <v>0</v>
      </c>
      <c r="F6110">
        <v>0</v>
      </c>
      <c r="G6110" t="s">
        <v>16819</v>
      </c>
      <c r="K6110">
        <v>1.2047480840870001E+18</v>
      </c>
      <c r="L6110" t="s">
        <v>16820</v>
      </c>
    </row>
    <row r="6111" spans="1:12" x14ac:dyDescent="0.2">
      <c r="A6111" s="1">
        <v>43810.542812500003</v>
      </c>
      <c r="B6111" t="s">
        <v>16821</v>
      </c>
      <c r="D6111">
        <v>0</v>
      </c>
      <c r="E6111">
        <v>0</v>
      </c>
      <c r="F6111">
        <v>0</v>
      </c>
      <c r="G6111" t="s">
        <v>16822</v>
      </c>
      <c r="K6111">
        <v>1.2047480762562401E+18</v>
      </c>
      <c r="L6111" t="s">
        <v>16823</v>
      </c>
    </row>
    <row r="6112" spans="1:12" x14ac:dyDescent="0.2">
      <c r="A6112" s="1">
        <v>43810.54278935185</v>
      </c>
      <c r="B6112" t="s">
        <v>15040</v>
      </c>
      <c r="D6112">
        <v>0</v>
      </c>
      <c r="E6112">
        <v>0</v>
      </c>
      <c r="F6112">
        <v>0</v>
      </c>
      <c r="G6112" t="s">
        <v>16824</v>
      </c>
      <c r="K6112">
        <v>1.20474807034653E+18</v>
      </c>
      <c r="L6112" t="s">
        <v>16825</v>
      </c>
    </row>
    <row r="6113" spans="1:12" x14ac:dyDescent="0.2">
      <c r="A6113" s="1">
        <v>43810.54278935185</v>
      </c>
      <c r="B6113" t="s">
        <v>14541</v>
      </c>
      <c r="D6113">
        <v>0</v>
      </c>
      <c r="E6113">
        <v>0</v>
      </c>
      <c r="F6113">
        <v>0</v>
      </c>
      <c r="G6113" t="s">
        <v>16826</v>
      </c>
      <c r="K6113">
        <v>1.20474806978863E+18</v>
      </c>
      <c r="L6113" t="s">
        <v>16827</v>
      </c>
    </row>
    <row r="6114" spans="1:12" x14ac:dyDescent="0.2">
      <c r="A6114" s="1">
        <v>43810.54278935185</v>
      </c>
      <c r="B6114" t="s">
        <v>15005</v>
      </c>
      <c r="D6114">
        <v>0</v>
      </c>
      <c r="E6114">
        <v>0</v>
      </c>
      <c r="F6114">
        <v>0</v>
      </c>
      <c r="G6114" t="s">
        <v>16828</v>
      </c>
      <c r="K6114">
        <v>1.2047480694908201E+18</v>
      </c>
      <c r="L6114" t="s">
        <v>16829</v>
      </c>
    </row>
    <row r="6115" spans="1:12" x14ac:dyDescent="0.2">
      <c r="A6115" s="1">
        <v>43810.54277777778</v>
      </c>
      <c r="B6115" t="s">
        <v>14341</v>
      </c>
      <c r="D6115">
        <v>0</v>
      </c>
      <c r="E6115">
        <v>0</v>
      </c>
      <c r="F6115">
        <v>0</v>
      </c>
      <c r="G6115" t="s">
        <v>16830</v>
      </c>
      <c r="K6115">
        <v>1.20474806708334E+18</v>
      </c>
      <c r="L6115" t="s">
        <v>16831</v>
      </c>
    </row>
    <row r="6116" spans="1:12" x14ac:dyDescent="0.2">
      <c r="A6116" s="1">
        <v>43810.542766203704</v>
      </c>
      <c r="B6116" t="s">
        <v>14637</v>
      </c>
      <c r="D6116">
        <v>0</v>
      </c>
      <c r="E6116">
        <v>0</v>
      </c>
      <c r="F6116">
        <v>0</v>
      </c>
      <c r="G6116" t="s">
        <v>16832</v>
      </c>
      <c r="K6116">
        <v>1.20474806103091E+18</v>
      </c>
      <c r="L6116" t="s">
        <v>16833</v>
      </c>
    </row>
    <row r="6117" spans="1:12" x14ac:dyDescent="0.2">
      <c r="A6117" s="1">
        <v>43810.542766203704</v>
      </c>
      <c r="B6117" t="s">
        <v>14794</v>
      </c>
      <c r="D6117">
        <v>0</v>
      </c>
      <c r="E6117">
        <v>0</v>
      </c>
      <c r="F6117">
        <v>0</v>
      </c>
      <c r="G6117" t="s">
        <v>16834</v>
      </c>
      <c r="K6117">
        <v>1.2047480600158899E+18</v>
      </c>
      <c r="L6117" t="s">
        <v>16835</v>
      </c>
    </row>
    <row r="6118" spans="1:12" x14ac:dyDescent="0.2">
      <c r="A6118" s="1">
        <v>43810.542766203704</v>
      </c>
      <c r="B6118" t="s">
        <v>14785</v>
      </c>
      <c r="D6118">
        <v>0</v>
      </c>
      <c r="E6118">
        <v>0</v>
      </c>
      <c r="F6118">
        <v>0</v>
      </c>
      <c r="G6118" t="s">
        <v>16836</v>
      </c>
      <c r="K6118">
        <v>1.20474805996144E+18</v>
      </c>
      <c r="L6118" t="s">
        <v>16837</v>
      </c>
    </row>
    <row r="6119" spans="1:12" x14ac:dyDescent="0.2">
      <c r="A6119" s="1">
        <v>43810.542754629627</v>
      </c>
      <c r="B6119" t="s">
        <v>14600</v>
      </c>
      <c r="D6119">
        <v>0</v>
      </c>
      <c r="E6119">
        <v>0</v>
      </c>
      <c r="F6119">
        <v>0</v>
      </c>
      <c r="G6119" t="s">
        <v>16838</v>
      </c>
      <c r="K6119">
        <v>1.2047480579397E+18</v>
      </c>
      <c r="L6119" t="s">
        <v>16839</v>
      </c>
    </row>
    <row r="6120" spans="1:12" x14ac:dyDescent="0.2">
      <c r="A6120" s="1">
        <v>43810.542754629627</v>
      </c>
      <c r="B6120" t="s">
        <v>15002</v>
      </c>
      <c r="D6120">
        <v>0</v>
      </c>
      <c r="E6120">
        <v>0</v>
      </c>
      <c r="F6120">
        <v>0</v>
      </c>
      <c r="G6120" t="s">
        <v>16840</v>
      </c>
      <c r="K6120">
        <v>1.2047480573021801E+18</v>
      </c>
      <c r="L6120" t="s">
        <v>16841</v>
      </c>
    </row>
    <row r="6121" spans="1:12" x14ac:dyDescent="0.2">
      <c r="A6121" s="1">
        <v>43810.542731481481</v>
      </c>
      <c r="B6121" t="s">
        <v>14485</v>
      </c>
      <c r="D6121">
        <v>0</v>
      </c>
      <c r="E6121">
        <v>0</v>
      </c>
      <c r="F6121">
        <v>0</v>
      </c>
      <c r="G6121" t="s">
        <v>16842</v>
      </c>
      <c r="K6121">
        <v>1.20474804881709E+18</v>
      </c>
      <c r="L6121" t="s">
        <v>16843</v>
      </c>
    </row>
    <row r="6122" spans="1:12" x14ac:dyDescent="0.2">
      <c r="A6122" s="1">
        <v>43810.542719907404</v>
      </c>
      <c r="B6122" t="s">
        <v>14761</v>
      </c>
      <c r="D6122">
        <v>0</v>
      </c>
      <c r="E6122">
        <v>0</v>
      </c>
      <c r="F6122">
        <v>0</v>
      </c>
      <c r="G6122" t="s">
        <v>16844</v>
      </c>
      <c r="K6122">
        <v>1.2047480461495199E+18</v>
      </c>
      <c r="L6122" t="s">
        <v>16845</v>
      </c>
    </row>
    <row r="6123" spans="1:12" x14ac:dyDescent="0.2">
      <c r="A6123" s="1">
        <v>43810.542719907404</v>
      </c>
      <c r="B6123" t="s">
        <v>14743</v>
      </c>
      <c r="D6123">
        <v>0</v>
      </c>
      <c r="E6123">
        <v>0</v>
      </c>
      <c r="F6123">
        <v>0</v>
      </c>
      <c r="G6123" t="s">
        <v>16846</v>
      </c>
      <c r="K6123">
        <v>1.2047480455833101E+18</v>
      </c>
      <c r="L6123" t="s">
        <v>16847</v>
      </c>
    </row>
    <row r="6124" spans="1:12" x14ac:dyDescent="0.2">
      <c r="A6124" s="1">
        <v>43810.542719907404</v>
      </c>
      <c r="B6124" t="s">
        <v>15348</v>
      </c>
      <c r="D6124">
        <v>0</v>
      </c>
      <c r="E6124">
        <v>0</v>
      </c>
      <c r="F6124">
        <v>0</v>
      </c>
      <c r="G6124" t="s">
        <v>16848</v>
      </c>
      <c r="K6124">
        <v>1.2047480452309801E+18</v>
      </c>
      <c r="L6124" t="s">
        <v>16849</v>
      </c>
    </row>
    <row r="6125" spans="1:12" x14ac:dyDescent="0.2">
      <c r="A6125" s="1">
        <v>43810.542719907404</v>
      </c>
      <c r="B6125" t="s">
        <v>15220</v>
      </c>
      <c r="D6125">
        <v>0</v>
      </c>
      <c r="E6125">
        <v>0</v>
      </c>
      <c r="F6125">
        <v>0</v>
      </c>
      <c r="G6125" t="s">
        <v>16850</v>
      </c>
      <c r="K6125">
        <v>1.20474804296606E+18</v>
      </c>
      <c r="L6125" t="s">
        <v>16851</v>
      </c>
    </row>
    <row r="6126" spans="1:12" x14ac:dyDescent="0.2">
      <c r="A6126" s="1">
        <v>43810.542719907404</v>
      </c>
      <c r="B6126" t="s">
        <v>14848</v>
      </c>
      <c r="D6126">
        <v>0</v>
      </c>
      <c r="E6126">
        <v>0</v>
      </c>
      <c r="F6126">
        <v>0</v>
      </c>
      <c r="G6126" t="s">
        <v>16852</v>
      </c>
      <c r="K6126">
        <v>1.20474804265567E+18</v>
      </c>
      <c r="L6126" t="s">
        <v>16853</v>
      </c>
    </row>
    <row r="6127" spans="1:12" x14ac:dyDescent="0.2">
      <c r="A6127" s="1">
        <v>43810.542708333334</v>
      </c>
      <c r="B6127" t="s">
        <v>14660</v>
      </c>
      <c r="D6127">
        <v>0</v>
      </c>
      <c r="E6127">
        <v>0</v>
      </c>
      <c r="F6127">
        <v>0</v>
      </c>
      <c r="G6127" t="s">
        <v>16854</v>
      </c>
      <c r="K6127">
        <v>1.20474804166162E+18</v>
      </c>
      <c r="L6127" t="s">
        <v>16855</v>
      </c>
    </row>
    <row r="6128" spans="1:12" x14ac:dyDescent="0.2">
      <c r="A6128" s="1">
        <v>43810.542708333334</v>
      </c>
      <c r="B6128" t="s">
        <v>14881</v>
      </c>
      <c r="D6128">
        <v>0</v>
      </c>
      <c r="E6128">
        <v>0</v>
      </c>
      <c r="F6128">
        <v>0</v>
      </c>
      <c r="G6128" t="s">
        <v>16856</v>
      </c>
      <c r="K6128">
        <v>1.2047480409318799E+18</v>
      </c>
      <c r="L6128" t="s">
        <v>16857</v>
      </c>
    </row>
    <row r="6129" spans="1:12" x14ac:dyDescent="0.2">
      <c r="A6129" s="1">
        <v>43810.542708333334</v>
      </c>
      <c r="B6129" t="s">
        <v>14978</v>
      </c>
      <c r="D6129">
        <v>0</v>
      </c>
      <c r="E6129">
        <v>0</v>
      </c>
      <c r="F6129">
        <v>0</v>
      </c>
      <c r="G6129" t="s">
        <v>16858</v>
      </c>
      <c r="K6129">
        <v>1.20474803969454E+18</v>
      </c>
      <c r="L6129" t="s">
        <v>16859</v>
      </c>
    </row>
    <row r="6130" spans="1:12" x14ac:dyDescent="0.2">
      <c r="A6130" s="1">
        <v>43810.542708333334</v>
      </c>
      <c r="B6130" t="s">
        <v>14866</v>
      </c>
      <c r="D6130">
        <v>0</v>
      </c>
      <c r="E6130">
        <v>0</v>
      </c>
      <c r="F6130">
        <v>0</v>
      </c>
      <c r="G6130" t="s">
        <v>16860</v>
      </c>
      <c r="K6130">
        <v>1.20474803907377E+18</v>
      </c>
      <c r="L6130" t="s">
        <v>16861</v>
      </c>
    </row>
    <row r="6131" spans="1:12" x14ac:dyDescent="0.2">
      <c r="A6131" s="1">
        <v>43810.542708333334</v>
      </c>
      <c r="B6131" t="s">
        <v>15273</v>
      </c>
      <c r="D6131">
        <v>0</v>
      </c>
      <c r="E6131">
        <v>0</v>
      </c>
      <c r="F6131">
        <v>0</v>
      </c>
      <c r="G6131" t="s">
        <v>16862</v>
      </c>
      <c r="K6131">
        <v>1.2047480381132401E+18</v>
      </c>
      <c r="L6131" t="s">
        <v>16863</v>
      </c>
    </row>
    <row r="6132" spans="1:12" x14ac:dyDescent="0.2">
      <c r="A6132" s="1">
        <v>43810.542685185188</v>
      </c>
      <c r="B6132" t="s">
        <v>16683</v>
      </c>
      <c r="D6132">
        <v>0</v>
      </c>
      <c r="E6132">
        <v>0</v>
      </c>
      <c r="F6132">
        <v>0</v>
      </c>
      <c r="G6132" t="s">
        <v>16864</v>
      </c>
      <c r="K6132">
        <v>1.20474803089903E+18</v>
      </c>
      <c r="L6132" t="s">
        <v>16865</v>
      </c>
    </row>
    <row r="6133" spans="1:12" x14ac:dyDescent="0.2">
      <c r="A6133" s="1">
        <v>43810.542673611111</v>
      </c>
      <c r="B6133" t="s">
        <v>14544</v>
      </c>
      <c r="D6133">
        <v>0</v>
      </c>
      <c r="E6133">
        <v>0</v>
      </c>
      <c r="F6133">
        <v>0</v>
      </c>
      <c r="G6133" t="s">
        <v>16866</v>
      </c>
      <c r="K6133">
        <v>1.20474802938914E+18</v>
      </c>
      <c r="L6133" t="s">
        <v>16867</v>
      </c>
    </row>
    <row r="6134" spans="1:12" x14ac:dyDescent="0.2">
      <c r="A6134" s="1">
        <v>43810.542673611111</v>
      </c>
      <c r="B6134" t="s">
        <v>15550</v>
      </c>
      <c r="D6134">
        <v>0</v>
      </c>
      <c r="E6134">
        <v>0</v>
      </c>
      <c r="F6134">
        <v>0</v>
      </c>
      <c r="G6134" t="s">
        <v>16868</v>
      </c>
      <c r="K6134">
        <v>1.2047480266334999E+18</v>
      </c>
      <c r="L6134" t="s">
        <v>16869</v>
      </c>
    </row>
    <row r="6135" spans="1:12" x14ac:dyDescent="0.2">
      <c r="A6135" s="1">
        <v>43810.542650462965</v>
      </c>
      <c r="B6135" t="s">
        <v>16567</v>
      </c>
      <c r="D6135">
        <v>0</v>
      </c>
      <c r="E6135">
        <v>0</v>
      </c>
      <c r="F6135">
        <v>0</v>
      </c>
      <c r="G6135" t="s">
        <v>16870</v>
      </c>
      <c r="K6135">
        <v>1.2047480196541E+18</v>
      </c>
      <c r="L6135" t="s">
        <v>16871</v>
      </c>
    </row>
    <row r="6136" spans="1:12" x14ac:dyDescent="0.2">
      <c r="A6136" s="1">
        <v>43810.542638888888</v>
      </c>
      <c r="B6136" t="s">
        <v>14951</v>
      </c>
      <c r="D6136">
        <v>0</v>
      </c>
      <c r="E6136">
        <v>0</v>
      </c>
      <c r="F6136">
        <v>0</v>
      </c>
      <c r="G6136" t="s">
        <v>16872</v>
      </c>
      <c r="K6136">
        <v>1.20474801518302E+18</v>
      </c>
      <c r="L6136" t="s">
        <v>16873</v>
      </c>
    </row>
    <row r="6137" spans="1:12" x14ac:dyDescent="0.2">
      <c r="A6137" s="1">
        <v>43810.542638888888</v>
      </c>
      <c r="B6137" t="s">
        <v>15354</v>
      </c>
      <c r="D6137">
        <v>0</v>
      </c>
      <c r="E6137">
        <v>0</v>
      </c>
      <c r="F6137">
        <v>0</v>
      </c>
      <c r="G6137" t="s">
        <v>16874</v>
      </c>
      <c r="K6137">
        <v>1.2047480130649101E+18</v>
      </c>
      <c r="L6137" t="s">
        <v>16875</v>
      </c>
    </row>
    <row r="6138" spans="1:12" x14ac:dyDescent="0.2">
      <c r="A6138" s="1">
        <v>43810.542627314811</v>
      </c>
      <c r="B6138" t="s">
        <v>16021</v>
      </c>
      <c r="D6138">
        <v>0</v>
      </c>
      <c r="E6138">
        <v>0</v>
      </c>
      <c r="F6138">
        <v>0</v>
      </c>
      <c r="G6138" t="s">
        <v>16876</v>
      </c>
      <c r="K6138">
        <v>1.2047480121631501E+18</v>
      </c>
      <c r="L6138" t="s">
        <v>16877</v>
      </c>
    </row>
    <row r="6139" spans="1:12" x14ac:dyDescent="0.2">
      <c r="A6139" s="1">
        <v>43810.542627314811</v>
      </c>
      <c r="B6139" t="s">
        <v>14791</v>
      </c>
      <c r="D6139">
        <v>0</v>
      </c>
      <c r="E6139">
        <v>0</v>
      </c>
      <c r="F6139">
        <v>0</v>
      </c>
      <c r="G6139" t="s">
        <v>16878</v>
      </c>
      <c r="K6139">
        <v>1.2047480112613499E+18</v>
      </c>
      <c r="L6139" t="s">
        <v>16879</v>
      </c>
    </row>
    <row r="6140" spans="1:12" x14ac:dyDescent="0.2">
      <c r="A6140" s="1">
        <v>43810.542627314811</v>
      </c>
      <c r="B6140" t="s">
        <v>15071</v>
      </c>
      <c r="D6140">
        <v>0</v>
      </c>
      <c r="E6140">
        <v>0</v>
      </c>
      <c r="F6140">
        <v>0</v>
      </c>
      <c r="G6140" t="s">
        <v>16880</v>
      </c>
      <c r="K6140">
        <v>1.20474800911809E+18</v>
      </c>
      <c r="L6140" t="s">
        <v>16881</v>
      </c>
    </row>
    <row r="6141" spans="1:12" x14ac:dyDescent="0.2">
      <c r="A6141" s="1">
        <v>43810.542615740742</v>
      </c>
      <c r="B6141" t="s">
        <v>14922</v>
      </c>
      <c r="D6141">
        <v>0</v>
      </c>
      <c r="E6141">
        <v>0</v>
      </c>
      <c r="F6141">
        <v>0</v>
      </c>
      <c r="G6141" t="s">
        <v>16882</v>
      </c>
      <c r="K6141">
        <v>1.20474800679022E+18</v>
      </c>
      <c r="L6141" t="s">
        <v>16883</v>
      </c>
    </row>
    <row r="6142" spans="1:12" x14ac:dyDescent="0.2">
      <c r="A6142" s="1">
        <v>43810.542615740742</v>
      </c>
      <c r="B6142" t="s">
        <v>15650</v>
      </c>
      <c r="D6142">
        <v>0</v>
      </c>
      <c r="E6142">
        <v>0</v>
      </c>
      <c r="F6142">
        <v>0</v>
      </c>
      <c r="G6142" t="s">
        <v>15531</v>
      </c>
      <c r="K6142">
        <v>1.2047480047181801E+18</v>
      </c>
      <c r="L6142" t="s">
        <v>16884</v>
      </c>
    </row>
    <row r="6143" spans="1:12" x14ac:dyDescent="0.2">
      <c r="A6143" s="1">
        <v>43810.542615740742</v>
      </c>
      <c r="B6143" t="s">
        <v>14663</v>
      </c>
      <c r="D6143">
        <v>0</v>
      </c>
      <c r="E6143">
        <v>0</v>
      </c>
      <c r="F6143">
        <v>0</v>
      </c>
      <c r="G6143" t="s">
        <v>16885</v>
      </c>
      <c r="K6143">
        <v>1.2047480047181801E+18</v>
      </c>
      <c r="L6143" t="s">
        <v>16886</v>
      </c>
    </row>
    <row r="6144" spans="1:12" x14ac:dyDescent="0.2">
      <c r="A6144" s="1">
        <v>43810.542604166665</v>
      </c>
      <c r="B6144" t="s">
        <v>14570</v>
      </c>
      <c r="D6144">
        <v>0</v>
      </c>
      <c r="E6144">
        <v>0</v>
      </c>
      <c r="F6144">
        <v>0</v>
      </c>
      <c r="G6144" t="s">
        <v>16887</v>
      </c>
      <c r="K6144">
        <v>1.20474800133758E+18</v>
      </c>
      <c r="L6144" t="s">
        <v>16888</v>
      </c>
    </row>
    <row r="6145" spans="1:12" x14ac:dyDescent="0.2">
      <c r="A6145" s="1">
        <v>43810.542592592596</v>
      </c>
      <c r="B6145" t="s">
        <v>15206</v>
      </c>
      <c r="D6145">
        <v>0</v>
      </c>
      <c r="E6145">
        <v>0</v>
      </c>
      <c r="F6145">
        <v>0</v>
      </c>
      <c r="G6145" t="s">
        <v>16889</v>
      </c>
      <c r="K6145">
        <v>1.20474799857779E+18</v>
      </c>
      <c r="L6145" t="s">
        <v>16890</v>
      </c>
    </row>
    <row r="6146" spans="1:12" x14ac:dyDescent="0.2">
      <c r="A6146" s="1">
        <v>43810.542581018519</v>
      </c>
      <c r="B6146" t="s">
        <v>15779</v>
      </c>
      <c r="D6146">
        <v>0</v>
      </c>
      <c r="E6146">
        <v>0</v>
      </c>
      <c r="F6146">
        <v>0</v>
      </c>
      <c r="G6146" t="s">
        <v>16891</v>
      </c>
      <c r="K6146">
        <v>1.20474799345229E+18</v>
      </c>
      <c r="L6146" t="s">
        <v>16892</v>
      </c>
    </row>
    <row r="6147" spans="1:12" x14ac:dyDescent="0.2">
      <c r="A6147" s="1">
        <v>43810.542569444442</v>
      </c>
      <c r="B6147" t="s">
        <v>14597</v>
      </c>
      <c r="D6147">
        <v>0</v>
      </c>
      <c r="E6147">
        <v>0</v>
      </c>
      <c r="F6147">
        <v>0</v>
      </c>
      <c r="G6147" t="s">
        <v>16893</v>
      </c>
      <c r="K6147">
        <v>1.20474799049537E+18</v>
      </c>
      <c r="L6147" t="s">
        <v>16894</v>
      </c>
    </row>
    <row r="6148" spans="1:12" x14ac:dyDescent="0.2">
      <c r="A6148" s="1">
        <v>43810.542557870373</v>
      </c>
      <c r="B6148" t="s">
        <v>14588</v>
      </c>
      <c r="D6148">
        <v>0</v>
      </c>
      <c r="E6148">
        <v>0</v>
      </c>
      <c r="F6148">
        <v>0</v>
      </c>
      <c r="G6148" t="s">
        <v>16895</v>
      </c>
      <c r="K6148">
        <v>1.20474798722381E+18</v>
      </c>
      <c r="L6148" t="s">
        <v>16896</v>
      </c>
    </row>
    <row r="6149" spans="1:12" x14ac:dyDescent="0.2">
      <c r="A6149" s="1">
        <v>43810.542557870373</v>
      </c>
      <c r="B6149" t="s">
        <v>15031</v>
      </c>
      <c r="D6149">
        <v>0</v>
      </c>
      <c r="E6149">
        <v>0</v>
      </c>
      <c r="F6149">
        <v>0</v>
      </c>
      <c r="G6149" t="s">
        <v>16897</v>
      </c>
      <c r="K6149">
        <v>1.20474798477008E+18</v>
      </c>
      <c r="L6149" t="s">
        <v>16898</v>
      </c>
    </row>
    <row r="6150" spans="1:12" x14ac:dyDescent="0.2">
      <c r="A6150" s="1">
        <v>43810.542557870373</v>
      </c>
      <c r="B6150" t="s">
        <v>14634</v>
      </c>
      <c r="D6150">
        <v>0</v>
      </c>
      <c r="E6150">
        <v>0</v>
      </c>
      <c r="F6150">
        <v>0</v>
      </c>
      <c r="G6150" t="s">
        <v>16899</v>
      </c>
      <c r="K6150">
        <v>1.2047479846988201E+18</v>
      </c>
      <c r="L6150" t="s">
        <v>16900</v>
      </c>
    </row>
    <row r="6151" spans="1:12" x14ac:dyDescent="0.2">
      <c r="A6151" s="1">
        <v>43810.542546296296</v>
      </c>
      <c r="B6151" t="s">
        <v>14384</v>
      </c>
      <c r="D6151">
        <v>0</v>
      </c>
      <c r="E6151">
        <v>0</v>
      </c>
      <c r="F6151">
        <v>0</v>
      </c>
      <c r="G6151" t="s">
        <v>16901</v>
      </c>
      <c r="K6151">
        <v>1.2047479798669299E+18</v>
      </c>
      <c r="L6151" t="s">
        <v>16902</v>
      </c>
    </row>
    <row r="6152" spans="1:12" x14ac:dyDescent="0.2">
      <c r="A6152" s="1">
        <v>43810.542546296296</v>
      </c>
      <c r="B6152" t="s">
        <v>15319</v>
      </c>
      <c r="D6152">
        <v>0</v>
      </c>
      <c r="E6152">
        <v>0</v>
      </c>
      <c r="F6152">
        <v>0</v>
      </c>
      <c r="G6152" t="s">
        <v>16903</v>
      </c>
      <c r="K6152">
        <v>1.2047479791664799E+18</v>
      </c>
      <c r="L6152" t="s">
        <v>16904</v>
      </c>
    </row>
    <row r="6153" spans="1:12" x14ac:dyDescent="0.2">
      <c r="A6153" s="1">
        <v>43810.542534722219</v>
      </c>
      <c r="B6153" t="s">
        <v>14323</v>
      </c>
      <c r="D6153">
        <v>0</v>
      </c>
      <c r="E6153">
        <v>0</v>
      </c>
      <c r="F6153">
        <v>0</v>
      </c>
      <c r="G6153" t="s">
        <v>16905</v>
      </c>
      <c r="K6153">
        <v>1.20474797514003E+18</v>
      </c>
      <c r="L6153" t="s">
        <v>16906</v>
      </c>
    </row>
    <row r="6154" spans="1:12" x14ac:dyDescent="0.2">
      <c r="A6154" s="1">
        <v>43810.542523148149</v>
      </c>
      <c r="B6154" t="s">
        <v>16040</v>
      </c>
      <c r="D6154">
        <v>0</v>
      </c>
      <c r="E6154">
        <v>0</v>
      </c>
      <c r="F6154">
        <v>0</v>
      </c>
      <c r="G6154" t="s">
        <v>16907</v>
      </c>
      <c r="K6154">
        <v>1.20474797250174E+18</v>
      </c>
      <c r="L6154" t="s">
        <v>16908</v>
      </c>
    </row>
    <row r="6155" spans="1:12" x14ac:dyDescent="0.2">
      <c r="A6155" s="1">
        <v>43810.542523148149</v>
      </c>
      <c r="B6155" t="s">
        <v>15390</v>
      </c>
      <c r="D6155">
        <v>0</v>
      </c>
      <c r="E6155">
        <v>0</v>
      </c>
      <c r="F6155">
        <v>0</v>
      </c>
      <c r="G6155" t="s">
        <v>16909</v>
      </c>
      <c r="K6155">
        <v>1.2047479712812001E+18</v>
      </c>
      <c r="L6155" t="s">
        <v>16910</v>
      </c>
    </row>
    <row r="6156" spans="1:12" x14ac:dyDescent="0.2">
      <c r="A6156" s="1">
        <v>43810.542511574073</v>
      </c>
      <c r="B6156" t="s">
        <v>16575</v>
      </c>
      <c r="D6156">
        <v>0</v>
      </c>
      <c r="E6156">
        <v>0</v>
      </c>
      <c r="F6156">
        <v>0</v>
      </c>
      <c r="G6156" t="s">
        <v>16911</v>
      </c>
      <c r="K6156">
        <v>1.2047479695909499E+18</v>
      </c>
      <c r="L6156" t="s">
        <v>16912</v>
      </c>
    </row>
    <row r="6157" spans="1:12" x14ac:dyDescent="0.2">
      <c r="A6157" s="1">
        <v>43810.542500000003</v>
      </c>
      <c r="B6157" t="s">
        <v>14708</v>
      </c>
      <c r="D6157">
        <v>0</v>
      </c>
      <c r="E6157">
        <v>0</v>
      </c>
      <c r="F6157">
        <v>0</v>
      </c>
      <c r="G6157" t="s">
        <v>16913</v>
      </c>
      <c r="K6157">
        <v>1.2047479659837901E+18</v>
      </c>
      <c r="L6157" t="s">
        <v>16914</v>
      </c>
    </row>
    <row r="6158" spans="1:12" x14ac:dyDescent="0.2">
      <c r="A6158" s="1">
        <v>43810.542500000003</v>
      </c>
      <c r="B6158" t="s">
        <v>16801</v>
      </c>
      <c r="D6158">
        <v>0</v>
      </c>
      <c r="E6158">
        <v>0</v>
      </c>
      <c r="F6158">
        <v>0</v>
      </c>
      <c r="G6158" t="s">
        <v>16915</v>
      </c>
      <c r="K6158">
        <v>1.2047479651029801E+18</v>
      </c>
      <c r="L6158" t="s">
        <v>16916</v>
      </c>
    </row>
    <row r="6159" spans="1:12" x14ac:dyDescent="0.2">
      <c r="A6159" s="1">
        <v>43810.542488425926</v>
      </c>
      <c r="B6159" t="s">
        <v>14824</v>
      </c>
      <c r="D6159">
        <v>0</v>
      </c>
      <c r="E6159">
        <v>0</v>
      </c>
      <c r="F6159">
        <v>0</v>
      </c>
      <c r="G6159" t="s">
        <v>16917</v>
      </c>
      <c r="K6159">
        <v>1.2047479590673999E+18</v>
      </c>
      <c r="L6159" t="s">
        <v>16918</v>
      </c>
    </row>
    <row r="6160" spans="1:12" x14ac:dyDescent="0.2">
      <c r="A6160" s="1">
        <v>43810.542488425926</v>
      </c>
      <c r="B6160" t="s">
        <v>14940</v>
      </c>
      <c r="D6160">
        <v>0</v>
      </c>
      <c r="E6160">
        <v>0</v>
      </c>
      <c r="F6160">
        <v>0</v>
      </c>
      <c r="G6160" t="s">
        <v>16919</v>
      </c>
      <c r="K6160">
        <v>1.2047479586269801E+18</v>
      </c>
      <c r="L6160" t="s">
        <v>16920</v>
      </c>
    </row>
    <row r="6161" spans="1:12" x14ac:dyDescent="0.2">
      <c r="A6161" s="1">
        <v>43810.542453703703</v>
      </c>
      <c r="B6161" t="s">
        <v>15019</v>
      </c>
      <c r="D6161">
        <v>0</v>
      </c>
      <c r="E6161">
        <v>0</v>
      </c>
      <c r="F6161">
        <v>0</v>
      </c>
      <c r="G6161" t="s">
        <v>16921</v>
      </c>
      <c r="K6161">
        <v>1.2047479482503199E+18</v>
      </c>
      <c r="L6161" t="s">
        <v>16922</v>
      </c>
    </row>
    <row r="6162" spans="1:12" x14ac:dyDescent="0.2">
      <c r="A6162" s="1">
        <v>43810.542453703703</v>
      </c>
      <c r="B6162" t="s">
        <v>14912</v>
      </c>
      <c r="D6162">
        <v>0</v>
      </c>
      <c r="E6162">
        <v>0</v>
      </c>
      <c r="F6162">
        <v>0</v>
      </c>
      <c r="G6162" t="s">
        <v>16923</v>
      </c>
      <c r="K6162">
        <v>1.20474794823776E+18</v>
      </c>
      <c r="L6162" t="s">
        <v>16924</v>
      </c>
    </row>
    <row r="6163" spans="1:12" x14ac:dyDescent="0.2">
      <c r="A6163" s="1">
        <v>43810.542442129627</v>
      </c>
      <c r="B6163" t="s">
        <v>16696</v>
      </c>
      <c r="D6163">
        <v>0</v>
      </c>
      <c r="E6163">
        <v>0</v>
      </c>
      <c r="F6163">
        <v>0</v>
      </c>
      <c r="G6163" t="s">
        <v>16925</v>
      </c>
      <c r="K6163">
        <v>1.2047479413381399E+18</v>
      </c>
      <c r="L6163" t="s">
        <v>16926</v>
      </c>
    </row>
    <row r="6164" spans="1:12" x14ac:dyDescent="0.2">
      <c r="A6164" s="1">
        <v>43810.542407407411</v>
      </c>
      <c r="B6164" t="s">
        <v>14509</v>
      </c>
      <c r="D6164">
        <v>0</v>
      </c>
      <c r="E6164">
        <v>0</v>
      </c>
      <c r="F6164">
        <v>0</v>
      </c>
      <c r="G6164" t="s">
        <v>16927</v>
      </c>
      <c r="K6164">
        <v>1.2047479309781199E+18</v>
      </c>
      <c r="L6164" t="s">
        <v>16928</v>
      </c>
    </row>
    <row r="6165" spans="1:12" x14ac:dyDescent="0.2">
      <c r="A6165" s="1">
        <v>43810.542407407411</v>
      </c>
      <c r="B6165" t="s">
        <v>14684</v>
      </c>
      <c r="D6165">
        <v>0</v>
      </c>
      <c r="E6165">
        <v>0</v>
      </c>
      <c r="F6165">
        <v>0</v>
      </c>
      <c r="G6165" t="s">
        <v>16929</v>
      </c>
      <c r="K6165">
        <v>1.20474793060064E+18</v>
      </c>
      <c r="L6165" t="s">
        <v>16930</v>
      </c>
    </row>
    <row r="6166" spans="1:12" x14ac:dyDescent="0.2">
      <c r="A6166" s="1">
        <v>43810.542407407411</v>
      </c>
      <c r="B6166" t="s">
        <v>14770</v>
      </c>
      <c r="D6166">
        <v>0</v>
      </c>
      <c r="E6166">
        <v>0</v>
      </c>
      <c r="F6166">
        <v>0</v>
      </c>
      <c r="G6166" t="s">
        <v>16931</v>
      </c>
      <c r="K6166">
        <v>1.2047479295605299E+18</v>
      </c>
      <c r="L6166" t="s">
        <v>16932</v>
      </c>
    </row>
    <row r="6167" spans="1:12" x14ac:dyDescent="0.2">
      <c r="A6167" s="1">
        <v>43810.542407407411</v>
      </c>
      <c r="B6167" t="s">
        <v>14996</v>
      </c>
      <c r="D6167">
        <v>0</v>
      </c>
      <c r="E6167">
        <v>0</v>
      </c>
      <c r="F6167">
        <v>0</v>
      </c>
      <c r="G6167" t="s">
        <v>16933</v>
      </c>
      <c r="K6167">
        <v>1.20474792933822E+18</v>
      </c>
      <c r="L6167" t="s">
        <v>16934</v>
      </c>
    </row>
    <row r="6168" spans="1:12" x14ac:dyDescent="0.2">
      <c r="A6168" s="1">
        <v>43810.542395833334</v>
      </c>
      <c r="B6168" t="s">
        <v>14737</v>
      </c>
      <c r="D6168">
        <v>0</v>
      </c>
      <c r="E6168">
        <v>0</v>
      </c>
      <c r="F6168">
        <v>0</v>
      </c>
      <c r="G6168" t="s">
        <v>16935</v>
      </c>
      <c r="K6168">
        <v>1.2047479284405801E+18</v>
      </c>
      <c r="L6168" t="s">
        <v>16936</v>
      </c>
    </row>
    <row r="6169" spans="1:12" x14ac:dyDescent="0.2">
      <c r="A6169" s="1">
        <v>43810.542395833334</v>
      </c>
      <c r="B6169" t="s">
        <v>14603</v>
      </c>
      <c r="D6169">
        <v>0</v>
      </c>
      <c r="E6169">
        <v>0</v>
      </c>
      <c r="F6169">
        <v>0</v>
      </c>
      <c r="G6169" t="s">
        <v>16937</v>
      </c>
      <c r="K6169">
        <v>1.20474792810928E+18</v>
      </c>
      <c r="L6169" t="s">
        <v>16938</v>
      </c>
    </row>
    <row r="6170" spans="1:12" x14ac:dyDescent="0.2">
      <c r="A6170" s="1">
        <v>43810.542395833334</v>
      </c>
      <c r="B6170" t="s">
        <v>14833</v>
      </c>
      <c r="D6170">
        <v>0</v>
      </c>
      <c r="E6170">
        <v>0</v>
      </c>
      <c r="F6170">
        <v>0</v>
      </c>
      <c r="G6170" t="s">
        <v>16939</v>
      </c>
      <c r="K6170">
        <v>1.20474792795405E+18</v>
      </c>
      <c r="L6170" t="s">
        <v>16940</v>
      </c>
    </row>
    <row r="6171" spans="1:12" x14ac:dyDescent="0.2">
      <c r="A6171" s="1">
        <v>43810.542384259257</v>
      </c>
      <c r="B6171" t="s">
        <v>14705</v>
      </c>
      <c r="D6171">
        <v>0</v>
      </c>
      <c r="E6171">
        <v>0</v>
      </c>
      <c r="F6171">
        <v>0</v>
      </c>
      <c r="G6171" t="s">
        <v>16941</v>
      </c>
      <c r="K6171">
        <v>1.2047479215451899E+18</v>
      </c>
      <c r="L6171" t="s">
        <v>16942</v>
      </c>
    </row>
    <row r="6172" spans="1:12" x14ac:dyDescent="0.2">
      <c r="A6172" s="1">
        <v>43810.542384259257</v>
      </c>
      <c r="B6172" t="s">
        <v>14875</v>
      </c>
      <c r="D6172">
        <v>0</v>
      </c>
      <c r="E6172">
        <v>0</v>
      </c>
      <c r="F6172">
        <v>0</v>
      </c>
      <c r="G6172" t="s">
        <v>16943</v>
      </c>
      <c r="K6172">
        <v>1.2047479211592699E+18</v>
      </c>
      <c r="L6172" t="s">
        <v>16944</v>
      </c>
    </row>
    <row r="6173" spans="1:12" x14ac:dyDescent="0.2">
      <c r="A6173" s="1">
        <v>43810.542372685188</v>
      </c>
      <c r="B6173" t="s">
        <v>14541</v>
      </c>
      <c r="D6173">
        <v>0</v>
      </c>
      <c r="E6173">
        <v>0</v>
      </c>
      <c r="F6173">
        <v>0</v>
      </c>
      <c r="G6173" t="s">
        <v>16945</v>
      </c>
      <c r="K6173">
        <v>1.20474791992621E+18</v>
      </c>
      <c r="L6173" t="s">
        <v>16946</v>
      </c>
    </row>
    <row r="6174" spans="1:12" x14ac:dyDescent="0.2">
      <c r="A6174" s="1">
        <v>43810.542372685188</v>
      </c>
      <c r="B6174" t="s">
        <v>14909</v>
      </c>
      <c r="D6174">
        <v>0</v>
      </c>
      <c r="E6174">
        <v>0</v>
      </c>
      <c r="F6174">
        <v>0</v>
      </c>
      <c r="G6174" t="s">
        <v>16947</v>
      </c>
      <c r="K6174">
        <v>1.2047479186594701E+18</v>
      </c>
      <c r="L6174" t="s">
        <v>16948</v>
      </c>
    </row>
    <row r="6175" spans="1:12" x14ac:dyDescent="0.2">
      <c r="A6175" s="1">
        <v>43810.542372685188</v>
      </c>
      <c r="B6175" t="s">
        <v>14987</v>
      </c>
      <c r="D6175">
        <v>0</v>
      </c>
      <c r="E6175">
        <v>0</v>
      </c>
      <c r="F6175">
        <v>0</v>
      </c>
      <c r="G6175" t="s">
        <v>16949</v>
      </c>
      <c r="K6175">
        <v>1.2047479183868201E+18</v>
      </c>
      <c r="L6175" t="s">
        <v>16950</v>
      </c>
    </row>
    <row r="6176" spans="1:12" x14ac:dyDescent="0.2">
      <c r="A6176" s="1">
        <v>43810.542372685188</v>
      </c>
      <c r="B6176" t="s">
        <v>16821</v>
      </c>
      <c r="D6176">
        <v>0</v>
      </c>
      <c r="E6176">
        <v>0</v>
      </c>
      <c r="F6176">
        <v>0</v>
      </c>
      <c r="G6176" t="s">
        <v>16951</v>
      </c>
      <c r="K6176">
        <v>1.2047479182904399E+18</v>
      </c>
      <c r="L6176" t="s">
        <v>16952</v>
      </c>
    </row>
    <row r="6177" spans="1:12" x14ac:dyDescent="0.2">
      <c r="A6177" s="1">
        <v>43810.542372685188</v>
      </c>
      <c r="B6177" t="s">
        <v>14969</v>
      </c>
      <c r="D6177">
        <v>0</v>
      </c>
      <c r="E6177">
        <v>0</v>
      </c>
      <c r="F6177">
        <v>0</v>
      </c>
      <c r="G6177" t="s">
        <v>16953</v>
      </c>
      <c r="K6177">
        <v>1.2047479177367199E+18</v>
      </c>
      <c r="L6177" t="s">
        <v>16954</v>
      </c>
    </row>
    <row r="6178" spans="1:12" x14ac:dyDescent="0.2">
      <c r="A6178" s="1">
        <v>43810.542372685188</v>
      </c>
      <c r="B6178" t="s">
        <v>14494</v>
      </c>
      <c r="D6178">
        <v>0</v>
      </c>
      <c r="E6178">
        <v>0</v>
      </c>
      <c r="F6178">
        <v>0</v>
      </c>
      <c r="G6178" t="s">
        <v>16955</v>
      </c>
      <c r="K6178">
        <v>1.2047479172963899E+18</v>
      </c>
      <c r="L6178" t="s">
        <v>16956</v>
      </c>
    </row>
    <row r="6179" spans="1:12" x14ac:dyDescent="0.2">
      <c r="A6179" s="1">
        <v>43810.542372685188</v>
      </c>
      <c r="B6179" t="s">
        <v>14344</v>
      </c>
      <c r="D6179">
        <v>0</v>
      </c>
      <c r="E6179">
        <v>0</v>
      </c>
      <c r="F6179">
        <v>0</v>
      </c>
      <c r="G6179" t="s">
        <v>16957</v>
      </c>
      <c r="K6179">
        <v>1.2047479171076301E+18</v>
      </c>
      <c r="L6179" t="s">
        <v>16958</v>
      </c>
    </row>
    <row r="6180" spans="1:12" x14ac:dyDescent="0.2">
      <c r="A6180" s="1">
        <v>43810.542372685188</v>
      </c>
      <c r="B6180" t="s">
        <v>14414</v>
      </c>
      <c r="D6180">
        <v>0</v>
      </c>
      <c r="E6180">
        <v>0</v>
      </c>
      <c r="F6180">
        <v>0</v>
      </c>
      <c r="G6180" t="s">
        <v>16959</v>
      </c>
      <c r="K6180">
        <v>1.20474791688114E+18</v>
      </c>
      <c r="L6180" t="s">
        <v>16960</v>
      </c>
    </row>
    <row r="6181" spans="1:12" x14ac:dyDescent="0.2">
      <c r="A6181" s="1">
        <v>43810.542361111111</v>
      </c>
      <c r="B6181" t="s">
        <v>16961</v>
      </c>
      <c r="D6181">
        <v>0</v>
      </c>
      <c r="E6181">
        <v>0</v>
      </c>
      <c r="F6181">
        <v>0</v>
      </c>
      <c r="G6181" t="s">
        <v>16962</v>
      </c>
      <c r="K6181">
        <v>1.2047479129972201E+18</v>
      </c>
      <c r="L6181" t="s">
        <v>16963</v>
      </c>
    </row>
    <row r="6182" spans="1:12" x14ac:dyDescent="0.2">
      <c r="A6182" s="1">
        <v>43810.542349537034</v>
      </c>
      <c r="B6182" t="s">
        <v>14347</v>
      </c>
      <c r="D6182">
        <v>0</v>
      </c>
      <c r="E6182">
        <v>0</v>
      </c>
      <c r="F6182">
        <v>0</v>
      </c>
      <c r="G6182" t="s">
        <v>16964</v>
      </c>
      <c r="K6182">
        <v>1.20474791138655E+18</v>
      </c>
      <c r="L6182" t="s">
        <v>16965</v>
      </c>
    </row>
    <row r="6183" spans="1:12" x14ac:dyDescent="0.2">
      <c r="A6183" s="1">
        <v>43810.542349537034</v>
      </c>
      <c r="B6183" t="s">
        <v>14637</v>
      </c>
      <c r="D6183">
        <v>0</v>
      </c>
      <c r="E6183">
        <v>0</v>
      </c>
      <c r="F6183">
        <v>0</v>
      </c>
      <c r="G6183" t="s">
        <v>16966</v>
      </c>
      <c r="K6183">
        <v>1.2047479112774899E+18</v>
      </c>
      <c r="L6183" t="s">
        <v>16967</v>
      </c>
    </row>
    <row r="6184" spans="1:12" x14ac:dyDescent="0.2">
      <c r="A6184" s="1">
        <v>43810.542349537034</v>
      </c>
      <c r="B6184" t="s">
        <v>14714</v>
      </c>
      <c r="D6184">
        <v>0</v>
      </c>
      <c r="E6184">
        <v>0</v>
      </c>
      <c r="F6184">
        <v>0</v>
      </c>
      <c r="G6184" t="s">
        <v>16968</v>
      </c>
      <c r="K6184">
        <v>1.2047479108077801E+18</v>
      </c>
      <c r="L6184" t="s">
        <v>16969</v>
      </c>
    </row>
    <row r="6185" spans="1:12" x14ac:dyDescent="0.2">
      <c r="A6185" s="1">
        <v>43810.542349537034</v>
      </c>
      <c r="B6185" t="s">
        <v>15002</v>
      </c>
      <c r="D6185">
        <v>0</v>
      </c>
      <c r="E6185">
        <v>0</v>
      </c>
      <c r="F6185">
        <v>0</v>
      </c>
      <c r="G6185" t="s">
        <v>16970</v>
      </c>
      <c r="K6185">
        <v>1.2047479089035699E+18</v>
      </c>
      <c r="L6185" t="s">
        <v>16971</v>
      </c>
    </row>
    <row r="6186" spans="1:12" x14ac:dyDescent="0.2">
      <c r="A6186" s="1">
        <v>43810.542256944442</v>
      </c>
      <c r="B6186" t="s">
        <v>15507</v>
      </c>
      <c r="D6186">
        <v>0</v>
      </c>
      <c r="E6186">
        <v>0</v>
      </c>
      <c r="F6186">
        <v>0</v>
      </c>
      <c r="G6186" t="s">
        <v>16972</v>
      </c>
      <c r="K6186">
        <v>1.20474787454381E+18</v>
      </c>
      <c r="L6186" t="s">
        <v>16973</v>
      </c>
    </row>
    <row r="6187" spans="1:12" x14ac:dyDescent="0.2">
      <c r="A6187" s="1">
        <v>43810.542210648149</v>
      </c>
      <c r="B6187" t="s">
        <v>15524</v>
      </c>
      <c r="D6187">
        <v>0</v>
      </c>
      <c r="E6187">
        <v>0</v>
      </c>
      <c r="F6187">
        <v>1</v>
      </c>
      <c r="G6187" t="s">
        <v>16974</v>
      </c>
      <c r="K6187">
        <v>1.2047478596246799E+18</v>
      </c>
      <c r="L6187" t="s">
        <v>16975</v>
      </c>
    </row>
    <row r="6188" spans="1:12" x14ac:dyDescent="0.2">
      <c r="A6188" s="1">
        <v>43810.542210648149</v>
      </c>
      <c r="B6188" t="s">
        <v>15466</v>
      </c>
      <c r="D6188">
        <v>0</v>
      </c>
      <c r="E6188">
        <v>0</v>
      </c>
      <c r="F6188">
        <v>0</v>
      </c>
      <c r="G6188" t="s">
        <v>16976</v>
      </c>
      <c r="K6188">
        <v>1.20474785852578E+18</v>
      </c>
      <c r="L6188" t="s">
        <v>16977</v>
      </c>
    </row>
    <row r="6189" spans="1:12" x14ac:dyDescent="0.2">
      <c r="A6189" s="1">
        <v>43810.542164351849</v>
      </c>
      <c r="B6189" t="s">
        <v>15641</v>
      </c>
      <c r="D6189">
        <v>0</v>
      </c>
      <c r="E6189">
        <v>0</v>
      </c>
      <c r="F6189">
        <v>0</v>
      </c>
      <c r="G6189" t="s">
        <v>16978</v>
      </c>
      <c r="K6189">
        <v>1.2047478423063501E+18</v>
      </c>
      <c r="L6189" t="s">
        <v>16979</v>
      </c>
    </row>
    <row r="6190" spans="1:12" x14ac:dyDescent="0.2">
      <c r="A6190" s="1">
        <v>43810.542141203703</v>
      </c>
      <c r="B6190" t="s">
        <v>16683</v>
      </c>
      <c r="D6190">
        <v>0</v>
      </c>
      <c r="E6190">
        <v>0</v>
      </c>
      <c r="F6190">
        <v>0</v>
      </c>
      <c r="G6190" t="s">
        <v>16980</v>
      </c>
      <c r="K6190">
        <v>1.20474783309566E+18</v>
      </c>
      <c r="L6190" t="s">
        <v>16981</v>
      </c>
    </row>
    <row r="6191" spans="1:12" x14ac:dyDescent="0.2">
      <c r="A6191" s="1">
        <v>43810.542141203703</v>
      </c>
      <c r="B6191" t="s">
        <v>14588</v>
      </c>
      <c r="D6191">
        <v>0</v>
      </c>
      <c r="E6191">
        <v>0</v>
      </c>
      <c r="F6191">
        <v>0</v>
      </c>
      <c r="G6191" t="s">
        <v>16982</v>
      </c>
      <c r="K6191">
        <v>1.2047478326678999E+18</v>
      </c>
      <c r="L6191" t="s">
        <v>16983</v>
      </c>
    </row>
    <row r="6192" spans="1:12" x14ac:dyDescent="0.2">
      <c r="A6192" s="1">
        <v>43810.542129629626</v>
      </c>
      <c r="B6192" t="s">
        <v>14999</v>
      </c>
      <c r="D6192">
        <v>0</v>
      </c>
      <c r="E6192">
        <v>0</v>
      </c>
      <c r="F6192">
        <v>0</v>
      </c>
      <c r="G6192" t="s">
        <v>16984</v>
      </c>
      <c r="K6192">
        <v>1.2047478291362801E+18</v>
      </c>
      <c r="L6192" t="s">
        <v>16985</v>
      </c>
    </row>
    <row r="6193" spans="1:12" x14ac:dyDescent="0.2">
      <c r="A6193" s="1">
        <v>43810.542083333334</v>
      </c>
      <c r="B6193" t="s">
        <v>14634</v>
      </c>
      <c r="D6193">
        <v>0</v>
      </c>
      <c r="E6193">
        <v>0</v>
      </c>
      <c r="F6193">
        <v>0</v>
      </c>
      <c r="G6193" t="s">
        <v>16986</v>
      </c>
      <c r="K6193">
        <v>1.2047478123087501E+18</v>
      </c>
      <c r="L6193" t="s">
        <v>16987</v>
      </c>
    </row>
    <row r="6194" spans="1:12" x14ac:dyDescent="0.2">
      <c r="A6194" s="1">
        <v>43810.542083333334</v>
      </c>
      <c r="B6194" t="s">
        <v>14556</v>
      </c>
      <c r="D6194">
        <v>0</v>
      </c>
      <c r="E6194">
        <v>0</v>
      </c>
      <c r="F6194">
        <v>0</v>
      </c>
      <c r="G6194" t="s">
        <v>16988</v>
      </c>
      <c r="K6194">
        <v>1.2047478122919099E+18</v>
      </c>
      <c r="L6194" t="s">
        <v>16989</v>
      </c>
    </row>
    <row r="6195" spans="1:12" x14ac:dyDescent="0.2">
      <c r="A6195" s="1">
        <v>43810.542083333334</v>
      </c>
      <c r="B6195" t="s">
        <v>14946</v>
      </c>
      <c r="D6195">
        <v>0</v>
      </c>
      <c r="E6195">
        <v>0</v>
      </c>
      <c r="F6195">
        <v>0</v>
      </c>
      <c r="G6195" t="s">
        <v>16990</v>
      </c>
      <c r="K6195">
        <v>1.2047478122080399E+18</v>
      </c>
      <c r="L6195" t="s">
        <v>16991</v>
      </c>
    </row>
    <row r="6196" spans="1:12" x14ac:dyDescent="0.2">
      <c r="A6196" s="1">
        <v>43810.542071759257</v>
      </c>
      <c r="B6196" t="s">
        <v>15296</v>
      </c>
      <c r="D6196">
        <v>0</v>
      </c>
      <c r="E6196">
        <v>0</v>
      </c>
      <c r="F6196">
        <v>0</v>
      </c>
      <c r="G6196" t="s">
        <v>16992</v>
      </c>
      <c r="K6196">
        <v>1.2047478077872699E+18</v>
      </c>
      <c r="L6196" t="s">
        <v>16993</v>
      </c>
    </row>
    <row r="6197" spans="1:12" x14ac:dyDescent="0.2">
      <c r="A6197" s="1">
        <v>43810.542048611111</v>
      </c>
      <c r="B6197" t="s">
        <v>14449</v>
      </c>
      <c r="D6197">
        <v>0</v>
      </c>
      <c r="E6197">
        <v>0</v>
      </c>
      <c r="F6197">
        <v>0</v>
      </c>
      <c r="G6197" t="s">
        <v>16994</v>
      </c>
      <c r="K6197">
        <v>1.2047477998265001E+18</v>
      </c>
      <c r="L6197" t="s">
        <v>16995</v>
      </c>
    </row>
    <row r="6198" spans="1:12" x14ac:dyDescent="0.2">
      <c r="A6198" s="1">
        <v>43810.542037037034</v>
      </c>
      <c r="B6198" t="s">
        <v>14824</v>
      </c>
      <c r="D6198">
        <v>0</v>
      </c>
      <c r="E6198">
        <v>0</v>
      </c>
      <c r="F6198">
        <v>0</v>
      </c>
      <c r="G6198" t="s">
        <v>16996</v>
      </c>
      <c r="K6198">
        <v>1.20474779853886E+18</v>
      </c>
      <c r="L6198" t="s">
        <v>16997</v>
      </c>
    </row>
    <row r="6199" spans="1:12" x14ac:dyDescent="0.2">
      <c r="A6199" s="1">
        <v>43810.542037037034</v>
      </c>
      <c r="B6199" t="s">
        <v>14467</v>
      </c>
      <c r="D6199">
        <v>0</v>
      </c>
      <c r="E6199">
        <v>0</v>
      </c>
      <c r="F6199">
        <v>0</v>
      </c>
      <c r="G6199" t="s">
        <v>16998</v>
      </c>
      <c r="K6199">
        <v>1.2047477962193999E+18</v>
      </c>
      <c r="L6199" t="s">
        <v>16999</v>
      </c>
    </row>
    <row r="6200" spans="1:12" x14ac:dyDescent="0.2">
      <c r="A6200" s="1">
        <v>43810.542037037034</v>
      </c>
      <c r="B6200" t="s">
        <v>15283</v>
      </c>
      <c r="D6200">
        <v>0</v>
      </c>
      <c r="E6200">
        <v>0</v>
      </c>
      <c r="F6200">
        <v>0</v>
      </c>
      <c r="G6200" t="s">
        <v>17000</v>
      </c>
      <c r="K6200">
        <v>1.20474779583346E+18</v>
      </c>
      <c r="L6200" t="s">
        <v>17001</v>
      </c>
    </row>
    <row r="6201" spans="1:12" x14ac:dyDescent="0.2">
      <c r="A6201" s="1">
        <v>43810.541990740741</v>
      </c>
      <c r="B6201" t="s">
        <v>15306</v>
      </c>
      <c r="D6201">
        <v>0</v>
      </c>
      <c r="E6201">
        <v>0</v>
      </c>
      <c r="F6201">
        <v>0</v>
      </c>
      <c r="G6201" t="s">
        <v>17002</v>
      </c>
      <c r="K6201">
        <v>1.2047477810024499E+18</v>
      </c>
      <c r="L6201" t="s">
        <v>17003</v>
      </c>
    </row>
    <row r="6202" spans="1:12" x14ac:dyDescent="0.2">
      <c r="A6202" s="1">
        <v>43810.541990740741</v>
      </c>
      <c r="B6202" t="s">
        <v>16801</v>
      </c>
      <c r="D6202">
        <v>0</v>
      </c>
      <c r="E6202">
        <v>0</v>
      </c>
      <c r="F6202">
        <v>0</v>
      </c>
      <c r="G6202" t="s">
        <v>17004</v>
      </c>
      <c r="K6202">
        <v>1.2047477801132101E+18</v>
      </c>
      <c r="L6202" t="s">
        <v>17005</v>
      </c>
    </row>
    <row r="6203" spans="1:12" x14ac:dyDescent="0.2">
      <c r="A6203" s="1">
        <v>43810.541990740741</v>
      </c>
      <c r="B6203" t="s">
        <v>14912</v>
      </c>
      <c r="D6203">
        <v>0</v>
      </c>
      <c r="E6203">
        <v>0</v>
      </c>
      <c r="F6203">
        <v>0</v>
      </c>
      <c r="G6203" t="s">
        <v>17006</v>
      </c>
      <c r="K6203">
        <v>1.20474777994128E+18</v>
      </c>
      <c r="L6203" t="s">
        <v>17007</v>
      </c>
    </row>
    <row r="6204" spans="1:12" x14ac:dyDescent="0.2">
      <c r="A6204" s="1">
        <v>43810.541990740741</v>
      </c>
      <c r="B6204" t="s">
        <v>14957</v>
      </c>
      <c r="D6204">
        <v>0</v>
      </c>
      <c r="E6204">
        <v>0</v>
      </c>
      <c r="F6204">
        <v>0</v>
      </c>
      <c r="G6204" t="s">
        <v>17008</v>
      </c>
      <c r="K6204">
        <v>1.2047477787878001E+18</v>
      </c>
      <c r="L6204" t="s">
        <v>17009</v>
      </c>
    </row>
    <row r="6205" spans="1:12" x14ac:dyDescent="0.2">
      <c r="A6205" s="1">
        <v>43810.541967592595</v>
      </c>
      <c r="B6205" t="s">
        <v>15669</v>
      </c>
      <c r="D6205">
        <v>0</v>
      </c>
      <c r="E6205">
        <v>1</v>
      </c>
      <c r="F6205">
        <v>0</v>
      </c>
      <c r="G6205" t="s">
        <v>17010</v>
      </c>
      <c r="K6205">
        <v>1.2047477715191601E+18</v>
      </c>
      <c r="L6205" t="s">
        <v>17011</v>
      </c>
    </row>
    <row r="6206" spans="1:12" x14ac:dyDescent="0.2">
      <c r="A6206" s="1">
        <v>43810.541944444441</v>
      </c>
      <c r="B6206" t="s">
        <v>15735</v>
      </c>
      <c r="D6206">
        <v>0</v>
      </c>
      <c r="E6206">
        <v>0</v>
      </c>
      <c r="F6206">
        <v>0</v>
      </c>
      <c r="G6206" t="s">
        <v>16978</v>
      </c>
      <c r="K6206">
        <v>1.2047477644768599E+18</v>
      </c>
      <c r="L6206" t="s">
        <v>17012</v>
      </c>
    </row>
    <row r="6207" spans="1:12" x14ac:dyDescent="0.2">
      <c r="A6207" s="1">
        <v>43810.541909722226</v>
      </c>
      <c r="B6207" t="s">
        <v>14523</v>
      </c>
      <c r="D6207">
        <v>0</v>
      </c>
      <c r="E6207">
        <v>0</v>
      </c>
      <c r="F6207">
        <v>0</v>
      </c>
      <c r="G6207" t="s">
        <v>17013</v>
      </c>
      <c r="K6207">
        <v>1.2047477521162399E+18</v>
      </c>
      <c r="L6207" t="s">
        <v>17014</v>
      </c>
    </row>
    <row r="6208" spans="1:12" x14ac:dyDescent="0.2">
      <c r="A6208" s="1">
        <v>43810.541909722226</v>
      </c>
      <c r="B6208" t="s">
        <v>14740</v>
      </c>
      <c r="D6208">
        <v>0</v>
      </c>
      <c r="E6208">
        <v>0</v>
      </c>
      <c r="F6208">
        <v>0</v>
      </c>
      <c r="G6208" t="s">
        <v>17015</v>
      </c>
      <c r="K6208">
        <v>1.2047477509795699E+18</v>
      </c>
      <c r="L6208" t="s">
        <v>17016</v>
      </c>
    </row>
    <row r="6209" spans="1:12" x14ac:dyDescent="0.2">
      <c r="A6209" s="1">
        <v>43810.541909722226</v>
      </c>
      <c r="B6209" t="s">
        <v>14887</v>
      </c>
      <c r="D6209">
        <v>0</v>
      </c>
      <c r="E6209">
        <v>0</v>
      </c>
      <c r="F6209">
        <v>0</v>
      </c>
      <c r="G6209" t="s">
        <v>17017</v>
      </c>
      <c r="K6209">
        <v>1.20474775030434E+18</v>
      </c>
      <c r="L6209" t="s">
        <v>17018</v>
      </c>
    </row>
    <row r="6210" spans="1:12" x14ac:dyDescent="0.2">
      <c r="A6210" s="1">
        <v>43810.541909722226</v>
      </c>
      <c r="B6210">
        <v>99779085</v>
      </c>
      <c r="D6210">
        <v>0</v>
      </c>
      <c r="E6210">
        <v>0</v>
      </c>
      <c r="F6210">
        <v>0</v>
      </c>
      <c r="G6210" t="s">
        <v>17019</v>
      </c>
      <c r="K6210">
        <v>1.2047477491173499E+18</v>
      </c>
      <c r="L6210" t="s">
        <v>17020</v>
      </c>
    </row>
    <row r="6211" spans="1:12" x14ac:dyDescent="0.2">
      <c r="A6211" s="1">
        <v>43810.541898148149</v>
      </c>
      <c r="B6211" t="s">
        <v>14464</v>
      </c>
      <c r="D6211">
        <v>0</v>
      </c>
      <c r="E6211">
        <v>0</v>
      </c>
      <c r="F6211">
        <v>0</v>
      </c>
      <c r="G6211" t="s">
        <v>17021</v>
      </c>
      <c r="K6211">
        <v>1.20474774720478E+18</v>
      </c>
      <c r="L6211" t="s">
        <v>17022</v>
      </c>
    </row>
    <row r="6212" spans="1:12" x14ac:dyDescent="0.2">
      <c r="A6212" s="1">
        <v>43810.541886574072</v>
      </c>
      <c r="B6212" t="s">
        <v>14603</v>
      </c>
      <c r="D6212">
        <v>0</v>
      </c>
      <c r="E6212">
        <v>0</v>
      </c>
      <c r="F6212">
        <v>0</v>
      </c>
      <c r="G6212" t="s">
        <v>17023</v>
      </c>
      <c r="K6212">
        <v>1.2047477410349199E+18</v>
      </c>
      <c r="L6212" t="s">
        <v>17024</v>
      </c>
    </row>
    <row r="6213" spans="1:12" x14ac:dyDescent="0.2">
      <c r="A6213" s="1">
        <v>43810.541886574072</v>
      </c>
      <c r="B6213" t="s">
        <v>14705</v>
      </c>
      <c r="D6213">
        <v>0</v>
      </c>
      <c r="E6213">
        <v>0</v>
      </c>
      <c r="F6213">
        <v>0</v>
      </c>
      <c r="G6213" t="s">
        <v>17025</v>
      </c>
      <c r="K6213">
        <v>1.20474774098462E+18</v>
      </c>
      <c r="L6213" t="s">
        <v>17026</v>
      </c>
    </row>
    <row r="6214" spans="1:12" x14ac:dyDescent="0.2">
      <c r="A6214" s="1">
        <v>43810.541875000003</v>
      </c>
      <c r="B6214" t="s">
        <v>14764</v>
      </c>
      <c r="D6214">
        <v>0</v>
      </c>
      <c r="E6214">
        <v>0</v>
      </c>
      <c r="F6214">
        <v>0</v>
      </c>
      <c r="G6214" t="s">
        <v>17027</v>
      </c>
      <c r="K6214">
        <v>1.2047477380653901E+18</v>
      </c>
      <c r="L6214" t="s">
        <v>17028</v>
      </c>
    </row>
    <row r="6215" spans="1:12" x14ac:dyDescent="0.2">
      <c r="A6215" s="1">
        <v>43810.541851851849</v>
      </c>
      <c r="B6215" t="s">
        <v>14393</v>
      </c>
      <c r="D6215">
        <v>0</v>
      </c>
      <c r="E6215">
        <v>0</v>
      </c>
      <c r="F6215">
        <v>0</v>
      </c>
      <c r="G6215" t="s">
        <v>17029</v>
      </c>
      <c r="K6215">
        <v>1.2047477298822799E+18</v>
      </c>
      <c r="L6215" t="s">
        <v>17030</v>
      </c>
    </row>
    <row r="6216" spans="1:12" x14ac:dyDescent="0.2">
      <c r="A6216" s="1">
        <v>43810.541828703703</v>
      </c>
      <c r="B6216" t="s">
        <v>15837</v>
      </c>
      <c r="D6216">
        <v>0</v>
      </c>
      <c r="E6216">
        <v>0</v>
      </c>
      <c r="F6216">
        <v>1</v>
      </c>
      <c r="G6216" t="s">
        <v>17031</v>
      </c>
      <c r="K6216">
        <v>1.20474772097776E+18</v>
      </c>
      <c r="L6216" t="s">
        <v>17032</v>
      </c>
    </row>
    <row r="6217" spans="1:12" x14ac:dyDescent="0.2">
      <c r="A6217" s="1">
        <v>43810.541817129626</v>
      </c>
      <c r="B6217" t="s">
        <v>15677</v>
      </c>
      <c r="D6217">
        <v>0</v>
      </c>
      <c r="E6217">
        <v>0</v>
      </c>
      <c r="F6217">
        <v>0</v>
      </c>
      <c r="G6217" t="s">
        <v>15460</v>
      </c>
      <c r="K6217">
        <v>1.20474771875475E+18</v>
      </c>
      <c r="L6217" t="s">
        <v>17033</v>
      </c>
    </row>
    <row r="6218" spans="1:12" x14ac:dyDescent="0.2">
      <c r="A6218" s="1">
        <v>43810.541805555556</v>
      </c>
      <c r="B6218" t="s">
        <v>14559</v>
      </c>
      <c r="D6218">
        <v>0</v>
      </c>
      <c r="E6218">
        <v>0</v>
      </c>
      <c r="F6218">
        <v>0</v>
      </c>
      <c r="G6218" t="s">
        <v>17034</v>
      </c>
      <c r="K6218">
        <v>1.2047477132602701E+18</v>
      </c>
      <c r="L6218" t="s">
        <v>17035</v>
      </c>
    </row>
    <row r="6219" spans="1:12" x14ac:dyDescent="0.2">
      <c r="A6219" s="1">
        <v>43810.541805555556</v>
      </c>
      <c r="B6219" t="s">
        <v>14731</v>
      </c>
      <c r="D6219">
        <v>0</v>
      </c>
      <c r="E6219">
        <v>0</v>
      </c>
      <c r="F6219">
        <v>0</v>
      </c>
      <c r="G6219" t="s">
        <v>17036</v>
      </c>
      <c r="K6219">
        <v>1.20474771294126E+18</v>
      </c>
      <c r="L6219" t="s">
        <v>17037</v>
      </c>
    </row>
    <row r="6220" spans="1:12" x14ac:dyDescent="0.2">
      <c r="A6220" s="1">
        <v>43810.541805555556</v>
      </c>
      <c r="B6220" t="s">
        <v>15043</v>
      </c>
      <c r="D6220">
        <v>0</v>
      </c>
      <c r="E6220">
        <v>0</v>
      </c>
      <c r="F6220">
        <v>0</v>
      </c>
      <c r="G6220" t="s">
        <v>17038</v>
      </c>
      <c r="K6220">
        <v>1.20474771244655E+18</v>
      </c>
      <c r="L6220" t="s">
        <v>17039</v>
      </c>
    </row>
    <row r="6221" spans="1:12" x14ac:dyDescent="0.2">
      <c r="A6221" s="1">
        <v>43810.541770833333</v>
      </c>
      <c r="B6221" t="s">
        <v>15065</v>
      </c>
      <c r="D6221">
        <v>0</v>
      </c>
      <c r="E6221">
        <v>0</v>
      </c>
      <c r="F6221">
        <v>0</v>
      </c>
      <c r="G6221" t="s">
        <v>17040</v>
      </c>
      <c r="K6221">
        <v>1.2047477009583501E+18</v>
      </c>
      <c r="L6221" t="s">
        <v>17041</v>
      </c>
    </row>
    <row r="6222" spans="1:12" x14ac:dyDescent="0.2">
      <c r="A6222" s="1">
        <v>43810.541770833333</v>
      </c>
      <c r="B6222" t="s">
        <v>14917</v>
      </c>
      <c r="D6222">
        <v>0</v>
      </c>
      <c r="E6222">
        <v>0</v>
      </c>
      <c r="F6222">
        <v>0</v>
      </c>
      <c r="G6222" t="s">
        <v>17042</v>
      </c>
      <c r="K6222">
        <v>1.2047477009205499E+18</v>
      </c>
      <c r="L6222" t="s">
        <v>17043</v>
      </c>
    </row>
    <row r="6223" spans="1:12" x14ac:dyDescent="0.2">
      <c r="A6223" s="1">
        <v>43810.541712962964</v>
      </c>
      <c r="B6223" t="s">
        <v>16821</v>
      </c>
      <c r="D6223">
        <v>0</v>
      </c>
      <c r="E6223">
        <v>0</v>
      </c>
      <c r="F6223">
        <v>0</v>
      </c>
      <c r="G6223" t="s">
        <v>17044</v>
      </c>
      <c r="K6223">
        <v>1.20474767925697E+18</v>
      </c>
      <c r="L6223" t="s">
        <v>17045</v>
      </c>
    </row>
    <row r="6224" spans="1:12" x14ac:dyDescent="0.2">
      <c r="A6224" s="1">
        <v>43810.541712962964</v>
      </c>
      <c r="B6224" t="s">
        <v>14396</v>
      </c>
      <c r="D6224">
        <v>0</v>
      </c>
      <c r="E6224">
        <v>0</v>
      </c>
      <c r="F6224">
        <v>0</v>
      </c>
      <c r="G6224" t="s">
        <v>17046</v>
      </c>
      <c r="K6224">
        <v>1.2047476786278899E+18</v>
      </c>
      <c r="L6224" t="s">
        <v>17047</v>
      </c>
    </row>
    <row r="6225" spans="1:12" x14ac:dyDescent="0.2">
      <c r="A6225" s="1">
        <v>43810.541655092595</v>
      </c>
      <c r="B6225" t="s">
        <v>14411</v>
      </c>
      <c r="D6225">
        <v>0</v>
      </c>
      <c r="E6225">
        <v>0</v>
      </c>
      <c r="F6225">
        <v>0</v>
      </c>
      <c r="G6225" t="s">
        <v>17048</v>
      </c>
      <c r="K6225">
        <v>1.20474765732077E+18</v>
      </c>
      <c r="L6225" t="s">
        <v>17049</v>
      </c>
    </row>
    <row r="6226" spans="1:12" x14ac:dyDescent="0.2">
      <c r="A6226" s="1">
        <v>43810.541643518518</v>
      </c>
      <c r="B6226" t="s">
        <v>14969</v>
      </c>
      <c r="D6226">
        <v>0</v>
      </c>
      <c r="E6226">
        <v>0</v>
      </c>
      <c r="F6226">
        <v>0</v>
      </c>
      <c r="G6226" t="s">
        <v>17050</v>
      </c>
      <c r="K6226">
        <v>1.20474765596608E+18</v>
      </c>
      <c r="L6226" t="s">
        <v>17051</v>
      </c>
    </row>
    <row r="6227" spans="1:12" x14ac:dyDescent="0.2">
      <c r="A6227" s="1">
        <v>43810.541631944441</v>
      </c>
      <c r="B6227" t="s">
        <v>14344</v>
      </c>
      <c r="D6227">
        <v>0</v>
      </c>
      <c r="E6227">
        <v>0</v>
      </c>
      <c r="F6227">
        <v>0</v>
      </c>
      <c r="G6227" t="s">
        <v>17052</v>
      </c>
      <c r="K6227">
        <v>1.2047476512265101E+18</v>
      </c>
      <c r="L6227" t="s">
        <v>17053</v>
      </c>
    </row>
    <row r="6228" spans="1:12" x14ac:dyDescent="0.2">
      <c r="A6228" s="1">
        <v>43810.541631944441</v>
      </c>
      <c r="B6228" t="s">
        <v>14987</v>
      </c>
      <c r="D6228">
        <v>0</v>
      </c>
      <c r="E6228">
        <v>0</v>
      </c>
      <c r="F6228">
        <v>0</v>
      </c>
      <c r="G6228" t="s">
        <v>17054</v>
      </c>
      <c r="K6228">
        <v>1.20474765065184E+18</v>
      </c>
      <c r="L6228" t="s">
        <v>17055</v>
      </c>
    </row>
    <row r="6229" spans="1:12" x14ac:dyDescent="0.2">
      <c r="A6229" s="1">
        <v>43810.541608796295</v>
      </c>
      <c r="B6229" t="s">
        <v>16683</v>
      </c>
      <c r="D6229">
        <v>0</v>
      </c>
      <c r="E6229">
        <v>0</v>
      </c>
      <c r="F6229">
        <v>0</v>
      </c>
      <c r="G6229" t="s">
        <v>17056</v>
      </c>
      <c r="K6229">
        <v>1.2047476415796201E+18</v>
      </c>
      <c r="L6229" t="s">
        <v>17057</v>
      </c>
    </row>
    <row r="6230" spans="1:12" x14ac:dyDescent="0.2">
      <c r="A6230" s="1">
        <v>43810.541608796295</v>
      </c>
      <c r="B6230" t="s">
        <v>14494</v>
      </c>
      <c r="D6230">
        <v>0</v>
      </c>
      <c r="E6230">
        <v>0</v>
      </c>
      <c r="F6230">
        <v>0</v>
      </c>
      <c r="G6230" t="s">
        <v>17058</v>
      </c>
      <c r="K6230">
        <v>1.20474764156703E+18</v>
      </c>
      <c r="L6230" t="s">
        <v>17059</v>
      </c>
    </row>
    <row r="6231" spans="1:12" x14ac:dyDescent="0.2">
      <c r="A6231" s="1">
        <v>43810.541562500002</v>
      </c>
      <c r="B6231" t="s">
        <v>15008</v>
      </c>
      <c r="D6231">
        <v>0</v>
      </c>
      <c r="E6231">
        <v>0</v>
      </c>
      <c r="F6231">
        <v>0</v>
      </c>
      <c r="G6231" t="s">
        <v>17060</v>
      </c>
      <c r="K6231">
        <v>1.20474762543149E+18</v>
      </c>
      <c r="L6231" t="s">
        <v>17061</v>
      </c>
    </row>
    <row r="6232" spans="1:12" x14ac:dyDescent="0.2">
      <c r="A6232" s="1">
        <v>43810.541412037041</v>
      </c>
      <c r="B6232" t="s">
        <v>14824</v>
      </c>
      <c r="D6232">
        <v>0</v>
      </c>
      <c r="E6232">
        <v>0</v>
      </c>
      <c r="F6232">
        <v>0</v>
      </c>
      <c r="G6232" t="s">
        <v>17062</v>
      </c>
      <c r="K6232">
        <v>1.2047475707671099E+18</v>
      </c>
      <c r="L6232" t="s">
        <v>17063</v>
      </c>
    </row>
    <row r="6233" spans="1:12" x14ac:dyDescent="0.2">
      <c r="A6233" s="1">
        <v>43810.541412037041</v>
      </c>
      <c r="B6233" t="s">
        <v>14755</v>
      </c>
      <c r="D6233">
        <v>0</v>
      </c>
      <c r="E6233">
        <v>1</v>
      </c>
      <c r="F6233">
        <v>1</v>
      </c>
      <c r="G6233" t="s">
        <v>17064</v>
      </c>
      <c r="K6233">
        <v>1.2047475705448E+18</v>
      </c>
      <c r="L6233" t="s">
        <v>17065</v>
      </c>
    </row>
    <row r="6234" spans="1:12" x14ac:dyDescent="0.2">
      <c r="A6234" s="1">
        <v>43810.541412037041</v>
      </c>
      <c r="B6234" t="s">
        <v>14556</v>
      </c>
      <c r="D6234">
        <v>0</v>
      </c>
      <c r="E6234">
        <v>0</v>
      </c>
      <c r="F6234">
        <v>0</v>
      </c>
      <c r="G6234" t="s">
        <v>17066</v>
      </c>
      <c r="K6234">
        <v>1.2047475697437E+18</v>
      </c>
      <c r="L6234" t="s">
        <v>17067</v>
      </c>
    </row>
    <row r="6235" spans="1:12" x14ac:dyDescent="0.2">
      <c r="A6235" s="1">
        <v>43810.541412037041</v>
      </c>
      <c r="B6235" t="s">
        <v>14347</v>
      </c>
      <c r="D6235">
        <v>0</v>
      </c>
      <c r="E6235">
        <v>0</v>
      </c>
      <c r="F6235">
        <v>0</v>
      </c>
      <c r="G6235" t="s">
        <v>17068</v>
      </c>
      <c r="K6235">
        <v>1.20474756973535E+18</v>
      </c>
      <c r="L6235" t="s">
        <v>17069</v>
      </c>
    </row>
    <row r="6236" spans="1:12" x14ac:dyDescent="0.2">
      <c r="A6236" s="1">
        <v>43810.541412037041</v>
      </c>
      <c r="B6236" t="s">
        <v>14461</v>
      </c>
      <c r="D6236">
        <v>0</v>
      </c>
      <c r="E6236">
        <v>0</v>
      </c>
      <c r="F6236">
        <v>0</v>
      </c>
      <c r="G6236" t="s">
        <v>17070</v>
      </c>
      <c r="K6236">
        <v>1.2047475697311301E+18</v>
      </c>
      <c r="L6236" t="s">
        <v>17071</v>
      </c>
    </row>
    <row r="6237" spans="1:12" x14ac:dyDescent="0.2">
      <c r="A6237" s="1">
        <v>43810.541412037041</v>
      </c>
      <c r="B6237" t="s">
        <v>14946</v>
      </c>
      <c r="D6237">
        <v>0</v>
      </c>
      <c r="E6237">
        <v>0</v>
      </c>
      <c r="F6237">
        <v>0</v>
      </c>
      <c r="G6237" t="s">
        <v>17072</v>
      </c>
      <c r="K6237">
        <v>1.2047475697227699E+18</v>
      </c>
      <c r="L6237" t="s">
        <v>17073</v>
      </c>
    </row>
    <row r="6238" spans="1:12" x14ac:dyDescent="0.2">
      <c r="A6238" s="1">
        <v>43810.541400462964</v>
      </c>
      <c r="B6238" t="s">
        <v>15504</v>
      </c>
      <c r="D6238">
        <v>0</v>
      </c>
      <c r="E6238">
        <v>0</v>
      </c>
      <c r="F6238">
        <v>0</v>
      </c>
      <c r="G6238" t="s">
        <v>17074</v>
      </c>
      <c r="K6238">
        <v>1.2047475673152E+18</v>
      </c>
      <c r="L6238" t="s">
        <v>17075</v>
      </c>
    </row>
    <row r="6239" spans="1:12" x14ac:dyDescent="0.2">
      <c r="A6239" s="1">
        <v>43810.541388888887</v>
      </c>
      <c r="B6239" t="s">
        <v>15541</v>
      </c>
      <c r="D6239">
        <v>0</v>
      </c>
      <c r="E6239">
        <v>0</v>
      </c>
      <c r="F6239">
        <v>0</v>
      </c>
      <c r="G6239" t="s">
        <v>17076</v>
      </c>
      <c r="K6239">
        <v>1.2047475604408E+18</v>
      </c>
      <c r="L6239" t="s">
        <v>17077</v>
      </c>
    </row>
    <row r="6240" spans="1:12" x14ac:dyDescent="0.2">
      <c r="A6240" s="1">
        <v>43810.541388888887</v>
      </c>
      <c r="B6240" t="s">
        <v>14782</v>
      </c>
      <c r="D6240">
        <v>0</v>
      </c>
      <c r="E6240">
        <v>0</v>
      </c>
      <c r="F6240">
        <v>0</v>
      </c>
      <c r="G6240" t="s">
        <v>17078</v>
      </c>
      <c r="K6240">
        <v>1.20474756016818E+18</v>
      </c>
      <c r="L6240" t="s">
        <v>17079</v>
      </c>
    </row>
    <row r="6241" spans="1:12" x14ac:dyDescent="0.2">
      <c r="A6241" s="1">
        <v>43810.541388888887</v>
      </c>
      <c r="B6241" t="s">
        <v>14518</v>
      </c>
      <c r="D6241">
        <v>0</v>
      </c>
      <c r="E6241">
        <v>0</v>
      </c>
      <c r="F6241">
        <v>0</v>
      </c>
      <c r="G6241" t="s">
        <v>17080</v>
      </c>
      <c r="K6241">
        <v>1.2047475601555899E+18</v>
      </c>
      <c r="L6241" t="s">
        <v>17081</v>
      </c>
    </row>
    <row r="6242" spans="1:12" x14ac:dyDescent="0.2">
      <c r="A6242" s="1">
        <v>43810.541377314818</v>
      </c>
      <c r="B6242" t="s">
        <v>15037</v>
      </c>
      <c r="D6242">
        <v>0</v>
      </c>
      <c r="E6242">
        <v>0</v>
      </c>
      <c r="F6242">
        <v>0</v>
      </c>
      <c r="G6242" t="s">
        <v>17082</v>
      </c>
      <c r="K6242">
        <v>1.2047475596186501E+18</v>
      </c>
      <c r="L6242" t="s">
        <v>17083</v>
      </c>
    </row>
    <row r="6243" spans="1:12" x14ac:dyDescent="0.2">
      <c r="A6243" s="1">
        <v>43810.541145833333</v>
      </c>
      <c r="B6243" t="s">
        <v>17084</v>
      </c>
      <c r="D6243">
        <v>8</v>
      </c>
      <c r="E6243">
        <v>229</v>
      </c>
      <c r="F6243">
        <v>287</v>
      </c>
      <c r="G6243" t="s">
        <v>17085</v>
      </c>
      <c r="K6243">
        <v>1.2047474747133901E+18</v>
      </c>
      <c r="L6243" t="s">
        <v>17086</v>
      </c>
    </row>
    <row r="6244" spans="1:12" x14ac:dyDescent="0.2">
      <c r="A6244" s="1">
        <v>43810.541087962964</v>
      </c>
      <c r="B6244" t="s">
        <v>17087</v>
      </c>
      <c r="D6244">
        <v>0</v>
      </c>
      <c r="E6244">
        <v>0</v>
      </c>
      <c r="F6244">
        <v>0</v>
      </c>
      <c r="G6244" t="s">
        <v>17088</v>
      </c>
      <c r="K6244">
        <v>1.2047474514643999E+18</v>
      </c>
      <c r="L6244" t="s">
        <v>17089</v>
      </c>
    </row>
    <row r="6245" spans="1:12" x14ac:dyDescent="0.2">
      <c r="A6245" s="1">
        <v>43810.540995370371</v>
      </c>
      <c r="B6245" t="s">
        <v>15401</v>
      </c>
      <c r="D6245">
        <v>0</v>
      </c>
      <c r="E6245">
        <v>0</v>
      </c>
      <c r="F6245">
        <v>0</v>
      </c>
      <c r="G6245" t="s">
        <v>17090</v>
      </c>
      <c r="K6245">
        <v>1.2047474206152801E+18</v>
      </c>
      <c r="L6245" t="s">
        <v>17091</v>
      </c>
    </row>
    <row r="6246" spans="1:12" x14ac:dyDescent="0.2">
      <c r="A6246" s="1">
        <v>43810.540960648148</v>
      </c>
      <c r="B6246" t="s">
        <v>15799</v>
      </c>
      <c r="D6246">
        <v>0</v>
      </c>
      <c r="E6246">
        <v>0</v>
      </c>
      <c r="F6246">
        <v>0</v>
      </c>
      <c r="G6246" t="s">
        <v>17092</v>
      </c>
      <c r="K6246">
        <v>1.2047474085608E+18</v>
      </c>
      <c r="L6246" t="s">
        <v>17093</v>
      </c>
    </row>
    <row r="6247" spans="1:12" x14ac:dyDescent="0.2">
      <c r="A6247" s="1">
        <v>43810.540925925925</v>
      </c>
      <c r="B6247" t="s">
        <v>15494</v>
      </c>
      <c r="D6247">
        <v>0</v>
      </c>
      <c r="E6247">
        <v>0</v>
      </c>
      <c r="F6247">
        <v>0</v>
      </c>
      <c r="G6247" t="s">
        <v>16017</v>
      </c>
      <c r="K6247">
        <v>1.2047473960240699E+18</v>
      </c>
      <c r="L6247" t="s">
        <v>17094</v>
      </c>
    </row>
    <row r="6248" spans="1:12" x14ac:dyDescent="0.2">
      <c r="A6248" s="1">
        <v>43810.540925925925</v>
      </c>
      <c r="B6248" t="s">
        <v>15369</v>
      </c>
      <c r="D6248">
        <v>0</v>
      </c>
      <c r="E6248">
        <v>0</v>
      </c>
      <c r="F6248">
        <v>0</v>
      </c>
      <c r="G6248" t="s">
        <v>17095</v>
      </c>
      <c r="K6248">
        <v>1.2047473955501E+18</v>
      </c>
      <c r="L6248" t="s">
        <v>17096</v>
      </c>
    </row>
    <row r="6249" spans="1:12" x14ac:dyDescent="0.2">
      <c r="A6249" s="1">
        <v>43810.540636574071</v>
      </c>
      <c r="B6249" t="s">
        <v>17097</v>
      </c>
      <c r="D6249">
        <v>0</v>
      </c>
      <c r="E6249">
        <v>0</v>
      </c>
      <c r="F6249">
        <v>0</v>
      </c>
      <c r="G6249" t="s">
        <v>17098</v>
      </c>
      <c r="K6249">
        <v>1.2047472903863199E+18</v>
      </c>
      <c r="L6249" t="s">
        <v>17099</v>
      </c>
    </row>
    <row r="6250" spans="1:12" x14ac:dyDescent="0.2">
      <c r="A6250" s="1">
        <v>43810.540208333332</v>
      </c>
      <c r="B6250" t="s">
        <v>17100</v>
      </c>
      <c r="D6250">
        <v>1</v>
      </c>
      <c r="E6250">
        <v>0</v>
      </c>
      <c r="F6250">
        <v>4</v>
      </c>
      <c r="G6250" t="s">
        <v>17101</v>
      </c>
      <c r="K6250">
        <v>1.2047471332844201E+18</v>
      </c>
      <c r="L6250" t="s">
        <v>17102</v>
      </c>
    </row>
    <row r="6251" spans="1:12" x14ac:dyDescent="0.2">
      <c r="A6251" s="1">
        <v>43810.54010416667</v>
      </c>
      <c r="B6251" t="s">
        <v>17103</v>
      </c>
      <c r="D6251">
        <v>1</v>
      </c>
      <c r="E6251">
        <v>0</v>
      </c>
      <c r="F6251">
        <v>0</v>
      </c>
      <c r="G6251" t="s">
        <v>17104</v>
      </c>
      <c r="K6251">
        <v>1.20474709499889E+18</v>
      </c>
      <c r="L6251" t="s">
        <v>17105</v>
      </c>
    </row>
    <row r="6252" spans="1:12" x14ac:dyDescent="0.2">
      <c r="A6252" s="1">
        <v>43810.540081018517</v>
      </c>
      <c r="B6252" t="s">
        <v>17106</v>
      </c>
      <c r="D6252">
        <v>11</v>
      </c>
      <c r="E6252">
        <v>12</v>
      </c>
      <c r="F6252">
        <v>32</v>
      </c>
      <c r="G6252" t="s">
        <v>17107</v>
      </c>
      <c r="K6252">
        <v>1.2047470863082701E+18</v>
      </c>
      <c r="L6252" t="s">
        <v>17108</v>
      </c>
    </row>
    <row r="6253" spans="1:12" x14ac:dyDescent="0.2">
      <c r="A6253" s="1">
        <v>43810.539768518516</v>
      </c>
      <c r="B6253" t="s">
        <v>17109</v>
      </c>
      <c r="D6253">
        <v>9</v>
      </c>
      <c r="E6253">
        <v>6</v>
      </c>
      <c r="F6253">
        <v>13</v>
      </c>
      <c r="G6253" t="s">
        <v>17110</v>
      </c>
      <c r="K6253">
        <v>1.20474697569185E+18</v>
      </c>
      <c r="L6253" t="s">
        <v>17111</v>
      </c>
    </row>
    <row r="6254" spans="1:12" x14ac:dyDescent="0.2">
      <c r="A6254" s="1">
        <v>43810.539699074077</v>
      </c>
      <c r="B6254" t="s">
        <v>17112</v>
      </c>
      <c r="D6254">
        <v>0</v>
      </c>
      <c r="E6254">
        <v>4</v>
      </c>
      <c r="F6254">
        <v>10</v>
      </c>
      <c r="G6254" t="s">
        <v>17113</v>
      </c>
      <c r="K6254">
        <v>1.2047469493306399E+18</v>
      </c>
      <c r="L6254" t="s">
        <v>17114</v>
      </c>
    </row>
    <row r="6255" spans="1:12" x14ac:dyDescent="0.2">
      <c r="A6255" s="1">
        <v>43810.539502314816</v>
      </c>
      <c r="B6255" t="s">
        <v>17115</v>
      </c>
      <c r="D6255">
        <v>0</v>
      </c>
      <c r="E6255">
        <v>0</v>
      </c>
      <c r="F6255">
        <v>0</v>
      </c>
      <c r="G6255" t="s">
        <v>17116</v>
      </c>
      <c r="K6255">
        <v>1.20474687820367E+18</v>
      </c>
      <c r="L6255" t="s">
        <v>17117</v>
      </c>
    </row>
    <row r="6256" spans="1:12" x14ac:dyDescent="0.2">
      <c r="A6256" s="1">
        <v>43810.539375</v>
      </c>
      <c r="B6256" t="s">
        <v>17118</v>
      </c>
      <c r="D6256">
        <v>0</v>
      </c>
      <c r="E6256">
        <v>0</v>
      </c>
      <c r="F6256">
        <v>1</v>
      </c>
      <c r="G6256" t="s">
        <v>17119</v>
      </c>
      <c r="K6256">
        <v>1.2047468303760499E+18</v>
      </c>
      <c r="L6256" t="s">
        <v>17120</v>
      </c>
    </row>
    <row r="6257" spans="1:12" x14ac:dyDescent="0.2">
      <c r="A6257" s="1">
        <v>43810.539317129631</v>
      </c>
      <c r="B6257" t="s">
        <v>14030</v>
      </c>
      <c r="D6257">
        <v>0</v>
      </c>
      <c r="E6257">
        <v>0</v>
      </c>
      <c r="F6257">
        <v>0</v>
      </c>
      <c r="G6257" t="s">
        <v>17121</v>
      </c>
      <c r="K6257">
        <v>1.20474681225665E+18</v>
      </c>
      <c r="L6257" t="s">
        <v>17122</v>
      </c>
    </row>
    <row r="6258" spans="1:12" x14ac:dyDescent="0.2">
      <c r="A6258" s="1">
        <v>43810.538969907408</v>
      </c>
      <c r="B6258" t="s">
        <v>17123</v>
      </c>
      <c r="C6258" t="s">
        <v>721</v>
      </c>
      <c r="D6258">
        <v>1</v>
      </c>
      <c r="E6258">
        <v>7</v>
      </c>
      <c r="F6258">
        <v>27</v>
      </c>
      <c r="G6258" t="s">
        <v>17124</v>
      </c>
      <c r="K6258">
        <v>1.2047466849385001E+18</v>
      </c>
      <c r="L6258" t="s">
        <v>17125</v>
      </c>
    </row>
    <row r="6259" spans="1:12" x14ac:dyDescent="0.2">
      <c r="A6259" s="1">
        <v>43810.538877314815</v>
      </c>
      <c r="B6259" t="s">
        <v>17126</v>
      </c>
      <c r="D6259">
        <v>0</v>
      </c>
      <c r="E6259">
        <v>0</v>
      </c>
      <c r="F6259">
        <v>0</v>
      </c>
      <c r="G6259" t="s">
        <v>17127</v>
      </c>
      <c r="K6259">
        <v>1.2047466514931699E+18</v>
      </c>
      <c r="L6259" t="s">
        <v>17128</v>
      </c>
    </row>
    <row r="6260" spans="1:12" x14ac:dyDescent="0.2">
      <c r="A6260" s="1">
        <v>43810.538622685184</v>
      </c>
      <c r="B6260" t="s">
        <v>17129</v>
      </c>
      <c r="D6260">
        <v>0</v>
      </c>
      <c r="E6260">
        <v>1</v>
      </c>
      <c r="F6260">
        <v>0</v>
      </c>
      <c r="G6260" t="s">
        <v>17130</v>
      </c>
      <c r="K6260">
        <v>1.2047465586396201E+18</v>
      </c>
      <c r="L6260" t="s">
        <v>17131</v>
      </c>
    </row>
    <row r="6261" spans="1:12" x14ac:dyDescent="0.2">
      <c r="A6261" s="1">
        <v>43810.537951388891</v>
      </c>
      <c r="B6261" t="s">
        <v>15819</v>
      </c>
      <c r="D6261">
        <v>0</v>
      </c>
      <c r="E6261">
        <v>2</v>
      </c>
      <c r="F6261">
        <v>0</v>
      </c>
      <c r="G6261" t="s">
        <v>17132</v>
      </c>
      <c r="K6261">
        <v>1.2047463144892301E+18</v>
      </c>
      <c r="L6261" t="s">
        <v>17133</v>
      </c>
    </row>
    <row r="6262" spans="1:12" x14ac:dyDescent="0.2">
      <c r="A6262" s="1">
        <v>43810.536527777775</v>
      </c>
      <c r="B6262" t="s">
        <v>17134</v>
      </c>
      <c r="D6262">
        <v>11</v>
      </c>
      <c r="E6262">
        <v>1</v>
      </c>
      <c r="F6262">
        <v>2</v>
      </c>
      <c r="G6262" t="s">
        <v>17135</v>
      </c>
      <c r="K6262">
        <v>1.20474580194943E+18</v>
      </c>
      <c r="L6262" t="s">
        <v>17136</v>
      </c>
    </row>
    <row r="6263" spans="1:12" x14ac:dyDescent="0.2">
      <c r="A6263" s="1">
        <v>43810.536481481482</v>
      </c>
      <c r="B6263" t="s">
        <v>17137</v>
      </c>
      <c r="D6263">
        <v>0</v>
      </c>
      <c r="E6263">
        <v>1</v>
      </c>
      <c r="F6263">
        <v>1</v>
      </c>
      <c r="G6263" t="s">
        <v>17138</v>
      </c>
      <c r="K6263">
        <v>1.2047457848282801E+18</v>
      </c>
      <c r="L6263" t="s">
        <v>17139</v>
      </c>
    </row>
    <row r="6264" spans="1:12" x14ac:dyDescent="0.2">
      <c r="A6264" s="1">
        <v>43810.536273148151</v>
      </c>
      <c r="B6264" t="s">
        <v>13642</v>
      </c>
      <c r="D6264">
        <v>30</v>
      </c>
      <c r="E6264">
        <v>191</v>
      </c>
      <c r="F6264">
        <v>268</v>
      </c>
      <c r="G6264" t="s">
        <v>17140</v>
      </c>
      <c r="K6264">
        <v>1.2047457090456E+18</v>
      </c>
      <c r="L6264" t="s">
        <v>17141</v>
      </c>
    </row>
    <row r="6265" spans="1:12" x14ac:dyDescent="0.2">
      <c r="A6265" s="1">
        <v>43810.536168981482</v>
      </c>
      <c r="B6265" t="s">
        <v>17142</v>
      </c>
      <c r="D6265">
        <v>1</v>
      </c>
      <c r="E6265">
        <v>1</v>
      </c>
      <c r="F6265">
        <v>3</v>
      </c>
      <c r="G6265" t="s">
        <v>17143</v>
      </c>
      <c r="K6265">
        <v>1.2047456682476401E+18</v>
      </c>
      <c r="L6265" t="s">
        <v>17144</v>
      </c>
    </row>
    <row r="6266" spans="1:12" x14ac:dyDescent="0.2">
      <c r="A6266" s="1">
        <v>43810.536030092589</v>
      </c>
      <c r="B6266" t="s">
        <v>17145</v>
      </c>
      <c r="D6266">
        <v>0</v>
      </c>
      <c r="E6266">
        <v>0</v>
      </c>
      <c r="F6266">
        <v>1</v>
      </c>
      <c r="G6266" t="s">
        <v>17146</v>
      </c>
      <c r="K6266">
        <v>1.20474561871711E+18</v>
      </c>
      <c r="L6266" t="s">
        <v>17147</v>
      </c>
    </row>
    <row r="6267" spans="1:12" x14ac:dyDescent="0.2">
      <c r="A6267" s="1">
        <v>43810.534722222219</v>
      </c>
      <c r="B6267" t="s">
        <v>17148</v>
      </c>
      <c r="D6267">
        <v>8</v>
      </c>
      <c r="E6267">
        <v>4</v>
      </c>
      <c r="F6267">
        <v>27</v>
      </c>
      <c r="G6267" t="s">
        <v>17149</v>
      </c>
      <c r="K6267">
        <v>1.2047451461616599E+18</v>
      </c>
      <c r="L6267" t="s">
        <v>17150</v>
      </c>
    </row>
    <row r="6268" spans="1:12" x14ac:dyDescent="0.2">
      <c r="A6268" s="1">
        <v>43810.534502314818</v>
      </c>
      <c r="B6268" t="s">
        <v>17151</v>
      </c>
      <c r="D6268">
        <v>0</v>
      </c>
      <c r="E6268">
        <v>2</v>
      </c>
      <c r="F6268">
        <v>1</v>
      </c>
      <c r="G6268" t="s">
        <v>17152</v>
      </c>
      <c r="K6268">
        <v>1.20474506490542E+18</v>
      </c>
      <c r="L6268" t="s">
        <v>17153</v>
      </c>
    </row>
    <row r="6269" spans="1:12" x14ac:dyDescent="0.2">
      <c r="A6269" s="1">
        <v>43810.534143518518</v>
      </c>
      <c r="B6269" t="s">
        <v>17154</v>
      </c>
      <c r="C6269" t="s">
        <v>17155</v>
      </c>
      <c r="D6269">
        <v>0</v>
      </c>
      <c r="E6269">
        <v>0</v>
      </c>
      <c r="F6269">
        <v>0</v>
      </c>
      <c r="G6269" t="s">
        <v>17156</v>
      </c>
      <c r="K6269">
        <v>1.2047449370168801E+18</v>
      </c>
      <c r="L6269" t="s">
        <v>17157</v>
      </c>
    </row>
    <row r="6270" spans="1:12" x14ac:dyDescent="0.2">
      <c r="A6270" s="1">
        <v>43810.534108796295</v>
      </c>
      <c r="B6270" t="s">
        <v>17158</v>
      </c>
      <c r="C6270" t="s">
        <v>17159</v>
      </c>
      <c r="D6270">
        <v>3</v>
      </c>
      <c r="E6270">
        <v>0</v>
      </c>
      <c r="F6270">
        <v>1</v>
      </c>
      <c r="G6270" t="s">
        <v>17160</v>
      </c>
      <c r="K6270">
        <v>1.2047449246562701E+18</v>
      </c>
      <c r="L6270" t="s">
        <v>17161</v>
      </c>
    </row>
    <row r="6271" spans="1:12" x14ac:dyDescent="0.2">
      <c r="A6271" s="1">
        <v>43810.533078703702</v>
      </c>
      <c r="B6271" t="s">
        <v>17162</v>
      </c>
      <c r="C6271" t="s">
        <v>17163</v>
      </c>
      <c r="D6271">
        <v>1</v>
      </c>
      <c r="E6271">
        <v>0</v>
      </c>
      <c r="F6271">
        <v>0</v>
      </c>
      <c r="G6271" t="s">
        <v>17164</v>
      </c>
      <c r="K6271">
        <v>1.2047445492241001E+18</v>
      </c>
      <c r="L6271" t="s">
        <v>17165</v>
      </c>
    </row>
    <row r="6272" spans="1:12" x14ac:dyDescent="0.2">
      <c r="A6272" s="1">
        <v>43810.533020833333</v>
      </c>
      <c r="B6272" t="s">
        <v>17166</v>
      </c>
      <c r="D6272">
        <v>0</v>
      </c>
      <c r="E6272">
        <v>0</v>
      </c>
      <c r="F6272">
        <v>0</v>
      </c>
      <c r="G6272" t="s">
        <v>17167</v>
      </c>
      <c r="K6272">
        <v>1.2047445308572201E+18</v>
      </c>
      <c r="L6272" t="s">
        <v>17168</v>
      </c>
    </row>
    <row r="6273" spans="1:12" x14ac:dyDescent="0.2">
      <c r="A6273" s="1">
        <v>43810.532858796294</v>
      </c>
      <c r="B6273" t="s">
        <v>3046</v>
      </c>
      <c r="D6273">
        <v>1</v>
      </c>
      <c r="E6273">
        <v>4</v>
      </c>
      <c r="F6273">
        <v>9</v>
      </c>
      <c r="G6273" t="s">
        <v>17169</v>
      </c>
      <c r="K6273">
        <v>1.2047444711597199E+18</v>
      </c>
      <c r="L6273" t="s">
        <v>17170</v>
      </c>
    </row>
    <row r="6274" spans="1:12" x14ac:dyDescent="0.2">
      <c r="A6274" s="1">
        <v>43810.532002314816</v>
      </c>
      <c r="B6274" t="s">
        <v>9320</v>
      </c>
      <c r="D6274">
        <v>0</v>
      </c>
      <c r="E6274">
        <v>0</v>
      </c>
      <c r="F6274">
        <v>2</v>
      </c>
      <c r="G6274" t="s">
        <v>17171</v>
      </c>
      <c r="K6274">
        <v>1.2047441609237901E+18</v>
      </c>
      <c r="L6274" t="s">
        <v>17172</v>
      </c>
    </row>
    <row r="6275" spans="1:12" x14ac:dyDescent="0.2">
      <c r="A6275" s="1">
        <v>43810.531851851854</v>
      </c>
      <c r="B6275" t="s">
        <v>17173</v>
      </c>
      <c r="D6275">
        <v>1</v>
      </c>
      <c r="E6275">
        <v>0</v>
      </c>
      <c r="F6275">
        <v>0</v>
      </c>
      <c r="G6275" t="s">
        <v>17174</v>
      </c>
      <c r="K6275">
        <v>1.2047441067292401E+18</v>
      </c>
      <c r="L6275" t="s">
        <v>17175</v>
      </c>
    </row>
    <row r="6276" spans="1:12" x14ac:dyDescent="0.2">
      <c r="A6276" s="1">
        <v>43810.531597222223</v>
      </c>
      <c r="B6276" t="s">
        <v>15099</v>
      </c>
      <c r="D6276">
        <v>0</v>
      </c>
      <c r="E6276">
        <v>2</v>
      </c>
      <c r="F6276">
        <v>16</v>
      </c>
      <c r="G6276" t="s">
        <v>17176</v>
      </c>
      <c r="K6276">
        <v>1.2047440142238799E+18</v>
      </c>
      <c r="L6276" t="s">
        <v>17177</v>
      </c>
    </row>
    <row r="6277" spans="1:12" x14ac:dyDescent="0.2">
      <c r="A6277" s="1">
        <v>43810.531273148146</v>
      </c>
      <c r="B6277" t="s">
        <v>17178</v>
      </c>
      <c r="D6277">
        <v>3</v>
      </c>
      <c r="E6277">
        <v>4</v>
      </c>
      <c r="F6277">
        <v>4</v>
      </c>
      <c r="G6277" t="s">
        <v>17179</v>
      </c>
      <c r="K6277">
        <v>1.20474389541183E+18</v>
      </c>
      <c r="L6277" t="s">
        <v>17180</v>
      </c>
    </row>
    <row r="6278" spans="1:12" x14ac:dyDescent="0.2">
      <c r="A6278" s="1">
        <v>43810.531238425923</v>
      </c>
      <c r="B6278" t="s">
        <v>17181</v>
      </c>
      <c r="C6278" t="s">
        <v>17182</v>
      </c>
      <c r="D6278">
        <v>0</v>
      </c>
      <c r="E6278">
        <v>0</v>
      </c>
      <c r="F6278">
        <v>0</v>
      </c>
      <c r="G6278" t="s">
        <v>17183</v>
      </c>
      <c r="K6278">
        <v>1.20474388438913E+18</v>
      </c>
      <c r="L6278" t="s">
        <v>17184</v>
      </c>
    </row>
    <row r="6279" spans="1:12" x14ac:dyDescent="0.2">
      <c r="A6279" s="1">
        <v>43810.529374999998</v>
      </c>
      <c r="B6279" t="s">
        <v>17185</v>
      </c>
      <c r="D6279">
        <v>0</v>
      </c>
      <c r="E6279">
        <v>1</v>
      </c>
      <c r="F6279">
        <v>1</v>
      </c>
      <c r="G6279" t="s">
        <v>17186</v>
      </c>
      <c r="K6279">
        <v>1.2047432083302799E+18</v>
      </c>
      <c r="L6279" t="s">
        <v>17187</v>
      </c>
    </row>
    <row r="6280" spans="1:12" x14ac:dyDescent="0.2">
      <c r="A6280" s="1">
        <v>43810.528796296298</v>
      </c>
      <c r="B6280" t="s">
        <v>4706</v>
      </c>
      <c r="D6280">
        <v>0</v>
      </c>
      <c r="E6280">
        <v>0</v>
      </c>
      <c r="F6280">
        <v>0</v>
      </c>
      <c r="G6280" t="s">
        <v>17188</v>
      </c>
      <c r="K6280">
        <v>1.2047429967695601E+18</v>
      </c>
      <c r="L6280" t="s">
        <v>17189</v>
      </c>
    </row>
    <row r="6281" spans="1:12" x14ac:dyDescent="0.2">
      <c r="A6281" s="1">
        <v>43810.528680555559</v>
      </c>
      <c r="B6281" t="s">
        <v>17190</v>
      </c>
      <c r="D6281">
        <v>0</v>
      </c>
      <c r="E6281">
        <v>1</v>
      </c>
      <c r="F6281">
        <v>0</v>
      </c>
      <c r="G6281" t="s">
        <v>17191</v>
      </c>
      <c r="K6281">
        <v>1.2047429567391099E+18</v>
      </c>
      <c r="L6281" t="s">
        <v>17192</v>
      </c>
    </row>
    <row r="6282" spans="1:12" x14ac:dyDescent="0.2">
      <c r="A6282" s="1">
        <v>43810.528240740743</v>
      </c>
      <c r="B6282" t="s">
        <v>17193</v>
      </c>
      <c r="D6282">
        <v>0</v>
      </c>
      <c r="E6282">
        <v>0</v>
      </c>
      <c r="F6282">
        <v>0</v>
      </c>
      <c r="G6282" t="s">
        <v>17194</v>
      </c>
      <c r="K6282">
        <v>1.2047427952919601E+18</v>
      </c>
      <c r="L6282" t="s">
        <v>17195</v>
      </c>
    </row>
    <row r="6283" spans="1:12" x14ac:dyDescent="0.2">
      <c r="A6283" s="1">
        <v>43810.52789351852</v>
      </c>
      <c r="B6283" t="s">
        <v>17196</v>
      </c>
      <c r="C6283" t="s">
        <v>591</v>
      </c>
      <c r="D6283">
        <v>0</v>
      </c>
      <c r="E6283">
        <v>0</v>
      </c>
      <c r="F6283">
        <v>0</v>
      </c>
      <c r="G6283" t="s">
        <v>17197</v>
      </c>
      <c r="K6283">
        <v>1.20474267124961E+18</v>
      </c>
      <c r="L6283" t="s">
        <v>17198</v>
      </c>
    </row>
    <row r="6284" spans="1:12" x14ac:dyDescent="0.2">
      <c r="A6284" s="1">
        <v>43810.526875000003</v>
      </c>
      <c r="B6284" t="s">
        <v>1572</v>
      </c>
      <c r="D6284">
        <v>0</v>
      </c>
      <c r="E6284">
        <v>6</v>
      </c>
      <c r="F6284">
        <v>5</v>
      </c>
      <c r="G6284" t="s">
        <v>17199</v>
      </c>
      <c r="K6284">
        <v>1.20474230036415E+18</v>
      </c>
      <c r="L6284" t="s">
        <v>17200</v>
      </c>
    </row>
    <row r="6285" spans="1:12" x14ac:dyDescent="0.2">
      <c r="A6285" s="1">
        <v>43810.52679398148</v>
      </c>
      <c r="B6285" t="s">
        <v>17201</v>
      </c>
      <c r="D6285">
        <v>0</v>
      </c>
      <c r="E6285">
        <v>0</v>
      </c>
      <c r="F6285">
        <v>1</v>
      </c>
      <c r="G6285" t="s">
        <v>17202</v>
      </c>
      <c r="K6285">
        <v>1.2047422725221701E+18</v>
      </c>
      <c r="L6285" t="s">
        <v>17203</v>
      </c>
    </row>
    <row r="6286" spans="1:12" x14ac:dyDescent="0.2">
      <c r="A6286" s="1">
        <v>43810.526585648149</v>
      </c>
      <c r="B6286" t="s">
        <v>17204</v>
      </c>
      <c r="D6286">
        <v>0</v>
      </c>
      <c r="E6286">
        <v>2</v>
      </c>
      <c r="F6286">
        <v>3</v>
      </c>
      <c r="G6286" t="s">
        <v>17205</v>
      </c>
      <c r="K6286">
        <v>1.2047421970668401E+18</v>
      </c>
      <c r="L6286" t="s">
        <v>17206</v>
      </c>
    </row>
    <row r="6287" spans="1:12" x14ac:dyDescent="0.2">
      <c r="A6287" s="1">
        <v>43810.525393518517</v>
      </c>
      <c r="B6287" t="s">
        <v>17207</v>
      </c>
      <c r="D6287">
        <v>0</v>
      </c>
      <c r="E6287">
        <v>0</v>
      </c>
      <c r="F6287">
        <v>0</v>
      </c>
      <c r="G6287" t="s">
        <v>17208</v>
      </c>
      <c r="K6287">
        <v>1.2047417653722701E+18</v>
      </c>
      <c r="L6287" t="s">
        <v>17209</v>
      </c>
    </row>
    <row r="6288" spans="1:12" x14ac:dyDescent="0.2">
      <c r="A6288" s="1">
        <v>43810.524606481478</v>
      </c>
      <c r="B6288" t="s">
        <v>10092</v>
      </c>
      <c r="C6288" t="s">
        <v>170</v>
      </c>
      <c r="D6288">
        <v>0</v>
      </c>
      <c r="E6288">
        <v>0</v>
      </c>
      <c r="F6288">
        <v>3</v>
      </c>
      <c r="G6288" t="s">
        <v>17210</v>
      </c>
      <c r="K6288">
        <v>1.2047414781504901E+18</v>
      </c>
      <c r="L6288" t="s">
        <v>17211</v>
      </c>
    </row>
    <row r="6289" spans="1:12" x14ac:dyDescent="0.2">
      <c r="A6289" s="1">
        <v>43810.524259259262</v>
      </c>
      <c r="B6289" t="s">
        <v>17212</v>
      </c>
      <c r="D6289">
        <v>0</v>
      </c>
      <c r="E6289">
        <v>0</v>
      </c>
      <c r="F6289">
        <v>0</v>
      </c>
      <c r="G6289" t="s">
        <v>17213</v>
      </c>
      <c r="K6289">
        <v>1.20474135618018E+18</v>
      </c>
      <c r="L6289" t="s">
        <v>17214</v>
      </c>
    </row>
    <row r="6290" spans="1:12" x14ac:dyDescent="0.2">
      <c r="A6290" s="1">
        <v>43810.522719907407</v>
      </c>
      <c r="B6290" t="s">
        <v>17215</v>
      </c>
      <c r="D6290">
        <v>0</v>
      </c>
      <c r="E6290">
        <v>0</v>
      </c>
      <c r="F6290">
        <v>0</v>
      </c>
      <c r="G6290" t="s">
        <v>17216</v>
      </c>
      <c r="K6290">
        <v>1.20474079684031E+18</v>
      </c>
      <c r="L6290" t="s">
        <v>17217</v>
      </c>
    </row>
    <row r="6291" spans="1:12" x14ac:dyDescent="0.2">
      <c r="A6291" s="1">
        <v>43810.522152777776</v>
      </c>
      <c r="B6291" t="s">
        <v>17218</v>
      </c>
      <c r="D6291">
        <v>0</v>
      </c>
      <c r="E6291">
        <v>0</v>
      </c>
      <c r="F6291">
        <v>3</v>
      </c>
      <c r="G6291" t="s">
        <v>17219</v>
      </c>
      <c r="K6291">
        <v>1.2047405910259E+18</v>
      </c>
      <c r="L6291" t="s">
        <v>17220</v>
      </c>
    </row>
    <row r="6292" spans="1:12" x14ac:dyDescent="0.2">
      <c r="A6292" s="1">
        <v>43810.521585648145</v>
      </c>
      <c r="B6292" t="s">
        <v>17221</v>
      </c>
      <c r="D6292">
        <v>0</v>
      </c>
      <c r="E6292">
        <v>2</v>
      </c>
      <c r="F6292">
        <v>2</v>
      </c>
      <c r="G6292" t="s">
        <v>8728</v>
      </c>
      <c r="K6292">
        <v>1.2047403865158001E+18</v>
      </c>
      <c r="L6292" t="s">
        <v>17222</v>
      </c>
    </row>
    <row r="6293" spans="1:12" x14ac:dyDescent="0.2">
      <c r="A6293" s="1">
        <v>43810.521365740744</v>
      </c>
      <c r="B6293" t="s">
        <v>17223</v>
      </c>
      <c r="D6293">
        <v>4</v>
      </c>
      <c r="E6293">
        <v>2</v>
      </c>
      <c r="F6293">
        <v>4</v>
      </c>
      <c r="G6293" t="s">
        <v>17224</v>
      </c>
      <c r="K6293">
        <v>1.2047403070882199E+18</v>
      </c>
      <c r="L6293" t="s">
        <v>17225</v>
      </c>
    </row>
    <row r="6294" spans="1:12" x14ac:dyDescent="0.2">
      <c r="A6294" s="1">
        <v>43810.520891203705</v>
      </c>
      <c r="B6294" t="s">
        <v>14081</v>
      </c>
      <c r="D6294">
        <v>0</v>
      </c>
      <c r="E6294">
        <v>0</v>
      </c>
      <c r="F6294">
        <v>1</v>
      </c>
      <c r="G6294" t="s">
        <v>17226</v>
      </c>
      <c r="K6294">
        <v>1.2047401322989901E+18</v>
      </c>
      <c r="L6294" t="s">
        <v>17227</v>
      </c>
    </row>
    <row r="6295" spans="1:12" x14ac:dyDescent="0.2">
      <c r="A6295" s="1">
        <v>43810.519733796296</v>
      </c>
      <c r="B6295" t="s">
        <v>17228</v>
      </c>
      <c r="D6295">
        <v>0</v>
      </c>
      <c r="E6295">
        <v>0</v>
      </c>
      <c r="F6295">
        <v>0</v>
      </c>
      <c r="G6295" t="s">
        <v>17229</v>
      </c>
      <c r="K6295">
        <v>1.20473971299869E+18</v>
      </c>
      <c r="L6295" t="s">
        <v>17230</v>
      </c>
    </row>
    <row r="6296" spans="1:12" x14ac:dyDescent="0.2">
      <c r="A6296" s="1">
        <v>43810.519178240742</v>
      </c>
      <c r="B6296" t="s">
        <v>17231</v>
      </c>
      <c r="D6296">
        <v>2</v>
      </c>
      <c r="E6296">
        <v>0</v>
      </c>
      <c r="F6296">
        <v>0</v>
      </c>
      <c r="G6296" t="s">
        <v>17232</v>
      </c>
      <c r="K6296">
        <v>1.20473951174338E+18</v>
      </c>
      <c r="L6296" t="s">
        <v>17233</v>
      </c>
    </row>
    <row r="6297" spans="1:12" x14ac:dyDescent="0.2">
      <c r="A6297" s="1">
        <v>43810.517916666664</v>
      </c>
      <c r="B6297" t="s">
        <v>17234</v>
      </c>
      <c r="D6297">
        <v>1</v>
      </c>
      <c r="E6297">
        <v>0</v>
      </c>
      <c r="F6297">
        <v>0</v>
      </c>
      <c r="G6297" t="s">
        <v>17235</v>
      </c>
      <c r="K6297">
        <v>1.20473905721503E+18</v>
      </c>
      <c r="L6297" t="s">
        <v>17236</v>
      </c>
    </row>
    <row r="6298" spans="1:12" x14ac:dyDescent="0.2">
      <c r="A6298" s="1">
        <v>43810.517199074071</v>
      </c>
      <c r="B6298" t="s">
        <v>17237</v>
      </c>
      <c r="D6298">
        <v>2</v>
      </c>
      <c r="E6298">
        <v>4</v>
      </c>
      <c r="F6298">
        <v>4</v>
      </c>
      <c r="G6298" t="s">
        <v>17238</v>
      </c>
      <c r="K6298">
        <v>1.2047387946348401E+18</v>
      </c>
      <c r="L6298" t="s">
        <v>17239</v>
      </c>
    </row>
    <row r="6299" spans="1:12" x14ac:dyDescent="0.2">
      <c r="A6299" s="1">
        <v>43810.51635416667</v>
      </c>
      <c r="B6299" t="s">
        <v>17240</v>
      </c>
      <c r="C6299" t="s">
        <v>311</v>
      </c>
      <c r="D6299">
        <v>0</v>
      </c>
      <c r="E6299">
        <v>0</v>
      </c>
      <c r="F6299">
        <v>0</v>
      </c>
      <c r="G6299" t="s">
        <v>17241</v>
      </c>
      <c r="K6299">
        <v>1.2047384915292101E+18</v>
      </c>
      <c r="L6299" t="s">
        <v>17242</v>
      </c>
    </row>
    <row r="6300" spans="1:12" x14ac:dyDescent="0.2">
      <c r="A6300" s="1">
        <v>43810.515196759261</v>
      </c>
      <c r="B6300" t="s">
        <v>17243</v>
      </c>
      <c r="C6300" t="s">
        <v>17244</v>
      </c>
      <c r="D6300">
        <v>2</v>
      </c>
      <c r="E6300">
        <v>0</v>
      </c>
      <c r="F6300">
        <v>2</v>
      </c>
      <c r="G6300" t="s">
        <v>17245</v>
      </c>
      <c r="K6300">
        <v>1.20473807172977E+18</v>
      </c>
      <c r="L6300" t="s">
        <v>17246</v>
      </c>
    </row>
    <row r="6301" spans="1:12" x14ac:dyDescent="0.2">
      <c r="A6301" s="1">
        <v>43810.515127314815</v>
      </c>
      <c r="B6301" t="s">
        <v>3046</v>
      </c>
      <c r="D6301">
        <v>0</v>
      </c>
      <c r="E6301">
        <v>0</v>
      </c>
      <c r="F6301">
        <v>0</v>
      </c>
      <c r="G6301" t="s">
        <v>17247</v>
      </c>
      <c r="K6301">
        <v>1.2047380453098299E+18</v>
      </c>
      <c r="L6301" t="s">
        <v>17248</v>
      </c>
    </row>
    <row r="6302" spans="1:12" x14ac:dyDescent="0.2">
      <c r="A6302" s="1">
        <v>43810.514502314814</v>
      </c>
      <c r="B6302" t="s">
        <v>17249</v>
      </c>
      <c r="D6302">
        <v>1</v>
      </c>
      <c r="E6302">
        <v>0</v>
      </c>
      <c r="F6302">
        <v>1</v>
      </c>
      <c r="G6302" t="s">
        <v>17250</v>
      </c>
      <c r="K6302">
        <v>1.2047378169173901E+18</v>
      </c>
      <c r="L6302" t="s">
        <v>17251</v>
      </c>
    </row>
    <row r="6303" spans="1:12" x14ac:dyDescent="0.2">
      <c r="A6303" s="1">
        <v>43810.514293981483</v>
      </c>
      <c r="B6303" t="s">
        <v>673</v>
      </c>
      <c r="D6303">
        <v>389</v>
      </c>
      <c r="E6303">
        <v>907</v>
      </c>
      <c r="F6303">
        <v>1906</v>
      </c>
      <c r="G6303" t="s">
        <v>14364</v>
      </c>
      <c r="K6303">
        <v>1.20473774196099E+18</v>
      </c>
      <c r="L6303" t="s">
        <v>17252</v>
      </c>
    </row>
    <row r="6304" spans="1:12" x14ac:dyDescent="0.2">
      <c r="A6304" s="1">
        <v>43810.514016203706</v>
      </c>
      <c r="B6304" t="s">
        <v>17253</v>
      </c>
      <c r="D6304">
        <v>1</v>
      </c>
      <c r="E6304">
        <v>2</v>
      </c>
      <c r="F6304">
        <v>5</v>
      </c>
      <c r="G6304" t="s">
        <v>17254</v>
      </c>
      <c r="J6304" t="s">
        <v>17255</v>
      </c>
      <c r="K6304">
        <v>1.2047376426566001E+18</v>
      </c>
      <c r="L6304" t="s">
        <v>17256</v>
      </c>
    </row>
    <row r="6305" spans="1:12" x14ac:dyDescent="0.2">
      <c r="A6305" s="1">
        <v>43810.513877314814</v>
      </c>
      <c r="B6305" t="s">
        <v>17257</v>
      </c>
      <c r="D6305">
        <v>0</v>
      </c>
      <c r="E6305">
        <v>0</v>
      </c>
      <c r="F6305">
        <v>0</v>
      </c>
      <c r="G6305" t="s">
        <v>17258</v>
      </c>
      <c r="K6305">
        <v>1.20473759183007E+18</v>
      </c>
      <c r="L6305" t="s">
        <v>17259</v>
      </c>
    </row>
    <row r="6306" spans="1:12" x14ac:dyDescent="0.2">
      <c r="A6306" s="1">
        <v>43810.513715277775</v>
      </c>
      <c r="B6306" t="s">
        <v>1563</v>
      </c>
      <c r="D6306">
        <v>5</v>
      </c>
      <c r="E6306">
        <v>15</v>
      </c>
      <c r="F6306">
        <v>20</v>
      </c>
      <c r="G6306" t="s">
        <v>17247</v>
      </c>
      <c r="K6306">
        <v>1.2047375315494799E+18</v>
      </c>
      <c r="L6306" t="s">
        <v>17260</v>
      </c>
    </row>
    <row r="6307" spans="1:12" x14ac:dyDescent="0.2">
      <c r="A6307" s="1">
        <v>43810.511759259258</v>
      </c>
      <c r="B6307" t="s">
        <v>17261</v>
      </c>
      <c r="D6307">
        <v>0</v>
      </c>
      <c r="E6307">
        <v>0</v>
      </c>
      <c r="F6307">
        <v>0</v>
      </c>
      <c r="G6307" t="s">
        <v>17262</v>
      </c>
      <c r="K6307">
        <v>1.2047368250944699E+18</v>
      </c>
      <c r="L6307" t="s">
        <v>17263</v>
      </c>
    </row>
    <row r="6308" spans="1:12" x14ac:dyDescent="0.2">
      <c r="A6308" s="1">
        <v>43810.510671296295</v>
      </c>
      <c r="B6308" t="s">
        <v>17264</v>
      </c>
      <c r="D6308">
        <v>1</v>
      </c>
      <c r="E6308">
        <v>0</v>
      </c>
      <c r="F6308">
        <v>0</v>
      </c>
      <c r="G6308" t="s">
        <v>17265</v>
      </c>
      <c r="K6308">
        <v>1.2047364301924301E+18</v>
      </c>
      <c r="L6308" t="s">
        <v>17266</v>
      </c>
    </row>
    <row r="6309" spans="1:12" x14ac:dyDescent="0.2">
      <c r="A6309" s="1">
        <v>43810.51059027778</v>
      </c>
      <c r="B6309" t="s">
        <v>17267</v>
      </c>
      <c r="C6309" t="s">
        <v>6526</v>
      </c>
      <c r="D6309">
        <v>0</v>
      </c>
      <c r="E6309">
        <v>0</v>
      </c>
      <c r="F6309">
        <v>0</v>
      </c>
      <c r="G6309" t="s">
        <v>17268</v>
      </c>
      <c r="K6309">
        <v>1.2047364005470899E+18</v>
      </c>
      <c r="L6309" t="s">
        <v>17269</v>
      </c>
    </row>
    <row r="6310" spans="1:12" x14ac:dyDescent="0.2">
      <c r="A6310" s="1">
        <v>43810.509930555556</v>
      </c>
      <c r="B6310" t="s">
        <v>17270</v>
      </c>
      <c r="C6310" t="s">
        <v>17271</v>
      </c>
      <c r="D6310">
        <v>0</v>
      </c>
      <c r="E6310">
        <v>0</v>
      </c>
      <c r="F6310">
        <v>1</v>
      </c>
      <c r="G6310" t="s">
        <v>17272</v>
      </c>
      <c r="K6310">
        <v>1.20473616138366E+18</v>
      </c>
      <c r="L6310" t="s">
        <v>17273</v>
      </c>
    </row>
    <row r="6311" spans="1:12" x14ac:dyDescent="0.2">
      <c r="A6311" s="1">
        <v>43810.509872685187</v>
      </c>
      <c r="B6311" t="s">
        <v>17274</v>
      </c>
      <c r="D6311">
        <v>1</v>
      </c>
      <c r="E6311">
        <v>1</v>
      </c>
      <c r="F6311">
        <v>1</v>
      </c>
      <c r="G6311" t="s">
        <v>17275</v>
      </c>
      <c r="K6311">
        <v>1.20473614166626E+18</v>
      </c>
      <c r="L6311" t="s">
        <v>17276</v>
      </c>
    </row>
    <row r="6312" spans="1:12" x14ac:dyDescent="0.2">
      <c r="A6312" s="1">
        <v>43810.509606481479</v>
      </c>
      <c r="B6312" t="s">
        <v>17277</v>
      </c>
      <c r="C6312" t="s">
        <v>17278</v>
      </c>
      <c r="D6312">
        <v>0</v>
      </c>
      <c r="E6312">
        <v>1</v>
      </c>
      <c r="F6312">
        <v>0</v>
      </c>
      <c r="G6312" t="s">
        <v>17279</v>
      </c>
      <c r="K6312">
        <v>1.20473604554957E+18</v>
      </c>
      <c r="L6312" t="s">
        <v>17280</v>
      </c>
    </row>
    <row r="6313" spans="1:12" x14ac:dyDescent="0.2">
      <c r="A6313" s="1">
        <v>43810.509351851855</v>
      </c>
      <c r="B6313" t="s">
        <v>2630</v>
      </c>
      <c r="D6313">
        <v>1</v>
      </c>
      <c r="E6313">
        <v>7</v>
      </c>
      <c r="F6313">
        <v>12</v>
      </c>
      <c r="G6313" t="s">
        <v>17281</v>
      </c>
      <c r="K6313">
        <v>1.2047359506450701E+18</v>
      </c>
      <c r="L6313" t="s">
        <v>17282</v>
      </c>
    </row>
    <row r="6314" spans="1:12" x14ac:dyDescent="0.2">
      <c r="A6314" s="1">
        <v>43810.509097222224</v>
      </c>
      <c r="B6314" t="s">
        <v>17283</v>
      </c>
      <c r="D6314">
        <v>0</v>
      </c>
      <c r="E6314">
        <v>0</v>
      </c>
      <c r="F6314">
        <v>2</v>
      </c>
      <c r="G6314" t="s">
        <v>17284</v>
      </c>
      <c r="K6314">
        <v>1.2047358596203E+18</v>
      </c>
      <c r="L6314" t="s">
        <v>17285</v>
      </c>
    </row>
    <row r="6315" spans="1:12" x14ac:dyDescent="0.2">
      <c r="A6315" s="1">
        <v>43810.508402777778</v>
      </c>
      <c r="B6315" t="s">
        <v>2849</v>
      </c>
      <c r="D6315">
        <v>0</v>
      </c>
      <c r="E6315">
        <v>0</v>
      </c>
      <c r="F6315">
        <v>0</v>
      </c>
      <c r="G6315" t="s">
        <v>17229</v>
      </c>
      <c r="K6315">
        <v>1.2047356060368E+18</v>
      </c>
      <c r="L6315" t="s">
        <v>17286</v>
      </c>
    </row>
    <row r="6316" spans="1:12" x14ac:dyDescent="0.2">
      <c r="A6316" s="1">
        <v>43810.504791666666</v>
      </c>
      <c r="B6316" t="s">
        <v>17287</v>
      </c>
      <c r="D6316">
        <v>0</v>
      </c>
      <c r="E6316">
        <v>0</v>
      </c>
      <c r="F6316">
        <v>1</v>
      </c>
      <c r="G6316" t="s">
        <v>17288</v>
      </c>
      <c r="K6316">
        <v>1.2047342972629499E+18</v>
      </c>
      <c r="L6316" t="s">
        <v>17289</v>
      </c>
    </row>
    <row r="6317" spans="1:12" x14ac:dyDescent="0.2">
      <c r="A6317" s="1">
        <v>43810.502789351849</v>
      </c>
      <c r="B6317" t="s">
        <v>17290</v>
      </c>
      <c r="C6317" t="s">
        <v>17291</v>
      </c>
      <c r="D6317">
        <v>0</v>
      </c>
      <c r="E6317">
        <v>0</v>
      </c>
      <c r="F6317">
        <v>0</v>
      </c>
      <c r="G6317" t="s">
        <v>17292</v>
      </c>
      <c r="K6317">
        <v>1.20473357212658E+18</v>
      </c>
      <c r="L6317" t="s">
        <v>17293</v>
      </c>
    </row>
    <row r="6318" spans="1:12" x14ac:dyDescent="0.2">
      <c r="A6318" s="1">
        <v>43810.502418981479</v>
      </c>
      <c r="B6318" t="s">
        <v>7383</v>
      </c>
      <c r="D6318">
        <v>0</v>
      </c>
      <c r="E6318">
        <v>3</v>
      </c>
      <c r="F6318">
        <v>5</v>
      </c>
      <c r="G6318" t="s">
        <v>17294</v>
      </c>
      <c r="K6318">
        <v>1.2047334411552399E+18</v>
      </c>
      <c r="L6318" t="s">
        <v>17295</v>
      </c>
    </row>
    <row r="6319" spans="1:12" x14ac:dyDescent="0.2">
      <c r="A6319" s="1">
        <v>43810.502384259256</v>
      </c>
      <c r="B6319" t="s">
        <v>17296</v>
      </c>
      <c r="C6319" t="s">
        <v>17297</v>
      </c>
      <c r="D6319">
        <v>1</v>
      </c>
      <c r="E6319">
        <v>0</v>
      </c>
      <c r="F6319">
        <v>0</v>
      </c>
      <c r="G6319" t="s">
        <v>17298</v>
      </c>
      <c r="K6319">
        <v>1.2047334287610099E+18</v>
      </c>
      <c r="L6319" t="s">
        <v>17299</v>
      </c>
    </row>
    <row r="6320" spans="1:12" x14ac:dyDescent="0.2">
      <c r="A6320" s="1">
        <v>43810.501585648148</v>
      </c>
      <c r="B6320" t="s">
        <v>17300</v>
      </c>
      <c r="D6320">
        <v>0</v>
      </c>
      <c r="E6320">
        <v>27</v>
      </c>
      <c r="F6320">
        <v>19</v>
      </c>
      <c r="G6320" t="s">
        <v>17301</v>
      </c>
      <c r="K6320">
        <v>1.2047331373072901E+18</v>
      </c>
      <c r="L6320" t="s">
        <v>17302</v>
      </c>
    </row>
    <row r="6321" spans="1:12" x14ac:dyDescent="0.2">
      <c r="A6321" s="1">
        <v>43810.500925925924</v>
      </c>
      <c r="B6321" t="s">
        <v>17303</v>
      </c>
      <c r="D6321">
        <v>2</v>
      </c>
      <c r="E6321">
        <v>0</v>
      </c>
      <c r="F6321">
        <v>0</v>
      </c>
      <c r="G6321" t="s">
        <v>17304</v>
      </c>
      <c r="I6321" t="e">
        <f>AskRiyadBank</f>
        <v>#NAME?</v>
      </c>
      <c r="K6321">
        <v>1.2047329003458601E+18</v>
      </c>
      <c r="L6321" t="s">
        <v>17305</v>
      </c>
    </row>
    <row r="6322" spans="1:12" x14ac:dyDescent="0.2">
      <c r="A6322" s="1">
        <v>43810.500810185185</v>
      </c>
      <c r="B6322" t="s">
        <v>17306</v>
      </c>
      <c r="D6322">
        <v>0</v>
      </c>
      <c r="E6322">
        <v>0</v>
      </c>
      <c r="F6322">
        <v>2</v>
      </c>
      <c r="G6322" t="s">
        <v>17307</v>
      </c>
      <c r="K6322">
        <v>1.2047328554080399E+18</v>
      </c>
      <c r="L6322" t="s">
        <v>17308</v>
      </c>
    </row>
    <row r="6323" spans="1:12" x14ac:dyDescent="0.2">
      <c r="A6323" s="1">
        <v>43810.500335648147</v>
      </c>
      <c r="B6323" t="s">
        <v>17309</v>
      </c>
      <c r="C6323" t="s">
        <v>17310</v>
      </c>
      <c r="D6323">
        <v>1</v>
      </c>
      <c r="E6323">
        <v>0</v>
      </c>
      <c r="F6323">
        <v>0</v>
      </c>
      <c r="G6323" t="s">
        <v>17311</v>
      </c>
      <c r="K6323">
        <v>1.2047326862853901E+18</v>
      </c>
      <c r="L6323" t="s">
        <v>17312</v>
      </c>
    </row>
    <row r="6324" spans="1:12" x14ac:dyDescent="0.2">
      <c r="A6324" s="1">
        <v>43810.499780092592</v>
      </c>
      <c r="B6324" t="s">
        <v>17313</v>
      </c>
      <c r="D6324">
        <v>0</v>
      </c>
      <c r="E6324">
        <v>0</v>
      </c>
      <c r="F6324">
        <v>0</v>
      </c>
      <c r="G6324" t="s">
        <v>17314</v>
      </c>
      <c r="K6324">
        <v>1.20473248528173E+18</v>
      </c>
      <c r="L6324" t="s">
        <v>17315</v>
      </c>
    </row>
    <row r="6325" spans="1:12" x14ac:dyDescent="0.2">
      <c r="A6325" s="1">
        <v>43810.49795138889</v>
      </c>
      <c r="B6325" t="s">
        <v>6768</v>
      </c>
      <c r="D6325">
        <v>0</v>
      </c>
      <c r="E6325">
        <v>0</v>
      </c>
      <c r="F6325">
        <v>0</v>
      </c>
      <c r="G6325" t="s">
        <v>17316</v>
      </c>
      <c r="K6325">
        <v>1.2047318198218099E+18</v>
      </c>
      <c r="L6325" t="s">
        <v>17317</v>
      </c>
    </row>
    <row r="6326" spans="1:12" x14ac:dyDescent="0.2">
      <c r="A6326" s="1">
        <v>43810.496782407405</v>
      </c>
      <c r="B6326" t="s">
        <v>17318</v>
      </c>
      <c r="D6326">
        <v>21</v>
      </c>
      <c r="E6326">
        <v>40</v>
      </c>
      <c r="F6326">
        <v>49</v>
      </c>
      <c r="G6326" t="s">
        <v>17319</v>
      </c>
      <c r="K6326">
        <v>1.20473139517794E+18</v>
      </c>
      <c r="L6326" t="s">
        <v>17320</v>
      </c>
    </row>
    <row r="6327" spans="1:12" x14ac:dyDescent="0.2">
      <c r="A6327" s="1">
        <v>43810.496423611112</v>
      </c>
      <c r="B6327" t="s">
        <v>17306</v>
      </c>
      <c r="D6327">
        <v>0</v>
      </c>
      <c r="E6327">
        <v>0</v>
      </c>
      <c r="F6327">
        <v>1</v>
      </c>
      <c r="G6327" t="s">
        <v>17321</v>
      </c>
      <c r="K6327">
        <v>1.2047312668531599E+18</v>
      </c>
      <c r="L6327" t="s">
        <v>17322</v>
      </c>
    </row>
    <row r="6328" spans="1:12" x14ac:dyDescent="0.2">
      <c r="A6328" s="1">
        <v>43810.495486111111</v>
      </c>
      <c r="B6328" t="s">
        <v>17323</v>
      </c>
      <c r="D6328">
        <v>0</v>
      </c>
      <c r="E6328">
        <v>0</v>
      </c>
      <c r="F6328">
        <v>2</v>
      </c>
      <c r="G6328" t="s">
        <v>17324</v>
      </c>
      <c r="K6328">
        <v>1.2047309263973399E+18</v>
      </c>
      <c r="L6328" t="s">
        <v>17325</v>
      </c>
    </row>
    <row r="6329" spans="1:12" x14ac:dyDescent="0.2">
      <c r="A6329" s="1">
        <v>43810.494351851848</v>
      </c>
      <c r="B6329" t="s">
        <v>17326</v>
      </c>
      <c r="D6329">
        <v>0</v>
      </c>
      <c r="E6329">
        <v>1</v>
      </c>
      <c r="F6329">
        <v>0</v>
      </c>
      <c r="G6329" t="s">
        <v>17327</v>
      </c>
      <c r="K6329">
        <v>1.2047305181196301E+18</v>
      </c>
      <c r="L6329" t="s">
        <v>17328</v>
      </c>
    </row>
    <row r="6330" spans="1:12" x14ac:dyDescent="0.2">
      <c r="A6330" s="1">
        <v>43810.494155092594</v>
      </c>
      <c r="B6330" t="s">
        <v>17306</v>
      </c>
      <c r="D6330">
        <v>0</v>
      </c>
      <c r="E6330">
        <v>0</v>
      </c>
      <c r="F6330">
        <v>2</v>
      </c>
      <c r="G6330" t="s">
        <v>17329</v>
      </c>
      <c r="K6330">
        <v>1.20473044323871E+18</v>
      </c>
      <c r="L6330" t="s">
        <v>17330</v>
      </c>
    </row>
    <row r="6331" spans="1:12" x14ac:dyDescent="0.2">
      <c r="A6331" s="1">
        <v>43810.493692129632</v>
      </c>
      <c r="B6331" t="s">
        <v>17331</v>
      </c>
      <c r="D6331">
        <v>0</v>
      </c>
      <c r="E6331">
        <v>0</v>
      </c>
      <c r="F6331">
        <v>0</v>
      </c>
      <c r="G6331" t="s">
        <v>17332</v>
      </c>
      <c r="K6331">
        <v>1.2047302776727301E+18</v>
      </c>
      <c r="L6331" t="s">
        <v>17333</v>
      </c>
    </row>
    <row r="6332" spans="1:12" x14ac:dyDescent="0.2">
      <c r="A6332" s="1">
        <v>43810.493055555555</v>
      </c>
      <c r="B6332" t="s">
        <v>17334</v>
      </c>
      <c r="C6332" t="s">
        <v>1118</v>
      </c>
      <c r="D6332">
        <v>0</v>
      </c>
      <c r="E6332">
        <v>0</v>
      </c>
      <c r="F6332">
        <v>0</v>
      </c>
      <c r="G6332" t="s">
        <v>17335</v>
      </c>
      <c r="K6332">
        <v>1.20473004621426E+18</v>
      </c>
      <c r="L6332" t="s">
        <v>17336</v>
      </c>
    </row>
    <row r="6333" spans="1:12" x14ac:dyDescent="0.2">
      <c r="A6333" s="1">
        <v>43810.492743055554</v>
      </c>
      <c r="B6333" t="s">
        <v>17337</v>
      </c>
      <c r="D6333">
        <v>1</v>
      </c>
      <c r="E6333">
        <v>0</v>
      </c>
      <c r="F6333">
        <v>1</v>
      </c>
      <c r="G6333" t="s">
        <v>17338</v>
      </c>
      <c r="K6333">
        <v>1.2047299340920801E+18</v>
      </c>
      <c r="L6333" t="s">
        <v>17339</v>
      </c>
    </row>
    <row r="6334" spans="1:12" x14ac:dyDescent="0.2">
      <c r="A6334" s="1">
        <v>43810.492627314816</v>
      </c>
      <c r="B6334" t="s">
        <v>17340</v>
      </c>
      <c r="D6334">
        <v>0</v>
      </c>
      <c r="E6334">
        <v>0</v>
      </c>
      <c r="F6334">
        <v>2</v>
      </c>
      <c r="G6334" t="s">
        <v>17341</v>
      </c>
      <c r="K6334">
        <v>1.20472989315568E+18</v>
      </c>
      <c r="L6334" t="s">
        <v>17342</v>
      </c>
    </row>
    <row r="6335" spans="1:12" x14ac:dyDescent="0.2">
      <c r="A6335" s="1">
        <v>43810.492395833331</v>
      </c>
      <c r="B6335" t="s">
        <v>17306</v>
      </c>
      <c r="D6335">
        <v>0</v>
      </c>
      <c r="E6335">
        <v>0</v>
      </c>
      <c r="F6335">
        <v>1</v>
      </c>
      <c r="G6335" t="s">
        <v>17343</v>
      </c>
      <c r="K6335">
        <v>1.20472980898019E+18</v>
      </c>
      <c r="L6335" t="s">
        <v>17344</v>
      </c>
    </row>
    <row r="6336" spans="1:12" x14ac:dyDescent="0.2">
      <c r="A6336" s="1">
        <v>43810.492048611108</v>
      </c>
      <c r="B6336" t="s">
        <v>17345</v>
      </c>
      <c r="C6336" t="s">
        <v>17346</v>
      </c>
      <c r="D6336">
        <v>0</v>
      </c>
      <c r="E6336">
        <v>0</v>
      </c>
      <c r="F6336">
        <v>0</v>
      </c>
      <c r="G6336" t="s">
        <v>17347</v>
      </c>
      <c r="K6336">
        <v>1.2047296821738601E+18</v>
      </c>
      <c r="L6336" t="s">
        <v>17348</v>
      </c>
    </row>
    <row r="6337" spans="1:12" x14ac:dyDescent="0.2">
      <c r="A6337" s="1">
        <v>43810.491053240738</v>
      </c>
      <c r="B6337" t="s">
        <v>9578</v>
      </c>
      <c r="D6337">
        <v>0</v>
      </c>
      <c r="E6337">
        <v>1</v>
      </c>
      <c r="F6337">
        <v>0</v>
      </c>
      <c r="G6337" t="s">
        <v>17349</v>
      </c>
      <c r="K6337">
        <v>1.2047293187961201E+18</v>
      </c>
      <c r="L6337" t="s">
        <v>17350</v>
      </c>
    </row>
    <row r="6338" spans="1:12" x14ac:dyDescent="0.2">
      <c r="A6338" s="1">
        <v>43810.49050925926</v>
      </c>
      <c r="B6338" t="s">
        <v>17351</v>
      </c>
      <c r="D6338">
        <v>0</v>
      </c>
      <c r="E6338">
        <v>0</v>
      </c>
      <c r="F6338">
        <v>0</v>
      </c>
      <c r="G6338" t="s">
        <v>17352</v>
      </c>
      <c r="K6338">
        <v>1.20472912538E+18</v>
      </c>
      <c r="L6338" t="s">
        <v>17353</v>
      </c>
    </row>
    <row r="6339" spans="1:12" x14ac:dyDescent="0.2">
      <c r="A6339" s="1">
        <v>43810.490405092591</v>
      </c>
      <c r="B6339" t="s">
        <v>17354</v>
      </c>
      <c r="D6339">
        <v>1</v>
      </c>
      <c r="E6339">
        <v>25</v>
      </c>
      <c r="F6339">
        <v>21</v>
      </c>
      <c r="G6339" t="s">
        <v>17355</v>
      </c>
      <c r="K6339">
        <v>1.2047290848965601E+18</v>
      </c>
      <c r="L6339" t="s">
        <v>17356</v>
      </c>
    </row>
    <row r="6340" spans="1:12" x14ac:dyDescent="0.2">
      <c r="A6340" s="1">
        <v>43810.490347222221</v>
      </c>
      <c r="B6340" t="s">
        <v>10125</v>
      </c>
      <c r="C6340" t="s">
        <v>2700</v>
      </c>
      <c r="D6340">
        <v>0</v>
      </c>
      <c r="E6340">
        <v>0</v>
      </c>
      <c r="F6340">
        <v>0</v>
      </c>
      <c r="G6340" t="s">
        <v>17357</v>
      </c>
      <c r="K6340">
        <v>1.20472906343006E+18</v>
      </c>
      <c r="L6340" t="s">
        <v>17358</v>
      </c>
    </row>
    <row r="6341" spans="1:12" x14ac:dyDescent="0.2">
      <c r="A6341" s="1">
        <v>43810.486759259256</v>
      </c>
      <c r="B6341" t="s">
        <v>13667</v>
      </c>
      <c r="D6341">
        <v>14</v>
      </c>
      <c r="E6341">
        <v>24</v>
      </c>
      <c r="F6341">
        <v>37</v>
      </c>
      <c r="G6341" t="s">
        <v>17359</v>
      </c>
      <c r="K6341">
        <v>1.20472776366144E+18</v>
      </c>
      <c r="L6341" t="s">
        <v>17360</v>
      </c>
    </row>
    <row r="6342" spans="1:12" x14ac:dyDescent="0.2">
      <c r="A6342" s="1">
        <v>43810.483865740738</v>
      </c>
      <c r="B6342" t="s">
        <v>3230</v>
      </c>
      <c r="D6342">
        <v>0</v>
      </c>
      <c r="E6342">
        <v>2</v>
      </c>
      <c r="F6342">
        <v>2</v>
      </c>
      <c r="G6342" t="s">
        <v>17361</v>
      </c>
      <c r="I6342" t="e">
        <f>AlRiyadh</f>
        <v>#NAME?</v>
      </c>
      <c r="K6342">
        <v>1.2047267170734999E+18</v>
      </c>
      <c r="L6342" t="s">
        <v>17362</v>
      </c>
    </row>
    <row r="6343" spans="1:12" x14ac:dyDescent="0.2">
      <c r="A6343" s="1">
        <v>43810.482141203705</v>
      </c>
      <c r="B6343" t="s">
        <v>17363</v>
      </c>
      <c r="C6343" t="s">
        <v>17364</v>
      </c>
      <c r="D6343">
        <v>1</v>
      </c>
      <c r="E6343">
        <v>0</v>
      </c>
      <c r="F6343">
        <v>0</v>
      </c>
      <c r="G6343" t="s">
        <v>17365</v>
      </c>
      <c r="K6343">
        <v>1.20472609016767E+18</v>
      </c>
      <c r="L6343" t="s">
        <v>17366</v>
      </c>
    </row>
    <row r="6344" spans="1:12" x14ac:dyDescent="0.2">
      <c r="A6344" s="1">
        <v>43810.481990740744</v>
      </c>
      <c r="B6344" t="s">
        <v>17367</v>
      </c>
      <c r="D6344">
        <v>0</v>
      </c>
      <c r="E6344">
        <v>3</v>
      </c>
      <c r="F6344">
        <v>2</v>
      </c>
      <c r="G6344" t="s">
        <v>17368</v>
      </c>
      <c r="K6344">
        <v>1.2047260360527601E+18</v>
      </c>
      <c r="L6344" t="s">
        <v>17369</v>
      </c>
    </row>
    <row r="6345" spans="1:12" x14ac:dyDescent="0.2">
      <c r="A6345" s="1">
        <v>43810.481400462966</v>
      </c>
      <c r="B6345" t="s">
        <v>17370</v>
      </c>
      <c r="C6345" t="s">
        <v>7532</v>
      </c>
      <c r="D6345">
        <v>0</v>
      </c>
      <c r="E6345">
        <v>2</v>
      </c>
      <c r="F6345">
        <v>0</v>
      </c>
      <c r="G6345" t="s">
        <v>17371</v>
      </c>
      <c r="K6345">
        <v>1.2047258224117199E+18</v>
      </c>
      <c r="L6345" t="s">
        <v>17372</v>
      </c>
    </row>
    <row r="6346" spans="1:12" x14ac:dyDescent="0.2">
      <c r="A6346" s="1">
        <v>43810.481400462966</v>
      </c>
      <c r="B6346" t="s">
        <v>17373</v>
      </c>
      <c r="D6346">
        <v>0</v>
      </c>
      <c r="E6346">
        <v>0</v>
      </c>
      <c r="F6346">
        <v>0</v>
      </c>
      <c r="G6346" t="s">
        <v>17374</v>
      </c>
      <c r="K6346">
        <v>1.2047258217741299E+18</v>
      </c>
      <c r="L6346" t="s">
        <v>17375</v>
      </c>
    </row>
    <row r="6347" spans="1:12" x14ac:dyDescent="0.2">
      <c r="A6347" s="1">
        <v>43810.48101851852</v>
      </c>
      <c r="B6347" t="s">
        <v>17376</v>
      </c>
      <c r="D6347">
        <v>0</v>
      </c>
      <c r="E6347">
        <v>0</v>
      </c>
      <c r="F6347">
        <v>0</v>
      </c>
      <c r="G6347" t="s">
        <v>17377</v>
      </c>
      <c r="K6347">
        <v>1.2047256847672599E+18</v>
      </c>
      <c r="L6347" t="s">
        <v>17378</v>
      </c>
    </row>
    <row r="6348" spans="1:12" x14ac:dyDescent="0.2">
      <c r="A6348" s="1">
        <v>43810.480937499997</v>
      </c>
      <c r="B6348" t="s">
        <v>373</v>
      </c>
      <c r="D6348">
        <v>19</v>
      </c>
      <c r="E6348">
        <v>1</v>
      </c>
      <c r="F6348">
        <v>10</v>
      </c>
      <c r="G6348" t="s">
        <v>17379</v>
      </c>
      <c r="K6348">
        <v>1.20472565518477E+18</v>
      </c>
      <c r="L6348" t="s">
        <v>17380</v>
      </c>
    </row>
    <row r="6349" spans="1:12" x14ac:dyDescent="0.2">
      <c r="A6349" s="1">
        <v>43810.480150462965</v>
      </c>
      <c r="B6349" t="s">
        <v>9578</v>
      </c>
      <c r="D6349">
        <v>0</v>
      </c>
      <c r="E6349">
        <v>3</v>
      </c>
      <c r="F6349">
        <v>1</v>
      </c>
      <c r="G6349" t="s">
        <v>17381</v>
      </c>
      <c r="K6349">
        <v>1.20472537006018E+18</v>
      </c>
      <c r="L6349" t="s">
        <v>17382</v>
      </c>
    </row>
    <row r="6350" spans="1:12" x14ac:dyDescent="0.2">
      <c r="A6350" s="1">
        <v>43810.47824074074</v>
      </c>
      <c r="B6350" t="s">
        <v>17383</v>
      </c>
      <c r="D6350">
        <v>7</v>
      </c>
      <c r="E6350">
        <v>26</v>
      </c>
      <c r="F6350">
        <v>43</v>
      </c>
      <c r="G6350" t="s">
        <v>17384</v>
      </c>
      <c r="K6350">
        <v>1.2047246790863401E+18</v>
      </c>
      <c r="L6350" t="s">
        <v>17385</v>
      </c>
    </row>
    <row r="6351" spans="1:12" x14ac:dyDescent="0.2">
      <c r="A6351" s="1">
        <v>43810.476134259261</v>
      </c>
      <c r="B6351" t="s">
        <v>17386</v>
      </c>
      <c r="C6351" t="s">
        <v>17387</v>
      </c>
      <c r="D6351">
        <v>0</v>
      </c>
      <c r="E6351">
        <v>0</v>
      </c>
      <c r="F6351">
        <v>0</v>
      </c>
      <c r="G6351" t="s">
        <v>17388</v>
      </c>
      <c r="K6351">
        <v>1.2047239122920901E+18</v>
      </c>
      <c r="L6351" t="s">
        <v>17389</v>
      </c>
    </row>
    <row r="6352" spans="1:12" x14ac:dyDescent="0.2">
      <c r="A6352" s="1">
        <v>43810.475694444445</v>
      </c>
      <c r="B6352" t="s">
        <v>9715</v>
      </c>
      <c r="D6352">
        <v>0</v>
      </c>
      <c r="E6352">
        <v>1</v>
      </c>
      <c r="F6352">
        <v>1</v>
      </c>
      <c r="G6352" t="s">
        <v>17390</v>
      </c>
      <c r="K6352">
        <v>1.20472375375584E+18</v>
      </c>
      <c r="L6352" t="s">
        <v>17391</v>
      </c>
    </row>
    <row r="6353" spans="1:12" x14ac:dyDescent="0.2">
      <c r="A6353" s="1">
        <v>43810.475648148145</v>
      </c>
      <c r="B6353" t="s">
        <v>1760</v>
      </c>
      <c r="C6353" t="s">
        <v>1772</v>
      </c>
      <c r="D6353">
        <v>0</v>
      </c>
      <c r="E6353">
        <v>0</v>
      </c>
      <c r="F6353">
        <v>0</v>
      </c>
      <c r="G6353" t="s">
        <v>17392</v>
      </c>
      <c r="K6353">
        <v>1.2047237369157E+18</v>
      </c>
      <c r="L6353" t="s">
        <v>17393</v>
      </c>
    </row>
    <row r="6354" spans="1:12" x14ac:dyDescent="0.2">
      <c r="A6354" s="1">
        <v>43810.475451388891</v>
      </c>
      <c r="B6354" t="s">
        <v>17394</v>
      </c>
      <c r="D6354">
        <v>0</v>
      </c>
      <c r="E6354">
        <v>0</v>
      </c>
      <c r="F6354">
        <v>1</v>
      </c>
      <c r="G6354" t="s">
        <v>17395</v>
      </c>
      <c r="K6354">
        <v>1.2047236647568499E+18</v>
      </c>
      <c r="L6354" t="s">
        <v>17396</v>
      </c>
    </row>
    <row r="6355" spans="1:12" x14ac:dyDescent="0.2">
      <c r="A6355" s="1">
        <v>43810.474965277775</v>
      </c>
      <c r="B6355" t="s">
        <v>17397</v>
      </c>
      <c r="C6355" t="s">
        <v>17398</v>
      </c>
      <c r="D6355">
        <v>2</v>
      </c>
      <c r="E6355">
        <v>3</v>
      </c>
      <c r="F6355">
        <v>5</v>
      </c>
      <c r="G6355" t="s">
        <v>17399</v>
      </c>
      <c r="K6355">
        <v>1.2047234904751301E+18</v>
      </c>
      <c r="L6355" t="s">
        <v>17400</v>
      </c>
    </row>
    <row r="6356" spans="1:12" x14ac:dyDescent="0.2">
      <c r="A6356" s="1">
        <v>43810.474953703706</v>
      </c>
      <c r="B6356" t="s">
        <v>17401</v>
      </c>
      <c r="D6356">
        <v>0</v>
      </c>
      <c r="E6356">
        <v>0</v>
      </c>
      <c r="F6356">
        <v>3</v>
      </c>
      <c r="G6356" t="s">
        <v>17402</v>
      </c>
      <c r="K6356">
        <v>1.20472348601663E+18</v>
      </c>
      <c r="L6356" t="s">
        <v>17403</v>
      </c>
    </row>
    <row r="6357" spans="1:12" x14ac:dyDescent="0.2">
      <c r="A6357" s="1">
        <v>43810.474722222221</v>
      </c>
      <c r="B6357" t="s">
        <v>721</v>
      </c>
      <c r="D6357">
        <v>49</v>
      </c>
      <c r="E6357">
        <v>103</v>
      </c>
      <c r="F6357">
        <v>293</v>
      </c>
      <c r="G6357" t="s">
        <v>17404</v>
      </c>
      <c r="K6357">
        <v>1.2047234012161999E+18</v>
      </c>
      <c r="L6357" t="s">
        <v>17405</v>
      </c>
    </row>
    <row r="6358" spans="1:12" x14ac:dyDescent="0.2">
      <c r="A6358" s="1">
        <v>43810.47457175926</v>
      </c>
      <c r="B6358" t="s">
        <v>17406</v>
      </c>
      <c r="D6358">
        <v>0</v>
      </c>
      <c r="E6358">
        <v>0</v>
      </c>
      <c r="F6358">
        <v>0</v>
      </c>
      <c r="G6358" t="s">
        <v>17407</v>
      </c>
      <c r="K6358">
        <v>1.2047233477177999E+18</v>
      </c>
      <c r="L6358" t="s">
        <v>17408</v>
      </c>
    </row>
    <row r="6359" spans="1:12" x14ac:dyDescent="0.2">
      <c r="A6359" s="1">
        <v>43810.474282407406</v>
      </c>
      <c r="B6359" t="s">
        <v>17409</v>
      </c>
      <c r="D6359">
        <v>0</v>
      </c>
      <c r="E6359">
        <v>0</v>
      </c>
      <c r="F6359">
        <v>0</v>
      </c>
      <c r="G6359" t="s">
        <v>17410</v>
      </c>
      <c r="K6359">
        <v>1.20472324356909E+18</v>
      </c>
      <c r="L6359" t="s">
        <v>17411</v>
      </c>
    </row>
    <row r="6360" spans="1:12" x14ac:dyDescent="0.2">
      <c r="A6360" s="1">
        <v>43810.474097222221</v>
      </c>
      <c r="B6360" t="s">
        <v>13454</v>
      </c>
      <c r="D6360">
        <v>0</v>
      </c>
      <c r="E6360">
        <v>1</v>
      </c>
      <c r="F6360">
        <v>1</v>
      </c>
      <c r="G6360" t="s">
        <v>17412</v>
      </c>
      <c r="K6360">
        <v>1.20472317729071E+18</v>
      </c>
      <c r="L6360" t="s">
        <v>17413</v>
      </c>
    </row>
    <row r="6361" spans="1:12" x14ac:dyDescent="0.2">
      <c r="A6361" s="1">
        <v>43810.473796296297</v>
      </c>
      <c r="B6361" t="s">
        <v>5647</v>
      </c>
      <c r="C6361" t="s">
        <v>7532</v>
      </c>
      <c r="D6361">
        <v>0</v>
      </c>
      <c r="E6361">
        <v>0</v>
      </c>
      <c r="F6361">
        <v>0</v>
      </c>
      <c r="G6361" t="s">
        <v>17414</v>
      </c>
      <c r="K6361">
        <v>1.20472306906927E+18</v>
      </c>
      <c r="L6361" t="s">
        <v>17415</v>
      </c>
    </row>
    <row r="6362" spans="1:12" x14ac:dyDescent="0.2">
      <c r="A6362" s="1">
        <v>43810.473773148151</v>
      </c>
      <c r="B6362" t="s">
        <v>17416</v>
      </c>
      <c r="D6362">
        <v>0</v>
      </c>
      <c r="E6362">
        <v>0</v>
      </c>
      <c r="F6362">
        <v>1</v>
      </c>
      <c r="G6362" t="s">
        <v>17417</v>
      </c>
      <c r="K6362">
        <v>1.2047230587973499E+18</v>
      </c>
      <c r="L6362" t="s">
        <v>17418</v>
      </c>
    </row>
    <row r="6363" spans="1:12" x14ac:dyDescent="0.2">
      <c r="A6363" s="1">
        <v>43810.472442129627</v>
      </c>
      <c r="B6363" t="s">
        <v>17419</v>
      </c>
      <c r="D6363">
        <v>0</v>
      </c>
      <c r="E6363">
        <v>0</v>
      </c>
      <c r="F6363">
        <v>0</v>
      </c>
      <c r="G6363" t="s">
        <v>17420</v>
      </c>
      <c r="K6363">
        <v>1.20472257460689E+18</v>
      </c>
      <c r="L6363" t="s">
        <v>17421</v>
      </c>
    </row>
    <row r="6364" spans="1:12" x14ac:dyDescent="0.2">
      <c r="A6364" s="1">
        <v>43810.471689814818</v>
      </c>
      <c r="B6364" t="s">
        <v>17422</v>
      </c>
      <c r="D6364">
        <v>1</v>
      </c>
      <c r="E6364">
        <v>0</v>
      </c>
      <c r="F6364">
        <v>0</v>
      </c>
      <c r="G6364" t="s">
        <v>17423</v>
      </c>
      <c r="K6364">
        <v>1.20472230486707E+18</v>
      </c>
      <c r="L6364" t="s">
        <v>17424</v>
      </c>
    </row>
    <row r="6365" spans="1:12" x14ac:dyDescent="0.2">
      <c r="A6365" s="1">
        <v>43810.470671296294</v>
      </c>
      <c r="B6365" t="s">
        <v>17425</v>
      </c>
      <c r="D6365">
        <v>1</v>
      </c>
      <c r="E6365">
        <v>0</v>
      </c>
      <c r="F6365">
        <v>0</v>
      </c>
      <c r="G6365" t="s">
        <v>17426</v>
      </c>
      <c r="K6365">
        <v>1.2047219350971799E+18</v>
      </c>
      <c r="L6365" t="s">
        <v>17427</v>
      </c>
    </row>
    <row r="6366" spans="1:12" x14ac:dyDescent="0.2">
      <c r="A6366" s="1">
        <v>43810.470347222225</v>
      </c>
      <c r="B6366" t="s">
        <v>17428</v>
      </c>
      <c r="D6366">
        <v>0</v>
      </c>
      <c r="E6366">
        <v>2</v>
      </c>
      <c r="F6366">
        <v>3</v>
      </c>
      <c r="G6366" t="s">
        <v>17429</v>
      </c>
      <c r="K6366">
        <v>1.2047218177992699E+18</v>
      </c>
      <c r="L6366" t="s">
        <v>17430</v>
      </c>
    </row>
    <row r="6367" spans="1:12" x14ac:dyDescent="0.2">
      <c r="A6367" s="1">
        <v>43810.46875</v>
      </c>
      <c r="B6367" t="s">
        <v>5644</v>
      </c>
      <c r="D6367">
        <v>1</v>
      </c>
      <c r="E6367">
        <v>3</v>
      </c>
      <c r="F6367">
        <v>14</v>
      </c>
      <c r="G6367" t="s">
        <v>17431</v>
      </c>
      <c r="K6367">
        <v>1.2047212370726001E+18</v>
      </c>
      <c r="L6367" t="s">
        <v>17432</v>
      </c>
    </row>
    <row r="6368" spans="1:12" x14ac:dyDescent="0.2">
      <c r="A6368" s="1">
        <v>43810.467268518521</v>
      </c>
      <c r="B6368" t="s">
        <v>17433</v>
      </c>
      <c r="D6368">
        <v>0</v>
      </c>
      <c r="E6368">
        <v>0</v>
      </c>
      <c r="F6368">
        <v>0</v>
      </c>
      <c r="G6368" t="s">
        <v>17434</v>
      </c>
      <c r="K6368">
        <v>1.20472070333921E+18</v>
      </c>
      <c r="L6368" t="s">
        <v>17435</v>
      </c>
    </row>
    <row r="6369" spans="1:12" x14ac:dyDescent="0.2">
      <c r="A6369" s="1">
        <v>43810.466585648152</v>
      </c>
      <c r="B6369" t="s">
        <v>17436</v>
      </c>
      <c r="D6369">
        <v>1</v>
      </c>
      <c r="E6369">
        <v>0</v>
      </c>
      <c r="F6369">
        <v>0</v>
      </c>
      <c r="G6369" t="s">
        <v>17437</v>
      </c>
      <c r="K6369">
        <v>1.2047204557955899E+18</v>
      </c>
      <c r="L6369" t="s">
        <v>17438</v>
      </c>
    </row>
    <row r="6370" spans="1:12" x14ac:dyDescent="0.2">
      <c r="A6370" s="1">
        <v>43810.465925925928</v>
      </c>
      <c r="B6370" t="s">
        <v>17439</v>
      </c>
      <c r="D6370">
        <v>0</v>
      </c>
      <c r="E6370">
        <v>0</v>
      </c>
      <c r="F6370">
        <v>0</v>
      </c>
      <c r="G6370" t="s">
        <v>17440</v>
      </c>
      <c r="K6370">
        <v>1.2047202166866401E+18</v>
      </c>
      <c r="L6370" t="s">
        <v>17441</v>
      </c>
    </row>
    <row r="6371" spans="1:12" x14ac:dyDescent="0.2">
      <c r="A6371" s="1">
        <v>43810.465219907404</v>
      </c>
      <c r="B6371" t="s">
        <v>8959</v>
      </c>
      <c r="D6371">
        <v>2</v>
      </c>
      <c r="E6371">
        <v>4</v>
      </c>
      <c r="F6371">
        <v>2</v>
      </c>
      <c r="G6371" t="s">
        <v>17442</v>
      </c>
      <c r="K6371">
        <v>1.2047199591060301E+18</v>
      </c>
      <c r="L6371" t="s">
        <v>17443</v>
      </c>
    </row>
    <row r="6372" spans="1:12" x14ac:dyDescent="0.2">
      <c r="A6372" s="1">
        <v>43810.465173611112</v>
      </c>
      <c r="B6372" t="s">
        <v>17444</v>
      </c>
      <c r="C6372" t="s">
        <v>6975</v>
      </c>
      <c r="D6372">
        <v>1</v>
      </c>
      <c r="E6372">
        <v>0</v>
      </c>
      <c r="F6372">
        <v>0</v>
      </c>
      <c r="G6372" t="s">
        <v>17445</v>
      </c>
      <c r="K6372">
        <v>1.20471994204786E+18</v>
      </c>
      <c r="L6372" t="s">
        <v>17446</v>
      </c>
    </row>
    <row r="6373" spans="1:12" x14ac:dyDescent="0.2">
      <c r="A6373" s="1">
        <v>43810.465011574073</v>
      </c>
      <c r="B6373" t="s">
        <v>17447</v>
      </c>
      <c r="C6373" t="s">
        <v>591</v>
      </c>
      <c r="D6373">
        <v>0</v>
      </c>
      <c r="E6373">
        <v>0</v>
      </c>
      <c r="F6373">
        <v>0</v>
      </c>
      <c r="G6373" t="s">
        <v>17448</v>
      </c>
      <c r="K6373">
        <v>1.20471988388127E+18</v>
      </c>
      <c r="L6373" t="s">
        <v>17449</v>
      </c>
    </row>
    <row r="6374" spans="1:12" x14ac:dyDescent="0.2">
      <c r="A6374" s="1">
        <v>43810.464999999997</v>
      </c>
      <c r="B6374" t="s">
        <v>8959</v>
      </c>
      <c r="D6374">
        <v>1</v>
      </c>
      <c r="E6374">
        <v>6</v>
      </c>
      <c r="F6374">
        <v>3</v>
      </c>
      <c r="G6374" t="s">
        <v>17450</v>
      </c>
      <c r="K6374">
        <v>1.2047198782860301E+18</v>
      </c>
      <c r="L6374" t="s">
        <v>17451</v>
      </c>
    </row>
    <row r="6375" spans="1:12" x14ac:dyDescent="0.2">
      <c r="A6375" s="1">
        <v>43810.464050925926</v>
      </c>
      <c r="B6375" t="s">
        <v>17452</v>
      </c>
      <c r="D6375">
        <v>0</v>
      </c>
      <c r="E6375">
        <v>0</v>
      </c>
      <c r="F6375">
        <v>0</v>
      </c>
      <c r="G6375" t="s">
        <v>17453</v>
      </c>
      <c r="K6375">
        <v>1.2047195349109E+18</v>
      </c>
      <c r="L6375" t="s">
        <v>17454</v>
      </c>
    </row>
    <row r="6376" spans="1:12" x14ac:dyDescent="0.2">
      <c r="A6376" s="1">
        <v>43810.463923611111</v>
      </c>
      <c r="B6376" t="s">
        <v>17455</v>
      </c>
      <c r="D6376">
        <v>1</v>
      </c>
      <c r="E6376">
        <v>0</v>
      </c>
      <c r="F6376">
        <v>0</v>
      </c>
      <c r="G6376" t="s">
        <v>17456</v>
      </c>
      <c r="K6376">
        <v>1.20471948846738E+18</v>
      </c>
      <c r="L6376" t="s">
        <v>17457</v>
      </c>
    </row>
    <row r="6377" spans="1:12" x14ac:dyDescent="0.2">
      <c r="A6377" s="1">
        <v>43810.463865740741</v>
      </c>
      <c r="B6377" t="s">
        <v>17458</v>
      </c>
      <c r="D6377">
        <v>0</v>
      </c>
      <c r="E6377">
        <v>0</v>
      </c>
      <c r="F6377">
        <v>0</v>
      </c>
      <c r="G6377" t="s">
        <v>17459</v>
      </c>
      <c r="K6377">
        <v>1.20471947019698E+18</v>
      </c>
      <c r="L6377" t="s">
        <v>17460</v>
      </c>
    </row>
    <row r="6378" spans="1:12" x14ac:dyDescent="0.2">
      <c r="A6378" s="1">
        <v>43810.463784722226</v>
      </c>
      <c r="B6378" t="s">
        <v>17461</v>
      </c>
      <c r="D6378">
        <v>4</v>
      </c>
      <c r="E6378">
        <v>5</v>
      </c>
      <c r="F6378">
        <v>2</v>
      </c>
      <c r="G6378" t="s">
        <v>17462</v>
      </c>
      <c r="K6378">
        <v>1.20471943809378E+18</v>
      </c>
      <c r="L6378" t="s">
        <v>17463</v>
      </c>
    </row>
    <row r="6379" spans="1:12" x14ac:dyDescent="0.2">
      <c r="A6379" s="1">
        <v>43810.463229166664</v>
      </c>
      <c r="B6379" t="s">
        <v>17464</v>
      </c>
      <c r="D6379">
        <v>0</v>
      </c>
      <c r="E6379">
        <v>3</v>
      </c>
      <c r="F6379">
        <v>7</v>
      </c>
      <c r="G6379" t="s">
        <v>17465</v>
      </c>
      <c r="K6379">
        <v>1.2047192380968499E+18</v>
      </c>
      <c r="L6379" t="s">
        <v>17466</v>
      </c>
    </row>
    <row r="6380" spans="1:12" x14ac:dyDescent="0.2">
      <c r="A6380" s="1">
        <v>43810.462881944448</v>
      </c>
      <c r="B6380" t="s">
        <v>264</v>
      </c>
      <c r="C6380" t="s">
        <v>844</v>
      </c>
      <c r="D6380">
        <v>0</v>
      </c>
      <c r="E6380">
        <v>0</v>
      </c>
      <c r="F6380">
        <v>0</v>
      </c>
      <c r="G6380" t="s">
        <v>17467</v>
      </c>
      <c r="K6380">
        <v>1.2047191105312699E+18</v>
      </c>
      <c r="L6380" t="s">
        <v>17468</v>
      </c>
    </row>
    <row r="6381" spans="1:12" x14ac:dyDescent="0.2">
      <c r="A6381" s="1">
        <v>43810.462870370371</v>
      </c>
      <c r="B6381" t="s">
        <v>17469</v>
      </c>
      <c r="D6381">
        <v>0</v>
      </c>
      <c r="E6381">
        <v>3</v>
      </c>
      <c r="F6381">
        <v>5</v>
      </c>
      <c r="G6381" t="s">
        <v>17470</v>
      </c>
      <c r="K6381">
        <v>1.20471910853055E+18</v>
      </c>
      <c r="L6381" t="s">
        <v>17471</v>
      </c>
    </row>
    <row r="6382" spans="1:12" x14ac:dyDescent="0.2">
      <c r="A6382" s="1">
        <v>43810.462870370371</v>
      </c>
      <c r="B6382" t="s">
        <v>17469</v>
      </c>
      <c r="D6382">
        <v>1</v>
      </c>
      <c r="E6382">
        <v>3</v>
      </c>
      <c r="F6382">
        <v>5</v>
      </c>
      <c r="G6382" t="s">
        <v>17472</v>
      </c>
      <c r="K6382">
        <v>1.2047191071842501E+18</v>
      </c>
      <c r="L6382" t="s">
        <v>17473</v>
      </c>
    </row>
    <row r="6383" spans="1:12" x14ac:dyDescent="0.2">
      <c r="A6383" s="1">
        <v>43810.462824074071</v>
      </c>
      <c r="B6383" t="s">
        <v>17464</v>
      </c>
      <c r="D6383">
        <v>4</v>
      </c>
      <c r="E6383">
        <v>6</v>
      </c>
      <c r="F6383">
        <v>26</v>
      </c>
      <c r="G6383" t="s">
        <v>17474</v>
      </c>
      <c r="K6383">
        <v>1.20471909064608E+18</v>
      </c>
      <c r="L6383" t="s">
        <v>17475</v>
      </c>
    </row>
    <row r="6384" spans="1:12" x14ac:dyDescent="0.2">
      <c r="A6384" s="1">
        <v>43810.462754629632</v>
      </c>
      <c r="B6384" t="s">
        <v>3401</v>
      </c>
      <c r="D6384">
        <v>0</v>
      </c>
      <c r="E6384">
        <v>1</v>
      </c>
      <c r="F6384">
        <v>4</v>
      </c>
      <c r="G6384" t="s">
        <v>17476</v>
      </c>
      <c r="J6384" t="s">
        <v>17477</v>
      </c>
      <c r="K6384">
        <v>1.20471906701952E+18</v>
      </c>
      <c r="L6384" t="s">
        <v>17478</v>
      </c>
    </row>
    <row r="6385" spans="1:12" x14ac:dyDescent="0.2">
      <c r="A6385" s="1">
        <v>43810.462106481478</v>
      </c>
      <c r="B6385" t="s">
        <v>17479</v>
      </c>
      <c r="D6385">
        <v>3</v>
      </c>
      <c r="E6385">
        <v>2</v>
      </c>
      <c r="F6385">
        <v>3</v>
      </c>
      <c r="G6385" t="s">
        <v>17480</v>
      </c>
      <c r="K6385">
        <v>1.2047188309557601E+18</v>
      </c>
      <c r="L6385" t="s">
        <v>17481</v>
      </c>
    </row>
    <row r="6386" spans="1:12" x14ac:dyDescent="0.2">
      <c r="A6386" s="1">
        <v>43810.461909722224</v>
      </c>
      <c r="B6386" t="s">
        <v>17482</v>
      </c>
      <c r="D6386">
        <v>0</v>
      </c>
      <c r="E6386">
        <v>0</v>
      </c>
      <c r="F6386">
        <v>0</v>
      </c>
      <c r="G6386" t="s">
        <v>17483</v>
      </c>
      <c r="K6386">
        <v>1.2047187576434701E+18</v>
      </c>
      <c r="L6386" t="s">
        <v>17484</v>
      </c>
    </row>
    <row r="6387" spans="1:12" x14ac:dyDescent="0.2">
      <c r="A6387" s="1">
        <v>43810.461782407408</v>
      </c>
      <c r="B6387" t="s">
        <v>17485</v>
      </c>
      <c r="D6387">
        <v>1</v>
      </c>
      <c r="E6387">
        <v>0</v>
      </c>
      <c r="F6387">
        <v>1</v>
      </c>
      <c r="G6387" t="s">
        <v>17486</v>
      </c>
      <c r="K6387">
        <v>1.2047187113467899E+18</v>
      </c>
      <c r="L6387" t="s">
        <v>17487</v>
      </c>
    </row>
    <row r="6388" spans="1:12" x14ac:dyDescent="0.2">
      <c r="A6388" s="1">
        <v>43810.460694444446</v>
      </c>
      <c r="B6388" t="s">
        <v>17488</v>
      </c>
      <c r="D6388">
        <v>0</v>
      </c>
      <c r="E6388">
        <v>0</v>
      </c>
      <c r="F6388">
        <v>1</v>
      </c>
      <c r="G6388" t="s">
        <v>17489</v>
      </c>
      <c r="K6388">
        <v>1.20471831743874E+18</v>
      </c>
      <c r="L6388" t="s">
        <v>17490</v>
      </c>
    </row>
    <row r="6389" spans="1:12" x14ac:dyDescent="0.2">
      <c r="A6389" s="1">
        <v>43810.460497685184</v>
      </c>
      <c r="B6389" t="s">
        <v>17491</v>
      </c>
      <c r="D6389">
        <v>0</v>
      </c>
      <c r="E6389">
        <v>0</v>
      </c>
      <c r="F6389">
        <v>0</v>
      </c>
      <c r="G6389" t="s">
        <v>17492</v>
      </c>
      <c r="J6389" t="s">
        <v>10453</v>
      </c>
      <c r="K6389">
        <v>1.20471824816141E+18</v>
      </c>
      <c r="L6389" t="s">
        <v>17493</v>
      </c>
    </row>
    <row r="6390" spans="1:12" x14ac:dyDescent="0.2">
      <c r="A6390" s="1">
        <v>43810.460462962961</v>
      </c>
      <c r="B6390" t="s">
        <v>17494</v>
      </c>
      <c r="C6390" t="s">
        <v>17495</v>
      </c>
      <c r="D6390">
        <v>0</v>
      </c>
      <c r="E6390">
        <v>1</v>
      </c>
      <c r="F6390">
        <v>1</v>
      </c>
      <c r="G6390" t="s">
        <v>17496</v>
      </c>
      <c r="K6390">
        <v>1.20471823429086E+18</v>
      </c>
      <c r="L6390" t="s">
        <v>17497</v>
      </c>
    </row>
    <row r="6391" spans="1:12" x14ac:dyDescent="0.2">
      <c r="A6391" s="1">
        <v>43810.459108796298</v>
      </c>
      <c r="B6391" t="s">
        <v>11376</v>
      </c>
      <c r="D6391">
        <v>0</v>
      </c>
      <c r="E6391">
        <v>0</v>
      </c>
      <c r="F6391">
        <v>0</v>
      </c>
      <c r="G6391" t="s">
        <v>17498</v>
      </c>
      <c r="J6391" t="s">
        <v>17499</v>
      </c>
      <c r="K6391">
        <v>1.20471774288621E+18</v>
      </c>
      <c r="L6391" t="s">
        <v>17500</v>
      </c>
    </row>
    <row r="6392" spans="1:12" x14ac:dyDescent="0.2">
      <c r="A6392" s="1">
        <v>43810.458877314813</v>
      </c>
      <c r="B6392" t="s">
        <v>4706</v>
      </c>
      <c r="D6392">
        <v>0</v>
      </c>
      <c r="E6392">
        <v>1</v>
      </c>
      <c r="F6392">
        <v>2</v>
      </c>
      <c r="G6392" t="s">
        <v>17501</v>
      </c>
      <c r="K6392">
        <v>1.2047176625274701E+18</v>
      </c>
      <c r="L6392" t="s">
        <v>17502</v>
      </c>
    </row>
    <row r="6393" spans="1:12" x14ac:dyDescent="0.2">
      <c r="A6393" s="1">
        <v>43810.458645833336</v>
      </c>
      <c r="B6393" t="s">
        <v>17503</v>
      </c>
      <c r="D6393">
        <v>0</v>
      </c>
      <c r="E6393">
        <v>0</v>
      </c>
      <c r="F6393">
        <v>0</v>
      </c>
      <c r="G6393" t="s">
        <v>17504</v>
      </c>
      <c r="K6393">
        <v>1.2047175749085E+18</v>
      </c>
      <c r="L6393" t="s">
        <v>17505</v>
      </c>
    </row>
    <row r="6394" spans="1:12" x14ac:dyDescent="0.2">
      <c r="A6394" s="1">
        <v>43810.457731481481</v>
      </c>
      <c r="B6394" t="s">
        <v>17506</v>
      </c>
      <c r="D6394">
        <v>0</v>
      </c>
      <c r="E6394">
        <v>0</v>
      </c>
      <c r="F6394">
        <v>1</v>
      </c>
      <c r="G6394" t="s">
        <v>17507</v>
      </c>
      <c r="K6394">
        <v>1.20471724724946E+18</v>
      </c>
      <c r="L6394" t="s">
        <v>17508</v>
      </c>
    </row>
    <row r="6395" spans="1:12" x14ac:dyDescent="0.2">
      <c r="A6395" s="1">
        <v>43810.456516203703</v>
      </c>
      <c r="B6395" t="s">
        <v>17509</v>
      </c>
      <c r="D6395">
        <v>0</v>
      </c>
      <c r="E6395">
        <v>0</v>
      </c>
      <c r="F6395">
        <v>0</v>
      </c>
      <c r="G6395" t="s">
        <v>298</v>
      </c>
      <c r="K6395">
        <v>1.2047168065245801E+18</v>
      </c>
      <c r="L6395" t="s">
        <v>17510</v>
      </c>
    </row>
    <row r="6396" spans="1:12" x14ac:dyDescent="0.2">
      <c r="A6396" s="1">
        <v>43810.456446759257</v>
      </c>
      <c r="B6396" t="s">
        <v>17511</v>
      </c>
      <c r="D6396">
        <v>1</v>
      </c>
      <c r="E6396">
        <v>0</v>
      </c>
      <c r="F6396">
        <v>0</v>
      </c>
      <c r="G6396" t="s">
        <v>17512</v>
      </c>
      <c r="I6396" t="e">
        <f>AlRajhiBankCare</f>
        <v>#NAME?</v>
      </c>
      <c r="K6396">
        <v>1.20471677806626E+18</v>
      </c>
      <c r="L6396" t="s">
        <v>17513</v>
      </c>
    </row>
    <row r="6397" spans="1:12" x14ac:dyDescent="0.2">
      <c r="A6397" s="1">
        <v>43810.455972222226</v>
      </c>
      <c r="B6397" t="s">
        <v>17514</v>
      </c>
      <c r="D6397">
        <v>0</v>
      </c>
      <c r="E6397">
        <v>1</v>
      </c>
      <c r="F6397">
        <v>0</v>
      </c>
      <c r="G6397" t="s">
        <v>17515</v>
      </c>
      <c r="K6397">
        <v>1.20471660892255E+18</v>
      </c>
      <c r="L6397" t="s">
        <v>17516</v>
      </c>
    </row>
    <row r="6398" spans="1:12" x14ac:dyDescent="0.2">
      <c r="A6398" s="1">
        <v>43810.455960648149</v>
      </c>
      <c r="B6398" t="s">
        <v>17514</v>
      </c>
      <c r="D6398">
        <v>1</v>
      </c>
      <c r="E6398">
        <v>1</v>
      </c>
      <c r="F6398">
        <v>0</v>
      </c>
      <c r="G6398" t="s">
        <v>17517</v>
      </c>
      <c r="K6398">
        <v>1.20471660148179E+18</v>
      </c>
      <c r="L6398" t="s">
        <v>17518</v>
      </c>
    </row>
    <row r="6399" spans="1:12" x14ac:dyDescent="0.2">
      <c r="A6399" s="1">
        <v>43810.455914351849</v>
      </c>
      <c r="B6399" t="s">
        <v>17519</v>
      </c>
      <c r="D6399">
        <v>0</v>
      </c>
      <c r="E6399">
        <v>5</v>
      </c>
      <c r="F6399">
        <v>6</v>
      </c>
      <c r="G6399" t="s">
        <v>17520</v>
      </c>
      <c r="K6399">
        <v>1.2047165874854001E+18</v>
      </c>
      <c r="L6399" t="s">
        <v>17521</v>
      </c>
    </row>
    <row r="6400" spans="1:12" x14ac:dyDescent="0.2">
      <c r="A6400" s="1">
        <v>43810.455914351849</v>
      </c>
      <c r="B6400" t="s">
        <v>17519</v>
      </c>
      <c r="D6400">
        <v>1</v>
      </c>
      <c r="E6400">
        <v>6</v>
      </c>
      <c r="F6400">
        <v>7</v>
      </c>
      <c r="G6400" t="s">
        <v>17522</v>
      </c>
      <c r="K6400">
        <v>1.2047165859713201E+18</v>
      </c>
      <c r="L6400" t="s">
        <v>17523</v>
      </c>
    </row>
    <row r="6401" spans="1:12" x14ac:dyDescent="0.2">
      <c r="A6401" s="1">
        <v>43810.45484953704</v>
      </c>
      <c r="B6401" t="s">
        <v>17524</v>
      </c>
      <c r="C6401" t="s">
        <v>12894</v>
      </c>
      <c r="D6401">
        <v>0</v>
      </c>
      <c r="E6401">
        <v>0</v>
      </c>
      <c r="F6401">
        <v>0</v>
      </c>
      <c r="G6401" t="s">
        <v>17525</v>
      </c>
      <c r="K6401">
        <v>1.2047162018234199E+18</v>
      </c>
      <c r="L6401" t="s">
        <v>17526</v>
      </c>
    </row>
    <row r="6402" spans="1:12" x14ac:dyDescent="0.2">
      <c r="A6402" s="1">
        <v>43810.454293981478</v>
      </c>
      <c r="B6402" t="s">
        <v>17527</v>
      </c>
      <c r="D6402">
        <v>0</v>
      </c>
      <c r="E6402">
        <v>1</v>
      </c>
      <c r="F6402">
        <v>0</v>
      </c>
      <c r="G6402" t="s">
        <v>17528</v>
      </c>
      <c r="K6402">
        <v>1.2047159975229901E+18</v>
      </c>
      <c r="L6402" t="s">
        <v>17529</v>
      </c>
    </row>
    <row r="6403" spans="1:12" x14ac:dyDescent="0.2">
      <c r="A6403" s="1">
        <v>43810.453877314816</v>
      </c>
      <c r="B6403" t="s">
        <v>17530</v>
      </c>
      <c r="D6403">
        <v>0</v>
      </c>
      <c r="E6403">
        <v>0</v>
      </c>
      <c r="F6403">
        <v>1</v>
      </c>
      <c r="G6403" t="s">
        <v>17531</v>
      </c>
      <c r="K6403">
        <v>1.2047158488979E+18</v>
      </c>
      <c r="L6403" t="s">
        <v>17532</v>
      </c>
    </row>
    <row r="6404" spans="1:12" x14ac:dyDescent="0.2">
      <c r="A6404" s="1">
        <v>43810.453750000001</v>
      </c>
      <c r="B6404" t="s">
        <v>17533</v>
      </c>
      <c r="D6404">
        <v>0</v>
      </c>
      <c r="E6404">
        <v>0</v>
      </c>
      <c r="F6404">
        <v>0</v>
      </c>
      <c r="G6404" t="s">
        <v>17534</v>
      </c>
      <c r="K6404">
        <v>1.2047158038636301E+18</v>
      </c>
      <c r="L6404" t="s">
        <v>17535</v>
      </c>
    </row>
    <row r="6405" spans="1:12" x14ac:dyDescent="0.2">
      <c r="A6405" s="1">
        <v>43810.453506944446</v>
      </c>
      <c r="B6405" t="s">
        <v>17536</v>
      </c>
      <c r="C6405" t="s">
        <v>591</v>
      </c>
      <c r="D6405">
        <v>0</v>
      </c>
      <c r="E6405">
        <v>0</v>
      </c>
      <c r="F6405">
        <v>0</v>
      </c>
      <c r="G6405" t="s">
        <v>17537</v>
      </c>
      <c r="K6405">
        <v>1.20471571442432E+18</v>
      </c>
      <c r="L6405" t="s">
        <v>17538</v>
      </c>
    </row>
    <row r="6406" spans="1:12" x14ac:dyDescent="0.2">
      <c r="A6406" s="1">
        <v>43810.453425925924</v>
      </c>
      <c r="B6406" t="s">
        <v>17539</v>
      </c>
      <c r="D6406">
        <v>0</v>
      </c>
      <c r="E6406">
        <v>0</v>
      </c>
      <c r="F6406">
        <v>0</v>
      </c>
      <c r="G6406" t="s">
        <v>17540</v>
      </c>
      <c r="K6406">
        <v>1.2047156852738401E+18</v>
      </c>
      <c r="L6406" t="s">
        <v>17541</v>
      </c>
    </row>
    <row r="6407" spans="1:12" x14ac:dyDescent="0.2">
      <c r="A6407" s="1">
        <v>43810.453113425923</v>
      </c>
      <c r="B6407" t="s">
        <v>17542</v>
      </c>
      <c r="D6407">
        <v>0</v>
      </c>
      <c r="E6407">
        <v>0</v>
      </c>
      <c r="F6407">
        <v>0</v>
      </c>
      <c r="G6407" t="s">
        <v>17543</v>
      </c>
      <c r="I6407" t="e">
        <f>naifco</f>
        <v>#NAME?</v>
      </c>
      <c r="K6407">
        <v>1.20471557295038E+18</v>
      </c>
      <c r="L6407" t="s">
        <v>17544</v>
      </c>
    </row>
    <row r="6408" spans="1:12" x14ac:dyDescent="0.2">
      <c r="A6408" s="1">
        <v>43810.452025462961</v>
      </c>
      <c r="B6408" t="s">
        <v>17545</v>
      </c>
      <c r="C6408" t="s">
        <v>17546</v>
      </c>
      <c r="D6408">
        <v>0</v>
      </c>
      <c r="E6408">
        <v>0</v>
      </c>
      <c r="F6408">
        <v>0</v>
      </c>
      <c r="G6408" t="s">
        <v>17547</v>
      </c>
      <c r="K6408">
        <v>1.20471517843422E+18</v>
      </c>
      <c r="L6408" t="s">
        <v>17548</v>
      </c>
    </row>
    <row r="6409" spans="1:12" x14ac:dyDescent="0.2">
      <c r="A6409" s="1">
        <v>43810.450972222221</v>
      </c>
      <c r="B6409" t="s">
        <v>17549</v>
      </c>
      <c r="C6409" t="s">
        <v>17550</v>
      </c>
      <c r="D6409">
        <v>1</v>
      </c>
      <c r="E6409">
        <v>0</v>
      </c>
      <c r="F6409">
        <v>0</v>
      </c>
      <c r="G6409" t="s">
        <v>17551</v>
      </c>
      <c r="K6409">
        <v>1.20471479767522E+18</v>
      </c>
      <c r="L6409" t="s">
        <v>17552</v>
      </c>
    </row>
    <row r="6410" spans="1:12" x14ac:dyDescent="0.2">
      <c r="A6410" s="1">
        <v>43810.450798611113</v>
      </c>
      <c r="B6410" t="s">
        <v>17553</v>
      </c>
      <c r="D6410">
        <v>1</v>
      </c>
      <c r="E6410">
        <v>0</v>
      </c>
      <c r="F6410">
        <v>0</v>
      </c>
      <c r="G6410" t="s">
        <v>17554</v>
      </c>
      <c r="K6410">
        <v>1.2047147344671099E+18</v>
      </c>
      <c r="L6410" t="s">
        <v>17555</v>
      </c>
    </row>
    <row r="6411" spans="1:12" x14ac:dyDescent="0.2">
      <c r="A6411" s="1">
        <v>43810.450011574074</v>
      </c>
      <c r="B6411" t="s">
        <v>1163</v>
      </c>
      <c r="D6411">
        <v>1</v>
      </c>
      <c r="E6411">
        <v>0</v>
      </c>
      <c r="F6411">
        <v>0</v>
      </c>
      <c r="G6411" t="s">
        <v>17556</v>
      </c>
      <c r="K6411">
        <v>1.20471444577312E+18</v>
      </c>
      <c r="L6411" t="s">
        <v>17557</v>
      </c>
    </row>
    <row r="6412" spans="1:12" x14ac:dyDescent="0.2">
      <c r="A6412" s="1">
        <v>43810.449340277781</v>
      </c>
      <c r="B6412" t="s">
        <v>17558</v>
      </c>
      <c r="D6412">
        <v>1</v>
      </c>
      <c r="E6412">
        <v>3</v>
      </c>
      <c r="F6412">
        <v>0</v>
      </c>
      <c r="G6412" t="s">
        <v>7145</v>
      </c>
      <c r="K6412">
        <v>1.2047142061733901E+18</v>
      </c>
      <c r="L6412" t="s">
        <v>17559</v>
      </c>
    </row>
    <row r="6413" spans="1:12" x14ac:dyDescent="0.2">
      <c r="A6413" s="1">
        <v>43810.448622685188</v>
      </c>
      <c r="B6413" t="s">
        <v>17560</v>
      </c>
      <c r="C6413" t="s">
        <v>1898</v>
      </c>
      <c r="D6413">
        <v>0</v>
      </c>
      <c r="E6413">
        <v>1</v>
      </c>
      <c r="F6413">
        <v>1</v>
      </c>
      <c r="G6413" t="s">
        <v>17561</v>
      </c>
      <c r="K6413">
        <v>1.2047139458247099E+18</v>
      </c>
      <c r="L6413" t="s">
        <v>17562</v>
      </c>
    </row>
    <row r="6414" spans="1:12" x14ac:dyDescent="0.2">
      <c r="A6414" s="1">
        <v>43810.448460648149</v>
      </c>
      <c r="B6414" t="s">
        <v>7866</v>
      </c>
      <c r="D6414">
        <v>1</v>
      </c>
      <c r="E6414">
        <v>0</v>
      </c>
      <c r="F6414">
        <v>1</v>
      </c>
      <c r="G6414" t="s">
        <v>17563</v>
      </c>
      <c r="K6414">
        <v>1.20471388421873E+18</v>
      </c>
      <c r="L6414" t="s">
        <v>17564</v>
      </c>
    </row>
    <row r="6415" spans="1:12" x14ac:dyDescent="0.2">
      <c r="A6415" s="1">
        <v>43810.446944444448</v>
      </c>
      <c r="B6415" t="s">
        <v>17565</v>
      </c>
      <c r="D6415">
        <v>16</v>
      </c>
      <c r="E6415">
        <v>53</v>
      </c>
      <c r="F6415">
        <v>46</v>
      </c>
      <c r="G6415" t="s">
        <v>17566</v>
      </c>
      <c r="K6415">
        <v>1.20471333570449E+18</v>
      </c>
      <c r="L6415" t="s">
        <v>17567</v>
      </c>
    </row>
    <row r="6416" spans="1:12" x14ac:dyDescent="0.2">
      <c r="A6416" s="1">
        <v>43810.446805555555</v>
      </c>
      <c r="B6416" t="s">
        <v>17568</v>
      </c>
      <c r="D6416">
        <v>0</v>
      </c>
      <c r="E6416">
        <v>0</v>
      </c>
      <c r="F6416">
        <v>1</v>
      </c>
      <c r="G6416" t="s">
        <v>17569</v>
      </c>
      <c r="K6416">
        <v>1.20471328610686E+18</v>
      </c>
      <c r="L6416" t="s">
        <v>17570</v>
      </c>
    </row>
    <row r="6417" spans="1:12" x14ac:dyDescent="0.2">
      <c r="A6417" s="1">
        <v>43810.44630787037</v>
      </c>
      <c r="B6417" t="s">
        <v>17571</v>
      </c>
      <c r="D6417">
        <v>0</v>
      </c>
      <c r="E6417">
        <v>0</v>
      </c>
      <c r="F6417">
        <v>0</v>
      </c>
      <c r="G6417" t="s">
        <v>17572</v>
      </c>
      <c r="K6417">
        <v>1.2047131055210399E+18</v>
      </c>
      <c r="L6417" t="s">
        <v>17573</v>
      </c>
    </row>
    <row r="6418" spans="1:12" x14ac:dyDescent="0.2">
      <c r="A6418" s="1">
        <v>43810.444525462961</v>
      </c>
      <c r="B6418" t="s">
        <v>17574</v>
      </c>
      <c r="D6418">
        <v>3</v>
      </c>
      <c r="E6418">
        <v>0</v>
      </c>
      <c r="F6418">
        <v>0</v>
      </c>
      <c r="G6418" t="s">
        <v>17575</v>
      </c>
      <c r="K6418">
        <v>1.20471245776957E+18</v>
      </c>
      <c r="L6418" t="s">
        <v>17576</v>
      </c>
    </row>
    <row r="6419" spans="1:12" x14ac:dyDescent="0.2">
      <c r="A6419" s="1">
        <v>43810.444305555553</v>
      </c>
      <c r="B6419" t="s">
        <v>17577</v>
      </c>
      <c r="D6419">
        <v>0</v>
      </c>
      <c r="E6419">
        <v>0</v>
      </c>
      <c r="F6419">
        <v>0</v>
      </c>
      <c r="G6419" t="s">
        <v>17578</v>
      </c>
      <c r="K6419">
        <v>1.2047123778595999E+18</v>
      </c>
      <c r="L6419" t="s">
        <v>17579</v>
      </c>
    </row>
    <row r="6420" spans="1:12" x14ac:dyDescent="0.2">
      <c r="A6420" s="1">
        <v>43810.443506944444</v>
      </c>
      <c r="B6420" t="s">
        <v>17580</v>
      </c>
      <c r="D6420">
        <v>0</v>
      </c>
      <c r="E6420">
        <v>1</v>
      </c>
      <c r="F6420">
        <v>3</v>
      </c>
      <c r="G6420" t="s">
        <v>17581</v>
      </c>
      <c r="K6420">
        <v>1.2047120886037E+18</v>
      </c>
      <c r="L6420" t="s">
        <v>17582</v>
      </c>
    </row>
    <row r="6421" spans="1:12" x14ac:dyDescent="0.2">
      <c r="A6421" s="1">
        <v>43810.443229166667</v>
      </c>
      <c r="B6421" t="s">
        <v>17583</v>
      </c>
      <c r="D6421">
        <v>0</v>
      </c>
      <c r="E6421">
        <v>2</v>
      </c>
      <c r="F6421">
        <v>3</v>
      </c>
      <c r="G6421" t="s">
        <v>17584</v>
      </c>
      <c r="I6421" t="e">
        <f>_xlfn.SINGLE(Aramco _xlfn.SINGLE(Saudi_Aramco _xlfn.SINGLE(Aramco)))</f>
        <v>#NAME?</v>
      </c>
      <c r="J6421" t="s">
        <v>8442</v>
      </c>
      <c r="K6421">
        <v>1.2047119917026701E+18</v>
      </c>
      <c r="L6421" t="s">
        <v>17585</v>
      </c>
    </row>
    <row r="6422" spans="1:12" x14ac:dyDescent="0.2">
      <c r="A6422" s="1">
        <v>43810.442453703705</v>
      </c>
      <c r="B6422" t="s">
        <v>17586</v>
      </c>
      <c r="D6422">
        <v>1</v>
      </c>
      <c r="E6422">
        <v>0</v>
      </c>
      <c r="F6422">
        <v>0</v>
      </c>
      <c r="G6422" t="s">
        <v>17587</v>
      </c>
      <c r="K6422">
        <v>1.20471170704367E+18</v>
      </c>
      <c r="L6422" t="s">
        <v>17588</v>
      </c>
    </row>
    <row r="6423" spans="1:12" x14ac:dyDescent="0.2">
      <c r="A6423" s="1">
        <v>43810.442094907405</v>
      </c>
      <c r="B6423" t="s">
        <v>17589</v>
      </c>
      <c r="C6423" t="s">
        <v>17589</v>
      </c>
      <c r="D6423">
        <v>0</v>
      </c>
      <c r="E6423">
        <v>9</v>
      </c>
      <c r="F6423">
        <v>3</v>
      </c>
      <c r="G6423" t="s">
        <v>17590</v>
      </c>
      <c r="K6423">
        <v>1.20471157884877E+18</v>
      </c>
      <c r="L6423" t="s">
        <v>17591</v>
      </c>
    </row>
    <row r="6424" spans="1:12" x14ac:dyDescent="0.2">
      <c r="A6424" s="1">
        <v>43810.441666666666</v>
      </c>
      <c r="B6424" t="s">
        <v>1163</v>
      </c>
      <c r="D6424">
        <v>1</v>
      </c>
      <c r="E6424">
        <v>0</v>
      </c>
      <c r="F6424">
        <v>0</v>
      </c>
      <c r="G6424" t="s">
        <v>17592</v>
      </c>
      <c r="K6424">
        <v>1.2047114250479601E+18</v>
      </c>
      <c r="L6424" t="s">
        <v>17593</v>
      </c>
    </row>
    <row r="6425" spans="1:12" x14ac:dyDescent="0.2">
      <c r="A6425" s="1">
        <v>43810.44023148148</v>
      </c>
      <c r="B6425" t="s">
        <v>3665</v>
      </c>
      <c r="D6425">
        <v>1</v>
      </c>
      <c r="E6425">
        <v>2</v>
      </c>
      <c r="F6425">
        <v>0</v>
      </c>
      <c r="G6425" t="s">
        <v>17594</v>
      </c>
      <c r="K6425">
        <v>1.2047109052059699E+18</v>
      </c>
      <c r="L6425" t="s">
        <v>17595</v>
      </c>
    </row>
    <row r="6426" spans="1:12" x14ac:dyDescent="0.2">
      <c r="A6426" s="1">
        <v>43810.439849537041</v>
      </c>
      <c r="B6426" t="s">
        <v>17596</v>
      </c>
      <c r="D6426">
        <v>0</v>
      </c>
      <c r="E6426">
        <v>0</v>
      </c>
      <c r="F6426">
        <v>0</v>
      </c>
      <c r="G6426" t="s">
        <v>17597</v>
      </c>
      <c r="K6426">
        <v>1.2047107644786299E+18</v>
      </c>
      <c r="L6426" t="s">
        <v>17598</v>
      </c>
    </row>
    <row r="6427" spans="1:12" x14ac:dyDescent="0.2">
      <c r="A6427" s="1">
        <v>43810.43891203704</v>
      </c>
      <c r="B6427" t="s">
        <v>17599</v>
      </c>
      <c r="D6427">
        <v>0</v>
      </c>
      <c r="E6427">
        <v>1</v>
      </c>
      <c r="F6427">
        <v>3</v>
      </c>
      <c r="G6427" t="s">
        <v>17600</v>
      </c>
      <c r="K6427">
        <v>1.2047104239976801E+18</v>
      </c>
      <c r="L6427" t="s">
        <v>17601</v>
      </c>
    </row>
    <row r="6428" spans="1:12" x14ac:dyDescent="0.2">
      <c r="A6428" s="1">
        <v>43810.438831018517</v>
      </c>
      <c r="B6428" t="s">
        <v>12173</v>
      </c>
      <c r="D6428">
        <v>39</v>
      </c>
      <c r="E6428">
        <v>56</v>
      </c>
      <c r="F6428">
        <v>114</v>
      </c>
      <c r="G6428" t="s">
        <v>17602</v>
      </c>
      <c r="K6428">
        <v>1.2047103953002399E+18</v>
      </c>
      <c r="L6428" t="s">
        <v>17603</v>
      </c>
    </row>
    <row r="6429" spans="1:12" x14ac:dyDescent="0.2">
      <c r="A6429" s="1">
        <v>43810.438807870371</v>
      </c>
      <c r="B6429" t="s">
        <v>17589</v>
      </c>
      <c r="C6429" t="s">
        <v>17604</v>
      </c>
      <c r="D6429">
        <v>1</v>
      </c>
      <c r="E6429">
        <v>15</v>
      </c>
      <c r="F6429">
        <v>4</v>
      </c>
      <c r="G6429" t="s">
        <v>17605</v>
      </c>
      <c r="K6429">
        <v>1.20471038771277E+18</v>
      </c>
      <c r="L6429" t="s">
        <v>17606</v>
      </c>
    </row>
    <row r="6430" spans="1:12" x14ac:dyDescent="0.2">
      <c r="A6430" s="1">
        <v>43810.438576388886</v>
      </c>
      <c r="B6430" t="s">
        <v>17607</v>
      </c>
      <c r="C6430" t="s">
        <v>591</v>
      </c>
      <c r="D6430">
        <v>0</v>
      </c>
      <c r="E6430">
        <v>0</v>
      </c>
      <c r="F6430">
        <v>0</v>
      </c>
      <c r="G6430" t="s">
        <v>17608</v>
      </c>
      <c r="K6430">
        <v>1.20471030242991E+18</v>
      </c>
      <c r="L6430" t="s">
        <v>17609</v>
      </c>
    </row>
    <row r="6431" spans="1:12" x14ac:dyDescent="0.2">
      <c r="A6431" s="1">
        <v>43810.438287037039</v>
      </c>
      <c r="B6431" t="s">
        <v>17610</v>
      </c>
      <c r="D6431">
        <v>0</v>
      </c>
      <c r="E6431">
        <v>1</v>
      </c>
      <c r="F6431">
        <v>3</v>
      </c>
      <c r="G6431" t="s">
        <v>17611</v>
      </c>
      <c r="K6431">
        <v>1.20471019995472E+18</v>
      </c>
      <c r="L6431" t="s">
        <v>17612</v>
      </c>
    </row>
    <row r="6432" spans="1:12" x14ac:dyDescent="0.2">
      <c r="A6432" s="1">
        <v>43810.43818287037</v>
      </c>
      <c r="B6432" t="s">
        <v>17613</v>
      </c>
      <c r="C6432" t="s">
        <v>1772</v>
      </c>
      <c r="D6432">
        <v>1</v>
      </c>
      <c r="E6432">
        <v>0</v>
      </c>
      <c r="F6432">
        <v>2</v>
      </c>
      <c r="G6432" t="s">
        <v>17614</v>
      </c>
      <c r="K6432">
        <v>1.20471016003328E+18</v>
      </c>
      <c r="L6432" t="s">
        <v>17615</v>
      </c>
    </row>
    <row r="6433" spans="1:12" x14ac:dyDescent="0.2">
      <c r="A6433" s="1">
        <v>43810.437164351853</v>
      </c>
      <c r="B6433" t="s">
        <v>17616</v>
      </c>
      <c r="D6433">
        <v>0</v>
      </c>
      <c r="E6433">
        <v>0</v>
      </c>
      <c r="F6433">
        <v>1</v>
      </c>
      <c r="G6433" t="s">
        <v>17617</v>
      </c>
      <c r="K6433">
        <v>1.20470979051934E+18</v>
      </c>
      <c r="L6433" t="s">
        <v>17618</v>
      </c>
    </row>
    <row r="6434" spans="1:12" x14ac:dyDescent="0.2">
      <c r="A6434" s="1">
        <v>43810.436203703706</v>
      </c>
      <c r="B6434" t="s">
        <v>17354</v>
      </c>
      <c r="D6434">
        <v>11</v>
      </c>
      <c r="E6434">
        <v>33</v>
      </c>
      <c r="F6434">
        <v>53</v>
      </c>
      <c r="G6434" t="s">
        <v>17619</v>
      </c>
      <c r="K6434">
        <v>1.2047094440405E+18</v>
      </c>
      <c r="L6434" t="s">
        <v>17620</v>
      </c>
    </row>
    <row r="6435" spans="1:12" x14ac:dyDescent="0.2">
      <c r="A6435" s="1">
        <v>43810.435659722221</v>
      </c>
      <c r="B6435" t="s">
        <v>17621</v>
      </c>
      <c r="C6435" t="s">
        <v>2104</v>
      </c>
      <c r="D6435">
        <v>1</v>
      </c>
      <c r="E6435">
        <v>0</v>
      </c>
      <c r="F6435">
        <v>0</v>
      </c>
      <c r="G6435" t="s">
        <v>17622</v>
      </c>
      <c r="K6435">
        <v>1.2047092468536599E+18</v>
      </c>
      <c r="L6435" t="s">
        <v>17623</v>
      </c>
    </row>
    <row r="6436" spans="1:12" x14ac:dyDescent="0.2">
      <c r="A6436" s="1">
        <v>43810.434606481482</v>
      </c>
      <c r="B6436" t="s">
        <v>17624</v>
      </c>
      <c r="D6436">
        <v>0</v>
      </c>
      <c r="E6436">
        <v>0</v>
      </c>
      <c r="F6436">
        <v>0</v>
      </c>
      <c r="G6436" t="s">
        <v>17625</v>
      </c>
      <c r="K6436">
        <v>1.2047088668497201E+18</v>
      </c>
      <c r="L6436" t="s">
        <v>17626</v>
      </c>
    </row>
    <row r="6437" spans="1:12" x14ac:dyDescent="0.2">
      <c r="A6437" s="1">
        <v>43810.434317129628</v>
      </c>
      <c r="B6437" t="s">
        <v>17627</v>
      </c>
      <c r="D6437">
        <v>0</v>
      </c>
      <c r="E6437">
        <v>0</v>
      </c>
      <c r="F6437">
        <v>0</v>
      </c>
      <c r="G6437" t="s">
        <v>17628</v>
      </c>
      <c r="K6437">
        <v>1.20470875886738E+18</v>
      </c>
      <c r="L6437" t="s">
        <v>17629</v>
      </c>
    </row>
    <row r="6438" spans="1:12" x14ac:dyDescent="0.2">
      <c r="A6438" s="1">
        <v>43810.434050925927</v>
      </c>
      <c r="B6438" t="s">
        <v>17630</v>
      </c>
      <c r="D6438">
        <v>0</v>
      </c>
      <c r="E6438">
        <v>1</v>
      </c>
      <c r="F6438">
        <v>1</v>
      </c>
      <c r="G6438" t="s">
        <v>17631</v>
      </c>
      <c r="K6438">
        <v>1.2047086645792599E+18</v>
      </c>
      <c r="L6438" t="s">
        <v>17632</v>
      </c>
    </row>
    <row r="6439" spans="1:12" x14ac:dyDescent="0.2">
      <c r="A6439" s="1">
        <v>43810.433506944442</v>
      </c>
      <c r="B6439" t="s">
        <v>17633</v>
      </c>
      <c r="D6439">
        <v>2</v>
      </c>
      <c r="E6439">
        <v>0</v>
      </c>
      <c r="F6439">
        <v>0</v>
      </c>
      <c r="G6439" t="s">
        <v>17634</v>
      </c>
      <c r="K6439">
        <v>1.2047084680175401E+18</v>
      </c>
      <c r="L6439" t="s">
        <v>17635</v>
      </c>
    </row>
    <row r="6440" spans="1:12" x14ac:dyDescent="0.2">
      <c r="A6440" s="1">
        <v>43810.433483796296</v>
      </c>
      <c r="B6440" t="s">
        <v>17636</v>
      </c>
      <c r="C6440" t="s">
        <v>8777</v>
      </c>
      <c r="D6440">
        <v>0</v>
      </c>
      <c r="E6440">
        <v>0</v>
      </c>
      <c r="F6440">
        <v>0</v>
      </c>
      <c r="G6440" t="s">
        <v>17637</v>
      </c>
      <c r="K6440">
        <v>1.20470845802671E+18</v>
      </c>
      <c r="L6440" t="s">
        <v>17638</v>
      </c>
    </row>
    <row r="6441" spans="1:12" x14ac:dyDescent="0.2">
      <c r="A6441" s="1">
        <v>43810.432905092595</v>
      </c>
      <c r="B6441" t="s">
        <v>4706</v>
      </c>
      <c r="D6441">
        <v>0</v>
      </c>
      <c r="E6441">
        <v>0</v>
      </c>
      <c r="F6441">
        <v>0</v>
      </c>
      <c r="G6441" t="s">
        <v>17639</v>
      </c>
      <c r="K6441">
        <v>1.2047082492175099E+18</v>
      </c>
      <c r="L6441" t="s">
        <v>17640</v>
      </c>
    </row>
    <row r="6442" spans="1:12" x14ac:dyDescent="0.2">
      <c r="A6442" s="1">
        <v>43810.432893518519</v>
      </c>
      <c r="B6442" t="s">
        <v>4706</v>
      </c>
      <c r="D6442">
        <v>0</v>
      </c>
      <c r="E6442">
        <v>2</v>
      </c>
      <c r="F6442">
        <v>6</v>
      </c>
      <c r="G6442" t="s">
        <v>17641</v>
      </c>
      <c r="K6442">
        <v>1.2047082441800801E+18</v>
      </c>
      <c r="L6442" t="s">
        <v>17642</v>
      </c>
    </row>
    <row r="6443" spans="1:12" x14ac:dyDescent="0.2">
      <c r="A6443" s="1">
        <v>43810.431793981479</v>
      </c>
      <c r="B6443" t="s">
        <v>17577</v>
      </c>
      <c r="D6443">
        <v>2</v>
      </c>
      <c r="E6443">
        <v>0</v>
      </c>
      <c r="F6443">
        <v>0</v>
      </c>
      <c r="G6443" t="s">
        <v>17643</v>
      </c>
      <c r="K6443">
        <v>1.20470784486141E+18</v>
      </c>
      <c r="L6443" t="s">
        <v>17644</v>
      </c>
    </row>
    <row r="6444" spans="1:12" x14ac:dyDescent="0.2">
      <c r="A6444" s="1">
        <v>43810.430347222224</v>
      </c>
      <c r="B6444" t="s">
        <v>2516</v>
      </c>
      <c r="D6444">
        <v>5</v>
      </c>
      <c r="E6444">
        <v>34</v>
      </c>
      <c r="F6444">
        <v>51</v>
      </c>
      <c r="G6444" t="s">
        <v>17645</v>
      </c>
      <c r="K6444">
        <v>1.20470732232658E+18</v>
      </c>
      <c r="L6444" t="s">
        <v>17646</v>
      </c>
    </row>
    <row r="6445" spans="1:12" x14ac:dyDescent="0.2">
      <c r="A6445" s="1">
        <v>43810.428749999999</v>
      </c>
      <c r="B6445" t="s">
        <v>17647</v>
      </c>
      <c r="D6445">
        <v>1</v>
      </c>
      <c r="E6445">
        <v>0</v>
      </c>
      <c r="F6445">
        <v>1</v>
      </c>
      <c r="G6445" t="s">
        <v>17648</v>
      </c>
      <c r="K6445">
        <v>1.20470674150782E+18</v>
      </c>
      <c r="L6445" t="s">
        <v>17649</v>
      </c>
    </row>
    <row r="6446" spans="1:12" x14ac:dyDescent="0.2">
      <c r="A6446" s="1">
        <v>43810.426793981482</v>
      </c>
      <c r="B6446" t="s">
        <v>1930</v>
      </c>
      <c r="D6446">
        <v>0</v>
      </c>
      <c r="E6446">
        <v>1</v>
      </c>
      <c r="F6446">
        <v>4</v>
      </c>
      <c r="G6446" t="s">
        <v>17650</v>
      </c>
      <c r="K6446">
        <v>1.2047060352959301E+18</v>
      </c>
      <c r="L6446" t="s">
        <v>17651</v>
      </c>
    </row>
    <row r="6447" spans="1:12" x14ac:dyDescent="0.2">
      <c r="A6447" s="1">
        <v>43810.426111111112</v>
      </c>
      <c r="B6447" t="s">
        <v>17652</v>
      </c>
      <c r="D6447">
        <v>1</v>
      </c>
      <c r="E6447">
        <v>24</v>
      </c>
      <c r="F6447">
        <v>15</v>
      </c>
      <c r="G6447" t="s">
        <v>17653</v>
      </c>
      <c r="I6447" t="e">
        <f>ALgenral1919</f>
        <v>#NAME?</v>
      </c>
      <c r="K6447">
        <v>1.20470578457315E+18</v>
      </c>
      <c r="L6447" t="s">
        <v>17654</v>
      </c>
    </row>
    <row r="6448" spans="1:12" x14ac:dyDescent="0.2">
      <c r="A6448" s="1">
        <v>43810.424988425926</v>
      </c>
      <c r="B6448" t="s">
        <v>17652</v>
      </c>
      <c r="D6448">
        <v>8</v>
      </c>
      <c r="E6448">
        <v>74</v>
      </c>
      <c r="F6448">
        <v>53</v>
      </c>
      <c r="G6448" t="s">
        <v>17655</v>
      </c>
      <c r="I6448" t="e">
        <f>ALgenral1919</f>
        <v>#NAME?</v>
      </c>
      <c r="K6448">
        <v>1.2047053810391301E+18</v>
      </c>
      <c r="L6448" t="s">
        <v>17656</v>
      </c>
    </row>
    <row r="6449" spans="1:12" x14ac:dyDescent="0.2">
      <c r="A6449" s="1">
        <v>43810.424803240741</v>
      </c>
      <c r="B6449" t="s">
        <v>17652</v>
      </c>
      <c r="D6449">
        <v>8</v>
      </c>
      <c r="E6449">
        <v>38</v>
      </c>
      <c r="F6449">
        <v>26</v>
      </c>
      <c r="G6449" t="s">
        <v>17657</v>
      </c>
      <c r="I6449" t="e">
        <f>ALgenral1919</f>
        <v>#NAME?</v>
      </c>
      <c r="J6449" t="s">
        <v>9659</v>
      </c>
      <c r="K6449">
        <v>1.20470531220226E+18</v>
      </c>
      <c r="L6449" t="s">
        <v>17658</v>
      </c>
    </row>
    <row r="6450" spans="1:12" x14ac:dyDescent="0.2">
      <c r="A6450" s="1">
        <v>43810.423738425925</v>
      </c>
      <c r="B6450" t="s">
        <v>4706</v>
      </c>
      <c r="D6450">
        <v>0</v>
      </c>
      <c r="E6450">
        <v>1</v>
      </c>
      <c r="F6450">
        <v>1</v>
      </c>
      <c r="G6450" t="s">
        <v>17659</v>
      </c>
      <c r="K6450">
        <v>1.20470492802913E+18</v>
      </c>
      <c r="L6450" t="s">
        <v>17660</v>
      </c>
    </row>
    <row r="6451" spans="1:12" x14ac:dyDescent="0.2">
      <c r="A6451" s="1">
        <v>43810.423344907409</v>
      </c>
      <c r="B6451" t="s">
        <v>17661</v>
      </c>
      <c r="D6451">
        <v>0</v>
      </c>
      <c r="E6451">
        <v>0</v>
      </c>
      <c r="F6451">
        <v>1</v>
      </c>
      <c r="G6451" t="s">
        <v>17662</v>
      </c>
      <c r="K6451">
        <v>1.2047047849237299E+18</v>
      </c>
      <c r="L6451" t="s">
        <v>17663</v>
      </c>
    </row>
    <row r="6452" spans="1:12" x14ac:dyDescent="0.2">
      <c r="A6452" s="1">
        <v>43810.423217592594</v>
      </c>
      <c r="B6452" t="s">
        <v>17664</v>
      </c>
      <c r="D6452">
        <v>0</v>
      </c>
      <c r="E6452">
        <v>0</v>
      </c>
      <c r="F6452">
        <v>0</v>
      </c>
      <c r="G6452" t="s">
        <v>17665</v>
      </c>
      <c r="K6452">
        <v>1.2047047370666601E+18</v>
      </c>
      <c r="L6452" t="s">
        <v>17666</v>
      </c>
    </row>
    <row r="6453" spans="1:12" x14ac:dyDescent="0.2">
      <c r="A6453" s="1">
        <v>43810.422962962963</v>
      </c>
      <c r="B6453" t="s">
        <v>17667</v>
      </c>
      <c r="D6453">
        <v>1</v>
      </c>
      <c r="E6453">
        <v>0</v>
      </c>
      <c r="F6453">
        <v>0</v>
      </c>
      <c r="G6453" t="s">
        <v>17668</v>
      </c>
      <c r="K6453">
        <v>1.2047046440622001E+18</v>
      </c>
      <c r="L6453" t="s">
        <v>17669</v>
      </c>
    </row>
    <row r="6454" spans="1:12" x14ac:dyDescent="0.2">
      <c r="A6454" s="1">
        <v>43810.421932870369</v>
      </c>
      <c r="B6454" t="s">
        <v>17670</v>
      </c>
      <c r="D6454">
        <v>1</v>
      </c>
      <c r="E6454">
        <v>0</v>
      </c>
      <c r="F6454">
        <v>2</v>
      </c>
      <c r="G6454" t="s">
        <v>17671</v>
      </c>
      <c r="K6454">
        <v>1.2047042739190799E+18</v>
      </c>
      <c r="L6454" t="s">
        <v>17672</v>
      </c>
    </row>
    <row r="6455" spans="1:12" x14ac:dyDescent="0.2">
      <c r="A6455" s="1">
        <v>43810.420706018522</v>
      </c>
      <c r="B6455" t="s">
        <v>17673</v>
      </c>
      <c r="D6455">
        <v>0</v>
      </c>
      <c r="E6455">
        <v>0</v>
      </c>
      <c r="F6455">
        <v>2</v>
      </c>
      <c r="G6455" t="s">
        <v>17674</v>
      </c>
      <c r="K6455">
        <v>1.2047038276829E+18</v>
      </c>
      <c r="L6455" t="s">
        <v>17675</v>
      </c>
    </row>
    <row r="6456" spans="1:12" x14ac:dyDescent="0.2">
      <c r="A6456" s="1">
        <v>43810.420520833337</v>
      </c>
      <c r="B6456" t="s">
        <v>17670</v>
      </c>
      <c r="D6456">
        <v>2</v>
      </c>
      <c r="E6456">
        <v>0</v>
      </c>
      <c r="F6456">
        <v>3</v>
      </c>
      <c r="G6456" t="s">
        <v>17676</v>
      </c>
      <c r="K6456">
        <v>1.2047037618867899E+18</v>
      </c>
      <c r="L6456" t="s">
        <v>17677</v>
      </c>
    </row>
    <row r="6457" spans="1:12" x14ac:dyDescent="0.2">
      <c r="A6457" s="1">
        <v>43810.418113425927</v>
      </c>
      <c r="B6457" t="s">
        <v>17678</v>
      </c>
      <c r="C6457" t="s">
        <v>2104</v>
      </c>
      <c r="D6457">
        <v>1</v>
      </c>
      <c r="E6457">
        <v>0</v>
      </c>
      <c r="F6457">
        <v>0</v>
      </c>
      <c r="G6457" t="s">
        <v>17679</v>
      </c>
      <c r="K6457">
        <v>1.20470288992033E+18</v>
      </c>
      <c r="L6457" t="s">
        <v>17680</v>
      </c>
    </row>
    <row r="6458" spans="1:12" x14ac:dyDescent="0.2">
      <c r="A6458" s="1">
        <v>43810.417986111112</v>
      </c>
      <c r="B6458" t="s">
        <v>17681</v>
      </c>
      <c r="C6458" t="s">
        <v>17682</v>
      </c>
      <c r="D6458">
        <v>1</v>
      </c>
      <c r="E6458">
        <v>0</v>
      </c>
      <c r="F6458">
        <v>0</v>
      </c>
      <c r="G6458" t="s">
        <v>17683</v>
      </c>
      <c r="K6458">
        <v>1.2047028428896E+18</v>
      </c>
      <c r="L6458" t="s">
        <v>17684</v>
      </c>
    </row>
    <row r="6459" spans="1:12" x14ac:dyDescent="0.2">
      <c r="A6459" s="1">
        <v>43810.417766203704</v>
      </c>
      <c r="B6459" t="s">
        <v>1930</v>
      </c>
      <c r="D6459">
        <v>1</v>
      </c>
      <c r="E6459">
        <v>0</v>
      </c>
      <c r="F6459">
        <v>0</v>
      </c>
      <c r="G6459" t="s">
        <v>17685</v>
      </c>
      <c r="K6459">
        <v>1.20470276415824E+18</v>
      </c>
      <c r="L6459" t="s">
        <v>17686</v>
      </c>
    </row>
    <row r="6460" spans="1:12" x14ac:dyDescent="0.2">
      <c r="A6460" s="1">
        <v>43810.417349537034</v>
      </c>
      <c r="B6460" t="s">
        <v>17687</v>
      </c>
      <c r="D6460">
        <v>0</v>
      </c>
      <c r="E6460">
        <v>0</v>
      </c>
      <c r="F6460">
        <v>1</v>
      </c>
      <c r="G6460" t="s">
        <v>17688</v>
      </c>
      <c r="K6460">
        <v>1.2047026108188101E+18</v>
      </c>
      <c r="L6460" t="s">
        <v>17689</v>
      </c>
    </row>
    <row r="6461" spans="1:12" x14ac:dyDescent="0.2">
      <c r="A6461" s="1">
        <v>43810.417060185187</v>
      </c>
      <c r="B6461" t="s">
        <v>17690</v>
      </c>
      <c r="C6461" t="s">
        <v>8152</v>
      </c>
      <c r="D6461">
        <v>0</v>
      </c>
      <c r="E6461">
        <v>0</v>
      </c>
      <c r="F6461">
        <v>0</v>
      </c>
      <c r="G6461" t="s">
        <v>17691</v>
      </c>
      <c r="K6461">
        <v>1.2047025074501399E+18</v>
      </c>
      <c r="L6461" t="s">
        <v>17692</v>
      </c>
    </row>
    <row r="6462" spans="1:12" x14ac:dyDescent="0.2">
      <c r="A6462" s="1">
        <v>43810.416712962964</v>
      </c>
      <c r="B6462" t="s">
        <v>17693</v>
      </c>
      <c r="D6462">
        <v>0</v>
      </c>
      <c r="E6462">
        <v>0</v>
      </c>
      <c r="F6462">
        <v>0</v>
      </c>
      <c r="G6462" t="s">
        <v>17694</v>
      </c>
      <c r="K6462">
        <v>1.2047023826024801E+18</v>
      </c>
      <c r="L6462" t="s">
        <v>17695</v>
      </c>
    </row>
    <row r="6463" spans="1:12" x14ac:dyDescent="0.2">
      <c r="A6463" s="1">
        <v>43810.415532407409</v>
      </c>
      <c r="B6463" t="s">
        <v>2845</v>
      </c>
      <c r="D6463">
        <v>0</v>
      </c>
      <c r="E6463">
        <v>0</v>
      </c>
      <c r="F6463">
        <v>0</v>
      </c>
      <c r="G6463" t="s">
        <v>17696</v>
      </c>
      <c r="K6463">
        <v>1.20470195289185E+18</v>
      </c>
      <c r="L6463" t="s">
        <v>17697</v>
      </c>
    </row>
    <row r="6464" spans="1:12" x14ac:dyDescent="0.2">
      <c r="A6464" s="1">
        <v>43810.413425925923</v>
      </c>
      <c r="B6464" t="s">
        <v>17698</v>
      </c>
      <c r="D6464">
        <v>2</v>
      </c>
      <c r="E6464">
        <v>5</v>
      </c>
      <c r="F6464">
        <v>14</v>
      </c>
      <c r="G6464" t="s">
        <v>17699</v>
      </c>
      <c r="J6464" t="s">
        <v>17700</v>
      </c>
      <c r="K6464">
        <v>1.2047011895117399E+18</v>
      </c>
      <c r="L6464" t="s">
        <v>17701</v>
      </c>
    </row>
    <row r="6465" spans="1:12" x14ac:dyDescent="0.2">
      <c r="A6465" s="1">
        <v>43810.413078703707</v>
      </c>
      <c r="B6465" t="s">
        <v>17702</v>
      </c>
      <c r="D6465">
        <v>0</v>
      </c>
      <c r="E6465">
        <v>0</v>
      </c>
      <c r="F6465">
        <v>0</v>
      </c>
      <c r="G6465" t="s">
        <v>17703</v>
      </c>
      <c r="K6465">
        <v>1.2047010641146399E+18</v>
      </c>
      <c r="L6465" t="s">
        <v>17704</v>
      </c>
    </row>
    <row r="6466" spans="1:12" x14ac:dyDescent="0.2">
      <c r="A6466" s="1">
        <v>43810.412534722222</v>
      </c>
      <c r="B6466" t="s">
        <v>17705</v>
      </c>
      <c r="C6466" t="s">
        <v>17706</v>
      </c>
      <c r="D6466">
        <v>0</v>
      </c>
      <c r="E6466">
        <v>0</v>
      </c>
      <c r="F6466">
        <v>0</v>
      </c>
      <c r="G6466" t="s">
        <v>17707</v>
      </c>
      <c r="K6466">
        <v>1.2047008653130601E+18</v>
      </c>
      <c r="L6466" t="s">
        <v>17708</v>
      </c>
    </row>
    <row r="6467" spans="1:12" x14ac:dyDescent="0.2">
      <c r="A6467" s="1">
        <v>43810.410925925928</v>
      </c>
      <c r="B6467" t="s">
        <v>17709</v>
      </c>
      <c r="D6467">
        <v>0</v>
      </c>
      <c r="E6467">
        <v>1</v>
      </c>
      <c r="F6467">
        <v>1</v>
      </c>
      <c r="G6467" t="s">
        <v>17710</v>
      </c>
      <c r="K6467">
        <v>1.2047002827870999E+18</v>
      </c>
      <c r="L6467" t="s">
        <v>17711</v>
      </c>
    </row>
    <row r="6468" spans="1:12" x14ac:dyDescent="0.2">
      <c r="A6468" s="1">
        <v>43810.410381944443</v>
      </c>
      <c r="B6468" t="s">
        <v>17712</v>
      </c>
      <c r="D6468">
        <v>4</v>
      </c>
      <c r="E6468">
        <v>2</v>
      </c>
      <c r="F6468">
        <v>7</v>
      </c>
      <c r="G6468" t="s">
        <v>17713</v>
      </c>
      <c r="K6468">
        <v>1.2047000848285599E+18</v>
      </c>
      <c r="L6468" t="s">
        <v>17714</v>
      </c>
    </row>
    <row r="6469" spans="1:12" x14ac:dyDescent="0.2">
      <c r="A6469" s="1">
        <v>43810.408425925925</v>
      </c>
      <c r="B6469" t="s">
        <v>17715</v>
      </c>
      <c r="D6469">
        <v>0</v>
      </c>
      <c r="E6469">
        <v>0</v>
      </c>
      <c r="F6469">
        <v>1</v>
      </c>
      <c r="G6469" t="s">
        <v>17716</v>
      </c>
      <c r="K6469">
        <v>1.2046993775724201E+18</v>
      </c>
      <c r="L6469" t="s">
        <v>17717</v>
      </c>
    </row>
    <row r="6470" spans="1:12" x14ac:dyDescent="0.2">
      <c r="A6470" s="1">
        <v>43810.408194444448</v>
      </c>
      <c r="B6470" t="s">
        <v>17718</v>
      </c>
      <c r="D6470">
        <v>1</v>
      </c>
      <c r="E6470">
        <v>0</v>
      </c>
      <c r="F6470">
        <v>3</v>
      </c>
      <c r="G6470" t="s">
        <v>17719</v>
      </c>
      <c r="K6470">
        <v>1.2046992946594601E+18</v>
      </c>
      <c r="L6470" t="s">
        <v>17720</v>
      </c>
    </row>
    <row r="6471" spans="1:12" x14ac:dyDescent="0.2">
      <c r="A6471" s="1">
        <v>43810.407094907408</v>
      </c>
      <c r="B6471" t="s">
        <v>93</v>
      </c>
      <c r="D6471">
        <v>0</v>
      </c>
      <c r="E6471">
        <v>0</v>
      </c>
      <c r="F6471">
        <v>1</v>
      </c>
      <c r="G6471" t="s">
        <v>17721</v>
      </c>
      <c r="I6471" t="e">
        <f>Arabi21News</f>
        <v>#NAME?</v>
      </c>
      <c r="K6471">
        <v>1.2046988942754199E+18</v>
      </c>
      <c r="L6471" t="s">
        <v>17722</v>
      </c>
    </row>
    <row r="6472" spans="1:12" x14ac:dyDescent="0.2">
      <c r="A6472" s="1">
        <v>43810.406388888892</v>
      </c>
      <c r="B6472" t="s">
        <v>17723</v>
      </c>
      <c r="C6472" t="s">
        <v>7333</v>
      </c>
      <c r="D6472">
        <v>0</v>
      </c>
      <c r="E6472">
        <v>0</v>
      </c>
      <c r="F6472">
        <v>0</v>
      </c>
      <c r="G6472" t="s">
        <v>17724</v>
      </c>
      <c r="K6472">
        <v>1.2046986386493599E+18</v>
      </c>
      <c r="L6472" t="s">
        <v>17725</v>
      </c>
    </row>
    <row r="6473" spans="1:12" x14ac:dyDescent="0.2">
      <c r="A6473" s="1">
        <v>43810.40625</v>
      </c>
      <c r="B6473" t="s">
        <v>2333</v>
      </c>
      <c r="D6473">
        <v>1</v>
      </c>
      <c r="E6473">
        <v>4</v>
      </c>
      <c r="F6473">
        <v>11</v>
      </c>
      <c r="G6473" t="s">
        <v>17726</v>
      </c>
      <c r="K6473">
        <v>1.20469858787313E+18</v>
      </c>
      <c r="L6473" t="s">
        <v>17727</v>
      </c>
    </row>
    <row r="6474" spans="1:12" x14ac:dyDescent="0.2">
      <c r="A6474" s="1">
        <v>43810.405995370369</v>
      </c>
      <c r="B6474" t="s">
        <v>17728</v>
      </c>
      <c r="C6474" t="s">
        <v>186</v>
      </c>
      <c r="D6474">
        <v>0</v>
      </c>
      <c r="E6474">
        <v>1</v>
      </c>
      <c r="F6474">
        <v>2</v>
      </c>
      <c r="G6474" t="s">
        <v>17729</v>
      </c>
      <c r="K6474">
        <v>1.20469849863086E+18</v>
      </c>
      <c r="L6474" t="s">
        <v>17730</v>
      </c>
    </row>
    <row r="6475" spans="1:12" x14ac:dyDescent="0.2">
      <c r="A6475" s="1">
        <v>43810.405798611115</v>
      </c>
      <c r="B6475" t="s">
        <v>17731</v>
      </c>
      <c r="C6475" t="s">
        <v>3411</v>
      </c>
      <c r="D6475">
        <v>1</v>
      </c>
      <c r="E6475">
        <v>0</v>
      </c>
      <c r="F6475">
        <v>0</v>
      </c>
      <c r="G6475" t="s">
        <v>17732</v>
      </c>
      <c r="K6475">
        <v>1.2046984273780101E+18</v>
      </c>
      <c r="L6475" t="s">
        <v>17733</v>
      </c>
    </row>
    <row r="6476" spans="1:12" x14ac:dyDescent="0.2">
      <c r="A6476" s="1">
        <v>43810.404976851853</v>
      </c>
      <c r="B6476" t="s">
        <v>6750</v>
      </c>
      <c r="C6476" t="s">
        <v>5548</v>
      </c>
      <c r="D6476">
        <v>2</v>
      </c>
      <c r="E6476">
        <v>0</v>
      </c>
      <c r="F6476">
        <v>0</v>
      </c>
      <c r="G6476" t="s">
        <v>17734</v>
      </c>
      <c r="K6476">
        <v>1.20469812777469E+18</v>
      </c>
      <c r="L6476" t="s">
        <v>17735</v>
      </c>
    </row>
    <row r="6477" spans="1:12" x14ac:dyDescent="0.2">
      <c r="A6477" s="1">
        <v>43810.404930555553</v>
      </c>
      <c r="B6477" t="s">
        <v>17736</v>
      </c>
      <c r="C6477" t="s">
        <v>7532</v>
      </c>
      <c r="D6477">
        <v>7</v>
      </c>
      <c r="E6477">
        <v>70</v>
      </c>
      <c r="F6477">
        <v>50</v>
      </c>
      <c r="G6477" t="s">
        <v>17737</v>
      </c>
      <c r="K6477">
        <v>1.2046981113121001E+18</v>
      </c>
      <c r="L6477" t="s">
        <v>17738</v>
      </c>
    </row>
    <row r="6478" spans="1:12" x14ac:dyDescent="0.2">
      <c r="A6478" s="1">
        <v>43810.404340277775</v>
      </c>
      <c r="B6478" t="s">
        <v>17739</v>
      </c>
      <c r="D6478">
        <v>1</v>
      </c>
      <c r="E6478">
        <v>0</v>
      </c>
      <c r="F6478">
        <v>0</v>
      </c>
      <c r="G6478" t="s">
        <v>17740</v>
      </c>
      <c r="K6478">
        <v>1.20469789581294E+18</v>
      </c>
      <c r="L6478" t="s">
        <v>17741</v>
      </c>
    </row>
    <row r="6479" spans="1:12" x14ac:dyDescent="0.2">
      <c r="A6479" s="1">
        <v>43810.404074074075</v>
      </c>
      <c r="B6479" t="s">
        <v>17742</v>
      </c>
      <c r="D6479">
        <v>4</v>
      </c>
      <c r="E6479">
        <v>2</v>
      </c>
      <c r="F6479">
        <v>5</v>
      </c>
      <c r="G6479" t="s">
        <v>17743</v>
      </c>
      <c r="K6479">
        <v>1.20469780228832E+18</v>
      </c>
      <c r="L6479" t="s">
        <v>17744</v>
      </c>
    </row>
    <row r="6480" spans="1:12" x14ac:dyDescent="0.2">
      <c r="A6480" s="1">
        <v>43810.403969907406</v>
      </c>
      <c r="B6480" t="s">
        <v>17745</v>
      </c>
      <c r="D6480">
        <v>1</v>
      </c>
      <c r="E6480">
        <v>1</v>
      </c>
      <c r="F6480">
        <v>5</v>
      </c>
      <c r="G6480" t="s">
        <v>17746</v>
      </c>
      <c r="K6480">
        <v>1.20469776080671E+18</v>
      </c>
      <c r="L6480" t="s">
        <v>17747</v>
      </c>
    </row>
    <row r="6481" spans="1:12" x14ac:dyDescent="0.2">
      <c r="A6481" s="1">
        <v>43810.402337962965</v>
      </c>
      <c r="B6481" t="s">
        <v>10794</v>
      </c>
      <c r="D6481">
        <v>3</v>
      </c>
      <c r="E6481">
        <v>3</v>
      </c>
      <c r="F6481">
        <v>6</v>
      </c>
      <c r="G6481" t="s">
        <v>17748</v>
      </c>
      <c r="J6481" t="s">
        <v>9659</v>
      </c>
      <c r="K6481">
        <v>1.20469716957343E+18</v>
      </c>
      <c r="L6481" t="s">
        <v>17749</v>
      </c>
    </row>
    <row r="6482" spans="1:12" x14ac:dyDescent="0.2">
      <c r="A6482" s="1">
        <v>43810.401342592595</v>
      </c>
      <c r="B6482" t="s">
        <v>17750</v>
      </c>
      <c r="C6482" t="s">
        <v>17750</v>
      </c>
      <c r="D6482">
        <v>2</v>
      </c>
      <c r="E6482">
        <v>1</v>
      </c>
      <c r="F6482">
        <v>0</v>
      </c>
      <c r="G6482" t="s">
        <v>17751</v>
      </c>
      <c r="K6482">
        <v>1.2046968105535601E+18</v>
      </c>
      <c r="L6482" t="s">
        <v>17752</v>
      </c>
    </row>
    <row r="6483" spans="1:12" x14ac:dyDescent="0.2">
      <c r="A6483" s="1">
        <v>43810.400810185187</v>
      </c>
      <c r="B6483" t="s">
        <v>17753</v>
      </c>
      <c r="D6483">
        <v>0</v>
      </c>
      <c r="E6483">
        <v>0</v>
      </c>
      <c r="F6483">
        <v>1</v>
      </c>
      <c r="G6483" t="s">
        <v>17754</v>
      </c>
      <c r="K6483">
        <v>1.2046966177498099E+18</v>
      </c>
      <c r="L6483" t="s">
        <v>17755</v>
      </c>
    </row>
    <row r="6484" spans="1:12" x14ac:dyDescent="0.2">
      <c r="A6484" s="1">
        <v>43810.40053240741</v>
      </c>
      <c r="B6484" t="s">
        <v>10794</v>
      </c>
      <c r="D6484">
        <v>0</v>
      </c>
      <c r="E6484">
        <v>0</v>
      </c>
      <c r="F6484">
        <v>0</v>
      </c>
      <c r="G6484" t="s">
        <v>17756</v>
      </c>
      <c r="K6484">
        <v>1.20469651905779E+18</v>
      </c>
      <c r="L6484" t="s">
        <v>17757</v>
      </c>
    </row>
    <row r="6485" spans="1:12" x14ac:dyDescent="0.2">
      <c r="A6485" s="1">
        <v>43810.399560185186</v>
      </c>
      <c r="B6485" t="s">
        <v>17712</v>
      </c>
      <c r="D6485">
        <v>1</v>
      </c>
      <c r="E6485">
        <v>3</v>
      </c>
      <c r="F6485">
        <v>2</v>
      </c>
      <c r="G6485" t="s">
        <v>17758</v>
      </c>
      <c r="K6485">
        <v>1.2046961660022999E+18</v>
      </c>
      <c r="L6485" t="s">
        <v>17759</v>
      </c>
    </row>
    <row r="6486" spans="1:12" x14ac:dyDescent="0.2">
      <c r="A6486" s="1">
        <v>43810.399039351854</v>
      </c>
      <c r="B6486" t="s">
        <v>17760</v>
      </c>
      <c r="D6486">
        <v>1</v>
      </c>
      <c r="E6486">
        <v>0</v>
      </c>
      <c r="F6486">
        <v>0</v>
      </c>
      <c r="G6486" t="s">
        <v>17761</v>
      </c>
      <c r="K6486">
        <v>1.20469597527472E+18</v>
      </c>
      <c r="L6486" t="s">
        <v>17762</v>
      </c>
    </row>
    <row r="6487" spans="1:12" x14ac:dyDescent="0.2">
      <c r="A6487" s="1">
        <v>43810.398518518516</v>
      </c>
      <c r="B6487" t="s">
        <v>17763</v>
      </c>
      <c r="C6487" t="s">
        <v>17764</v>
      </c>
      <c r="D6487">
        <v>0</v>
      </c>
      <c r="E6487">
        <v>0</v>
      </c>
      <c r="F6487">
        <v>0</v>
      </c>
      <c r="G6487" t="s">
        <v>17765</v>
      </c>
      <c r="K6487">
        <v>1.2046957868372101E+18</v>
      </c>
      <c r="L6487" t="s">
        <v>17766</v>
      </c>
    </row>
    <row r="6488" spans="1:12" x14ac:dyDescent="0.2">
      <c r="A6488" s="1">
        <v>43810.39744212963</v>
      </c>
      <c r="B6488" t="s">
        <v>17767</v>
      </c>
      <c r="D6488">
        <v>0</v>
      </c>
      <c r="E6488">
        <v>0</v>
      </c>
      <c r="F6488">
        <v>0</v>
      </c>
      <c r="G6488" t="s">
        <v>17768</v>
      </c>
      <c r="K6488">
        <v>1.2046953978657999E+18</v>
      </c>
      <c r="L6488" t="s">
        <v>17769</v>
      </c>
    </row>
    <row r="6489" spans="1:12" x14ac:dyDescent="0.2">
      <c r="A6489" s="1">
        <v>43810.396967592591</v>
      </c>
      <c r="B6489" t="s">
        <v>8817</v>
      </c>
      <c r="D6489">
        <v>0</v>
      </c>
      <c r="E6489">
        <v>36</v>
      </c>
      <c r="F6489">
        <v>36</v>
      </c>
      <c r="G6489" t="s">
        <v>17770</v>
      </c>
      <c r="K6489">
        <v>1.2046952269856499E+18</v>
      </c>
      <c r="L6489" t="s">
        <v>17771</v>
      </c>
    </row>
    <row r="6490" spans="1:12" x14ac:dyDescent="0.2">
      <c r="A6490" s="1">
        <v>43810.396805555552</v>
      </c>
      <c r="B6490" t="s">
        <v>17772</v>
      </c>
      <c r="D6490">
        <v>0</v>
      </c>
      <c r="E6490">
        <v>0</v>
      </c>
      <c r="F6490">
        <v>0</v>
      </c>
      <c r="G6490" t="s">
        <v>17773</v>
      </c>
      <c r="K6490">
        <v>1.2046951679299E+18</v>
      </c>
      <c r="L6490" t="s">
        <v>17774</v>
      </c>
    </row>
    <row r="6491" spans="1:12" x14ac:dyDescent="0.2">
      <c r="A6491" s="1">
        <v>43810.396539351852</v>
      </c>
      <c r="B6491" t="s">
        <v>17775</v>
      </c>
      <c r="D6491">
        <v>0</v>
      </c>
      <c r="E6491">
        <v>0</v>
      </c>
      <c r="F6491">
        <v>0</v>
      </c>
      <c r="G6491" t="s">
        <v>17776</v>
      </c>
      <c r="K6491">
        <v>1.20469507162448E+18</v>
      </c>
      <c r="L6491" t="s">
        <v>17777</v>
      </c>
    </row>
    <row r="6492" spans="1:12" x14ac:dyDescent="0.2">
      <c r="A6492" s="1">
        <v>43810.396469907406</v>
      </c>
      <c r="B6492" t="s">
        <v>17778</v>
      </c>
      <c r="D6492">
        <v>0</v>
      </c>
      <c r="E6492">
        <v>0</v>
      </c>
      <c r="F6492">
        <v>1</v>
      </c>
      <c r="G6492" t="s">
        <v>17779</v>
      </c>
      <c r="K6492">
        <v>1.2046950442733701E+18</v>
      </c>
      <c r="L6492" t="s">
        <v>17780</v>
      </c>
    </row>
    <row r="6493" spans="1:12" x14ac:dyDescent="0.2">
      <c r="A6493" s="1">
        <v>43810.396365740744</v>
      </c>
      <c r="B6493" t="s">
        <v>17781</v>
      </c>
      <c r="C6493" t="s">
        <v>17782</v>
      </c>
      <c r="D6493">
        <v>0</v>
      </c>
      <c r="E6493">
        <v>0</v>
      </c>
      <c r="F6493">
        <v>0</v>
      </c>
      <c r="G6493" t="s">
        <v>17783</v>
      </c>
      <c r="J6493" t="s">
        <v>12786</v>
      </c>
      <c r="K6493">
        <v>1.2046950085882399E+18</v>
      </c>
      <c r="L6493" t="s">
        <v>17784</v>
      </c>
    </row>
    <row r="6494" spans="1:12" x14ac:dyDescent="0.2">
      <c r="A6494" s="1">
        <v>43810.396192129629</v>
      </c>
      <c r="B6494" t="s">
        <v>17425</v>
      </c>
      <c r="D6494">
        <v>0</v>
      </c>
      <c r="E6494">
        <v>0</v>
      </c>
      <c r="F6494">
        <v>0</v>
      </c>
      <c r="G6494" t="s">
        <v>17785</v>
      </c>
      <c r="K6494">
        <v>1.2046949460554399E+18</v>
      </c>
      <c r="L6494" t="s">
        <v>17786</v>
      </c>
    </row>
    <row r="6495" spans="1:12" x14ac:dyDescent="0.2">
      <c r="A6495" s="1">
        <v>43810.394780092596</v>
      </c>
      <c r="B6495" t="s">
        <v>17787</v>
      </c>
      <c r="D6495">
        <v>3</v>
      </c>
      <c r="E6495">
        <v>83</v>
      </c>
      <c r="F6495">
        <v>11</v>
      </c>
      <c r="G6495" t="s">
        <v>17788</v>
      </c>
      <c r="K6495">
        <v>1.20469443419934E+18</v>
      </c>
      <c r="L6495" t="s">
        <v>17789</v>
      </c>
    </row>
    <row r="6496" spans="1:12" x14ac:dyDescent="0.2">
      <c r="A6496" s="1">
        <v>43810.391168981485</v>
      </c>
      <c r="B6496" t="s">
        <v>17790</v>
      </c>
      <c r="D6496">
        <v>1</v>
      </c>
      <c r="E6496">
        <v>1</v>
      </c>
      <c r="F6496">
        <v>1</v>
      </c>
      <c r="G6496" t="s">
        <v>17791</v>
      </c>
      <c r="K6496">
        <v>1.2046931244901E+18</v>
      </c>
      <c r="L6496" t="s">
        <v>17792</v>
      </c>
    </row>
    <row r="6497" spans="1:12" x14ac:dyDescent="0.2">
      <c r="A6497" s="1">
        <v>43810.391030092593</v>
      </c>
      <c r="B6497" t="s">
        <v>17793</v>
      </c>
      <c r="D6497">
        <v>0</v>
      </c>
      <c r="E6497">
        <v>0</v>
      </c>
      <c r="F6497">
        <v>0</v>
      </c>
      <c r="G6497" t="s">
        <v>17794</v>
      </c>
      <c r="I6497" t="e">
        <f>Saudi_Aramco</f>
        <v>#NAME?</v>
      </c>
      <c r="K6497">
        <v>1.2046930743472E+18</v>
      </c>
      <c r="L6497" t="s">
        <v>17795</v>
      </c>
    </row>
    <row r="6498" spans="1:12" x14ac:dyDescent="0.2">
      <c r="A6498" s="1">
        <v>43810.390914351854</v>
      </c>
      <c r="B6498" t="s">
        <v>7536</v>
      </c>
      <c r="D6498">
        <v>5</v>
      </c>
      <c r="E6498">
        <v>168</v>
      </c>
      <c r="F6498">
        <v>159</v>
      </c>
      <c r="G6498" t="s">
        <v>17796</v>
      </c>
      <c r="K6498">
        <v>1.20469303022317E+18</v>
      </c>
      <c r="L6498" t="s">
        <v>17797</v>
      </c>
    </row>
    <row r="6499" spans="1:12" x14ac:dyDescent="0.2">
      <c r="A6499" s="1">
        <v>43810.390046296299</v>
      </c>
      <c r="B6499" t="s">
        <v>17798</v>
      </c>
      <c r="C6499" t="s">
        <v>17799</v>
      </c>
      <c r="D6499">
        <v>2</v>
      </c>
      <c r="E6499">
        <v>1</v>
      </c>
      <c r="F6499">
        <v>0</v>
      </c>
      <c r="G6499" t="s">
        <v>17800</v>
      </c>
      <c r="K6499">
        <v>1.2046927165605601E+18</v>
      </c>
      <c r="L6499" t="s">
        <v>17801</v>
      </c>
    </row>
    <row r="6500" spans="1:12" x14ac:dyDescent="0.2">
      <c r="A6500" s="1">
        <v>43810.388333333336</v>
      </c>
      <c r="B6500" t="s">
        <v>17802</v>
      </c>
      <c r="C6500" t="s">
        <v>1476</v>
      </c>
      <c r="D6500">
        <v>3</v>
      </c>
      <c r="E6500">
        <v>6</v>
      </c>
      <c r="F6500">
        <v>5</v>
      </c>
      <c r="G6500" t="s">
        <v>17803</v>
      </c>
      <c r="K6500">
        <v>1.20469209605522E+18</v>
      </c>
      <c r="L6500" t="s">
        <v>17804</v>
      </c>
    </row>
    <row r="6501" spans="1:12" x14ac:dyDescent="0.2">
      <c r="A6501" s="1">
        <v>43810.387974537036</v>
      </c>
      <c r="B6501" t="s">
        <v>7375</v>
      </c>
      <c r="D6501">
        <v>114</v>
      </c>
      <c r="E6501">
        <v>595</v>
      </c>
      <c r="F6501">
        <v>115</v>
      </c>
      <c r="G6501" t="s">
        <v>17805</v>
      </c>
      <c r="K6501">
        <v>1.20469196437918E+18</v>
      </c>
      <c r="L6501" t="s">
        <v>17806</v>
      </c>
    </row>
    <row r="6502" spans="1:12" x14ac:dyDescent="0.2">
      <c r="A6502" s="1">
        <v>43810.387557870374</v>
      </c>
      <c r="B6502" t="s">
        <v>17807</v>
      </c>
      <c r="D6502">
        <v>0</v>
      </c>
      <c r="E6502">
        <v>0</v>
      </c>
      <c r="F6502">
        <v>0</v>
      </c>
      <c r="G6502" t="s">
        <v>17808</v>
      </c>
      <c r="K6502">
        <v>1.2046918167688801E+18</v>
      </c>
      <c r="L6502" t="s">
        <v>17809</v>
      </c>
    </row>
    <row r="6503" spans="1:12" x14ac:dyDescent="0.2">
      <c r="A6503" s="1">
        <v>43810.386805555558</v>
      </c>
      <c r="B6503" t="s">
        <v>17810</v>
      </c>
      <c r="D6503">
        <v>1</v>
      </c>
      <c r="E6503">
        <v>0</v>
      </c>
      <c r="F6503">
        <v>0</v>
      </c>
      <c r="G6503" t="e">
        <f>AlAhliNCB السلام عليكم. هل بيع أسهم اكتتاب آرامكو عبر الاهلي موبايل وليس تداول يخضع لعمولة وكم نسبتها.</f>
        <v>#NAME?</v>
      </c>
      <c r="I6503" t="e">
        <f>AlAhliNCB</f>
        <v>#NAME?</v>
      </c>
      <c r="K6503">
        <v>1.2046915429271099E+18</v>
      </c>
      <c r="L6503" t="s">
        <v>17811</v>
      </c>
    </row>
    <row r="6504" spans="1:12" x14ac:dyDescent="0.2">
      <c r="A6504" s="1">
        <v>43810.386631944442</v>
      </c>
      <c r="B6504" t="s">
        <v>17812</v>
      </c>
      <c r="D6504">
        <v>0</v>
      </c>
      <c r="E6504">
        <v>1</v>
      </c>
      <c r="F6504">
        <v>1</v>
      </c>
      <c r="G6504" t="s">
        <v>17813</v>
      </c>
      <c r="K6504">
        <v>1.20469147767214E+18</v>
      </c>
      <c r="L6504" t="s">
        <v>17814</v>
      </c>
    </row>
    <row r="6505" spans="1:12" x14ac:dyDescent="0.2">
      <c r="A6505" s="1">
        <v>43810.385104166664</v>
      </c>
      <c r="B6505" t="s">
        <v>17815</v>
      </c>
      <c r="D6505">
        <v>0</v>
      </c>
      <c r="E6505">
        <v>0</v>
      </c>
      <c r="F6505">
        <v>2</v>
      </c>
      <c r="G6505" t="s">
        <v>17816</v>
      </c>
      <c r="K6505">
        <v>1.2046909272369201E+18</v>
      </c>
      <c r="L6505" t="s">
        <v>17817</v>
      </c>
    </row>
    <row r="6506" spans="1:12" x14ac:dyDescent="0.2">
      <c r="A6506" s="1">
        <v>43810.384768518517</v>
      </c>
      <c r="B6506" t="s">
        <v>17818</v>
      </c>
      <c r="D6506">
        <v>0</v>
      </c>
      <c r="E6506">
        <v>0</v>
      </c>
      <c r="F6506">
        <v>0</v>
      </c>
      <c r="G6506" t="s">
        <v>17819</v>
      </c>
      <c r="J6506" t="s">
        <v>17820</v>
      </c>
      <c r="K6506">
        <v>1.2046908027374001E+18</v>
      </c>
      <c r="L6506" t="s">
        <v>17821</v>
      </c>
    </row>
    <row r="6507" spans="1:12" x14ac:dyDescent="0.2">
      <c r="A6507" s="1">
        <v>43810.384467592594</v>
      </c>
      <c r="B6507" t="s">
        <v>5609</v>
      </c>
      <c r="C6507" t="s">
        <v>9619</v>
      </c>
      <c r="D6507">
        <v>0</v>
      </c>
      <c r="E6507">
        <v>0</v>
      </c>
      <c r="F6507">
        <v>0</v>
      </c>
      <c r="G6507" t="s">
        <v>17822</v>
      </c>
      <c r="K6507">
        <v>1.2046906970241001E+18</v>
      </c>
      <c r="L6507" t="s">
        <v>17823</v>
      </c>
    </row>
    <row r="6508" spans="1:12" x14ac:dyDescent="0.2">
      <c r="A6508" s="1">
        <v>43810.383981481478</v>
      </c>
      <c r="B6508" t="s">
        <v>17824</v>
      </c>
      <c r="D6508">
        <v>3</v>
      </c>
      <c r="E6508">
        <v>2</v>
      </c>
      <c r="F6508">
        <v>4</v>
      </c>
      <c r="G6508" t="s">
        <v>17825</v>
      </c>
      <c r="K6508">
        <v>1.2046905178225001E+18</v>
      </c>
      <c r="L6508" t="s">
        <v>17826</v>
      </c>
    </row>
    <row r="6509" spans="1:12" x14ac:dyDescent="0.2">
      <c r="A6509" s="1">
        <v>43810.382569444446</v>
      </c>
      <c r="B6509" t="s">
        <v>17827</v>
      </c>
      <c r="D6509">
        <v>3</v>
      </c>
      <c r="E6509">
        <v>0</v>
      </c>
      <c r="F6509">
        <v>0</v>
      </c>
      <c r="G6509" t="s">
        <v>17828</v>
      </c>
      <c r="K6509">
        <v>1.2046900054504599E+18</v>
      </c>
      <c r="L6509" t="s">
        <v>17829</v>
      </c>
    </row>
    <row r="6510" spans="1:12" x14ac:dyDescent="0.2">
      <c r="A6510" s="1">
        <v>43810.382303240738</v>
      </c>
      <c r="B6510" t="s">
        <v>17830</v>
      </c>
      <c r="D6510">
        <v>0</v>
      </c>
      <c r="E6510">
        <v>105</v>
      </c>
      <c r="F6510">
        <v>6</v>
      </c>
      <c r="G6510" t="s">
        <v>17831</v>
      </c>
      <c r="I6510" t="e">
        <f>_xlfn.SINGLE(Saudi_Aramco _xlfn.SINGLE(AljoufSA _xlfn.SINGLE(AlArabiya_Bn _xlfn.SINGLE(souqalmal))))</f>
        <v>#NAME?</v>
      </c>
      <c r="K6510">
        <v>1.2046899114100201E+18</v>
      </c>
      <c r="L6510" t="s">
        <v>17832</v>
      </c>
    </row>
    <row r="6511" spans="1:12" x14ac:dyDescent="0.2">
      <c r="A6511" s="1">
        <v>43810.382094907407</v>
      </c>
      <c r="B6511" t="s">
        <v>1175</v>
      </c>
      <c r="D6511">
        <v>1</v>
      </c>
      <c r="E6511">
        <v>2</v>
      </c>
      <c r="F6511">
        <v>1</v>
      </c>
      <c r="G6511" t="s">
        <v>17833</v>
      </c>
      <c r="K6511">
        <v>1.2046898365501E+18</v>
      </c>
      <c r="L6511" t="s">
        <v>17834</v>
      </c>
    </row>
    <row r="6512" spans="1:12" x14ac:dyDescent="0.2">
      <c r="A6512" s="1">
        <v>43810.381643518522</v>
      </c>
      <c r="B6512" t="s">
        <v>17835</v>
      </c>
      <c r="D6512">
        <v>0</v>
      </c>
      <c r="E6512">
        <v>0</v>
      </c>
      <c r="F6512">
        <v>0</v>
      </c>
      <c r="G6512" t="s">
        <v>17836</v>
      </c>
      <c r="K6512">
        <v>1.2046896703004201E+18</v>
      </c>
      <c r="L6512" t="s">
        <v>17837</v>
      </c>
    </row>
    <row r="6513" spans="1:12" x14ac:dyDescent="0.2">
      <c r="A6513" s="1">
        <v>43810.379537037035</v>
      </c>
      <c r="B6513" t="s">
        <v>17838</v>
      </c>
      <c r="D6513">
        <v>0</v>
      </c>
      <c r="E6513">
        <v>1</v>
      </c>
      <c r="F6513">
        <v>0</v>
      </c>
      <c r="G6513" t="s">
        <v>17839</v>
      </c>
      <c r="K6513">
        <v>1.20468890875741E+18</v>
      </c>
      <c r="L6513" t="s">
        <v>17840</v>
      </c>
    </row>
    <row r="6514" spans="1:12" x14ac:dyDescent="0.2">
      <c r="A6514" s="1">
        <v>43810.377708333333</v>
      </c>
      <c r="B6514" t="s">
        <v>17841</v>
      </c>
      <c r="D6514">
        <v>2</v>
      </c>
      <c r="E6514">
        <v>6</v>
      </c>
      <c r="F6514">
        <v>11</v>
      </c>
      <c r="G6514" t="s">
        <v>17842</v>
      </c>
      <c r="K6514">
        <v>1.2046882464726001E+18</v>
      </c>
      <c r="L6514" t="s">
        <v>17843</v>
      </c>
    </row>
    <row r="6515" spans="1:12" x14ac:dyDescent="0.2">
      <c r="A6515" s="1">
        <v>43810.376608796294</v>
      </c>
      <c r="B6515" t="s">
        <v>17844</v>
      </c>
      <c r="D6515">
        <v>6</v>
      </c>
      <c r="E6515">
        <v>2</v>
      </c>
      <c r="F6515">
        <v>1</v>
      </c>
      <c r="G6515" t="s">
        <v>17845</v>
      </c>
      <c r="K6515">
        <v>1.2046878461850099E+18</v>
      </c>
      <c r="L6515" t="s">
        <v>17846</v>
      </c>
    </row>
    <row r="6516" spans="1:12" x14ac:dyDescent="0.2">
      <c r="A6516" s="1">
        <v>43810.374837962961</v>
      </c>
      <c r="B6516" t="s">
        <v>17847</v>
      </c>
      <c r="D6516">
        <v>0</v>
      </c>
      <c r="E6516">
        <v>0</v>
      </c>
      <c r="F6516">
        <v>0</v>
      </c>
      <c r="G6516" t="s">
        <v>17848</v>
      </c>
      <c r="K6516">
        <v>1.2046872047794801E+18</v>
      </c>
      <c r="L6516" t="s">
        <v>17849</v>
      </c>
    </row>
    <row r="6517" spans="1:12" x14ac:dyDescent="0.2">
      <c r="A6517" s="1">
        <v>43810.374583333331</v>
      </c>
      <c r="B6517" t="s">
        <v>17850</v>
      </c>
      <c r="D6517">
        <v>2</v>
      </c>
      <c r="E6517">
        <v>2</v>
      </c>
      <c r="F6517">
        <v>3</v>
      </c>
      <c r="G6517" t="s">
        <v>17851</v>
      </c>
      <c r="K6517">
        <v>1.2046871123747699E+18</v>
      </c>
      <c r="L6517" t="s">
        <v>17852</v>
      </c>
    </row>
    <row r="6518" spans="1:12" x14ac:dyDescent="0.2">
      <c r="A6518" s="1">
        <v>43810.372395833336</v>
      </c>
      <c r="B6518" t="s">
        <v>17853</v>
      </c>
      <c r="C6518" t="s">
        <v>7532</v>
      </c>
      <c r="D6518">
        <v>1</v>
      </c>
      <c r="E6518">
        <v>1</v>
      </c>
      <c r="F6518">
        <v>4</v>
      </c>
      <c r="G6518" t="s">
        <v>17854</v>
      </c>
      <c r="K6518">
        <v>1.2046863211487099E+18</v>
      </c>
      <c r="L6518" t="s">
        <v>17855</v>
      </c>
    </row>
    <row r="6519" spans="1:12" x14ac:dyDescent="0.2">
      <c r="A6519" s="1">
        <v>43810.372175925928</v>
      </c>
      <c r="B6519" t="s">
        <v>17856</v>
      </c>
      <c r="C6519" t="s">
        <v>17857</v>
      </c>
      <c r="D6519">
        <v>0</v>
      </c>
      <c r="E6519">
        <v>0</v>
      </c>
      <c r="F6519">
        <v>0</v>
      </c>
      <c r="G6519" t="s">
        <v>17858</v>
      </c>
      <c r="K6519">
        <v>1.2046862423125199E+18</v>
      </c>
      <c r="L6519" t="s">
        <v>17859</v>
      </c>
    </row>
    <row r="6520" spans="1:12" x14ac:dyDescent="0.2">
      <c r="A6520" s="1">
        <v>43810.372175925928</v>
      </c>
      <c r="B6520" t="s">
        <v>17860</v>
      </c>
      <c r="D6520">
        <v>0</v>
      </c>
      <c r="E6520">
        <v>0</v>
      </c>
      <c r="F6520">
        <v>0</v>
      </c>
      <c r="G6520" t="s">
        <v>17861</v>
      </c>
      <c r="K6520">
        <v>1.20468624054253E+18</v>
      </c>
      <c r="L6520" t="s">
        <v>17862</v>
      </c>
    </row>
    <row r="6521" spans="1:12" x14ac:dyDescent="0.2">
      <c r="A6521" s="1">
        <v>43810.371898148151</v>
      </c>
      <c r="B6521" t="s">
        <v>17863</v>
      </c>
      <c r="C6521" t="s">
        <v>17864</v>
      </c>
      <c r="D6521">
        <v>1</v>
      </c>
      <c r="E6521">
        <v>0</v>
      </c>
      <c r="F6521">
        <v>1</v>
      </c>
      <c r="G6521" t="s">
        <v>17865</v>
      </c>
      <c r="K6521">
        <v>1.20468614125502E+18</v>
      </c>
      <c r="L6521" t="s">
        <v>17866</v>
      </c>
    </row>
    <row r="6522" spans="1:12" x14ac:dyDescent="0.2">
      <c r="A6522" s="1">
        <v>43810.370266203703</v>
      </c>
      <c r="B6522" t="s">
        <v>17867</v>
      </c>
      <c r="D6522">
        <v>4</v>
      </c>
      <c r="E6522">
        <v>0</v>
      </c>
      <c r="F6522">
        <v>2</v>
      </c>
      <c r="G6522" t="s">
        <v>17868</v>
      </c>
      <c r="K6522">
        <v>1.2046855496190799E+18</v>
      </c>
      <c r="L6522" t="s">
        <v>17869</v>
      </c>
    </row>
    <row r="6523" spans="1:12" x14ac:dyDescent="0.2">
      <c r="A6523" s="1">
        <v>43810.370034722226</v>
      </c>
      <c r="B6523" t="s">
        <v>2354</v>
      </c>
      <c r="D6523">
        <v>0</v>
      </c>
      <c r="E6523">
        <v>6</v>
      </c>
      <c r="F6523">
        <v>13</v>
      </c>
      <c r="G6523" t="s">
        <v>17870</v>
      </c>
      <c r="K6523">
        <v>1.2046854639628001E+18</v>
      </c>
      <c r="L6523" t="s">
        <v>17871</v>
      </c>
    </row>
    <row r="6524" spans="1:12" x14ac:dyDescent="0.2">
      <c r="A6524" s="1">
        <v>43810.369456018518</v>
      </c>
      <c r="B6524" t="s">
        <v>17872</v>
      </c>
      <c r="D6524">
        <v>0</v>
      </c>
      <c r="E6524">
        <v>1</v>
      </c>
      <c r="F6524">
        <v>0</v>
      </c>
      <c r="G6524" t="s">
        <v>17873</v>
      </c>
      <c r="K6524">
        <v>1.2046852540673999E+18</v>
      </c>
      <c r="L6524" t="s">
        <v>17874</v>
      </c>
    </row>
    <row r="6525" spans="1:12" x14ac:dyDescent="0.2">
      <c r="A6525" s="1">
        <v>43810.369259259256</v>
      </c>
      <c r="B6525" t="s">
        <v>17875</v>
      </c>
      <c r="D6525">
        <v>0</v>
      </c>
      <c r="E6525">
        <v>0</v>
      </c>
      <c r="F6525">
        <v>0</v>
      </c>
      <c r="G6525" t="s">
        <v>17876</v>
      </c>
      <c r="K6525">
        <v>1.2046851834815201E+18</v>
      </c>
      <c r="L6525" t="s">
        <v>17877</v>
      </c>
    </row>
    <row r="6526" spans="1:12" x14ac:dyDescent="0.2">
      <c r="A6526" s="1">
        <v>43810.369143518517</v>
      </c>
      <c r="B6526" t="s">
        <v>17878</v>
      </c>
      <c r="C6526" t="s">
        <v>721</v>
      </c>
      <c r="D6526">
        <v>1</v>
      </c>
      <c r="E6526">
        <v>0</v>
      </c>
      <c r="F6526">
        <v>0</v>
      </c>
      <c r="G6526" t="s">
        <v>17879</v>
      </c>
      <c r="K6526">
        <v>1.2046851405905101E+18</v>
      </c>
      <c r="L6526" t="s">
        <v>17880</v>
      </c>
    </row>
    <row r="6527" spans="1:12" x14ac:dyDescent="0.2">
      <c r="A6527" s="1">
        <v>43810.368645833332</v>
      </c>
      <c r="B6527" t="s">
        <v>17881</v>
      </c>
      <c r="D6527">
        <v>0</v>
      </c>
      <c r="E6527">
        <v>15</v>
      </c>
      <c r="F6527">
        <v>8</v>
      </c>
      <c r="G6527" t="s">
        <v>17882</v>
      </c>
      <c r="K6527">
        <v>1.2046849603109701E+18</v>
      </c>
      <c r="L6527" t="s">
        <v>17883</v>
      </c>
    </row>
    <row r="6528" spans="1:12" x14ac:dyDescent="0.2">
      <c r="A6528" s="1">
        <v>43810.368252314816</v>
      </c>
      <c r="B6528" t="s">
        <v>17884</v>
      </c>
      <c r="D6528">
        <v>0</v>
      </c>
      <c r="E6528">
        <v>0</v>
      </c>
      <c r="F6528">
        <v>2</v>
      </c>
      <c r="G6528" t="s">
        <v>17885</v>
      </c>
      <c r="K6528">
        <v>1.2046848188622899E+18</v>
      </c>
      <c r="L6528" t="s">
        <v>17886</v>
      </c>
    </row>
    <row r="6529" spans="1:12" x14ac:dyDescent="0.2">
      <c r="A6529" s="1">
        <v>43810.366689814815</v>
      </c>
      <c r="B6529" t="s">
        <v>17887</v>
      </c>
      <c r="D6529">
        <v>4</v>
      </c>
      <c r="E6529">
        <v>20</v>
      </c>
      <c r="F6529">
        <v>22</v>
      </c>
      <c r="G6529" t="s">
        <v>17888</v>
      </c>
      <c r="K6529">
        <v>1.2046842536755999E+18</v>
      </c>
      <c r="L6529" t="s">
        <v>17889</v>
      </c>
    </row>
    <row r="6530" spans="1:12" x14ac:dyDescent="0.2">
      <c r="A6530" s="1">
        <v>43810.36482638889</v>
      </c>
      <c r="B6530" t="s">
        <v>17890</v>
      </c>
      <c r="D6530">
        <v>6</v>
      </c>
      <c r="E6530">
        <v>73</v>
      </c>
      <c r="F6530">
        <v>82</v>
      </c>
      <c r="G6530" t="s">
        <v>17525</v>
      </c>
      <c r="K6530">
        <v>1.2046835776502799E+18</v>
      </c>
      <c r="L6530" t="s">
        <v>17891</v>
      </c>
    </row>
    <row r="6531" spans="1:12" x14ac:dyDescent="0.2">
      <c r="A6531" s="1">
        <v>43810.364131944443</v>
      </c>
      <c r="B6531" t="s">
        <v>2736</v>
      </c>
      <c r="D6531">
        <v>0</v>
      </c>
      <c r="E6531">
        <v>2</v>
      </c>
      <c r="F6531">
        <v>17</v>
      </c>
      <c r="G6531" t="s">
        <v>17892</v>
      </c>
      <c r="I6531" t="e">
        <f>tadawul</f>
        <v>#NAME?</v>
      </c>
      <c r="K6531">
        <v>1.2046833263737101E+18</v>
      </c>
      <c r="L6531" t="s">
        <v>17893</v>
      </c>
    </row>
    <row r="6532" spans="1:12" x14ac:dyDescent="0.2">
      <c r="A6532" s="1">
        <v>43810.363067129627</v>
      </c>
      <c r="B6532" t="s">
        <v>17894</v>
      </c>
      <c r="D6532">
        <v>0</v>
      </c>
      <c r="E6532">
        <v>0</v>
      </c>
      <c r="F6532">
        <v>0</v>
      </c>
      <c r="G6532" t="e">
        <f>AlinmaInvest لدي مشكله فتحت حساب في الإنماء الاستثمار ومشترك في اكتتاب آرامكو دخلت في حساب ماحصلت شي ولا محفظة لي مع العلم انو جاتني راساله انو تم فتح لي محفظة ممكن تفيدوني</f>
        <v>#NAME?</v>
      </c>
      <c r="I6532" t="e">
        <f>AlinmaInvest</f>
        <v>#NAME?</v>
      </c>
      <c r="K6532">
        <v>1.20468294147923E+18</v>
      </c>
      <c r="L6532" t="s">
        <v>17895</v>
      </c>
    </row>
    <row r="6533" spans="1:12" x14ac:dyDescent="0.2">
      <c r="A6533" s="1">
        <v>43810.362453703703</v>
      </c>
      <c r="B6533" t="s">
        <v>17896</v>
      </c>
      <c r="D6533">
        <v>0</v>
      </c>
      <c r="E6533">
        <v>2</v>
      </c>
      <c r="F6533">
        <v>1</v>
      </c>
      <c r="G6533" t="s">
        <v>17897</v>
      </c>
      <c r="K6533">
        <v>1.2046827171636401E+18</v>
      </c>
      <c r="L6533" t="s">
        <v>17898</v>
      </c>
    </row>
    <row r="6534" spans="1:12" x14ac:dyDescent="0.2">
      <c r="A6534" s="1">
        <v>43810.361805555556</v>
      </c>
      <c r="B6534" t="s">
        <v>17899</v>
      </c>
      <c r="C6534" t="s">
        <v>17900</v>
      </c>
      <c r="D6534">
        <v>0</v>
      </c>
      <c r="E6534">
        <v>0</v>
      </c>
      <c r="F6534">
        <v>0</v>
      </c>
      <c r="G6534" t="s">
        <v>17901</v>
      </c>
      <c r="K6534">
        <v>1.2046824831296901E+18</v>
      </c>
      <c r="L6534" t="s">
        <v>17902</v>
      </c>
    </row>
    <row r="6535" spans="1:12" x14ac:dyDescent="0.2">
      <c r="A6535" s="1">
        <v>43810.360300925924</v>
      </c>
      <c r="B6535" t="s">
        <v>17903</v>
      </c>
      <c r="D6535">
        <v>1</v>
      </c>
      <c r="E6535">
        <v>0</v>
      </c>
      <c r="F6535">
        <v>1</v>
      </c>
      <c r="G6535" t="s">
        <v>17904</v>
      </c>
      <c r="K6535">
        <v>1.20468193760192E+18</v>
      </c>
      <c r="L6535" t="s">
        <v>17905</v>
      </c>
    </row>
    <row r="6536" spans="1:12" x14ac:dyDescent="0.2">
      <c r="A6536" s="1">
        <v>43810.360185185185</v>
      </c>
      <c r="B6536" t="s">
        <v>17712</v>
      </c>
      <c r="D6536">
        <v>0</v>
      </c>
      <c r="E6536">
        <v>1</v>
      </c>
      <c r="F6536">
        <v>1</v>
      </c>
      <c r="G6536" t="s">
        <v>17906</v>
      </c>
      <c r="K6536">
        <v>1.2046818963131799E+18</v>
      </c>
      <c r="L6536" t="s">
        <v>17907</v>
      </c>
    </row>
    <row r="6537" spans="1:12" x14ac:dyDescent="0.2">
      <c r="A6537" s="1">
        <v>43810.357812499999</v>
      </c>
      <c r="B6537" t="s">
        <v>17908</v>
      </c>
      <c r="C6537" t="s">
        <v>4340</v>
      </c>
      <c r="D6537">
        <v>1</v>
      </c>
      <c r="E6537">
        <v>0</v>
      </c>
      <c r="F6537">
        <v>1</v>
      </c>
      <c r="G6537" t="s">
        <v>17909</v>
      </c>
      <c r="K6537">
        <v>1.2046810349624699E+18</v>
      </c>
      <c r="L6537" t="s">
        <v>17910</v>
      </c>
    </row>
    <row r="6538" spans="1:12" x14ac:dyDescent="0.2">
      <c r="A6538" s="1">
        <v>43810.357766203706</v>
      </c>
      <c r="B6538" t="s">
        <v>4770</v>
      </c>
      <c r="D6538">
        <v>0</v>
      </c>
      <c r="E6538">
        <v>6</v>
      </c>
      <c r="F6538">
        <v>4</v>
      </c>
      <c r="G6538" t="s">
        <v>17911</v>
      </c>
      <c r="K6538">
        <v>1.20468101906606E+18</v>
      </c>
      <c r="L6538" t="s">
        <v>17912</v>
      </c>
    </row>
    <row r="6539" spans="1:12" x14ac:dyDescent="0.2">
      <c r="A6539" s="1">
        <v>43810.357604166667</v>
      </c>
      <c r="B6539" t="s">
        <v>17913</v>
      </c>
      <c r="D6539">
        <v>0</v>
      </c>
      <c r="E6539">
        <v>0</v>
      </c>
      <c r="F6539">
        <v>0</v>
      </c>
      <c r="G6539" t="s">
        <v>17914</v>
      </c>
      <c r="K6539">
        <v>1.20468095947758E+18</v>
      </c>
      <c r="L6539" t="s">
        <v>17915</v>
      </c>
    </row>
    <row r="6540" spans="1:12" x14ac:dyDescent="0.2">
      <c r="A6540" s="1">
        <v>43810.354791666665</v>
      </c>
      <c r="B6540" t="s">
        <v>17916</v>
      </c>
      <c r="D6540">
        <v>0</v>
      </c>
      <c r="E6540">
        <v>0</v>
      </c>
      <c r="F6540">
        <v>1</v>
      </c>
      <c r="G6540" t="s">
        <v>17917</v>
      </c>
      <c r="K6540">
        <v>1.20467993985486E+18</v>
      </c>
      <c r="L6540" t="s">
        <v>17918</v>
      </c>
    </row>
    <row r="6541" spans="1:12" x14ac:dyDescent="0.2">
      <c r="A6541" s="1">
        <v>43810.354386574072</v>
      </c>
      <c r="B6541" t="s">
        <v>17919</v>
      </c>
      <c r="C6541" t="s">
        <v>6621</v>
      </c>
      <c r="D6541">
        <v>0</v>
      </c>
      <c r="E6541">
        <v>0</v>
      </c>
      <c r="F6541">
        <v>0</v>
      </c>
      <c r="G6541" t="s">
        <v>17920</v>
      </c>
      <c r="K6541">
        <v>1.2046797945306199E+18</v>
      </c>
      <c r="L6541" t="s">
        <v>17921</v>
      </c>
    </row>
    <row r="6542" spans="1:12" x14ac:dyDescent="0.2">
      <c r="A6542" s="1">
        <v>43810.35434027778</v>
      </c>
      <c r="B6542" t="s">
        <v>17922</v>
      </c>
      <c r="D6542">
        <v>0</v>
      </c>
      <c r="E6542">
        <v>0</v>
      </c>
      <c r="F6542">
        <v>0</v>
      </c>
      <c r="G6542" t="s">
        <v>17923</v>
      </c>
      <c r="K6542">
        <v>1.2046797781099699E+18</v>
      </c>
      <c r="L6542" t="s">
        <v>17924</v>
      </c>
    </row>
    <row r="6543" spans="1:12" x14ac:dyDescent="0.2">
      <c r="A6543" s="1">
        <v>43810.354317129626</v>
      </c>
      <c r="B6543" t="s">
        <v>17925</v>
      </c>
      <c r="D6543">
        <v>0</v>
      </c>
      <c r="E6543">
        <v>1</v>
      </c>
      <c r="F6543">
        <v>6</v>
      </c>
      <c r="G6543" t="s">
        <v>17926</v>
      </c>
      <c r="I6543" t="e">
        <f>Saudi_Aramco</f>
        <v>#NAME?</v>
      </c>
      <c r="K6543">
        <v>1.2046797690167301E+18</v>
      </c>
      <c r="L6543" t="s">
        <v>17927</v>
      </c>
    </row>
    <row r="6544" spans="1:12" x14ac:dyDescent="0.2">
      <c r="A6544" s="1">
        <v>43810.354074074072</v>
      </c>
      <c r="B6544" t="s">
        <v>17928</v>
      </c>
      <c r="D6544">
        <v>2</v>
      </c>
      <c r="E6544">
        <v>8</v>
      </c>
      <c r="F6544">
        <v>8</v>
      </c>
      <c r="G6544" t="s">
        <v>17929</v>
      </c>
      <c r="K6544">
        <v>1.2046796793886001E+18</v>
      </c>
      <c r="L6544" t="s">
        <v>17930</v>
      </c>
    </row>
    <row r="6545" spans="1:12" x14ac:dyDescent="0.2">
      <c r="A6545" s="1">
        <v>43810.35365740741</v>
      </c>
      <c r="B6545" t="s">
        <v>17931</v>
      </c>
      <c r="D6545">
        <v>0</v>
      </c>
      <c r="E6545">
        <v>0</v>
      </c>
      <c r="F6545">
        <v>0</v>
      </c>
      <c r="G6545" t="s">
        <v>17932</v>
      </c>
      <c r="K6545">
        <v>1.20467953071728E+18</v>
      </c>
      <c r="L6545" t="s">
        <v>17933</v>
      </c>
    </row>
    <row r="6546" spans="1:12" x14ac:dyDescent="0.2">
      <c r="A6546" s="1">
        <v>43810.353576388887</v>
      </c>
      <c r="B6546" t="s">
        <v>17934</v>
      </c>
      <c r="D6546">
        <v>0</v>
      </c>
      <c r="E6546">
        <v>4</v>
      </c>
      <c r="F6546">
        <v>7</v>
      </c>
      <c r="G6546" t="s">
        <v>17935</v>
      </c>
      <c r="K6546">
        <v>1.20467949946978E+18</v>
      </c>
      <c r="L6546" t="s">
        <v>17936</v>
      </c>
    </row>
    <row r="6547" spans="1:12" x14ac:dyDescent="0.2">
      <c r="A6547" s="1">
        <v>43810.353495370371</v>
      </c>
      <c r="B6547" t="s">
        <v>1175</v>
      </c>
      <c r="D6547">
        <v>0</v>
      </c>
      <c r="E6547">
        <v>2</v>
      </c>
      <c r="F6547">
        <v>0</v>
      </c>
      <c r="G6547" t="s">
        <v>17937</v>
      </c>
      <c r="K6547">
        <v>1.20467947025219E+18</v>
      </c>
      <c r="L6547" t="s">
        <v>17938</v>
      </c>
    </row>
    <row r="6548" spans="1:12" x14ac:dyDescent="0.2">
      <c r="A6548" s="1">
        <v>43810.352731481478</v>
      </c>
      <c r="B6548" t="s">
        <v>17939</v>
      </c>
      <c r="C6548" t="s">
        <v>17940</v>
      </c>
      <c r="D6548">
        <v>0</v>
      </c>
      <c r="E6548">
        <v>1</v>
      </c>
      <c r="F6548">
        <v>0</v>
      </c>
      <c r="G6548" t="s">
        <v>17941</v>
      </c>
      <c r="K6548">
        <v>1.20467919284098E+18</v>
      </c>
      <c r="L6548" t="s">
        <v>17942</v>
      </c>
    </row>
    <row r="6549" spans="1:12" x14ac:dyDescent="0.2">
      <c r="A6549" s="1">
        <v>43810.351990740739</v>
      </c>
      <c r="B6549" t="s">
        <v>17943</v>
      </c>
      <c r="C6549" t="s">
        <v>2539</v>
      </c>
      <c r="D6549">
        <v>0</v>
      </c>
      <c r="E6549">
        <v>0</v>
      </c>
      <c r="F6549">
        <v>0</v>
      </c>
      <c r="G6549" t="s">
        <v>17944</v>
      </c>
      <c r="K6549">
        <v>1.20467892682559E+18</v>
      </c>
      <c r="L6549" t="s">
        <v>17945</v>
      </c>
    </row>
    <row r="6550" spans="1:12" x14ac:dyDescent="0.2">
      <c r="A6550" s="1">
        <v>43810.351678240739</v>
      </c>
      <c r="B6550" t="s">
        <v>4770</v>
      </c>
      <c r="D6550">
        <v>0</v>
      </c>
      <c r="E6550">
        <v>5</v>
      </c>
      <c r="F6550">
        <v>4</v>
      </c>
      <c r="G6550" t="s">
        <v>17946</v>
      </c>
      <c r="K6550">
        <v>1.20467881322706E+18</v>
      </c>
      <c r="L6550" t="s">
        <v>17947</v>
      </c>
    </row>
    <row r="6551" spans="1:12" x14ac:dyDescent="0.2">
      <c r="A6551" s="1">
        <v>43810.351076388892</v>
      </c>
      <c r="B6551" t="s">
        <v>4770</v>
      </c>
      <c r="D6551">
        <v>0</v>
      </c>
      <c r="E6551">
        <v>3</v>
      </c>
      <c r="F6551">
        <v>2</v>
      </c>
      <c r="G6551" t="s">
        <v>17948</v>
      </c>
      <c r="K6551">
        <v>1.20467859585311E+18</v>
      </c>
      <c r="L6551" t="s">
        <v>17949</v>
      </c>
    </row>
    <row r="6552" spans="1:12" x14ac:dyDescent="0.2">
      <c r="A6552" s="1">
        <v>43810.350914351853</v>
      </c>
      <c r="B6552" t="s">
        <v>17950</v>
      </c>
      <c r="D6552">
        <v>0</v>
      </c>
      <c r="E6552">
        <v>0</v>
      </c>
      <c r="F6552">
        <v>0</v>
      </c>
      <c r="G6552" t="s">
        <v>17951</v>
      </c>
      <c r="J6552" t="s">
        <v>17952</v>
      </c>
      <c r="K6552">
        <v>1.20467853757325E+18</v>
      </c>
      <c r="L6552" t="s">
        <v>17953</v>
      </c>
    </row>
    <row r="6553" spans="1:12" x14ac:dyDescent="0.2">
      <c r="A6553" s="1">
        <v>43810.350763888891</v>
      </c>
      <c r="B6553" t="s">
        <v>17954</v>
      </c>
      <c r="C6553" t="s">
        <v>17955</v>
      </c>
      <c r="D6553">
        <v>1</v>
      </c>
      <c r="E6553">
        <v>0</v>
      </c>
      <c r="F6553">
        <v>1</v>
      </c>
      <c r="G6553" t="s">
        <v>17956</v>
      </c>
      <c r="K6553">
        <v>1.2046784835506501E+18</v>
      </c>
      <c r="L6553" t="s">
        <v>17957</v>
      </c>
    </row>
    <row r="6554" spans="1:12" x14ac:dyDescent="0.2">
      <c r="A6554" s="1">
        <v>43810.350636574076</v>
      </c>
      <c r="B6554" t="s">
        <v>17958</v>
      </c>
      <c r="D6554">
        <v>0</v>
      </c>
      <c r="E6554">
        <v>0</v>
      </c>
      <c r="F6554">
        <v>2</v>
      </c>
      <c r="G6554" t="s">
        <v>17959</v>
      </c>
      <c r="J6554" t="s">
        <v>17960</v>
      </c>
      <c r="K6554">
        <v>1.2046784361801001E+18</v>
      </c>
      <c r="L6554" t="s">
        <v>17961</v>
      </c>
    </row>
    <row r="6555" spans="1:12" x14ac:dyDescent="0.2">
      <c r="A6555" s="1">
        <v>43810.35</v>
      </c>
      <c r="B6555" t="s">
        <v>17962</v>
      </c>
      <c r="D6555">
        <v>0</v>
      </c>
      <c r="E6555">
        <v>0</v>
      </c>
      <c r="F6555">
        <v>0</v>
      </c>
      <c r="G6555" t="s">
        <v>17963</v>
      </c>
      <c r="K6555">
        <v>1.20467820578703E+18</v>
      </c>
      <c r="L6555" t="s">
        <v>17964</v>
      </c>
    </row>
    <row r="6556" spans="1:12" x14ac:dyDescent="0.2">
      <c r="A6556" s="1">
        <v>43810.349780092591</v>
      </c>
      <c r="B6556" t="s">
        <v>17965</v>
      </c>
      <c r="D6556">
        <v>0</v>
      </c>
      <c r="E6556">
        <v>0</v>
      </c>
      <c r="F6556">
        <v>0</v>
      </c>
      <c r="G6556" t="s">
        <v>17966</v>
      </c>
      <c r="K6556">
        <v>1.20467812407775E+18</v>
      </c>
      <c r="L6556" t="s">
        <v>17967</v>
      </c>
    </row>
    <row r="6557" spans="1:12" x14ac:dyDescent="0.2">
      <c r="A6557" s="1">
        <v>43810.34951388889</v>
      </c>
      <c r="B6557" t="s">
        <v>17815</v>
      </c>
      <c r="D6557">
        <v>1</v>
      </c>
      <c r="E6557">
        <v>2</v>
      </c>
      <c r="F6557">
        <v>16</v>
      </c>
      <c r="G6557" t="s">
        <v>17968</v>
      </c>
      <c r="K6557">
        <v>1.20467802874547E+18</v>
      </c>
      <c r="L6557" t="s">
        <v>17969</v>
      </c>
    </row>
    <row r="6558" spans="1:12" x14ac:dyDescent="0.2">
      <c r="A6558" s="1">
        <v>43810.349189814813</v>
      </c>
      <c r="B6558" t="s">
        <v>17970</v>
      </c>
      <c r="D6558">
        <v>0</v>
      </c>
      <c r="E6558">
        <v>0</v>
      </c>
      <c r="F6558">
        <v>0</v>
      </c>
      <c r="G6558" t="s">
        <v>17971</v>
      </c>
      <c r="K6558">
        <v>1.2046779104408699E+18</v>
      </c>
      <c r="L6558" t="s">
        <v>17972</v>
      </c>
    </row>
    <row r="6559" spans="1:12" x14ac:dyDescent="0.2">
      <c r="A6559" s="1">
        <v>43810.349097222221</v>
      </c>
      <c r="B6559" t="s">
        <v>17973</v>
      </c>
      <c r="D6559">
        <v>0</v>
      </c>
      <c r="E6559">
        <v>0</v>
      </c>
      <c r="F6559">
        <v>0</v>
      </c>
      <c r="G6559" t="s">
        <v>17974</v>
      </c>
      <c r="J6559" t="s">
        <v>17975</v>
      </c>
      <c r="K6559">
        <v>1.2046778758253E+18</v>
      </c>
      <c r="L6559" t="s">
        <v>17976</v>
      </c>
    </row>
    <row r="6560" spans="1:12" x14ac:dyDescent="0.2">
      <c r="A6560" s="1">
        <v>43810.348692129628</v>
      </c>
      <c r="B6560" t="s">
        <v>17977</v>
      </c>
      <c r="D6560">
        <v>0</v>
      </c>
      <c r="E6560">
        <v>0</v>
      </c>
      <c r="F6560">
        <v>3</v>
      </c>
      <c r="G6560" t="s">
        <v>17978</v>
      </c>
      <c r="K6560">
        <v>1.20467773238013E+18</v>
      </c>
      <c r="L6560" t="s">
        <v>17979</v>
      </c>
    </row>
    <row r="6561" spans="1:12" x14ac:dyDescent="0.2">
      <c r="A6561" s="1">
        <v>43810.348333333335</v>
      </c>
      <c r="B6561" t="s">
        <v>17980</v>
      </c>
      <c r="D6561">
        <v>1</v>
      </c>
      <c r="E6561">
        <v>0</v>
      </c>
      <c r="F6561">
        <v>0</v>
      </c>
      <c r="G6561" t="s">
        <v>17981</v>
      </c>
      <c r="K6561">
        <v>1.20467760266289E+18</v>
      </c>
      <c r="L6561" t="s">
        <v>17982</v>
      </c>
    </row>
    <row r="6562" spans="1:12" x14ac:dyDescent="0.2">
      <c r="A6562" s="1">
        <v>43810.347754629627</v>
      </c>
      <c r="B6562" t="s">
        <v>17983</v>
      </c>
      <c r="D6562">
        <v>0</v>
      </c>
      <c r="E6562">
        <v>1</v>
      </c>
      <c r="F6562">
        <v>1</v>
      </c>
      <c r="G6562" t="s">
        <v>17984</v>
      </c>
      <c r="K6562">
        <v>1.2046773902801101E+18</v>
      </c>
      <c r="L6562" t="s">
        <v>17985</v>
      </c>
    </row>
    <row r="6563" spans="1:12" x14ac:dyDescent="0.2">
      <c r="A6563" s="1">
        <v>43810.347650462965</v>
      </c>
      <c r="B6563" t="s">
        <v>17986</v>
      </c>
      <c r="D6563">
        <v>0</v>
      </c>
      <c r="E6563">
        <v>4</v>
      </c>
      <c r="F6563">
        <v>3</v>
      </c>
      <c r="G6563" t="s">
        <v>17987</v>
      </c>
      <c r="K6563">
        <v>1.20467735166737E+18</v>
      </c>
      <c r="L6563" t="s">
        <v>17988</v>
      </c>
    </row>
    <row r="6564" spans="1:12" x14ac:dyDescent="0.2">
      <c r="A6564" s="1">
        <v>43810.347430555557</v>
      </c>
      <c r="B6564" t="s">
        <v>17989</v>
      </c>
      <c r="D6564">
        <v>0</v>
      </c>
      <c r="E6564">
        <v>0</v>
      </c>
      <c r="F6564">
        <v>1</v>
      </c>
      <c r="G6564" t="s">
        <v>17990</v>
      </c>
      <c r="K6564">
        <v>1.2046772723530701E+18</v>
      </c>
      <c r="L6564" t="s">
        <v>17991</v>
      </c>
    </row>
    <row r="6565" spans="1:12" x14ac:dyDescent="0.2">
      <c r="A6565" s="1">
        <v>43810.347384259258</v>
      </c>
      <c r="B6565" t="s">
        <v>548</v>
      </c>
      <c r="D6565">
        <v>19</v>
      </c>
      <c r="E6565">
        <v>14</v>
      </c>
      <c r="F6565">
        <v>38</v>
      </c>
      <c r="G6565" t="s">
        <v>17992</v>
      </c>
      <c r="K6565">
        <v>1.20467725473694E+18</v>
      </c>
      <c r="L6565" t="s">
        <v>17993</v>
      </c>
    </row>
    <row r="6566" spans="1:12" x14ac:dyDescent="0.2">
      <c r="A6566" s="1">
        <v>43810.347256944442</v>
      </c>
      <c r="B6566" t="s">
        <v>17994</v>
      </c>
      <c r="D6566">
        <v>0</v>
      </c>
      <c r="E6566">
        <v>1</v>
      </c>
      <c r="F6566">
        <v>2</v>
      </c>
      <c r="G6566" t="s">
        <v>17995</v>
      </c>
      <c r="K6566">
        <v>1.2046772103738601E+18</v>
      </c>
      <c r="L6566" t="s">
        <v>17996</v>
      </c>
    </row>
    <row r="6567" spans="1:12" x14ac:dyDescent="0.2">
      <c r="A6567" s="1">
        <v>43810.347222222219</v>
      </c>
      <c r="B6567" t="s">
        <v>17997</v>
      </c>
      <c r="D6567">
        <v>0</v>
      </c>
      <c r="E6567">
        <v>0</v>
      </c>
      <c r="F6567">
        <v>0</v>
      </c>
      <c r="G6567" t="s">
        <v>17998</v>
      </c>
      <c r="K6567">
        <v>1.20467719628931E+18</v>
      </c>
      <c r="L6567" t="s">
        <v>17999</v>
      </c>
    </row>
    <row r="6568" spans="1:12" x14ac:dyDescent="0.2">
      <c r="A6568" s="1">
        <v>43810.344918981478</v>
      </c>
      <c r="B6568" t="s">
        <v>18000</v>
      </c>
      <c r="C6568" t="s">
        <v>673</v>
      </c>
      <c r="D6568">
        <v>0</v>
      </c>
      <c r="E6568">
        <v>0</v>
      </c>
      <c r="F6568">
        <v>0</v>
      </c>
      <c r="G6568" t="s">
        <v>18001</v>
      </c>
      <c r="K6568">
        <v>1.2046763628769101E+18</v>
      </c>
      <c r="L6568" t="s">
        <v>18002</v>
      </c>
    </row>
    <row r="6569" spans="1:12" x14ac:dyDescent="0.2">
      <c r="A6569" s="1">
        <v>43810.344050925924</v>
      </c>
      <c r="B6569" t="s">
        <v>7586</v>
      </c>
      <c r="D6569">
        <v>3</v>
      </c>
      <c r="E6569">
        <v>0</v>
      </c>
      <c r="F6569">
        <v>0</v>
      </c>
      <c r="G6569" t="s">
        <v>18003</v>
      </c>
      <c r="K6569">
        <v>1.20467604819506E+18</v>
      </c>
      <c r="L6569" t="s">
        <v>18004</v>
      </c>
    </row>
    <row r="6570" spans="1:12" x14ac:dyDescent="0.2">
      <c r="A6570" s="1">
        <v>43810.343784722223</v>
      </c>
      <c r="B6570" t="s">
        <v>18005</v>
      </c>
      <c r="D6570">
        <v>0</v>
      </c>
      <c r="E6570">
        <v>0</v>
      </c>
      <c r="F6570">
        <v>0</v>
      </c>
      <c r="G6570" t="s">
        <v>18006</v>
      </c>
      <c r="K6570">
        <v>1.20467595414623E+18</v>
      </c>
      <c r="L6570" t="s">
        <v>18007</v>
      </c>
    </row>
    <row r="6571" spans="1:12" x14ac:dyDescent="0.2">
      <c r="A6571" s="1">
        <v>43810.342870370368</v>
      </c>
      <c r="B6571" t="s">
        <v>673</v>
      </c>
      <c r="D6571">
        <v>52</v>
      </c>
      <c r="E6571">
        <v>364</v>
      </c>
      <c r="F6571">
        <v>615</v>
      </c>
      <c r="G6571" t="s">
        <v>18008</v>
      </c>
      <c r="K6571">
        <v>1.20467562043905E+18</v>
      </c>
      <c r="L6571" t="s">
        <v>18009</v>
      </c>
    </row>
    <row r="6572" spans="1:12" x14ac:dyDescent="0.2">
      <c r="A6572" s="1">
        <v>43810.342303240737</v>
      </c>
      <c r="B6572" t="s">
        <v>18010</v>
      </c>
      <c r="C6572" t="s">
        <v>18011</v>
      </c>
      <c r="D6572">
        <v>1</v>
      </c>
      <c r="E6572">
        <v>0</v>
      </c>
      <c r="F6572">
        <v>0</v>
      </c>
      <c r="G6572" t="s">
        <v>18012</v>
      </c>
      <c r="K6572">
        <v>1.2046754168558899E+18</v>
      </c>
      <c r="L6572" t="s">
        <v>18013</v>
      </c>
    </row>
    <row r="6573" spans="1:12" x14ac:dyDescent="0.2">
      <c r="A6573" s="1">
        <v>43810.341192129628</v>
      </c>
      <c r="B6573" t="s">
        <v>18014</v>
      </c>
      <c r="D6573">
        <v>0</v>
      </c>
      <c r="E6573">
        <v>0</v>
      </c>
      <c r="F6573">
        <v>0</v>
      </c>
      <c r="G6573" t="s">
        <v>18015</v>
      </c>
      <c r="K6573">
        <v>1.20467501240735E+18</v>
      </c>
      <c r="L6573" t="s">
        <v>18016</v>
      </c>
    </row>
    <row r="6574" spans="1:12" x14ac:dyDescent="0.2">
      <c r="A6574" s="1">
        <v>43810.341168981482</v>
      </c>
      <c r="B6574" t="s">
        <v>18017</v>
      </c>
      <c r="C6574" t="s">
        <v>18018</v>
      </c>
      <c r="D6574">
        <v>0</v>
      </c>
      <c r="E6574">
        <v>2</v>
      </c>
      <c r="F6574">
        <v>4</v>
      </c>
      <c r="G6574" t="s">
        <v>18019</v>
      </c>
      <c r="K6574">
        <v>1.20467500589793E+18</v>
      </c>
      <c r="L6574" t="s">
        <v>18020</v>
      </c>
    </row>
    <row r="6575" spans="1:12" x14ac:dyDescent="0.2">
      <c r="A6575" s="1">
        <v>43810.339143518519</v>
      </c>
      <c r="B6575" t="s">
        <v>18021</v>
      </c>
      <c r="D6575">
        <v>1</v>
      </c>
      <c r="E6575">
        <v>1</v>
      </c>
      <c r="F6575">
        <v>1</v>
      </c>
      <c r="G6575" t="s">
        <v>18022</v>
      </c>
      <c r="K6575">
        <v>1.2046742704519401E+18</v>
      </c>
      <c r="L6575" t="s">
        <v>18023</v>
      </c>
    </row>
    <row r="6576" spans="1:12" x14ac:dyDescent="0.2">
      <c r="A6576" s="1">
        <v>43810.338796296295</v>
      </c>
      <c r="B6576" t="s">
        <v>7586</v>
      </c>
      <c r="D6576">
        <v>0</v>
      </c>
      <c r="E6576">
        <v>1</v>
      </c>
      <c r="F6576">
        <v>1</v>
      </c>
      <c r="G6576" t="s">
        <v>18024</v>
      </c>
      <c r="K6576">
        <v>1.20467414259278E+18</v>
      </c>
      <c r="L6576" t="s">
        <v>18025</v>
      </c>
    </row>
    <row r="6577" spans="1:12" x14ac:dyDescent="0.2">
      <c r="A6577" s="1">
        <v>43810.33834490741</v>
      </c>
      <c r="B6577" t="s">
        <v>274</v>
      </c>
      <c r="D6577">
        <v>31</v>
      </c>
      <c r="E6577">
        <v>51</v>
      </c>
      <c r="F6577">
        <v>67</v>
      </c>
      <c r="G6577" t="s">
        <v>18026</v>
      </c>
      <c r="K6577">
        <v>1.2046739805709599E+18</v>
      </c>
      <c r="L6577" t="s">
        <v>18027</v>
      </c>
    </row>
    <row r="6578" spans="1:12" x14ac:dyDescent="0.2">
      <c r="A6578" s="1">
        <v>43810.337557870371</v>
      </c>
      <c r="B6578" t="s">
        <v>18028</v>
      </c>
      <c r="D6578">
        <v>1</v>
      </c>
      <c r="E6578">
        <v>0</v>
      </c>
      <c r="F6578">
        <v>1</v>
      </c>
      <c r="G6578" t="s">
        <v>18029</v>
      </c>
      <c r="K6578">
        <v>1.2046736947082399E+18</v>
      </c>
      <c r="L6578" t="s">
        <v>18030</v>
      </c>
    </row>
    <row r="6579" spans="1:12" x14ac:dyDescent="0.2">
      <c r="A6579" s="1">
        <v>43810.337280092594</v>
      </c>
      <c r="B6579" t="s">
        <v>9150</v>
      </c>
      <c r="D6579">
        <v>4</v>
      </c>
      <c r="E6579">
        <v>23</v>
      </c>
      <c r="F6579">
        <v>20</v>
      </c>
      <c r="G6579" t="s">
        <v>18031</v>
      </c>
      <c r="K6579">
        <v>1.20467359477469E+18</v>
      </c>
      <c r="L6579" t="s">
        <v>18032</v>
      </c>
    </row>
    <row r="6580" spans="1:12" x14ac:dyDescent="0.2">
      <c r="A6580" s="1">
        <v>43810.33662037037</v>
      </c>
      <c r="B6580" t="s">
        <v>18033</v>
      </c>
      <c r="D6580">
        <v>0</v>
      </c>
      <c r="E6580">
        <v>0</v>
      </c>
      <c r="F6580">
        <v>1</v>
      </c>
      <c r="G6580" t="s">
        <v>18034</v>
      </c>
      <c r="K6580">
        <v>1.20467335444946E+18</v>
      </c>
      <c r="L6580" t="s">
        <v>18035</v>
      </c>
    </row>
    <row r="6581" spans="1:12" x14ac:dyDescent="0.2">
      <c r="A6581" s="1">
        <v>43810.336331018516</v>
      </c>
      <c r="B6581" t="s">
        <v>18036</v>
      </c>
      <c r="D6581">
        <v>2</v>
      </c>
      <c r="E6581">
        <v>0</v>
      </c>
      <c r="F6581">
        <v>0</v>
      </c>
      <c r="G6581" t="e">
        <f>_xlfn.SINGLE(AlinmaInvest صورة بدون تحية منشن _xlfn.SINGLE(SAMA_GOV شوفولكم حل معهم من يوم اكتتاب آرامكو وكل خدمات البنك سيئة جدا و متعطلة و المكالمات لا يتم الرد عليها))</f>
        <v>#NAME?</v>
      </c>
      <c r="I6581" t="e">
        <f>_xlfn.SINGLE(AlinmaInvest _xlfn.SINGLE(SAMA_GOV))</f>
        <v>#NAME?</v>
      </c>
      <c r="K6581">
        <v>1.20467325292641E+18</v>
      </c>
      <c r="L6581" t="s">
        <v>18037</v>
      </c>
    </row>
    <row r="6582" spans="1:12" x14ac:dyDescent="0.2">
      <c r="A6582" s="1">
        <v>43810.335995370369</v>
      </c>
      <c r="B6582" t="s">
        <v>1175</v>
      </c>
      <c r="D6582">
        <v>0</v>
      </c>
      <c r="E6582">
        <v>2</v>
      </c>
      <c r="F6582">
        <v>2</v>
      </c>
      <c r="G6582" t="s">
        <v>18038</v>
      </c>
      <c r="K6582">
        <v>1.20467313068339E+18</v>
      </c>
      <c r="L6582" t="s">
        <v>18039</v>
      </c>
    </row>
    <row r="6583" spans="1:12" x14ac:dyDescent="0.2">
      <c r="A6583" s="1">
        <v>43810.335196759261</v>
      </c>
      <c r="B6583" t="s">
        <v>18040</v>
      </c>
      <c r="D6583">
        <v>0</v>
      </c>
      <c r="E6583">
        <v>2</v>
      </c>
      <c r="F6583">
        <v>2</v>
      </c>
      <c r="G6583" t="s">
        <v>18041</v>
      </c>
      <c r="K6583">
        <v>1.20467284164126E+18</v>
      </c>
      <c r="L6583" t="s">
        <v>18042</v>
      </c>
    </row>
    <row r="6584" spans="1:12" x14ac:dyDescent="0.2">
      <c r="A6584" s="1">
        <v>43810.333749999998</v>
      </c>
      <c r="B6584" t="s">
        <v>13788</v>
      </c>
      <c r="C6584" t="s">
        <v>1476</v>
      </c>
      <c r="D6584">
        <v>1</v>
      </c>
      <c r="E6584">
        <v>0</v>
      </c>
      <c r="F6584">
        <v>0</v>
      </c>
      <c r="G6584" t="s">
        <v>18043</v>
      </c>
      <c r="K6584">
        <v>1.2046723163718799E+18</v>
      </c>
      <c r="L6584" t="s">
        <v>18044</v>
      </c>
    </row>
    <row r="6585" spans="1:12" x14ac:dyDescent="0.2">
      <c r="A6585" s="1">
        <v>43810.333680555559</v>
      </c>
      <c r="B6585" t="s">
        <v>18045</v>
      </c>
      <c r="C6585" t="s">
        <v>18046</v>
      </c>
      <c r="D6585">
        <v>1</v>
      </c>
      <c r="E6585">
        <v>0</v>
      </c>
      <c r="F6585">
        <v>0</v>
      </c>
      <c r="G6585" t="s">
        <v>18047</v>
      </c>
      <c r="K6585">
        <v>1.20467229217073E+18</v>
      </c>
      <c r="L6585" t="s">
        <v>18048</v>
      </c>
    </row>
    <row r="6586" spans="1:12" x14ac:dyDescent="0.2">
      <c r="A6586" s="1">
        <v>43810.332719907405</v>
      </c>
      <c r="B6586" t="s">
        <v>18049</v>
      </c>
      <c r="D6586">
        <v>0</v>
      </c>
      <c r="E6586">
        <v>0</v>
      </c>
      <c r="F6586">
        <v>0</v>
      </c>
      <c r="G6586" t="s">
        <v>18050</v>
      </c>
      <c r="K6586">
        <v>1.2046719409313101E+18</v>
      </c>
      <c r="L6586" t="s">
        <v>18051</v>
      </c>
    </row>
    <row r="6587" spans="1:12" x14ac:dyDescent="0.2">
      <c r="A6587" s="1">
        <v>43810.332476851851</v>
      </c>
      <c r="B6587" t="s">
        <v>18052</v>
      </c>
      <c r="C6587" t="s">
        <v>18052</v>
      </c>
      <c r="D6587">
        <v>0</v>
      </c>
      <c r="E6587">
        <v>0</v>
      </c>
      <c r="F6587">
        <v>0</v>
      </c>
      <c r="G6587" t="s">
        <v>17275</v>
      </c>
      <c r="K6587">
        <v>1.2046718565922099E+18</v>
      </c>
      <c r="L6587" t="s">
        <v>18053</v>
      </c>
    </row>
    <row r="6588" spans="1:12" x14ac:dyDescent="0.2">
      <c r="A6588" s="1">
        <v>43810.332407407404</v>
      </c>
      <c r="B6588" t="s">
        <v>18054</v>
      </c>
      <c r="D6588">
        <v>1</v>
      </c>
      <c r="E6588">
        <v>14</v>
      </c>
      <c r="F6588">
        <v>22</v>
      </c>
      <c r="G6588" t="s">
        <v>18055</v>
      </c>
      <c r="K6588">
        <v>1.20467182956834E+18</v>
      </c>
      <c r="L6588" t="s">
        <v>18056</v>
      </c>
    </row>
    <row r="6589" spans="1:12" x14ac:dyDescent="0.2">
      <c r="A6589" s="1">
        <v>43810.33221064815</v>
      </c>
      <c r="B6589" t="s">
        <v>18052</v>
      </c>
      <c r="C6589" t="s">
        <v>18052</v>
      </c>
      <c r="D6589">
        <v>0</v>
      </c>
      <c r="E6589">
        <v>0</v>
      </c>
      <c r="F6589">
        <v>0</v>
      </c>
      <c r="G6589" t="s">
        <v>17275</v>
      </c>
      <c r="K6589">
        <v>1.2046717582861701E+18</v>
      </c>
      <c r="L6589" t="s">
        <v>18057</v>
      </c>
    </row>
    <row r="6590" spans="1:12" x14ac:dyDescent="0.2">
      <c r="A6590" s="1">
        <v>43810.33216435185</v>
      </c>
      <c r="B6590" t="s">
        <v>18058</v>
      </c>
      <c r="D6590">
        <v>0</v>
      </c>
      <c r="E6590">
        <v>2</v>
      </c>
      <c r="F6590">
        <v>6</v>
      </c>
      <c r="G6590" t="s">
        <v>18059</v>
      </c>
      <c r="K6590">
        <v>1.2046717402589801E+18</v>
      </c>
      <c r="L6590" t="s">
        <v>18060</v>
      </c>
    </row>
    <row r="6591" spans="1:12" x14ac:dyDescent="0.2">
      <c r="A6591" s="1">
        <v>43810.331793981481</v>
      </c>
      <c r="B6591" t="s">
        <v>18061</v>
      </c>
      <c r="D6591">
        <v>8</v>
      </c>
      <c r="E6591">
        <v>15</v>
      </c>
      <c r="F6591">
        <v>41</v>
      </c>
      <c r="G6591" t="s">
        <v>18062</v>
      </c>
      <c r="K6591">
        <v>1.2046716079455301E+18</v>
      </c>
      <c r="L6591" t="s">
        <v>18063</v>
      </c>
    </row>
    <row r="6592" spans="1:12" x14ac:dyDescent="0.2">
      <c r="A6592" s="1">
        <v>43810.331678240742</v>
      </c>
      <c r="B6592" t="s">
        <v>18064</v>
      </c>
      <c r="C6592" t="s">
        <v>7333</v>
      </c>
      <c r="D6592">
        <v>1</v>
      </c>
      <c r="E6592">
        <v>0</v>
      </c>
      <c r="F6592">
        <v>0</v>
      </c>
      <c r="G6592" t="s">
        <v>18065</v>
      </c>
      <c r="I6592" t="e">
        <f>Ahmed_S_Alrajhi</f>
        <v>#NAME?</v>
      </c>
      <c r="K6592">
        <v>1.20467156692941E+18</v>
      </c>
      <c r="L6592" t="s">
        <v>18066</v>
      </c>
    </row>
    <row r="6593" spans="1:12" x14ac:dyDescent="0.2">
      <c r="A6593" s="1">
        <v>43810.331655092596</v>
      </c>
      <c r="B6593" t="s">
        <v>18067</v>
      </c>
      <c r="D6593">
        <v>0</v>
      </c>
      <c r="E6593">
        <v>0</v>
      </c>
      <c r="F6593">
        <v>0</v>
      </c>
      <c r="G6593" t="s">
        <v>18068</v>
      </c>
      <c r="K6593">
        <v>1.20467155488754E+18</v>
      </c>
      <c r="L6593" t="s">
        <v>18069</v>
      </c>
    </row>
    <row r="6594" spans="1:12" x14ac:dyDescent="0.2">
      <c r="A6594" s="1">
        <v>43810.331192129626</v>
      </c>
      <c r="B6594" t="s">
        <v>18070</v>
      </c>
      <c r="D6594">
        <v>0</v>
      </c>
      <c r="E6594">
        <v>0</v>
      </c>
      <c r="F6594">
        <v>1</v>
      </c>
      <c r="G6594" t="s">
        <v>18071</v>
      </c>
      <c r="K6594">
        <v>1.2046713888141E+18</v>
      </c>
      <c r="L6594" t="s">
        <v>18072</v>
      </c>
    </row>
    <row r="6595" spans="1:12" x14ac:dyDescent="0.2">
      <c r="A6595" s="1">
        <v>43810.330497685187</v>
      </c>
      <c r="B6595" t="s">
        <v>18073</v>
      </c>
      <c r="D6595">
        <v>0</v>
      </c>
      <c r="E6595">
        <v>0</v>
      </c>
      <c r="F6595">
        <v>0</v>
      </c>
      <c r="G6595" t="s">
        <v>18074</v>
      </c>
      <c r="K6595">
        <v>1.2046711357172401E+18</v>
      </c>
      <c r="L6595" t="s">
        <v>18075</v>
      </c>
    </row>
    <row r="6596" spans="1:12" x14ac:dyDescent="0.2">
      <c r="A6596" s="1">
        <v>43810.33048611111</v>
      </c>
      <c r="B6596" t="s">
        <v>18076</v>
      </c>
      <c r="D6596">
        <v>0</v>
      </c>
      <c r="E6596">
        <v>2</v>
      </c>
      <c r="F6596">
        <v>0</v>
      </c>
      <c r="G6596" t="s">
        <v>18077</v>
      </c>
      <c r="K6596">
        <v>1.2046711319255601E+18</v>
      </c>
      <c r="L6596" t="s">
        <v>18078</v>
      </c>
    </row>
    <row r="6597" spans="1:12" x14ac:dyDescent="0.2">
      <c r="A6597" s="1">
        <v>43810.329895833333</v>
      </c>
      <c r="B6597" t="s">
        <v>591</v>
      </c>
      <c r="D6597">
        <v>5</v>
      </c>
      <c r="E6597">
        <v>21</v>
      </c>
      <c r="F6597">
        <v>31</v>
      </c>
      <c r="G6597" t="s">
        <v>18079</v>
      </c>
      <c r="K6597">
        <v>1.20467092072559E+18</v>
      </c>
      <c r="L6597" t="s">
        <v>18080</v>
      </c>
    </row>
    <row r="6598" spans="1:12" x14ac:dyDescent="0.2">
      <c r="A6598" s="1">
        <v>43810.329768518517</v>
      </c>
      <c r="B6598" t="s">
        <v>8967</v>
      </c>
      <c r="D6598">
        <v>0</v>
      </c>
      <c r="E6598">
        <v>0</v>
      </c>
      <c r="F6598">
        <v>0</v>
      </c>
      <c r="G6598" t="s">
        <v>18081</v>
      </c>
      <c r="K6598">
        <v>1.2046708738038999E+18</v>
      </c>
      <c r="L6598" t="s">
        <v>18082</v>
      </c>
    </row>
    <row r="6599" spans="1:12" x14ac:dyDescent="0.2">
      <c r="A6599" s="1">
        <v>43810.329062500001</v>
      </c>
      <c r="B6599" t="s">
        <v>18083</v>
      </c>
      <c r="D6599">
        <v>6</v>
      </c>
      <c r="E6599">
        <v>1</v>
      </c>
      <c r="F6599">
        <v>4</v>
      </c>
      <c r="G6599" t="s">
        <v>18084</v>
      </c>
      <c r="K6599">
        <v>1.20467061804365E+18</v>
      </c>
      <c r="L6599" t="s">
        <v>18085</v>
      </c>
    </row>
    <row r="6600" spans="1:12" x14ac:dyDescent="0.2">
      <c r="A6600" s="1">
        <v>43810.328842592593</v>
      </c>
      <c r="B6600" t="s">
        <v>7185</v>
      </c>
      <c r="D6600">
        <v>0</v>
      </c>
      <c r="E6600">
        <v>0</v>
      </c>
      <c r="F6600">
        <v>2</v>
      </c>
      <c r="G6600" t="s">
        <v>18086</v>
      </c>
      <c r="K6600">
        <v>1.20467053956403E+18</v>
      </c>
      <c r="L6600" t="s">
        <v>18087</v>
      </c>
    </row>
    <row r="6601" spans="1:12" x14ac:dyDescent="0.2">
      <c r="A6601" s="1">
        <v>43810.326782407406</v>
      </c>
      <c r="B6601" t="s">
        <v>18088</v>
      </c>
      <c r="D6601">
        <v>0</v>
      </c>
      <c r="E6601">
        <v>0</v>
      </c>
      <c r="F6601">
        <v>1</v>
      </c>
      <c r="G6601" t="s">
        <v>18089</v>
      </c>
      <c r="K6601">
        <v>1.20466979102755E+18</v>
      </c>
      <c r="L6601" t="s">
        <v>18090</v>
      </c>
    </row>
    <row r="6602" spans="1:12" x14ac:dyDescent="0.2">
      <c r="A6602" s="1">
        <v>43810.326689814814</v>
      </c>
      <c r="B6602" t="s">
        <v>18091</v>
      </c>
      <c r="D6602">
        <v>1</v>
      </c>
      <c r="E6602">
        <v>1</v>
      </c>
      <c r="F6602">
        <v>2</v>
      </c>
      <c r="G6602" t="s">
        <v>18092</v>
      </c>
      <c r="K6602">
        <v>1.204669757708E+18</v>
      </c>
      <c r="L6602" t="s">
        <v>18093</v>
      </c>
    </row>
    <row r="6603" spans="1:12" x14ac:dyDescent="0.2">
      <c r="A6603" s="1">
        <v>43810.326377314814</v>
      </c>
      <c r="B6603" t="s">
        <v>18094</v>
      </c>
      <c r="D6603">
        <v>1</v>
      </c>
      <c r="E6603">
        <v>1</v>
      </c>
      <c r="F6603">
        <v>0</v>
      </c>
      <c r="G6603" t="s">
        <v>18095</v>
      </c>
      <c r="I6603">
        <f>_xlfn.SINGLE(OHK66)</f>
        <v>0</v>
      </c>
      <c r="K6603">
        <v>1.2046696451537999E+18</v>
      </c>
      <c r="L6603" t="s">
        <v>18096</v>
      </c>
    </row>
    <row r="6604" spans="1:12" x14ac:dyDescent="0.2">
      <c r="A6604" s="1">
        <v>43810.326006944444</v>
      </c>
      <c r="B6604" t="s">
        <v>18097</v>
      </c>
      <c r="D6604">
        <v>0</v>
      </c>
      <c r="E6604">
        <v>1</v>
      </c>
      <c r="F6604">
        <v>1</v>
      </c>
      <c r="G6604" t="s">
        <v>18098</v>
      </c>
      <c r="K6604">
        <v>1.20466951128E+18</v>
      </c>
      <c r="L6604" t="s">
        <v>18099</v>
      </c>
    </row>
    <row r="6605" spans="1:12" x14ac:dyDescent="0.2">
      <c r="A6605" s="1">
        <v>43810.325752314813</v>
      </c>
      <c r="B6605" t="s">
        <v>18100</v>
      </c>
      <c r="D6605">
        <v>0</v>
      </c>
      <c r="E6605">
        <v>0</v>
      </c>
      <c r="F6605">
        <v>0</v>
      </c>
      <c r="G6605" t="s">
        <v>18101</v>
      </c>
      <c r="K6605">
        <v>1.2046694196429E+18</v>
      </c>
      <c r="L6605" t="s">
        <v>18102</v>
      </c>
    </row>
    <row r="6606" spans="1:12" x14ac:dyDescent="0.2">
      <c r="A6606" s="1">
        <v>43810.325069444443</v>
      </c>
      <c r="B6606" t="s">
        <v>18103</v>
      </c>
      <c r="D6606">
        <v>0</v>
      </c>
      <c r="E6606">
        <v>1</v>
      </c>
      <c r="F6606">
        <v>0</v>
      </c>
      <c r="G6606" t="s">
        <v>18104</v>
      </c>
      <c r="K6606">
        <v>1.20466917116814E+18</v>
      </c>
      <c r="L6606" t="s">
        <v>18105</v>
      </c>
    </row>
    <row r="6607" spans="1:12" x14ac:dyDescent="0.2">
      <c r="A6607" s="1">
        <v>43810.324467592596</v>
      </c>
      <c r="B6607" t="s">
        <v>18106</v>
      </c>
      <c r="C6607" t="s">
        <v>18107</v>
      </c>
      <c r="D6607">
        <v>1</v>
      </c>
      <c r="E6607">
        <v>0</v>
      </c>
      <c r="F6607">
        <v>0</v>
      </c>
      <c r="G6607" t="s">
        <v>18108</v>
      </c>
      <c r="K6607">
        <v>1.2046689511474801E+18</v>
      </c>
      <c r="L6607" t="s">
        <v>18109</v>
      </c>
    </row>
    <row r="6608" spans="1:12" x14ac:dyDescent="0.2">
      <c r="A6608" s="1">
        <v>43810.323611111111</v>
      </c>
      <c r="B6608" t="s">
        <v>18110</v>
      </c>
      <c r="D6608">
        <v>0</v>
      </c>
      <c r="E6608">
        <v>0</v>
      </c>
      <c r="F6608">
        <v>0</v>
      </c>
      <c r="G6608" t="s">
        <v>18111</v>
      </c>
      <c r="K6608">
        <v>1.2046686423293499E+18</v>
      </c>
      <c r="L6608" t="s">
        <v>18112</v>
      </c>
    </row>
    <row r="6609" spans="1:12" x14ac:dyDescent="0.2">
      <c r="A6609" s="1">
        <v>43810.323275462964</v>
      </c>
      <c r="B6609" t="s">
        <v>18113</v>
      </c>
      <c r="D6609">
        <v>0</v>
      </c>
      <c r="E6609">
        <v>0</v>
      </c>
      <c r="F6609">
        <v>0</v>
      </c>
      <c r="G6609" t="s">
        <v>18114</v>
      </c>
      <c r="K6609">
        <v>1.20466852131522E+18</v>
      </c>
      <c r="L6609" t="s">
        <v>18115</v>
      </c>
    </row>
    <row r="6610" spans="1:12" x14ac:dyDescent="0.2">
      <c r="A6610" s="1">
        <v>43810.322824074072</v>
      </c>
      <c r="B6610" t="s">
        <v>17940</v>
      </c>
      <c r="D6610">
        <v>2</v>
      </c>
      <c r="E6610">
        <v>12</v>
      </c>
      <c r="F6610">
        <v>29</v>
      </c>
      <c r="G6610" t="s">
        <v>18116</v>
      </c>
      <c r="K6610">
        <v>1.2046683565293901E+18</v>
      </c>
      <c r="L6610" t="s">
        <v>18117</v>
      </c>
    </row>
    <row r="6611" spans="1:12" x14ac:dyDescent="0.2">
      <c r="A6611" s="1">
        <v>43810.322372685187</v>
      </c>
      <c r="B6611" t="s">
        <v>18054</v>
      </c>
      <c r="D6611">
        <v>3</v>
      </c>
      <c r="E6611">
        <v>29</v>
      </c>
      <c r="F6611">
        <v>26</v>
      </c>
      <c r="G6611" t="s">
        <v>18118</v>
      </c>
      <c r="K6611">
        <v>1.2046681949438899E+18</v>
      </c>
      <c r="L6611" t="s">
        <v>18119</v>
      </c>
    </row>
    <row r="6612" spans="1:12" x14ac:dyDescent="0.2">
      <c r="A6612" s="1">
        <v>43810.322233796294</v>
      </c>
      <c r="B6612" t="s">
        <v>2462</v>
      </c>
      <c r="D6612">
        <v>5</v>
      </c>
      <c r="E6612">
        <v>13</v>
      </c>
      <c r="F6612">
        <v>17</v>
      </c>
      <c r="G6612" t="s">
        <v>18120</v>
      </c>
      <c r="K6612">
        <v>1.2046681438781801E+18</v>
      </c>
      <c r="L6612" t="s">
        <v>18121</v>
      </c>
    </row>
    <row r="6613" spans="1:12" x14ac:dyDescent="0.2">
      <c r="A6613" s="1">
        <v>43810.322025462963</v>
      </c>
      <c r="B6613" t="s">
        <v>18122</v>
      </c>
      <c r="D6613">
        <v>2</v>
      </c>
      <c r="E6613">
        <v>1</v>
      </c>
      <c r="F6613">
        <v>0</v>
      </c>
      <c r="G6613" t="s">
        <v>18123</v>
      </c>
      <c r="K6613">
        <v>1.20466806851074E+18</v>
      </c>
      <c r="L6613" t="s">
        <v>18124</v>
      </c>
    </row>
    <row r="6614" spans="1:12" x14ac:dyDescent="0.2">
      <c r="A6614" s="1">
        <v>43810.319756944446</v>
      </c>
      <c r="B6614" t="s">
        <v>18125</v>
      </c>
      <c r="D6614">
        <v>0</v>
      </c>
      <c r="E6614">
        <v>0</v>
      </c>
      <c r="F6614">
        <v>0</v>
      </c>
      <c r="G6614" t="s">
        <v>18126</v>
      </c>
      <c r="K6614">
        <v>1.20466724407841E+18</v>
      </c>
      <c r="L6614" t="s">
        <v>18127</v>
      </c>
    </row>
    <row r="6615" spans="1:12" x14ac:dyDescent="0.2">
      <c r="A6615" s="1">
        <v>43810.31958333333</v>
      </c>
      <c r="B6615" t="s">
        <v>18128</v>
      </c>
      <c r="D6615">
        <v>1</v>
      </c>
      <c r="E6615">
        <v>0</v>
      </c>
      <c r="F6615">
        <v>0</v>
      </c>
      <c r="G6615" t="s">
        <v>18129</v>
      </c>
      <c r="K6615">
        <v>1.20466718328609E+18</v>
      </c>
      <c r="L6615" t="s">
        <v>18130</v>
      </c>
    </row>
    <row r="6616" spans="1:12" x14ac:dyDescent="0.2">
      <c r="A6616" s="1">
        <v>43810.319560185184</v>
      </c>
      <c r="B6616" t="s">
        <v>8152</v>
      </c>
      <c r="D6616">
        <v>60</v>
      </c>
      <c r="E6616">
        <v>141</v>
      </c>
      <c r="F6616">
        <v>72</v>
      </c>
      <c r="G6616" t="s">
        <v>18131</v>
      </c>
      <c r="K6616">
        <v>1.2046671748094799E+18</v>
      </c>
      <c r="L6616" t="s">
        <v>18132</v>
      </c>
    </row>
    <row r="6617" spans="1:12" x14ac:dyDescent="0.2">
      <c r="A6617" s="1">
        <v>43810.319548611114</v>
      </c>
      <c r="B6617" t="s">
        <v>18133</v>
      </c>
      <c r="D6617">
        <v>1</v>
      </c>
      <c r="E6617">
        <v>2</v>
      </c>
      <c r="F6617">
        <v>0</v>
      </c>
      <c r="G6617" t="s">
        <v>18134</v>
      </c>
      <c r="K6617">
        <v>1.2046671713156201E+18</v>
      </c>
      <c r="L6617" t="s">
        <v>18135</v>
      </c>
    </row>
    <row r="6618" spans="1:12" x14ac:dyDescent="0.2">
      <c r="A6618" s="1">
        <v>43810.319004629629</v>
      </c>
      <c r="B6618" t="s">
        <v>18054</v>
      </c>
      <c r="D6618">
        <v>1</v>
      </c>
      <c r="E6618">
        <v>6</v>
      </c>
      <c r="F6618">
        <v>14</v>
      </c>
      <c r="G6618" t="s">
        <v>18136</v>
      </c>
      <c r="K6618">
        <v>1.20466697172545E+18</v>
      </c>
      <c r="L6618" t="s">
        <v>18137</v>
      </c>
    </row>
    <row r="6619" spans="1:12" x14ac:dyDescent="0.2">
      <c r="A6619" s="1">
        <v>43810.318287037036</v>
      </c>
      <c r="B6619" t="s">
        <v>17698</v>
      </c>
      <c r="D6619">
        <v>0</v>
      </c>
      <c r="E6619">
        <v>0</v>
      </c>
      <c r="F6619">
        <v>2</v>
      </c>
      <c r="G6619" t="s">
        <v>18138</v>
      </c>
      <c r="I6619" t="e">
        <f>_xlfn.SINGLE(Saudi_Aramco _xlfn.SINGLE(Apple))</f>
        <v>#NAME?</v>
      </c>
      <c r="J6619" t="s">
        <v>18139</v>
      </c>
      <c r="K6619">
        <v>1.2046667126263601E+18</v>
      </c>
      <c r="L6619" t="s">
        <v>18140</v>
      </c>
    </row>
    <row r="6620" spans="1:12" x14ac:dyDescent="0.2">
      <c r="A6620" s="1">
        <v>43810.31821759259</v>
      </c>
      <c r="B6620" t="s">
        <v>18141</v>
      </c>
      <c r="C6620" t="s">
        <v>1476</v>
      </c>
      <c r="D6620">
        <v>0</v>
      </c>
      <c r="E6620">
        <v>3</v>
      </c>
      <c r="F6620">
        <v>3</v>
      </c>
      <c r="G6620" t="s">
        <v>18142</v>
      </c>
      <c r="K6620">
        <v>1.2046666880856699E+18</v>
      </c>
      <c r="L6620" t="s">
        <v>18143</v>
      </c>
    </row>
    <row r="6621" spans="1:12" x14ac:dyDescent="0.2">
      <c r="A6621" s="1">
        <v>43810.317384259259</v>
      </c>
      <c r="B6621" t="s">
        <v>17753</v>
      </c>
      <c r="D6621">
        <v>0</v>
      </c>
      <c r="E6621">
        <v>4</v>
      </c>
      <c r="F6621">
        <v>4</v>
      </c>
      <c r="G6621" t="s">
        <v>18144</v>
      </c>
      <c r="K6621">
        <v>1.2046663866871099E+18</v>
      </c>
      <c r="L6621" t="s">
        <v>18145</v>
      </c>
    </row>
    <row r="6622" spans="1:12" x14ac:dyDescent="0.2">
      <c r="A6622" s="1">
        <v>43810.317245370374</v>
      </c>
      <c r="B6622" t="s">
        <v>18146</v>
      </c>
      <c r="D6622">
        <v>0</v>
      </c>
      <c r="E6622">
        <v>1</v>
      </c>
      <c r="F6622">
        <v>1</v>
      </c>
      <c r="G6622" t="s">
        <v>18147</v>
      </c>
      <c r="K6622">
        <v>1.2046663361080699E+18</v>
      </c>
      <c r="L6622" t="s">
        <v>18148</v>
      </c>
    </row>
    <row r="6623" spans="1:12" x14ac:dyDescent="0.2">
      <c r="A6623" s="1">
        <v>43810.317199074074</v>
      </c>
      <c r="B6623" t="s">
        <v>518</v>
      </c>
      <c r="D6623">
        <v>0</v>
      </c>
      <c r="E6623">
        <v>1</v>
      </c>
      <c r="F6623">
        <v>1</v>
      </c>
      <c r="G6623" t="s">
        <v>18149</v>
      </c>
      <c r="K6623">
        <v>1.2046663179592399E+18</v>
      </c>
      <c r="L6623" t="s">
        <v>18150</v>
      </c>
    </row>
    <row r="6624" spans="1:12" x14ac:dyDescent="0.2">
      <c r="A6624" s="1">
        <v>43810.316747685189</v>
      </c>
      <c r="B6624" t="s">
        <v>13283</v>
      </c>
      <c r="D6624">
        <v>35</v>
      </c>
      <c r="E6624">
        <v>133</v>
      </c>
      <c r="F6624">
        <v>180</v>
      </c>
      <c r="G6624" t="s">
        <v>18151</v>
      </c>
      <c r="K6624">
        <v>1.20466615298895E+18</v>
      </c>
      <c r="L6624" t="s">
        <v>18152</v>
      </c>
    </row>
    <row r="6625" spans="1:12" x14ac:dyDescent="0.2">
      <c r="A6625" s="1">
        <v>43810.316469907404</v>
      </c>
      <c r="B6625" t="s">
        <v>18054</v>
      </c>
      <c r="D6625">
        <v>1</v>
      </c>
      <c r="E6625">
        <v>10</v>
      </c>
      <c r="F6625">
        <v>18</v>
      </c>
      <c r="G6625" t="s">
        <v>18153</v>
      </c>
      <c r="K6625">
        <v>1.2046660543346601E+18</v>
      </c>
      <c r="L6625" t="s">
        <v>18154</v>
      </c>
    </row>
    <row r="6626" spans="1:12" x14ac:dyDescent="0.2">
      <c r="A6626" s="1">
        <v>43810.315972222219</v>
      </c>
      <c r="B6626" t="s">
        <v>18155</v>
      </c>
      <c r="D6626">
        <v>0</v>
      </c>
      <c r="E6626">
        <v>0</v>
      </c>
      <c r="F6626">
        <v>0</v>
      </c>
      <c r="G6626" t="s">
        <v>18156</v>
      </c>
      <c r="K6626">
        <v>1.2046658723773701E+18</v>
      </c>
      <c r="L6626" t="s">
        <v>18157</v>
      </c>
    </row>
    <row r="6627" spans="1:12" x14ac:dyDescent="0.2">
      <c r="A6627" s="1">
        <v>43810.315613425926</v>
      </c>
      <c r="B6627" t="s">
        <v>7536</v>
      </c>
      <c r="D6627">
        <v>3</v>
      </c>
      <c r="E6627">
        <v>42</v>
      </c>
      <c r="F6627">
        <v>52</v>
      </c>
      <c r="G6627" t="s">
        <v>18158</v>
      </c>
      <c r="K6627">
        <v>1.2046657423790999E+18</v>
      </c>
      <c r="L6627" t="s">
        <v>18159</v>
      </c>
    </row>
    <row r="6628" spans="1:12" x14ac:dyDescent="0.2">
      <c r="A6628" s="1">
        <v>43810.315509259257</v>
      </c>
      <c r="B6628" t="s">
        <v>18160</v>
      </c>
      <c r="D6628">
        <v>0</v>
      </c>
      <c r="E6628">
        <v>0</v>
      </c>
      <c r="F6628">
        <v>0</v>
      </c>
      <c r="G6628" t="s">
        <v>18161</v>
      </c>
      <c r="K6628">
        <v>1.20466570515888E+18</v>
      </c>
      <c r="L6628" t="s">
        <v>18162</v>
      </c>
    </row>
    <row r="6629" spans="1:12" x14ac:dyDescent="0.2">
      <c r="A6629" s="1">
        <v>43810.315474537034</v>
      </c>
      <c r="B6629" t="s">
        <v>5803</v>
      </c>
      <c r="D6629">
        <v>0</v>
      </c>
      <c r="E6629">
        <v>0</v>
      </c>
      <c r="F6629">
        <v>1</v>
      </c>
      <c r="G6629" t="s">
        <v>298</v>
      </c>
      <c r="K6629">
        <v>1.2046656936916201E+18</v>
      </c>
      <c r="L6629" t="s">
        <v>18163</v>
      </c>
    </row>
    <row r="6630" spans="1:12" x14ac:dyDescent="0.2">
      <c r="A6630" s="1">
        <v>43810.315416666665</v>
      </c>
      <c r="B6630" t="s">
        <v>18164</v>
      </c>
      <c r="D6630">
        <v>3</v>
      </c>
      <c r="E6630">
        <v>2</v>
      </c>
      <c r="F6630">
        <v>2</v>
      </c>
      <c r="G6630" t="s">
        <v>18165</v>
      </c>
      <c r="K6630">
        <v>1.2046656717218401E+18</v>
      </c>
      <c r="L6630" t="s">
        <v>18166</v>
      </c>
    </row>
    <row r="6631" spans="1:12" x14ac:dyDescent="0.2">
      <c r="A6631" s="1">
        <v>43810.315092592595</v>
      </c>
      <c r="B6631" t="s">
        <v>18167</v>
      </c>
      <c r="D6631">
        <v>4</v>
      </c>
      <c r="E6631">
        <v>1</v>
      </c>
      <c r="F6631">
        <v>0</v>
      </c>
      <c r="G6631" t="s">
        <v>18168</v>
      </c>
      <c r="K6631">
        <v>1.2046655543904E+18</v>
      </c>
      <c r="L6631" t="s">
        <v>18169</v>
      </c>
    </row>
    <row r="6632" spans="1:12" x14ac:dyDescent="0.2">
      <c r="A6632" s="1">
        <v>43810.314930555556</v>
      </c>
      <c r="B6632" t="s">
        <v>18170</v>
      </c>
      <c r="D6632">
        <v>0</v>
      </c>
      <c r="E6632">
        <v>0</v>
      </c>
      <c r="F6632">
        <v>6</v>
      </c>
      <c r="G6632" t="s">
        <v>18171</v>
      </c>
      <c r="K6632">
        <v>1.20466549467614E+18</v>
      </c>
      <c r="L6632" t="s">
        <v>18172</v>
      </c>
    </row>
    <row r="6633" spans="1:12" x14ac:dyDescent="0.2">
      <c r="A6633" s="1">
        <v>43810.314652777779</v>
      </c>
      <c r="B6633" t="s">
        <v>17549</v>
      </c>
      <c r="D6633">
        <v>0</v>
      </c>
      <c r="E6633">
        <v>2</v>
      </c>
      <c r="F6633">
        <v>0</v>
      </c>
      <c r="G6633" t="s">
        <v>18173</v>
      </c>
      <c r="K6633">
        <v>1.20466539660067E+18</v>
      </c>
      <c r="L6633" t="s">
        <v>18174</v>
      </c>
    </row>
    <row r="6634" spans="1:12" x14ac:dyDescent="0.2">
      <c r="A6634" s="1">
        <v>43810.314641203702</v>
      </c>
      <c r="B6634" t="s">
        <v>5803</v>
      </c>
      <c r="D6634">
        <v>0</v>
      </c>
      <c r="E6634">
        <v>0</v>
      </c>
      <c r="F6634">
        <v>1</v>
      </c>
      <c r="G6634" t="s">
        <v>18175</v>
      </c>
      <c r="K6634">
        <v>1.2046653906531899E+18</v>
      </c>
      <c r="L6634" t="s">
        <v>18176</v>
      </c>
    </row>
    <row r="6635" spans="1:12" x14ac:dyDescent="0.2">
      <c r="A6635" s="1">
        <v>43810.31453703704</v>
      </c>
      <c r="B6635" t="s">
        <v>18177</v>
      </c>
      <c r="D6635">
        <v>1</v>
      </c>
      <c r="E6635">
        <v>2</v>
      </c>
      <c r="F6635">
        <v>4</v>
      </c>
      <c r="G6635" t="s">
        <v>18178</v>
      </c>
      <c r="K6635">
        <v>1.2046653528624699E+18</v>
      </c>
      <c r="L6635" t="s">
        <v>18179</v>
      </c>
    </row>
    <row r="6636" spans="1:12" x14ac:dyDescent="0.2">
      <c r="A6636" s="1">
        <v>43810.314317129632</v>
      </c>
      <c r="B6636" t="s">
        <v>17698</v>
      </c>
      <c r="D6636">
        <v>1</v>
      </c>
      <c r="E6636">
        <v>0</v>
      </c>
      <c r="F6636">
        <v>0</v>
      </c>
      <c r="G6636" t="s">
        <v>18180</v>
      </c>
      <c r="J6636" t="s">
        <v>18139</v>
      </c>
      <c r="K6636">
        <v>1.2046652754733701E+18</v>
      </c>
      <c r="L6636" t="s">
        <v>18181</v>
      </c>
    </row>
    <row r="6637" spans="1:12" x14ac:dyDescent="0.2">
      <c r="A6637" s="1">
        <v>43810.314189814817</v>
      </c>
      <c r="B6637" t="s">
        <v>5803</v>
      </c>
      <c r="D6637">
        <v>0</v>
      </c>
      <c r="E6637">
        <v>0</v>
      </c>
      <c r="F6637">
        <v>1</v>
      </c>
      <c r="G6637" t="s">
        <v>18182</v>
      </c>
      <c r="K6637">
        <v>1.2046652272221599E+18</v>
      </c>
      <c r="L6637" t="s">
        <v>18183</v>
      </c>
    </row>
    <row r="6638" spans="1:12" x14ac:dyDescent="0.2">
      <c r="A6638" s="1">
        <v>43810.314166666663</v>
      </c>
      <c r="B6638" t="s">
        <v>18184</v>
      </c>
      <c r="C6638" t="s">
        <v>18185</v>
      </c>
      <c r="D6638">
        <v>12</v>
      </c>
      <c r="E6638">
        <v>2</v>
      </c>
      <c r="F6638">
        <v>9</v>
      </c>
      <c r="G6638" t="s">
        <v>18186</v>
      </c>
      <c r="K6638">
        <v>1.2046652187202601E+18</v>
      </c>
      <c r="L6638" t="s">
        <v>18187</v>
      </c>
    </row>
    <row r="6639" spans="1:12" x14ac:dyDescent="0.2">
      <c r="A6639" s="1">
        <v>43810.313287037039</v>
      </c>
      <c r="B6639" t="s">
        <v>18188</v>
      </c>
      <c r="D6639">
        <v>7</v>
      </c>
      <c r="E6639">
        <v>12</v>
      </c>
      <c r="F6639">
        <v>22</v>
      </c>
      <c r="G6639" t="s">
        <v>18189</v>
      </c>
      <c r="K6639">
        <v>1.2046649017147899E+18</v>
      </c>
      <c r="L6639" t="s">
        <v>18190</v>
      </c>
    </row>
    <row r="6640" spans="1:12" x14ac:dyDescent="0.2">
      <c r="A6640" s="1">
        <v>43810.312905092593</v>
      </c>
      <c r="B6640" t="s">
        <v>18191</v>
      </c>
      <c r="D6640">
        <v>0</v>
      </c>
      <c r="E6640">
        <v>2</v>
      </c>
      <c r="F6640">
        <v>1</v>
      </c>
      <c r="G6640" t="s">
        <v>18192</v>
      </c>
      <c r="K6640">
        <v>1.2046647630930401E+18</v>
      </c>
      <c r="L6640" t="s">
        <v>18193</v>
      </c>
    </row>
    <row r="6641" spans="1:12" x14ac:dyDescent="0.2">
      <c r="A6641" s="1">
        <v>43810.31181712963</v>
      </c>
      <c r="B6641" t="s">
        <v>641</v>
      </c>
      <c r="D6641">
        <v>2</v>
      </c>
      <c r="E6641">
        <v>0</v>
      </c>
      <c r="F6641">
        <v>1</v>
      </c>
      <c r="G6641" t="s">
        <v>18194</v>
      </c>
      <c r="K6641">
        <v>1.20466436910944E+18</v>
      </c>
      <c r="L6641" t="s">
        <v>18195</v>
      </c>
    </row>
    <row r="6642" spans="1:12" x14ac:dyDescent="0.2">
      <c r="A6642" s="1">
        <v>43810.311736111114</v>
      </c>
      <c r="B6642" t="s">
        <v>18196</v>
      </c>
      <c r="D6642">
        <v>0</v>
      </c>
      <c r="E6642">
        <v>0</v>
      </c>
      <c r="F6642">
        <v>0</v>
      </c>
      <c r="G6642" t="s">
        <v>18197</v>
      </c>
      <c r="K6642">
        <v>1.20466433897762E+18</v>
      </c>
      <c r="L6642" t="s">
        <v>18198</v>
      </c>
    </row>
    <row r="6643" spans="1:12" x14ac:dyDescent="0.2">
      <c r="A6643" s="1">
        <v>43810.311736111114</v>
      </c>
      <c r="B6643" t="s">
        <v>1950</v>
      </c>
      <c r="D6643">
        <v>2</v>
      </c>
      <c r="E6643">
        <v>5</v>
      </c>
      <c r="F6643">
        <v>4</v>
      </c>
      <c r="G6643" t="s">
        <v>18199</v>
      </c>
      <c r="K6643">
        <v>1.2046643380884101E+18</v>
      </c>
      <c r="L6643" t="s">
        <v>18200</v>
      </c>
    </row>
    <row r="6644" spans="1:12" x14ac:dyDescent="0.2">
      <c r="A6644" s="1">
        <v>43810.311122685183</v>
      </c>
      <c r="B6644" t="s">
        <v>18201</v>
      </c>
      <c r="D6644">
        <v>0</v>
      </c>
      <c r="E6644">
        <v>0</v>
      </c>
      <c r="F6644">
        <v>1</v>
      </c>
      <c r="G6644" t="s">
        <v>18202</v>
      </c>
      <c r="K6644">
        <v>1.2046641170108001E+18</v>
      </c>
      <c r="L6644" t="s">
        <v>18203</v>
      </c>
    </row>
    <row r="6645" spans="1:12" x14ac:dyDescent="0.2">
      <c r="A6645" s="1">
        <v>43810.310277777775</v>
      </c>
      <c r="B6645" t="s">
        <v>1572</v>
      </c>
      <c r="D6645">
        <v>1</v>
      </c>
      <c r="E6645">
        <v>11</v>
      </c>
      <c r="F6645">
        <v>13</v>
      </c>
      <c r="G6645" t="s">
        <v>18204</v>
      </c>
      <c r="K6645">
        <v>1.2046638111076301E+18</v>
      </c>
      <c r="L6645" t="s">
        <v>18205</v>
      </c>
    </row>
    <row r="6646" spans="1:12" x14ac:dyDescent="0.2">
      <c r="A6646" s="1">
        <v>43810.309687499997</v>
      </c>
      <c r="B6646" t="s">
        <v>18206</v>
      </c>
      <c r="D6646">
        <v>0</v>
      </c>
      <c r="E6646">
        <v>1</v>
      </c>
      <c r="F6646">
        <v>1</v>
      </c>
      <c r="G6646" t="s">
        <v>18207</v>
      </c>
      <c r="K6646">
        <v>1.2046635942286001E+18</v>
      </c>
      <c r="L6646" t="s">
        <v>18208</v>
      </c>
    </row>
    <row r="6647" spans="1:12" x14ac:dyDescent="0.2">
      <c r="A6647" s="1">
        <v>43810.309583333335</v>
      </c>
      <c r="B6647" t="s">
        <v>18206</v>
      </c>
      <c r="D6647">
        <v>0</v>
      </c>
      <c r="E6647">
        <v>0</v>
      </c>
      <c r="F6647">
        <v>0</v>
      </c>
      <c r="G6647" t="s">
        <v>18209</v>
      </c>
      <c r="K6647">
        <v>1.20466355760814E+18</v>
      </c>
      <c r="L6647" t="s">
        <v>18210</v>
      </c>
    </row>
    <row r="6648" spans="1:12" x14ac:dyDescent="0.2">
      <c r="A6648" s="1">
        <v>43810.309282407405</v>
      </c>
      <c r="B6648" t="s">
        <v>18211</v>
      </c>
      <c r="D6648">
        <v>3</v>
      </c>
      <c r="E6648">
        <v>0</v>
      </c>
      <c r="F6648">
        <v>0</v>
      </c>
      <c r="G6648" t="s">
        <v>18212</v>
      </c>
      <c r="K6648">
        <v>1.2046634509595799E+18</v>
      </c>
      <c r="L6648" t="s">
        <v>18213</v>
      </c>
    </row>
    <row r="6649" spans="1:12" x14ac:dyDescent="0.2">
      <c r="A6649" s="1">
        <v>43810.308981481481</v>
      </c>
      <c r="B6649" t="s">
        <v>90</v>
      </c>
      <c r="D6649">
        <v>0</v>
      </c>
      <c r="E6649">
        <v>6</v>
      </c>
      <c r="F6649">
        <v>8</v>
      </c>
      <c r="G6649" t="s">
        <v>18214</v>
      </c>
      <c r="K6649">
        <v>1.2046633399153201E+18</v>
      </c>
      <c r="L6649" t="s">
        <v>18215</v>
      </c>
    </row>
    <row r="6650" spans="1:12" x14ac:dyDescent="0.2">
      <c r="A6650" s="1">
        <v>43810.308738425927</v>
      </c>
      <c r="B6650" t="s">
        <v>90</v>
      </c>
      <c r="D6650">
        <v>1</v>
      </c>
      <c r="E6650">
        <v>5</v>
      </c>
      <c r="F6650">
        <v>2</v>
      </c>
      <c r="G6650" t="s">
        <v>18216</v>
      </c>
      <c r="K6650">
        <v>1.2046632506144399E+18</v>
      </c>
      <c r="L6650" t="s">
        <v>18217</v>
      </c>
    </row>
    <row r="6651" spans="1:12" x14ac:dyDescent="0.2">
      <c r="A6651" s="1">
        <v>43810.308310185188</v>
      </c>
      <c r="B6651" t="s">
        <v>18218</v>
      </c>
      <c r="D6651">
        <v>4</v>
      </c>
      <c r="E6651">
        <v>4</v>
      </c>
      <c r="F6651">
        <v>3</v>
      </c>
      <c r="G6651" t="s">
        <v>18219</v>
      </c>
      <c r="K6651">
        <v>1.2046630971029399E+18</v>
      </c>
      <c r="L6651" t="s">
        <v>18220</v>
      </c>
    </row>
    <row r="6652" spans="1:12" x14ac:dyDescent="0.2">
      <c r="A6652" s="1">
        <v>43810.308159722219</v>
      </c>
      <c r="B6652" t="s">
        <v>90</v>
      </c>
      <c r="D6652">
        <v>1</v>
      </c>
      <c r="E6652">
        <v>8</v>
      </c>
      <c r="F6652">
        <v>8</v>
      </c>
      <c r="G6652" t="s">
        <v>18221</v>
      </c>
      <c r="K6652">
        <v>1.20466304183454E+18</v>
      </c>
      <c r="L6652" t="s">
        <v>18222</v>
      </c>
    </row>
    <row r="6653" spans="1:12" x14ac:dyDescent="0.2">
      <c r="A6653" s="1">
        <v>43810.307766203703</v>
      </c>
      <c r="B6653" t="s">
        <v>18167</v>
      </c>
      <c r="D6653">
        <v>1</v>
      </c>
      <c r="E6653">
        <v>0</v>
      </c>
      <c r="F6653">
        <v>2</v>
      </c>
      <c r="G6653" t="s">
        <v>18223</v>
      </c>
      <c r="K6653">
        <v>1.20466289945053E+18</v>
      </c>
      <c r="L6653" t="s">
        <v>18224</v>
      </c>
    </row>
    <row r="6654" spans="1:12" x14ac:dyDescent="0.2">
      <c r="A6654" s="1">
        <v>43810.306215277778</v>
      </c>
      <c r="B6654" t="s">
        <v>18225</v>
      </c>
      <c r="D6654">
        <v>0</v>
      </c>
      <c r="E6654">
        <v>0</v>
      </c>
      <c r="F6654">
        <v>0</v>
      </c>
      <c r="G6654" t="s">
        <v>18226</v>
      </c>
      <c r="K6654">
        <v>1.2046623359415401E+18</v>
      </c>
      <c r="L6654" t="s">
        <v>18227</v>
      </c>
    </row>
    <row r="6655" spans="1:12" x14ac:dyDescent="0.2">
      <c r="A6655" s="1">
        <v>43810.30541666667</v>
      </c>
      <c r="B6655" t="s">
        <v>18228</v>
      </c>
      <c r="C6655" t="s">
        <v>2104</v>
      </c>
      <c r="D6655">
        <v>1</v>
      </c>
      <c r="E6655">
        <v>0</v>
      </c>
      <c r="F6655">
        <v>0</v>
      </c>
      <c r="G6655" t="s">
        <v>18229</v>
      </c>
      <c r="K6655">
        <v>1.2046620497600599E+18</v>
      </c>
      <c r="L6655" t="s">
        <v>18230</v>
      </c>
    </row>
    <row r="6656" spans="1:12" x14ac:dyDescent="0.2">
      <c r="A6656" s="1">
        <v>43810.304861111108</v>
      </c>
      <c r="B6656" t="s">
        <v>18231</v>
      </c>
      <c r="D6656">
        <v>2</v>
      </c>
      <c r="E6656">
        <v>0</v>
      </c>
      <c r="F6656">
        <v>0</v>
      </c>
      <c r="G6656" t="s">
        <v>18232</v>
      </c>
      <c r="I6656" t="e">
        <f>AlahliCapital</f>
        <v>#NAME?</v>
      </c>
      <c r="K6656">
        <v>1.20466184559809E+18</v>
      </c>
      <c r="L6656" t="s">
        <v>18233</v>
      </c>
    </row>
    <row r="6657" spans="1:12" x14ac:dyDescent="0.2">
      <c r="A6657" s="1">
        <v>43810.302175925928</v>
      </c>
      <c r="B6657" t="s">
        <v>18234</v>
      </c>
      <c r="D6657">
        <v>0</v>
      </c>
      <c r="E6657">
        <v>0</v>
      </c>
      <c r="F6657">
        <v>1</v>
      </c>
      <c r="G6657" t="s">
        <v>18235</v>
      </c>
      <c r="K6657">
        <v>1.20466087387008E+18</v>
      </c>
      <c r="L6657" t="s">
        <v>18236</v>
      </c>
    </row>
    <row r="6658" spans="1:12" x14ac:dyDescent="0.2">
      <c r="A6658" s="1">
        <v>43810.298726851855</v>
      </c>
      <c r="B6658" t="s">
        <v>408</v>
      </c>
      <c r="D6658">
        <v>39</v>
      </c>
      <c r="E6658">
        <v>189</v>
      </c>
      <c r="F6658">
        <v>237</v>
      </c>
      <c r="G6658" t="s">
        <v>18237</v>
      </c>
      <c r="K6658">
        <v>1.20465962240302E+18</v>
      </c>
      <c r="L6658" t="s">
        <v>18238</v>
      </c>
    </row>
    <row r="6659" spans="1:12" x14ac:dyDescent="0.2">
      <c r="A6659" s="1">
        <v>43810.298726851855</v>
      </c>
      <c r="B6659" t="s">
        <v>18239</v>
      </c>
      <c r="D6659">
        <v>4</v>
      </c>
      <c r="E6659">
        <v>51</v>
      </c>
      <c r="F6659">
        <v>69</v>
      </c>
      <c r="G6659" t="s">
        <v>18240</v>
      </c>
      <c r="J6659" t="s">
        <v>17477</v>
      </c>
      <c r="K6659">
        <v>1.2046596219752599E+18</v>
      </c>
      <c r="L6659" t="s">
        <v>18241</v>
      </c>
    </row>
    <row r="6660" spans="1:12" x14ac:dyDescent="0.2">
      <c r="A6660" s="1">
        <v>43810.296574074076</v>
      </c>
      <c r="B6660" t="s">
        <v>18242</v>
      </c>
      <c r="D6660">
        <v>0</v>
      </c>
      <c r="E6660">
        <v>0</v>
      </c>
      <c r="F6660">
        <v>0</v>
      </c>
      <c r="G6660" t="s">
        <v>18243</v>
      </c>
      <c r="K6660">
        <v>1.2046588453746601E+18</v>
      </c>
      <c r="L6660" t="s">
        <v>18244</v>
      </c>
    </row>
    <row r="6661" spans="1:12" x14ac:dyDescent="0.2">
      <c r="A6661" s="1">
        <v>43810.296493055554</v>
      </c>
      <c r="B6661" t="s">
        <v>294</v>
      </c>
      <c r="D6661">
        <v>0</v>
      </c>
      <c r="E6661">
        <v>2</v>
      </c>
      <c r="F6661">
        <v>1</v>
      </c>
      <c r="G6661" t="s">
        <v>18245</v>
      </c>
      <c r="K6661">
        <v>1.2046588149114199E+18</v>
      </c>
      <c r="L6661" t="s">
        <v>18246</v>
      </c>
    </row>
    <row r="6662" spans="1:12" x14ac:dyDescent="0.2">
      <c r="A6662" s="1">
        <v>43810.295115740744</v>
      </c>
      <c r="B6662" t="s">
        <v>18247</v>
      </c>
      <c r="D6662">
        <v>1</v>
      </c>
      <c r="E6662">
        <v>0</v>
      </c>
      <c r="F6662">
        <v>0</v>
      </c>
      <c r="G6662" t="e">
        <f>AlRajhiCapital فتحتو لي محفظة بعد اكتتاب آرامكو وابي رقم المحفظة علشان افتح حساب بتداول الراجحي</f>
        <v>#NAME?</v>
      </c>
      <c r="I6662" t="e">
        <f>AlRajhiCapital</f>
        <v>#NAME?</v>
      </c>
      <c r="K6662">
        <v>1.2046583132390999E+18</v>
      </c>
      <c r="L6662" t="s">
        <v>18248</v>
      </c>
    </row>
    <row r="6663" spans="1:12" x14ac:dyDescent="0.2">
      <c r="A6663" s="1">
        <v>43810.29451388889</v>
      </c>
      <c r="B6663" t="s">
        <v>18249</v>
      </c>
      <c r="D6663">
        <v>4</v>
      </c>
      <c r="E6663">
        <v>4</v>
      </c>
      <c r="F6663">
        <v>7</v>
      </c>
      <c r="G6663" t="s">
        <v>18250</v>
      </c>
      <c r="K6663">
        <v>1.20465809699757E+18</v>
      </c>
      <c r="L6663" t="s">
        <v>18251</v>
      </c>
    </row>
    <row r="6664" spans="1:12" x14ac:dyDescent="0.2">
      <c r="A6664" s="1">
        <v>43810.292650462965</v>
      </c>
      <c r="B6664" t="s">
        <v>1424</v>
      </c>
      <c r="D6664">
        <v>0</v>
      </c>
      <c r="E6664">
        <v>0</v>
      </c>
      <c r="F6664">
        <v>0</v>
      </c>
      <c r="G6664" t="s">
        <v>18252</v>
      </c>
      <c r="K6664">
        <v>1.2046574232330099E+18</v>
      </c>
      <c r="L6664" t="s">
        <v>18253</v>
      </c>
    </row>
    <row r="6665" spans="1:12" x14ac:dyDescent="0.2">
      <c r="A6665" s="1">
        <v>43810.290208333332</v>
      </c>
      <c r="B6665" t="s">
        <v>18254</v>
      </c>
      <c r="D6665">
        <v>1</v>
      </c>
      <c r="E6665">
        <v>4</v>
      </c>
      <c r="F6665">
        <v>3</v>
      </c>
      <c r="G6665" t="s">
        <v>18255</v>
      </c>
      <c r="K6665">
        <v>1.2046565350639201E+18</v>
      </c>
      <c r="L6665" t="s">
        <v>18256</v>
      </c>
    </row>
    <row r="6666" spans="1:12" x14ac:dyDescent="0.2">
      <c r="A6666" s="1">
        <v>43810.289039351854</v>
      </c>
      <c r="B6666" t="s">
        <v>2389</v>
      </c>
      <c r="D6666">
        <v>0</v>
      </c>
      <c r="E6666">
        <v>2</v>
      </c>
      <c r="F6666">
        <v>1</v>
      </c>
      <c r="G6666" t="s">
        <v>18257</v>
      </c>
      <c r="K6666">
        <v>1.20465611161119E+18</v>
      </c>
      <c r="L6666" t="s">
        <v>18258</v>
      </c>
    </row>
    <row r="6667" spans="1:12" x14ac:dyDescent="0.2">
      <c r="A6667" s="1">
        <v>43810.287476851852</v>
      </c>
      <c r="B6667" t="s">
        <v>18259</v>
      </c>
      <c r="D6667">
        <v>0</v>
      </c>
      <c r="E6667">
        <v>0</v>
      </c>
      <c r="F6667">
        <v>1</v>
      </c>
      <c r="G6667" t="s">
        <v>18260</v>
      </c>
      <c r="K6667">
        <v>1.2046555451117199E+18</v>
      </c>
      <c r="L6667" t="s">
        <v>18261</v>
      </c>
    </row>
    <row r="6668" spans="1:12" x14ac:dyDescent="0.2">
      <c r="A6668" s="1">
        <v>43810.287002314813</v>
      </c>
      <c r="B6668" t="s">
        <v>18262</v>
      </c>
      <c r="D6668">
        <v>2</v>
      </c>
      <c r="E6668">
        <v>1</v>
      </c>
      <c r="F6668">
        <v>7</v>
      </c>
      <c r="G6668" t="s">
        <v>18263</v>
      </c>
      <c r="K6668">
        <v>1.20465537408478E+18</v>
      </c>
      <c r="L6668" t="s">
        <v>18264</v>
      </c>
    </row>
    <row r="6669" spans="1:12" x14ac:dyDescent="0.2">
      <c r="A6669" s="1">
        <v>43810.286712962959</v>
      </c>
      <c r="B6669" t="s">
        <v>18265</v>
      </c>
      <c r="D6669">
        <v>1</v>
      </c>
      <c r="E6669">
        <v>0</v>
      </c>
      <c r="F6669">
        <v>5</v>
      </c>
      <c r="G6669" t="s">
        <v>18266</v>
      </c>
      <c r="K6669">
        <v>1.2046552692229901E+18</v>
      </c>
      <c r="L6669" t="s">
        <v>18267</v>
      </c>
    </row>
    <row r="6670" spans="1:12" x14ac:dyDescent="0.2">
      <c r="A6670" s="1">
        <v>43810.286226851851</v>
      </c>
      <c r="B6670" t="s">
        <v>6455</v>
      </c>
      <c r="D6670">
        <v>1</v>
      </c>
      <c r="E6670">
        <v>1</v>
      </c>
      <c r="F6670">
        <v>0</v>
      </c>
      <c r="G6670" t="s">
        <v>18268</v>
      </c>
      <c r="K6670">
        <v>1.20465509414014E+18</v>
      </c>
      <c r="L6670" t="s">
        <v>18269</v>
      </c>
    </row>
    <row r="6671" spans="1:12" x14ac:dyDescent="0.2">
      <c r="A6671" s="1">
        <v>43810.285949074074</v>
      </c>
      <c r="B6671" t="s">
        <v>18259</v>
      </c>
      <c r="D6671">
        <v>0</v>
      </c>
      <c r="E6671">
        <v>0</v>
      </c>
      <c r="F6671">
        <v>1</v>
      </c>
      <c r="G6671" t="s">
        <v>18270</v>
      </c>
      <c r="K6671">
        <v>1.20465499389215E+18</v>
      </c>
      <c r="L6671" t="s">
        <v>18271</v>
      </c>
    </row>
    <row r="6672" spans="1:12" x14ac:dyDescent="0.2">
      <c r="A6672" s="1">
        <v>43810.285567129627</v>
      </c>
      <c r="B6672" t="s">
        <v>18272</v>
      </c>
      <c r="D6672">
        <v>4</v>
      </c>
      <c r="E6672">
        <v>0</v>
      </c>
      <c r="F6672">
        <v>2</v>
      </c>
      <c r="G6672" t="s">
        <v>18273</v>
      </c>
      <c r="K6672">
        <v>1.20465485531648E+18</v>
      </c>
      <c r="L6672" t="s">
        <v>18274</v>
      </c>
    </row>
    <row r="6673" spans="1:12" x14ac:dyDescent="0.2">
      <c r="A6673" s="1">
        <v>43810.284814814811</v>
      </c>
      <c r="B6673" t="s">
        <v>18259</v>
      </c>
      <c r="D6673">
        <v>0</v>
      </c>
      <c r="E6673">
        <v>0</v>
      </c>
      <c r="F6673">
        <v>0</v>
      </c>
      <c r="G6673" t="s">
        <v>18275</v>
      </c>
      <c r="K6673">
        <v>1.2046545839408599E+18</v>
      </c>
      <c r="L6673" t="s">
        <v>18276</v>
      </c>
    </row>
    <row r="6674" spans="1:12" x14ac:dyDescent="0.2">
      <c r="A6674" s="1">
        <v>43810.283680555556</v>
      </c>
      <c r="B6674" t="s">
        <v>7628</v>
      </c>
      <c r="D6674">
        <v>0</v>
      </c>
      <c r="E6674">
        <v>7</v>
      </c>
      <c r="F6674">
        <v>5</v>
      </c>
      <c r="G6674" t="s">
        <v>18277</v>
      </c>
      <c r="K6674">
        <v>1.2046541710032599E+18</v>
      </c>
      <c r="L6674" t="s">
        <v>18278</v>
      </c>
    </row>
    <row r="6675" spans="1:12" x14ac:dyDescent="0.2">
      <c r="A6675" s="1">
        <v>43810.281342592592</v>
      </c>
      <c r="B6675" t="s">
        <v>9801</v>
      </c>
      <c r="D6675">
        <v>0</v>
      </c>
      <c r="E6675">
        <v>4</v>
      </c>
      <c r="F6675">
        <v>3</v>
      </c>
      <c r="G6675" t="s">
        <v>18279</v>
      </c>
      <c r="K6675">
        <v>1.20465332549023E+18</v>
      </c>
      <c r="L6675" t="s">
        <v>18280</v>
      </c>
    </row>
    <row r="6676" spans="1:12" x14ac:dyDescent="0.2">
      <c r="A6676" s="1">
        <v>43810.280775462961</v>
      </c>
      <c r="B6676" t="s">
        <v>223</v>
      </c>
      <c r="D6676">
        <v>5</v>
      </c>
      <c r="E6676">
        <v>1</v>
      </c>
      <c r="F6676">
        <v>1</v>
      </c>
      <c r="G6676" t="s">
        <v>18281</v>
      </c>
      <c r="K6676">
        <v>1.20465311827489E+18</v>
      </c>
      <c r="L6676" t="s">
        <v>18282</v>
      </c>
    </row>
    <row r="6677" spans="1:12" x14ac:dyDescent="0.2">
      <c r="A6677" s="1">
        <v>43810.280173611114</v>
      </c>
      <c r="B6677" t="s">
        <v>18283</v>
      </c>
      <c r="D6677">
        <v>0</v>
      </c>
      <c r="E6677">
        <v>0</v>
      </c>
      <c r="F6677">
        <v>0</v>
      </c>
      <c r="G6677" t="s">
        <v>18284</v>
      </c>
      <c r="K6677">
        <v>1.20465289899248E+18</v>
      </c>
      <c r="L6677" t="s">
        <v>18285</v>
      </c>
    </row>
    <row r="6678" spans="1:12" x14ac:dyDescent="0.2">
      <c r="A6678" s="1">
        <v>43810.279594907406</v>
      </c>
      <c r="B6678" t="s">
        <v>18286</v>
      </c>
      <c r="D6678">
        <v>2</v>
      </c>
      <c r="E6678">
        <v>0</v>
      </c>
      <c r="F6678">
        <v>3</v>
      </c>
      <c r="G6678" t="s">
        <v>18287</v>
      </c>
      <c r="K6678">
        <v>1.2046526895247401E+18</v>
      </c>
      <c r="L6678" t="s">
        <v>18288</v>
      </c>
    </row>
    <row r="6679" spans="1:12" x14ac:dyDescent="0.2">
      <c r="A6679" s="1">
        <v>43810.27853009259</v>
      </c>
      <c r="B6679" t="s">
        <v>18289</v>
      </c>
      <c r="D6679">
        <v>1</v>
      </c>
      <c r="E6679">
        <v>1</v>
      </c>
      <c r="F6679">
        <v>0</v>
      </c>
      <c r="G6679" t="s">
        <v>18290</v>
      </c>
      <c r="K6679">
        <v>1.2046523036446001E+18</v>
      </c>
      <c r="L6679" t="s">
        <v>18291</v>
      </c>
    </row>
    <row r="6680" spans="1:12" x14ac:dyDescent="0.2">
      <c r="A6680" s="1">
        <v>43810.276273148149</v>
      </c>
      <c r="B6680" t="s">
        <v>18292</v>
      </c>
      <c r="D6680">
        <v>0</v>
      </c>
      <c r="E6680">
        <v>0</v>
      </c>
      <c r="F6680">
        <v>1</v>
      </c>
      <c r="G6680" t="s">
        <v>18293</v>
      </c>
      <c r="K6680">
        <v>1.2046514886157701E+18</v>
      </c>
      <c r="L6680" t="s">
        <v>18294</v>
      </c>
    </row>
    <row r="6681" spans="1:12" x14ac:dyDescent="0.2">
      <c r="A6681" s="1">
        <v>43810.266562500001</v>
      </c>
      <c r="B6681" t="s">
        <v>18295</v>
      </c>
      <c r="D6681">
        <v>2</v>
      </c>
      <c r="E6681">
        <v>0</v>
      </c>
      <c r="F6681">
        <v>0</v>
      </c>
      <c r="G6681" t="s">
        <v>18296</v>
      </c>
      <c r="K6681">
        <v>1.2046479672753201E+18</v>
      </c>
      <c r="L6681" t="s">
        <v>18297</v>
      </c>
    </row>
    <row r="6682" spans="1:12" x14ac:dyDescent="0.2">
      <c r="A6682" s="1">
        <v>43810.265983796293</v>
      </c>
      <c r="B6682" t="s">
        <v>18298</v>
      </c>
      <c r="D6682">
        <v>0</v>
      </c>
      <c r="E6682">
        <v>0</v>
      </c>
      <c r="F6682">
        <v>0</v>
      </c>
      <c r="G6682" t="s">
        <v>18299</v>
      </c>
      <c r="I6682" t="e">
        <f>SabahAlarabiya</f>
        <v>#NAME?</v>
      </c>
      <c r="K6682">
        <v>1.2046477568680399E+18</v>
      </c>
      <c r="L6682" t="s">
        <v>18300</v>
      </c>
    </row>
    <row r="6683" spans="1:12" x14ac:dyDescent="0.2">
      <c r="A6683" s="1">
        <v>43810.255266203705</v>
      </c>
      <c r="B6683" t="s">
        <v>18298</v>
      </c>
      <c r="D6683">
        <v>0</v>
      </c>
      <c r="E6683">
        <v>0</v>
      </c>
      <c r="F6683">
        <v>0</v>
      </c>
      <c r="G6683" t="s">
        <v>18301</v>
      </c>
      <c r="I6683" t="e">
        <f>SabahAlarabiya</f>
        <v>#NAME?</v>
      </c>
      <c r="K6683">
        <v>1.20464387328225E+18</v>
      </c>
      <c r="L6683" t="s">
        <v>18302</v>
      </c>
    </row>
    <row r="6684" spans="1:12" x14ac:dyDescent="0.2">
      <c r="A6684" s="1">
        <v>43810.235671296294</v>
      </c>
      <c r="B6684" t="s">
        <v>7287</v>
      </c>
      <c r="D6684">
        <v>1</v>
      </c>
      <c r="E6684">
        <v>5</v>
      </c>
      <c r="F6684">
        <v>2</v>
      </c>
      <c r="G6684" t="s">
        <v>18303</v>
      </c>
      <c r="K6684">
        <v>1.20463677260238E+18</v>
      </c>
      <c r="L6684" t="s">
        <v>18304</v>
      </c>
    </row>
    <row r="6685" spans="1:12" x14ac:dyDescent="0.2">
      <c r="A6685" s="1">
        <v>43810.232916666668</v>
      </c>
      <c r="B6685" t="s">
        <v>18305</v>
      </c>
      <c r="D6685">
        <v>0</v>
      </c>
      <c r="E6685">
        <v>0</v>
      </c>
      <c r="F6685">
        <v>1</v>
      </c>
      <c r="G6685" t="s">
        <v>18306</v>
      </c>
      <c r="K6685">
        <v>1.2046357769585001E+18</v>
      </c>
      <c r="L6685" t="s">
        <v>18307</v>
      </c>
    </row>
    <row r="6686" spans="1:12" x14ac:dyDescent="0.2">
      <c r="A6686" s="1">
        <v>43810.229548611111</v>
      </c>
      <c r="B6686" t="s">
        <v>1572</v>
      </c>
      <c r="D6686">
        <v>0</v>
      </c>
      <c r="E6686">
        <v>12</v>
      </c>
      <c r="F6686">
        <v>11</v>
      </c>
      <c r="G6686" t="s">
        <v>18308</v>
      </c>
      <c r="K6686">
        <v>1.20463455494803E+18</v>
      </c>
      <c r="L6686" t="s">
        <v>18309</v>
      </c>
    </row>
    <row r="6687" spans="1:12" x14ac:dyDescent="0.2">
      <c r="A6687" s="1">
        <v>43810.196793981479</v>
      </c>
      <c r="B6687" t="s">
        <v>18310</v>
      </c>
      <c r="C6687" t="s">
        <v>6240</v>
      </c>
      <c r="D6687">
        <v>0</v>
      </c>
      <c r="E6687">
        <v>0</v>
      </c>
      <c r="F6687">
        <v>0</v>
      </c>
      <c r="G6687" t="s">
        <v>18311</v>
      </c>
      <c r="K6687">
        <v>1.20462268283216E+18</v>
      </c>
      <c r="L6687" t="s">
        <v>18312</v>
      </c>
    </row>
    <row r="6688" spans="1:12" x14ac:dyDescent="0.2">
      <c r="A6688" s="1">
        <v>43810.189814814818</v>
      </c>
      <c r="B6688" t="s">
        <v>9417</v>
      </c>
      <c r="C6688" t="s">
        <v>18313</v>
      </c>
      <c r="D6688">
        <v>1</v>
      </c>
      <c r="E6688">
        <v>0</v>
      </c>
      <c r="F6688">
        <v>0</v>
      </c>
      <c r="G6688" t="s">
        <v>18314</v>
      </c>
      <c r="K6688">
        <v>1.20462015607022E+18</v>
      </c>
      <c r="L6688" t="s">
        <v>18315</v>
      </c>
    </row>
    <row r="6689" spans="1:12" x14ac:dyDescent="0.2">
      <c r="A6689" s="1">
        <v>43810.188692129632</v>
      </c>
      <c r="B6689" t="s">
        <v>18316</v>
      </c>
      <c r="D6689">
        <v>0</v>
      </c>
      <c r="E6689">
        <v>0</v>
      </c>
      <c r="F6689">
        <v>0</v>
      </c>
      <c r="G6689" t="s">
        <v>12625</v>
      </c>
      <c r="K6689">
        <v>1.20461974824126E+18</v>
      </c>
      <c r="L6689" t="s">
        <v>18317</v>
      </c>
    </row>
    <row r="6690" spans="1:12" x14ac:dyDescent="0.2">
      <c r="A6690" s="1">
        <v>43810.187592592592</v>
      </c>
      <c r="B6690" t="s">
        <v>18318</v>
      </c>
      <c r="C6690" t="s">
        <v>90</v>
      </c>
      <c r="D6690">
        <v>3</v>
      </c>
      <c r="E6690">
        <v>0</v>
      </c>
      <c r="F6690">
        <v>0</v>
      </c>
      <c r="G6690" t="s">
        <v>18319</v>
      </c>
      <c r="K6690">
        <v>1.20461935054995E+18</v>
      </c>
      <c r="L6690" t="s">
        <v>18320</v>
      </c>
    </row>
    <row r="6691" spans="1:12" x14ac:dyDescent="0.2">
      <c r="A6691" s="1">
        <v>43810.179988425924</v>
      </c>
      <c r="B6691" t="s">
        <v>18321</v>
      </c>
      <c r="C6691" t="s">
        <v>186</v>
      </c>
      <c r="D6691">
        <v>0</v>
      </c>
      <c r="E6691">
        <v>1</v>
      </c>
      <c r="F6691">
        <v>2</v>
      </c>
      <c r="G6691" t="s">
        <v>18322</v>
      </c>
      <c r="J6691" t="s">
        <v>8442</v>
      </c>
      <c r="K6691">
        <v>1.20461659607503E+18</v>
      </c>
      <c r="L6691" t="s">
        <v>18323</v>
      </c>
    </row>
    <row r="6692" spans="1:12" x14ac:dyDescent="0.2">
      <c r="A6692" s="1">
        <v>43810.178495370368</v>
      </c>
      <c r="B6692" t="s">
        <v>18324</v>
      </c>
      <c r="C6692" t="s">
        <v>319</v>
      </c>
      <c r="D6692">
        <v>0</v>
      </c>
      <c r="E6692">
        <v>0</v>
      </c>
      <c r="F6692">
        <v>0</v>
      </c>
      <c r="G6692" t="s">
        <v>18325</v>
      </c>
      <c r="K6692">
        <v>1.20461605532433E+18</v>
      </c>
      <c r="L6692" t="s">
        <v>18326</v>
      </c>
    </row>
    <row r="6693" spans="1:12" x14ac:dyDescent="0.2">
      <c r="A6693" s="1">
        <v>43810.166666666664</v>
      </c>
      <c r="B6693" t="s">
        <v>223</v>
      </c>
      <c r="D6693">
        <v>5</v>
      </c>
      <c r="E6693">
        <v>1</v>
      </c>
      <c r="F6693">
        <v>3</v>
      </c>
      <c r="G6693" t="s">
        <v>18327</v>
      </c>
      <c r="K6693">
        <v>1.2046117666527401E+18</v>
      </c>
      <c r="L6693" t="s">
        <v>18328</v>
      </c>
    </row>
    <row r="6694" spans="1:12" x14ac:dyDescent="0.2">
      <c r="A6694" s="1">
        <v>43810.156446759262</v>
      </c>
      <c r="B6694" t="s">
        <v>18329</v>
      </c>
      <c r="C6694" t="s">
        <v>18330</v>
      </c>
      <c r="D6694">
        <v>0</v>
      </c>
      <c r="E6694">
        <v>0</v>
      </c>
      <c r="F6694">
        <v>0</v>
      </c>
      <c r="G6694" t="s">
        <v>18331</v>
      </c>
      <c r="K6694">
        <v>1.20460806270481E+18</v>
      </c>
      <c r="L6694" t="s">
        <v>18332</v>
      </c>
    </row>
    <row r="6695" spans="1:12" x14ac:dyDescent="0.2">
      <c r="A6695" s="1">
        <v>43810.154270833336</v>
      </c>
      <c r="B6695" t="s">
        <v>18333</v>
      </c>
      <c r="D6695">
        <v>0</v>
      </c>
      <c r="E6695">
        <v>0</v>
      </c>
      <c r="F6695">
        <v>0</v>
      </c>
      <c r="G6695" t="s">
        <v>18334</v>
      </c>
      <c r="K6695">
        <v>1.2046072750773701E+18</v>
      </c>
      <c r="L6695" t="s">
        <v>18335</v>
      </c>
    </row>
    <row r="6696" spans="1:12" x14ac:dyDescent="0.2">
      <c r="A6696" s="1">
        <v>43810.146585648145</v>
      </c>
      <c r="B6696" t="s">
        <v>18336</v>
      </c>
      <c r="D6696">
        <v>0</v>
      </c>
      <c r="E6696">
        <v>0</v>
      </c>
      <c r="F6696">
        <v>0</v>
      </c>
      <c r="G6696" t="s">
        <v>18337</v>
      </c>
      <c r="K6696">
        <v>1.2046044908984599E+18</v>
      </c>
      <c r="L6696" t="s">
        <v>18338</v>
      </c>
    </row>
    <row r="6697" spans="1:12" x14ac:dyDescent="0.2">
      <c r="A6697" s="1">
        <v>43810.139745370368</v>
      </c>
      <c r="B6697" t="s">
        <v>17270</v>
      </c>
      <c r="D6697">
        <v>0</v>
      </c>
      <c r="E6697">
        <v>0</v>
      </c>
      <c r="F6697">
        <v>0</v>
      </c>
      <c r="G6697" t="s">
        <v>18339</v>
      </c>
      <c r="K6697">
        <v>1.2046020119053299E+18</v>
      </c>
      <c r="L6697" t="s">
        <v>18340</v>
      </c>
    </row>
    <row r="6698" spans="1:12" x14ac:dyDescent="0.2">
      <c r="A6698" s="1">
        <v>43810.136122685188</v>
      </c>
      <c r="B6698" t="s">
        <v>17270</v>
      </c>
      <c r="D6698">
        <v>0</v>
      </c>
      <c r="E6698">
        <v>0</v>
      </c>
      <c r="F6698">
        <v>1</v>
      </c>
      <c r="G6698" t="s">
        <v>18341</v>
      </c>
      <c r="K6698">
        <v>1.20460069822001E+18</v>
      </c>
      <c r="L6698" t="s">
        <v>18342</v>
      </c>
    </row>
    <row r="6699" spans="1:12" x14ac:dyDescent="0.2">
      <c r="A6699" s="1">
        <v>43810.133368055554</v>
      </c>
      <c r="B6699" t="s">
        <v>18343</v>
      </c>
      <c r="D6699">
        <v>0</v>
      </c>
      <c r="E6699">
        <v>0</v>
      </c>
      <c r="F6699">
        <v>0</v>
      </c>
      <c r="G6699" t="s">
        <v>18344</v>
      </c>
      <c r="K6699">
        <v>1.20459970162398E+18</v>
      </c>
      <c r="L6699" t="s">
        <v>18345</v>
      </c>
    </row>
    <row r="6700" spans="1:12" x14ac:dyDescent="0.2">
      <c r="A6700" s="1">
        <v>43810.128125000003</v>
      </c>
      <c r="B6700" t="s">
        <v>844</v>
      </c>
      <c r="C6700" t="s">
        <v>18346</v>
      </c>
      <c r="D6700">
        <v>1</v>
      </c>
      <c r="E6700">
        <v>0</v>
      </c>
      <c r="F6700">
        <v>0</v>
      </c>
      <c r="G6700" t="s">
        <v>18347</v>
      </c>
      <c r="K6700">
        <v>1.2045977993141801E+18</v>
      </c>
      <c r="L6700" t="s">
        <v>18348</v>
      </c>
    </row>
    <row r="6701" spans="1:12" x14ac:dyDescent="0.2">
      <c r="A6701" s="1">
        <v>43810.100983796299</v>
      </c>
      <c r="B6701" t="s">
        <v>18349</v>
      </c>
      <c r="D6701">
        <v>0</v>
      </c>
      <c r="E6701">
        <v>0</v>
      </c>
      <c r="F6701">
        <v>0</v>
      </c>
      <c r="G6701" t="s">
        <v>18350</v>
      </c>
      <c r="K6701">
        <v>1.2045879652147899E+18</v>
      </c>
      <c r="L6701" t="s">
        <v>18351</v>
      </c>
    </row>
    <row r="6702" spans="1:12" x14ac:dyDescent="0.2">
      <c r="A6702" s="1">
        <v>43810.052303240744</v>
      </c>
      <c r="B6702" t="s">
        <v>18352</v>
      </c>
      <c r="C6702" t="s">
        <v>1476</v>
      </c>
      <c r="D6702">
        <v>2</v>
      </c>
      <c r="E6702">
        <v>1</v>
      </c>
      <c r="F6702">
        <v>0</v>
      </c>
      <c r="G6702" t="s">
        <v>18353</v>
      </c>
      <c r="K6702">
        <v>1.2045703231459599E+18</v>
      </c>
      <c r="L6702" t="s">
        <v>18354</v>
      </c>
    </row>
    <row r="6703" spans="1:12" x14ac:dyDescent="0.2">
      <c r="A6703" s="1">
        <v>43810.040995370371</v>
      </c>
      <c r="B6703" t="s">
        <v>18355</v>
      </c>
      <c r="D6703">
        <v>0</v>
      </c>
      <c r="E6703">
        <v>0</v>
      </c>
      <c r="F6703">
        <v>0</v>
      </c>
      <c r="G6703" t="s">
        <v>18356</v>
      </c>
      <c r="K6703">
        <v>1.2045662236456499E+18</v>
      </c>
      <c r="L6703" t="s">
        <v>18357</v>
      </c>
    </row>
    <row r="6704" spans="1:12" x14ac:dyDescent="0.2">
      <c r="A6704" s="1">
        <v>43810.037557870368</v>
      </c>
      <c r="B6704" t="s">
        <v>18358</v>
      </c>
      <c r="D6704">
        <v>2</v>
      </c>
      <c r="E6704">
        <v>0</v>
      </c>
      <c r="F6704">
        <v>0</v>
      </c>
      <c r="G6704" t="s">
        <v>18359</v>
      </c>
      <c r="K6704">
        <v>1.20456497914547E+18</v>
      </c>
      <c r="L6704" t="s">
        <v>18360</v>
      </c>
    </row>
    <row r="6705" spans="1:12" x14ac:dyDescent="0.2">
      <c r="A6705" s="1">
        <v>43810.01766203704</v>
      </c>
      <c r="B6705" t="s">
        <v>18361</v>
      </c>
      <c r="D6705">
        <v>0</v>
      </c>
      <c r="E6705">
        <v>0</v>
      </c>
      <c r="F6705">
        <v>0</v>
      </c>
      <c r="G6705" t="s">
        <v>18362</v>
      </c>
      <c r="K6705">
        <v>1.20455776752627E+18</v>
      </c>
      <c r="L6705" t="s">
        <v>18363</v>
      </c>
    </row>
    <row r="6706" spans="1:12" x14ac:dyDescent="0.2">
      <c r="A6706" s="1">
        <v>43810.002384259256</v>
      </c>
      <c r="B6706" t="s">
        <v>18364</v>
      </c>
      <c r="D6706">
        <v>0</v>
      </c>
      <c r="E6706">
        <v>0</v>
      </c>
      <c r="F6706">
        <v>1</v>
      </c>
      <c r="G6706" t="s">
        <v>18365</v>
      </c>
      <c r="K6706">
        <v>1.2045522313889201E+18</v>
      </c>
      <c r="L6706" t="s">
        <v>18366</v>
      </c>
    </row>
    <row r="6707" spans="1:12" x14ac:dyDescent="0.2">
      <c r="A6707" s="1">
        <v>43810.002141203702</v>
      </c>
      <c r="B6707" t="s">
        <v>557</v>
      </c>
      <c r="D6707">
        <v>0</v>
      </c>
      <c r="E6707">
        <v>14</v>
      </c>
      <c r="F6707">
        <v>12</v>
      </c>
      <c r="G6707" t="s">
        <v>18367</v>
      </c>
      <c r="K6707">
        <v>1.2045521450701E+18</v>
      </c>
      <c r="L6707" t="s">
        <v>18368</v>
      </c>
    </row>
    <row r="6708" spans="1:12" x14ac:dyDescent="0.2">
      <c r="A6708" s="1">
        <v>43809.998483796298</v>
      </c>
      <c r="B6708" t="s">
        <v>18369</v>
      </c>
      <c r="C6708" t="s">
        <v>18370</v>
      </c>
      <c r="D6708">
        <v>1</v>
      </c>
      <c r="E6708">
        <v>0</v>
      </c>
      <c r="F6708">
        <v>0</v>
      </c>
      <c r="G6708" t="s">
        <v>18371</v>
      </c>
      <c r="K6708">
        <v>1.2045508209912399E+18</v>
      </c>
      <c r="L6708" t="s">
        <v>18372</v>
      </c>
    </row>
    <row r="6709" spans="1:12" x14ac:dyDescent="0.2">
      <c r="A6709" s="1">
        <v>43809.987534722219</v>
      </c>
      <c r="B6709" t="s">
        <v>798</v>
      </c>
      <c r="D6709">
        <v>1</v>
      </c>
      <c r="E6709">
        <v>1</v>
      </c>
      <c r="F6709">
        <v>5</v>
      </c>
      <c r="G6709" t="s">
        <v>18373</v>
      </c>
      <c r="K6709">
        <v>1.2045468530957701E+18</v>
      </c>
      <c r="L6709" t="s">
        <v>18374</v>
      </c>
    </row>
    <row r="6710" spans="1:12" x14ac:dyDescent="0.2">
      <c r="A6710" s="1">
        <v>43809.987303240741</v>
      </c>
      <c r="B6710" t="s">
        <v>641</v>
      </c>
      <c r="D6710">
        <v>6</v>
      </c>
      <c r="E6710">
        <v>9</v>
      </c>
      <c r="F6710">
        <v>8</v>
      </c>
      <c r="G6710" t="s">
        <v>18375</v>
      </c>
      <c r="K6710">
        <v>1.2045467693020201E+18</v>
      </c>
      <c r="L6710" t="s">
        <v>18376</v>
      </c>
    </row>
    <row r="6711" spans="1:12" x14ac:dyDescent="0.2">
      <c r="A6711" s="1">
        <v>43809.960335648146</v>
      </c>
      <c r="B6711" t="s">
        <v>18377</v>
      </c>
      <c r="D6711">
        <v>0</v>
      </c>
      <c r="E6711">
        <v>0</v>
      </c>
      <c r="F6711">
        <v>1</v>
      </c>
      <c r="G6711" t="s">
        <v>18378</v>
      </c>
      <c r="K6711">
        <v>1.20453699364191E+18</v>
      </c>
      <c r="L6711" t="s">
        <v>18379</v>
      </c>
    </row>
    <row r="6712" spans="1:12" x14ac:dyDescent="0.2">
      <c r="A6712" s="1">
        <v>43809.951597222222</v>
      </c>
      <c r="B6712" t="s">
        <v>18380</v>
      </c>
      <c r="D6712">
        <v>0</v>
      </c>
      <c r="E6712">
        <v>0</v>
      </c>
      <c r="F6712">
        <v>0</v>
      </c>
      <c r="G6712" t="s">
        <v>18381</v>
      </c>
      <c r="K6712">
        <v>1.2045338299622001E+18</v>
      </c>
      <c r="L6712" t="s">
        <v>18382</v>
      </c>
    </row>
    <row r="6713" spans="1:12" x14ac:dyDescent="0.2">
      <c r="A6713" s="1">
        <v>43809.941944444443</v>
      </c>
      <c r="B6713" t="s">
        <v>18383</v>
      </c>
      <c r="C6713" t="s">
        <v>18384</v>
      </c>
      <c r="D6713">
        <v>0</v>
      </c>
      <c r="E6713">
        <v>0</v>
      </c>
      <c r="F6713">
        <v>0</v>
      </c>
      <c r="G6713" t="s">
        <v>1159</v>
      </c>
      <c r="K6713">
        <v>1.2045303290815601E+18</v>
      </c>
      <c r="L6713" t="s">
        <v>18385</v>
      </c>
    </row>
    <row r="6714" spans="1:12" x14ac:dyDescent="0.2">
      <c r="A6714" s="1">
        <v>43809.937141203707</v>
      </c>
      <c r="B6714" t="s">
        <v>2975</v>
      </c>
      <c r="D6714">
        <v>0</v>
      </c>
      <c r="E6714">
        <v>0</v>
      </c>
      <c r="F6714">
        <v>0</v>
      </c>
      <c r="G6714" t="s">
        <v>18386</v>
      </c>
      <c r="K6714">
        <v>1.2045285909619899E+18</v>
      </c>
      <c r="L6714" t="s">
        <v>18387</v>
      </c>
    </row>
    <row r="6715" spans="1:12" x14ac:dyDescent="0.2">
      <c r="A6715" s="1">
        <v>43809.932280092595</v>
      </c>
      <c r="B6715" t="s">
        <v>18388</v>
      </c>
      <c r="D6715">
        <v>0</v>
      </c>
      <c r="E6715">
        <v>3</v>
      </c>
      <c r="F6715">
        <v>3</v>
      </c>
      <c r="G6715" t="s">
        <v>18389</v>
      </c>
      <c r="I6715" t="e">
        <f>elerianm</f>
        <v>#NAME?</v>
      </c>
      <c r="K6715">
        <v>1.2045268271690701E+18</v>
      </c>
      <c r="L6715" t="s">
        <v>18390</v>
      </c>
    </row>
    <row r="6716" spans="1:12" x14ac:dyDescent="0.2">
      <c r="A6716" s="1">
        <v>43809.918333333335</v>
      </c>
      <c r="B6716" t="s">
        <v>18391</v>
      </c>
      <c r="D6716">
        <v>0</v>
      </c>
      <c r="E6716">
        <v>0</v>
      </c>
      <c r="F6716">
        <v>0</v>
      </c>
      <c r="G6716" t="s">
        <v>18392</v>
      </c>
      <c r="K6716">
        <v>1.2045217737541399E+18</v>
      </c>
      <c r="L6716" t="s">
        <v>18393</v>
      </c>
    </row>
    <row r="6717" spans="1:12" x14ac:dyDescent="0.2">
      <c r="A6717" s="1">
        <v>43809.905277777776</v>
      </c>
      <c r="B6717" t="s">
        <v>18394</v>
      </c>
      <c r="D6717">
        <v>0</v>
      </c>
      <c r="E6717">
        <v>0</v>
      </c>
      <c r="F6717">
        <v>0</v>
      </c>
      <c r="G6717" t="s">
        <v>18395</v>
      </c>
      <c r="K6717">
        <v>1.20451704425693E+18</v>
      </c>
      <c r="L6717" t="s">
        <v>18396</v>
      </c>
    </row>
    <row r="6718" spans="1:12" x14ac:dyDescent="0.2">
      <c r="A6718" s="1">
        <v>43809.890289351853</v>
      </c>
      <c r="B6718" t="s">
        <v>18397</v>
      </c>
      <c r="C6718" t="s">
        <v>18398</v>
      </c>
      <c r="D6718">
        <v>1</v>
      </c>
      <c r="E6718">
        <v>0</v>
      </c>
      <c r="F6718">
        <v>0</v>
      </c>
      <c r="G6718" t="s">
        <v>18399</v>
      </c>
      <c r="K6718">
        <v>1.20451161313245E+18</v>
      </c>
      <c r="L6718" t="s">
        <v>18400</v>
      </c>
    </row>
    <row r="6719" spans="1:12" x14ac:dyDescent="0.2">
      <c r="A6719" s="1">
        <v>43809.890289351853</v>
      </c>
      <c r="B6719" t="s">
        <v>18401</v>
      </c>
      <c r="C6719" t="s">
        <v>319</v>
      </c>
      <c r="D6719">
        <v>1</v>
      </c>
      <c r="E6719">
        <v>1</v>
      </c>
      <c r="F6719">
        <v>0</v>
      </c>
      <c r="G6719" t="s">
        <v>18402</v>
      </c>
      <c r="K6719">
        <v>1.2045116128136599E+18</v>
      </c>
      <c r="L6719" t="s">
        <v>18403</v>
      </c>
    </row>
    <row r="6720" spans="1:12" x14ac:dyDescent="0.2">
      <c r="A6720" s="1">
        <v>43809.889432870368</v>
      </c>
      <c r="B6720" t="s">
        <v>18404</v>
      </c>
      <c r="C6720" t="s">
        <v>557</v>
      </c>
      <c r="D6720">
        <v>0</v>
      </c>
      <c r="E6720">
        <v>1</v>
      </c>
      <c r="F6720">
        <v>0</v>
      </c>
      <c r="G6720" t="s">
        <v>18405</v>
      </c>
      <c r="K6720">
        <v>1.2045113005854899E+18</v>
      </c>
      <c r="L6720" t="s">
        <v>18406</v>
      </c>
    </row>
    <row r="6721" spans="1:12" x14ac:dyDescent="0.2">
      <c r="A6721" s="1">
        <v>43809.887152777781</v>
      </c>
      <c r="B6721" t="s">
        <v>18407</v>
      </c>
      <c r="C6721" t="s">
        <v>816</v>
      </c>
      <c r="D6721">
        <v>1</v>
      </c>
      <c r="E6721">
        <v>0</v>
      </c>
      <c r="F6721">
        <v>0</v>
      </c>
      <c r="G6721" t="s">
        <v>18408</v>
      </c>
      <c r="K6721">
        <v>1.2045104728018601E+18</v>
      </c>
      <c r="L6721" t="s">
        <v>18409</v>
      </c>
    </row>
    <row r="6722" spans="1:12" x14ac:dyDescent="0.2">
      <c r="A6722" s="1">
        <v>43809.885416666664</v>
      </c>
      <c r="B6722" t="s">
        <v>18410</v>
      </c>
      <c r="C6722" t="s">
        <v>13</v>
      </c>
      <c r="D6722">
        <v>2</v>
      </c>
      <c r="E6722">
        <v>0</v>
      </c>
      <c r="F6722">
        <v>0</v>
      </c>
      <c r="G6722" t="s">
        <v>18411</v>
      </c>
      <c r="K6722">
        <v>1.20450984351779E+18</v>
      </c>
      <c r="L6722" t="s">
        <v>18412</v>
      </c>
    </row>
    <row r="6723" spans="1:12" x14ac:dyDescent="0.2">
      <c r="A6723" s="1">
        <v>43809.879282407404</v>
      </c>
      <c r="B6723" t="s">
        <v>5114</v>
      </c>
      <c r="D6723">
        <v>0</v>
      </c>
      <c r="E6723">
        <v>0</v>
      </c>
      <c r="F6723">
        <v>0</v>
      </c>
      <c r="G6723" t="s">
        <v>18413</v>
      </c>
      <c r="K6723">
        <v>1.2045076205240599E+18</v>
      </c>
      <c r="L6723" t="s">
        <v>18414</v>
      </c>
    </row>
    <row r="6724" spans="1:12" x14ac:dyDescent="0.2">
      <c r="A6724" s="1">
        <v>43809.877268518518</v>
      </c>
      <c r="B6724" t="s">
        <v>18404</v>
      </c>
      <c r="C6724" t="s">
        <v>557</v>
      </c>
      <c r="D6724">
        <v>0</v>
      </c>
      <c r="E6724">
        <v>0</v>
      </c>
      <c r="F6724">
        <v>0</v>
      </c>
      <c r="G6724" t="s">
        <v>18415</v>
      </c>
      <c r="K6724">
        <v>1.20450689153314E+18</v>
      </c>
      <c r="L6724" t="s">
        <v>18416</v>
      </c>
    </row>
    <row r="6725" spans="1:12" x14ac:dyDescent="0.2">
      <c r="A6725" s="1">
        <v>43809.875393518516</v>
      </c>
      <c r="B6725" t="s">
        <v>18417</v>
      </c>
      <c r="C6725" t="s">
        <v>18418</v>
      </c>
      <c r="D6725">
        <v>0</v>
      </c>
      <c r="E6725">
        <v>0</v>
      </c>
      <c r="F6725">
        <v>1</v>
      </c>
      <c r="G6725" t="s">
        <v>18419</v>
      </c>
      <c r="K6725">
        <v>1.2045062141614001E+18</v>
      </c>
      <c r="L6725" t="s">
        <v>18420</v>
      </c>
    </row>
    <row r="6726" spans="1:12" x14ac:dyDescent="0.2">
      <c r="A6726" s="1">
        <v>43809.874791666669</v>
      </c>
      <c r="B6726" t="s">
        <v>18421</v>
      </c>
      <c r="D6726">
        <v>1</v>
      </c>
      <c r="E6726">
        <v>3</v>
      </c>
      <c r="F6726">
        <v>7</v>
      </c>
      <c r="G6726" t="s">
        <v>18422</v>
      </c>
      <c r="K6726">
        <v>1.20450599292448E+18</v>
      </c>
      <c r="L6726" t="s">
        <v>18423</v>
      </c>
    </row>
    <row r="6727" spans="1:12" x14ac:dyDescent="0.2">
      <c r="A6727" s="1">
        <v>43809.871006944442</v>
      </c>
      <c r="B6727" t="s">
        <v>18424</v>
      </c>
      <c r="D6727">
        <v>0</v>
      </c>
      <c r="E6727">
        <v>0</v>
      </c>
      <c r="F6727">
        <v>0</v>
      </c>
      <c r="G6727" t="s">
        <v>18392</v>
      </c>
      <c r="K6727">
        <v>1.20450462197008E+18</v>
      </c>
      <c r="L6727" t="s">
        <v>18425</v>
      </c>
    </row>
    <row r="6728" spans="1:12" x14ac:dyDescent="0.2">
      <c r="A6728" s="1">
        <v>43809.868356481478</v>
      </c>
      <c r="B6728" t="s">
        <v>18426</v>
      </c>
      <c r="C6728" t="s">
        <v>18427</v>
      </c>
      <c r="D6728">
        <v>1</v>
      </c>
      <c r="E6728">
        <v>0</v>
      </c>
      <c r="F6728">
        <v>0</v>
      </c>
      <c r="G6728" t="s">
        <v>18428</v>
      </c>
      <c r="K6728">
        <v>1.20450366215393E+18</v>
      </c>
      <c r="L6728" t="s">
        <v>18429</v>
      </c>
    </row>
    <row r="6729" spans="1:12" x14ac:dyDescent="0.2">
      <c r="A6729" s="1">
        <v>43809.865300925929</v>
      </c>
      <c r="B6729" t="s">
        <v>6756</v>
      </c>
      <c r="D6729">
        <v>0</v>
      </c>
      <c r="E6729">
        <v>1</v>
      </c>
      <c r="F6729">
        <v>0</v>
      </c>
      <c r="G6729" t="s">
        <v>18430</v>
      </c>
      <c r="K6729">
        <v>1.2045025562417999E+18</v>
      </c>
      <c r="L6729" t="s">
        <v>18431</v>
      </c>
    </row>
    <row r="6730" spans="1:12" x14ac:dyDescent="0.2">
      <c r="A6730" s="1">
        <v>43809.865231481483</v>
      </c>
      <c r="B6730" t="s">
        <v>18432</v>
      </c>
      <c r="D6730">
        <v>1</v>
      </c>
      <c r="E6730">
        <v>0</v>
      </c>
      <c r="F6730">
        <v>0</v>
      </c>
      <c r="G6730" t="s">
        <v>18433</v>
      </c>
      <c r="K6730">
        <v>1.2045025316757E+18</v>
      </c>
      <c r="L6730" t="s">
        <v>18434</v>
      </c>
    </row>
    <row r="6731" spans="1:12" x14ac:dyDescent="0.2">
      <c r="A6731" s="1">
        <v>43809.862349537034</v>
      </c>
      <c r="B6731" t="s">
        <v>18435</v>
      </c>
      <c r="D6731">
        <v>0</v>
      </c>
      <c r="E6731">
        <v>1</v>
      </c>
      <c r="F6731">
        <v>0</v>
      </c>
      <c r="G6731" t="s">
        <v>18436</v>
      </c>
      <c r="K6731">
        <v>1.20450148560369E+18</v>
      </c>
      <c r="L6731" t="s">
        <v>18437</v>
      </c>
    </row>
    <row r="6732" spans="1:12" x14ac:dyDescent="0.2">
      <c r="A6732" s="1">
        <v>43809.860196759262</v>
      </c>
      <c r="B6732" t="s">
        <v>18438</v>
      </c>
      <c r="D6732">
        <v>0</v>
      </c>
      <c r="E6732">
        <v>1</v>
      </c>
      <c r="F6732">
        <v>4</v>
      </c>
      <c r="G6732" t="s">
        <v>18439</v>
      </c>
      <c r="K6732">
        <v>1.2045007074973801E+18</v>
      </c>
      <c r="L6732" t="s">
        <v>18440</v>
      </c>
    </row>
    <row r="6733" spans="1:12" x14ac:dyDescent="0.2">
      <c r="A6733" s="1">
        <v>43809.85900462963</v>
      </c>
      <c r="B6733" t="s">
        <v>18441</v>
      </c>
      <c r="C6733" t="s">
        <v>18442</v>
      </c>
      <c r="D6733">
        <v>0</v>
      </c>
      <c r="E6733">
        <v>0</v>
      </c>
      <c r="F6733">
        <v>0</v>
      </c>
      <c r="G6733" t="s">
        <v>18443</v>
      </c>
      <c r="K6733">
        <v>1.2045002747626501E+18</v>
      </c>
      <c r="L6733" t="s">
        <v>18444</v>
      </c>
    </row>
    <row r="6734" spans="1:12" x14ac:dyDescent="0.2">
      <c r="A6734" s="1">
        <v>43809.856342592589</v>
      </c>
      <c r="B6734" t="s">
        <v>9181</v>
      </c>
      <c r="D6734">
        <v>0</v>
      </c>
      <c r="E6734">
        <v>0</v>
      </c>
      <c r="F6734">
        <v>0</v>
      </c>
      <c r="G6734" t="s">
        <v>18445</v>
      </c>
      <c r="K6734">
        <v>1.2044993077281201E+18</v>
      </c>
      <c r="L6734" t="s">
        <v>18446</v>
      </c>
    </row>
    <row r="6735" spans="1:12" x14ac:dyDescent="0.2">
      <c r="A6735" s="1">
        <v>43809.855358796296</v>
      </c>
      <c r="B6735" t="s">
        <v>9181</v>
      </c>
      <c r="C6735" t="s">
        <v>18447</v>
      </c>
      <c r="D6735">
        <v>0</v>
      </c>
      <c r="E6735">
        <v>0</v>
      </c>
      <c r="F6735">
        <v>0</v>
      </c>
      <c r="G6735" t="s">
        <v>18448</v>
      </c>
      <c r="K6735">
        <v>1.2044989542195999E+18</v>
      </c>
      <c r="L6735" t="s">
        <v>18449</v>
      </c>
    </row>
    <row r="6736" spans="1:12" x14ac:dyDescent="0.2">
      <c r="A6736" s="1">
        <v>43809.851655092592</v>
      </c>
      <c r="B6736" t="s">
        <v>18450</v>
      </c>
      <c r="D6736">
        <v>0</v>
      </c>
      <c r="E6736">
        <v>0</v>
      </c>
      <c r="F6736">
        <v>1</v>
      </c>
      <c r="G6736" t="s">
        <v>18451</v>
      </c>
      <c r="K6736">
        <v>1.2044976103394701E+18</v>
      </c>
      <c r="L6736" t="s">
        <v>18452</v>
      </c>
    </row>
    <row r="6737" spans="1:12" x14ac:dyDescent="0.2">
      <c r="A6737" s="1">
        <v>43809.846724537034</v>
      </c>
      <c r="B6737" t="s">
        <v>18453</v>
      </c>
      <c r="D6737">
        <v>0</v>
      </c>
      <c r="E6737">
        <v>0</v>
      </c>
      <c r="F6737">
        <v>0</v>
      </c>
      <c r="G6737" t="s">
        <v>18454</v>
      </c>
      <c r="K6737">
        <v>1.20449582242095E+18</v>
      </c>
      <c r="L6737" t="s">
        <v>18455</v>
      </c>
    </row>
    <row r="6738" spans="1:12" x14ac:dyDescent="0.2">
      <c r="A6738" s="1">
        <v>43809.84138888889</v>
      </c>
      <c r="B6738" t="s">
        <v>557</v>
      </c>
      <c r="D6738">
        <v>1</v>
      </c>
      <c r="E6738">
        <v>23</v>
      </c>
      <c r="F6738">
        <v>22</v>
      </c>
      <c r="G6738" t="s">
        <v>18456</v>
      </c>
      <c r="K6738">
        <v>1.2044938913004101E+18</v>
      </c>
      <c r="L6738" t="s">
        <v>18457</v>
      </c>
    </row>
    <row r="6739" spans="1:12" x14ac:dyDescent="0.2">
      <c r="A6739" s="1">
        <v>43809.838483796295</v>
      </c>
      <c r="B6739" t="s">
        <v>18458</v>
      </c>
      <c r="D6739">
        <v>2</v>
      </c>
      <c r="E6739">
        <v>3</v>
      </c>
      <c r="F6739">
        <v>14</v>
      </c>
      <c r="G6739" t="s">
        <v>18459</v>
      </c>
      <c r="K6739">
        <v>1.20449283756947E+18</v>
      </c>
      <c r="L6739" t="s">
        <v>18460</v>
      </c>
    </row>
    <row r="6740" spans="1:12" x14ac:dyDescent="0.2">
      <c r="A6740" s="1">
        <v>43809.831504629627</v>
      </c>
      <c r="B6740" t="s">
        <v>18164</v>
      </c>
      <c r="D6740">
        <v>4</v>
      </c>
      <c r="E6740">
        <v>2</v>
      </c>
      <c r="F6740">
        <v>3</v>
      </c>
      <c r="G6740" t="s">
        <v>18461</v>
      </c>
      <c r="K6740">
        <v>1.20449030910062E+18</v>
      </c>
      <c r="L6740" t="s">
        <v>18462</v>
      </c>
    </row>
    <row r="6741" spans="1:12" x14ac:dyDescent="0.2">
      <c r="A6741" s="1">
        <v>43809.829733796294</v>
      </c>
      <c r="B6741" t="s">
        <v>557</v>
      </c>
      <c r="D6741">
        <v>0</v>
      </c>
      <c r="E6741">
        <v>20</v>
      </c>
      <c r="F6741">
        <v>16</v>
      </c>
      <c r="G6741" t="s">
        <v>18463</v>
      </c>
      <c r="K6741">
        <v>1.2044896651239301E+18</v>
      </c>
      <c r="L6741" t="s">
        <v>18464</v>
      </c>
    </row>
    <row r="6742" spans="1:12" x14ac:dyDescent="0.2">
      <c r="A6742" s="1">
        <v>43809.82953703704</v>
      </c>
      <c r="B6742" t="s">
        <v>18465</v>
      </c>
      <c r="D6742">
        <v>0</v>
      </c>
      <c r="E6742">
        <v>0</v>
      </c>
      <c r="F6742">
        <v>1</v>
      </c>
      <c r="G6742" t="s">
        <v>18466</v>
      </c>
      <c r="J6742" t="s">
        <v>9659</v>
      </c>
      <c r="K6742">
        <v>1.20448959648399E+18</v>
      </c>
      <c r="L6742" t="s">
        <v>18467</v>
      </c>
    </row>
    <row r="6743" spans="1:12" x14ac:dyDescent="0.2">
      <c r="A6743" s="1">
        <v>43809.826388888891</v>
      </c>
      <c r="B6743" t="s">
        <v>223</v>
      </c>
      <c r="D6743">
        <v>5</v>
      </c>
      <c r="E6743">
        <v>2</v>
      </c>
      <c r="F6743">
        <v>2</v>
      </c>
      <c r="G6743" t="s">
        <v>18468</v>
      </c>
      <c r="K6743">
        <v>1.20448845346077E+18</v>
      </c>
      <c r="L6743" t="s">
        <v>18469</v>
      </c>
    </row>
    <row r="6744" spans="1:12" x14ac:dyDescent="0.2">
      <c r="A6744" s="1">
        <v>43809.826388888891</v>
      </c>
      <c r="B6744" t="s">
        <v>109</v>
      </c>
      <c r="D6744">
        <v>1</v>
      </c>
      <c r="E6744">
        <v>2</v>
      </c>
      <c r="F6744">
        <v>2</v>
      </c>
      <c r="G6744" t="s">
        <v>18470</v>
      </c>
      <c r="K6744">
        <v>1.20448845333059E+18</v>
      </c>
      <c r="L6744" t="s">
        <v>18471</v>
      </c>
    </row>
    <row r="6745" spans="1:12" x14ac:dyDescent="0.2">
      <c r="A6745" s="1">
        <v>43809.81009259259</v>
      </c>
      <c r="B6745" t="s">
        <v>18472</v>
      </c>
      <c r="D6745">
        <v>0</v>
      </c>
      <c r="E6745">
        <v>3</v>
      </c>
      <c r="F6745">
        <v>2</v>
      </c>
      <c r="G6745" t="s">
        <v>18473</v>
      </c>
      <c r="K6745">
        <v>1.20448254921037E+18</v>
      </c>
      <c r="L6745" t="s">
        <v>18474</v>
      </c>
    </row>
    <row r="6746" spans="1:12" x14ac:dyDescent="0.2">
      <c r="A6746" s="1">
        <v>43809.805960648147</v>
      </c>
      <c r="B6746" t="s">
        <v>18475</v>
      </c>
      <c r="C6746" t="s">
        <v>18476</v>
      </c>
      <c r="D6746">
        <v>0</v>
      </c>
      <c r="E6746">
        <v>0</v>
      </c>
      <c r="F6746">
        <v>0</v>
      </c>
      <c r="G6746" t="s">
        <v>18477</v>
      </c>
      <c r="K6746">
        <v>1.2044810508917499E+18</v>
      </c>
      <c r="L6746" t="s">
        <v>18478</v>
      </c>
    </row>
    <row r="6747" spans="1:12" x14ac:dyDescent="0.2">
      <c r="A6747" s="1">
        <v>43809.803773148145</v>
      </c>
      <c r="B6747" t="s">
        <v>5716</v>
      </c>
      <c r="D6747">
        <v>1</v>
      </c>
      <c r="E6747">
        <v>4</v>
      </c>
      <c r="F6747">
        <v>6</v>
      </c>
      <c r="G6747" t="s">
        <v>18479</v>
      </c>
      <c r="K6747">
        <v>1.2044802595229901E+18</v>
      </c>
      <c r="L6747" t="s">
        <v>18480</v>
      </c>
    </row>
    <row r="6748" spans="1:12" x14ac:dyDescent="0.2">
      <c r="A6748" s="1">
        <v>43809.802060185182</v>
      </c>
      <c r="B6748" t="s">
        <v>1548</v>
      </c>
      <c r="D6748">
        <v>0</v>
      </c>
      <c r="E6748">
        <v>0</v>
      </c>
      <c r="F6748">
        <v>0</v>
      </c>
      <c r="G6748" t="s">
        <v>18481</v>
      </c>
      <c r="K6748">
        <v>1.2044796371176801E+18</v>
      </c>
      <c r="L6748" t="s">
        <v>18482</v>
      </c>
    </row>
    <row r="6749" spans="1:12" x14ac:dyDescent="0.2">
      <c r="A6749" s="1">
        <v>43809.799305555556</v>
      </c>
      <c r="B6749" t="s">
        <v>18441</v>
      </c>
      <c r="D6749">
        <v>1</v>
      </c>
      <c r="E6749">
        <v>0</v>
      </c>
      <c r="F6749">
        <v>0</v>
      </c>
      <c r="G6749" t="s">
        <v>18483</v>
      </c>
      <c r="K6749">
        <v>1.20447864161216E+18</v>
      </c>
      <c r="L6749" t="s">
        <v>18484</v>
      </c>
    </row>
    <row r="6750" spans="1:12" x14ac:dyDescent="0.2">
      <c r="A6750" s="1">
        <v>43809.784282407411</v>
      </c>
      <c r="B6750" t="s">
        <v>18485</v>
      </c>
      <c r="D6750">
        <v>0</v>
      </c>
      <c r="E6750">
        <v>0</v>
      </c>
      <c r="F6750">
        <v>0</v>
      </c>
      <c r="G6750" t="s">
        <v>18486</v>
      </c>
      <c r="K6750">
        <v>1.20447319726723E+18</v>
      </c>
      <c r="L6750" t="s">
        <v>18487</v>
      </c>
    </row>
    <row r="6751" spans="1:12" x14ac:dyDescent="0.2">
      <c r="A6751" s="1">
        <v>43809.780185185184</v>
      </c>
      <c r="B6751" t="s">
        <v>2570</v>
      </c>
      <c r="C6751" t="s">
        <v>2570</v>
      </c>
      <c r="D6751">
        <v>1</v>
      </c>
      <c r="E6751">
        <v>0</v>
      </c>
      <c r="F6751">
        <v>0</v>
      </c>
      <c r="G6751" t="s">
        <v>18488</v>
      </c>
      <c r="K6751">
        <v>1.2044717118837701E+18</v>
      </c>
      <c r="L6751" t="s">
        <v>18489</v>
      </c>
    </row>
    <row r="6752" spans="1:12" x14ac:dyDescent="0.2">
      <c r="A6752" s="1">
        <v>43809.779687499999</v>
      </c>
      <c r="B6752" t="s">
        <v>18490</v>
      </c>
      <c r="C6752" t="s">
        <v>18491</v>
      </c>
      <c r="D6752">
        <v>1</v>
      </c>
      <c r="E6752">
        <v>1</v>
      </c>
      <c r="F6752">
        <v>1</v>
      </c>
      <c r="G6752" t="s">
        <v>18492</v>
      </c>
      <c r="K6752">
        <v>1.2044715286346299E+18</v>
      </c>
      <c r="L6752" t="s">
        <v>18493</v>
      </c>
    </row>
    <row r="6753" spans="1:12" x14ac:dyDescent="0.2">
      <c r="A6753" s="1">
        <v>43809.778113425928</v>
      </c>
      <c r="B6753" t="s">
        <v>18494</v>
      </c>
      <c r="D6753">
        <v>0</v>
      </c>
      <c r="E6753">
        <v>0</v>
      </c>
      <c r="F6753">
        <v>0</v>
      </c>
      <c r="G6753" t="s">
        <v>18495</v>
      </c>
      <c r="K6753">
        <v>1.20447096034418E+18</v>
      </c>
      <c r="L6753" t="s">
        <v>18496</v>
      </c>
    </row>
    <row r="6754" spans="1:12" x14ac:dyDescent="0.2">
      <c r="A6754" s="1">
        <v>43809.777928240743</v>
      </c>
      <c r="B6754" t="s">
        <v>2336</v>
      </c>
      <c r="D6754">
        <v>4</v>
      </c>
      <c r="E6754">
        <v>12</v>
      </c>
      <c r="F6754">
        <v>18</v>
      </c>
      <c r="G6754" t="s">
        <v>18497</v>
      </c>
      <c r="K6754">
        <v>1.20447089105007E+18</v>
      </c>
      <c r="L6754" t="s">
        <v>18498</v>
      </c>
    </row>
    <row r="6755" spans="1:12" x14ac:dyDescent="0.2">
      <c r="A6755" s="1">
        <v>43809.772592592592</v>
      </c>
      <c r="B6755" t="s">
        <v>90</v>
      </c>
      <c r="D6755">
        <v>2</v>
      </c>
      <c r="E6755">
        <v>8</v>
      </c>
      <c r="F6755">
        <v>9</v>
      </c>
      <c r="G6755" t="s">
        <v>18499</v>
      </c>
      <c r="K6755">
        <v>1.2044689593592499E+18</v>
      </c>
      <c r="L6755" t="s">
        <v>18500</v>
      </c>
    </row>
    <row r="6756" spans="1:12" x14ac:dyDescent="0.2">
      <c r="A6756" s="1">
        <v>43809.771296296298</v>
      </c>
      <c r="B6756" t="s">
        <v>18501</v>
      </c>
      <c r="C6756" t="s">
        <v>18502</v>
      </c>
      <c r="D6756">
        <v>1</v>
      </c>
      <c r="E6756">
        <v>0</v>
      </c>
      <c r="F6756">
        <v>1</v>
      </c>
      <c r="G6756" t="s">
        <v>18503</v>
      </c>
      <c r="K6756">
        <v>1.2044684912791099E+18</v>
      </c>
      <c r="L6756" t="s">
        <v>18504</v>
      </c>
    </row>
    <row r="6757" spans="1:12" x14ac:dyDescent="0.2">
      <c r="A6757" s="1">
        <v>43809.770509259259</v>
      </c>
      <c r="B6757" t="s">
        <v>5627</v>
      </c>
      <c r="D6757">
        <v>0</v>
      </c>
      <c r="E6757">
        <v>0</v>
      </c>
      <c r="F6757">
        <v>0</v>
      </c>
      <c r="G6757" t="s">
        <v>18505</v>
      </c>
      <c r="K6757">
        <v>1.2044682040489201E+18</v>
      </c>
      <c r="L6757" t="s">
        <v>18506</v>
      </c>
    </row>
    <row r="6758" spans="1:12" x14ac:dyDescent="0.2">
      <c r="A6758" s="1">
        <v>43809.765787037039</v>
      </c>
      <c r="B6758" t="s">
        <v>6666</v>
      </c>
      <c r="D6758">
        <v>0</v>
      </c>
      <c r="E6758">
        <v>2</v>
      </c>
      <c r="F6758">
        <v>1</v>
      </c>
      <c r="G6758" t="s">
        <v>18507</v>
      </c>
      <c r="K6758">
        <v>1.20446649240386E+18</v>
      </c>
      <c r="L6758" t="s">
        <v>18508</v>
      </c>
    </row>
    <row r="6759" spans="1:12" x14ac:dyDescent="0.2">
      <c r="A6759" s="1">
        <v>43809.765266203707</v>
      </c>
      <c r="B6759" t="s">
        <v>5716</v>
      </c>
      <c r="D6759">
        <v>5</v>
      </c>
      <c r="E6759">
        <v>10</v>
      </c>
      <c r="F6759">
        <v>32</v>
      </c>
      <c r="G6759" t="s">
        <v>18509</v>
      </c>
      <c r="K6759">
        <v>1.2044663039914501E+18</v>
      </c>
      <c r="L6759" t="s">
        <v>18510</v>
      </c>
    </row>
    <row r="6760" spans="1:12" x14ac:dyDescent="0.2">
      <c r="A6760" s="1">
        <v>43809.76326388889</v>
      </c>
      <c r="B6760" t="s">
        <v>18511</v>
      </c>
      <c r="D6760">
        <v>0</v>
      </c>
      <c r="E6760">
        <v>0</v>
      </c>
      <c r="F6760">
        <v>0</v>
      </c>
      <c r="G6760" t="s">
        <v>18512</v>
      </c>
      <c r="K6760">
        <v>1.2044655795512599E+18</v>
      </c>
      <c r="L6760" t="s">
        <v>18513</v>
      </c>
    </row>
    <row r="6761" spans="1:12" x14ac:dyDescent="0.2">
      <c r="A6761" s="1">
        <v>43809.760300925926</v>
      </c>
      <c r="B6761" t="s">
        <v>2462</v>
      </c>
      <c r="D6761">
        <v>6</v>
      </c>
      <c r="E6761">
        <v>10</v>
      </c>
      <c r="F6761">
        <v>12</v>
      </c>
      <c r="G6761" t="s">
        <v>18514</v>
      </c>
      <c r="K6761">
        <v>1.2044645051635699E+18</v>
      </c>
      <c r="L6761" t="s">
        <v>18515</v>
      </c>
    </row>
    <row r="6762" spans="1:12" x14ac:dyDescent="0.2">
      <c r="A6762" s="1">
        <v>43809.758483796293</v>
      </c>
      <c r="B6762" t="s">
        <v>1563</v>
      </c>
      <c r="D6762">
        <v>9</v>
      </c>
      <c r="E6762">
        <v>5</v>
      </c>
      <c r="F6762">
        <v>10</v>
      </c>
      <c r="G6762" t="s">
        <v>18516</v>
      </c>
      <c r="K6762">
        <v>1.2044638475805399E+18</v>
      </c>
      <c r="L6762" t="s">
        <v>18517</v>
      </c>
    </row>
    <row r="6763" spans="1:12" x14ac:dyDescent="0.2">
      <c r="A6763" s="1">
        <v>43809.755520833336</v>
      </c>
      <c r="B6763" t="s">
        <v>18518</v>
      </c>
      <c r="D6763">
        <v>1</v>
      </c>
      <c r="E6763">
        <v>1</v>
      </c>
      <c r="F6763">
        <v>1</v>
      </c>
      <c r="G6763" t="s">
        <v>18519</v>
      </c>
      <c r="K6763">
        <v>1.2044627738429199E+18</v>
      </c>
      <c r="L6763" t="s">
        <v>18520</v>
      </c>
    </row>
    <row r="6764" spans="1:12" x14ac:dyDescent="0.2">
      <c r="A6764" s="1">
        <v>43809.753969907404</v>
      </c>
      <c r="B6764" t="s">
        <v>8959</v>
      </c>
      <c r="D6764">
        <v>5</v>
      </c>
      <c r="E6764">
        <v>4</v>
      </c>
      <c r="F6764">
        <v>1</v>
      </c>
      <c r="G6764" t="s">
        <v>18521</v>
      </c>
      <c r="K6764">
        <v>1.2044622122339999E+18</v>
      </c>
      <c r="L6764" t="s">
        <v>18522</v>
      </c>
    </row>
    <row r="6765" spans="1:12" x14ac:dyDescent="0.2">
      <c r="A6765" s="1">
        <v>43809.749282407407</v>
      </c>
      <c r="B6765" t="s">
        <v>18523</v>
      </c>
      <c r="D6765">
        <v>0</v>
      </c>
      <c r="E6765">
        <v>0</v>
      </c>
      <c r="F6765">
        <v>0</v>
      </c>
      <c r="G6765" t="s">
        <v>18524</v>
      </c>
      <c r="K6765">
        <v>1.20446051148992E+18</v>
      </c>
      <c r="L6765" t="s">
        <v>18525</v>
      </c>
    </row>
    <row r="6766" spans="1:12" x14ac:dyDescent="0.2">
      <c r="A6766" s="1">
        <v>43809.749120370368</v>
      </c>
      <c r="B6766" t="s">
        <v>18526</v>
      </c>
      <c r="D6766">
        <v>0</v>
      </c>
      <c r="E6766">
        <v>0</v>
      </c>
      <c r="F6766">
        <v>0</v>
      </c>
      <c r="G6766" t="s">
        <v>18527</v>
      </c>
      <c r="K6766">
        <v>1.2044604550261801E+18</v>
      </c>
      <c r="L6766" t="s">
        <v>18528</v>
      </c>
    </row>
    <row r="6767" spans="1:12" x14ac:dyDescent="0.2">
      <c r="A6767" s="1">
        <v>43809.737523148149</v>
      </c>
      <c r="B6767" t="s">
        <v>18529</v>
      </c>
      <c r="C6767" t="s">
        <v>18530</v>
      </c>
      <c r="D6767">
        <v>0</v>
      </c>
      <c r="E6767">
        <v>0</v>
      </c>
      <c r="F6767">
        <v>0</v>
      </c>
      <c r="G6767" t="s">
        <v>18531</v>
      </c>
      <c r="K6767">
        <v>1.20445625162477E+18</v>
      </c>
      <c r="L6767" t="s">
        <v>18532</v>
      </c>
    </row>
    <row r="6768" spans="1:12" x14ac:dyDescent="0.2">
      <c r="A6768" s="1">
        <v>43809.737013888887</v>
      </c>
      <c r="B6768" t="s">
        <v>18533</v>
      </c>
      <c r="D6768">
        <v>0</v>
      </c>
      <c r="E6768">
        <v>0</v>
      </c>
      <c r="F6768">
        <v>2</v>
      </c>
      <c r="G6768" t="s">
        <v>18534</v>
      </c>
      <c r="K6768">
        <v>1.2044560670837601E+18</v>
      </c>
      <c r="L6768" t="s">
        <v>18535</v>
      </c>
    </row>
    <row r="6769" spans="1:12" x14ac:dyDescent="0.2">
      <c r="A6769" s="1">
        <v>43809.735497685186</v>
      </c>
      <c r="B6769" t="s">
        <v>18529</v>
      </c>
      <c r="C6769" t="s">
        <v>18536</v>
      </c>
      <c r="D6769">
        <v>0</v>
      </c>
      <c r="E6769">
        <v>0</v>
      </c>
      <c r="F6769">
        <v>0</v>
      </c>
      <c r="G6769" t="s">
        <v>18537</v>
      </c>
      <c r="K6769">
        <v>1.20445551817939E+18</v>
      </c>
      <c r="L6769" t="s">
        <v>18538</v>
      </c>
    </row>
    <row r="6770" spans="1:12" x14ac:dyDescent="0.2">
      <c r="A6770" s="1">
        <v>43809.734837962962</v>
      </c>
      <c r="B6770" t="s">
        <v>18529</v>
      </c>
      <c r="C6770" t="s">
        <v>18536</v>
      </c>
      <c r="D6770">
        <v>0</v>
      </c>
      <c r="E6770">
        <v>0</v>
      </c>
      <c r="F6770">
        <v>0</v>
      </c>
      <c r="G6770" t="s">
        <v>18539</v>
      </c>
      <c r="K6770">
        <v>1.20445527873918E+18</v>
      </c>
      <c r="L6770" t="s">
        <v>18540</v>
      </c>
    </row>
    <row r="6771" spans="1:12" x14ac:dyDescent="0.2">
      <c r="A6771" s="1">
        <v>43809.734155092592</v>
      </c>
      <c r="B6771" t="s">
        <v>18529</v>
      </c>
      <c r="C6771" t="s">
        <v>18530</v>
      </c>
      <c r="D6771">
        <v>0</v>
      </c>
      <c r="E6771">
        <v>0</v>
      </c>
      <c r="F6771">
        <v>0</v>
      </c>
      <c r="G6771" t="s">
        <v>18541</v>
      </c>
      <c r="K6771">
        <v>1.2044550317575199E+18</v>
      </c>
      <c r="L6771" t="s">
        <v>18542</v>
      </c>
    </row>
    <row r="6772" spans="1:12" x14ac:dyDescent="0.2">
      <c r="A6772" s="1">
        <v>43809.734120370369</v>
      </c>
      <c r="B6772" t="s">
        <v>18529</v>
      </c>
      <c r="C6772" t="s">
        <v>18543</v>
      </c>
      <c r="D6772">
        <v>0</v>
      </c>
      <c r="E6772">
        <v>0</v>
      </c>
      <c r="F6772">
        <v>0</v>
      </c>
      <c r="G6772" t="s">
        <v>18541</v>
      </c>
      <c r="K6772">
        <v>1.2044550192124101E+18</v>
      </c>
      <c r="L6772" t="s">
        <v>18544</v>
      </c>
    </row>
    <row r="6773" spans="1:12" x14ac:dyDescent="0.2">
      <c r="A6773" s="1">
        <v>43809.733437499999</v>
      </c>
      <c r="B6773" t="s">
        <v>18545</v>
      </c>
      <c r="D6773">
        <v>0</v>
      </c>
      <c r="E6773">
        <v>0</v>
      </c>
      <c r="F6773">
        <v>0</v>
      </c>
      <c r="G6773" t="s">
        <v>18546</v>
      </c>
      <c r="K6773">
        <v>1.20445477155135E+18</v>
      </c>
      <c r="L6773" t="s">
        <v>18547</v>
      </c>
    </row>
    <row r="6774" spans="1:12" x14ac:dyDescent="0.2">
      <c r="A6774" s="1">
        <v>43809.726585648146</v>
      </c>
      <c r="B6774" t="s">
        <v>90</v>
      </c>
      <c r="D6774">
        <v>0</v>
      </c>
      <c r="E6774">
        <v>10</v>
      </c>
      <c r="F6774">
        <v>8</v>
      </c>
      <c r="G6774" t="s">
        <v>18548</v>
      </c>
      <c r="K6774">
        <v>1.20445228652688E+18</v>
      </c>
      <c r="L6774" t="s">
        <v>18549</v>
      </c>
    </row>
    <row r="6775" spans="1:12" x14ac:dyDescent="0.2">
      <c r="A6775" s="1">
        <v>43809.725115740737</v>
      </c>
      <c r="B6775" t="s">
        <v>18550</v>
      </c>
      <c r="D6775">
        <v>0</v>
      </c>
      <c r="E6775">
        <v>10</v>
      </c>
      <c r="F6775">
        <v>10</v>
      </c>
      <c r="G6775" t="s">
        <v>18551</v>
      </c>
      <c r="K6775">
        <v>1.20445175404323E+18</v>
      </c>
      <c r="L6775" t="s">
        <v>18552</v>
      </c>
    </row>
    <row r="6776" spans="1:12" x14ac:dyDescent="0.2">
      <c r="A6776" s="1">
        <v>43809.722418981481</v>
      </c>
      <c r="B6776" t="s">
        <v>18553</v>
      </c>
      <c r="D6776">
        <v>0</v>
      </c>
      <c r="E6776">
        <v>0</v>
      </c>
      <c r="F6776">
        <v>0</v>
      </c>
      <c r="G6776" t="s">
        <v>18554</v>
      </c>
      <c r="K6776">
        <v>1.2044507785990799E+18</v>
      </c>
      <c r="L6776" t="s">
        <v>18555</v>
      </c>
    </row>
    <row r="6777" spans="1:12" x14ac:dyDescent="0.2">
      <c r="A6777" s="1">
        <v>43809.722048611111</v>
      </c>
      <c r="B6777" t="s">
        <v>18556</v>
      </c>
      <c r="D6777">
        <v>0</v>
      </c>
      <c r="E6777">
        <v>0</v>
      </c>
      <c r="F6777">
        <v>0</v>
      </c>
      <c r="G6777" t="s">
        <v>18557</v>
      </c>
      <c r="K6777">
        <v>1.2044506434879401E+18</v>
      </c>
      <c r="L6777" t="s">
        <v>18558</v>
      </c>
    </row>
    <row r="6778" spans="1:12" x14ac:dyDescent="0.2">
      <c r="A6778" s="1">
        <v>43809.715937499997</v>
      </c>
      <c r="B6778" t="s">
        <v>18559</v>
      </c>
      <c r="D6778">
        <v>1</v>
      </c>
      <c r="E6778">
        <v>0</v>
      </c>
      <c r="F6778">
        <v>0</v>
      </c>
      <c r="G6778" t="s">
        <v>18560</v>
      </c>
      <c r="I6778" t="e">
        <f>AlinmaInvest</f>
        <v>#NAME?</v>
      </c>
      <c r="K6778">
        <v>1.2044484285767099E+18</v>
      </c>
      <c r="L6778" t="s">
        <v>18561</v>
      </c>
    </row>
    <row r="6779" spans="1:12" x14ac:dyDescent="0.2">
      <c r="A6779" s="1">
        <v>43809.714398148149</v>
      </c>
      <c r="B6779" t="s">
        <v>18562</v>
      </c>
      <c r="D6779">
        <v>0</v>
      </c>
      <c r="E6779">
        <v>0</v>
      </c>
      <c r="F6779">
        <v>0</v>
      </c>
      <c r="G6779" t="s">
        <v>18563</v>
      </c>
      <c r="K6779">
        <v>1.2044478700044001E+18</v>
      </c>
      <c r="L6779" t="s">
        <v>18564</v>
      </c>
    </row>
    <row r="6780" spans="1:12" x14ac:dyDescent="0.2">
      <c r="A6780" s="1">
        <v>43809.711886574078</v>
      </c>
      <c r="B6780" t="s">
        <v>109</v>
      </c>
      <c r="D6780">
        <v>2</v>
      </c>
      <c r="E6780">
        <v>0</v>
      </c>
      <c r="F6780">
        <v>7</v>
      </c>
      <c r="G6780" t="s">
        <v>18470</v>
      </c>
      <c r="K6780">
        <v>1.2044469608847099E+18</v>
      </c>
      <c r="L6780" t="s">
        <v>18565</v>
      </c>
    </row>
    <row r="6781" spans="1:12" x14ac:dyDescent="0.2">
      <c r="A6781" s="1">
        <v>43809.705381944441</v>
      </c>
      <c r="B6781" t="s">
        <v>18566</v>
      </c>
      <c r="D6781">
        <v>0</v>
      </c>
      <c r="E6781">
        <v>0</v>
      </c>
      <c r="F6781">
        <v>0</v>
      </c>
      <c r="G6781" t="s">
        <v>18567</v>
      </c>
      <c r="K6781">
        <v>1.2044446016853E+18</v>
      </c>
      <c r="L6781" t="s">
        <v>18568</v>
      </c>
    </row>
    <row r="6782" spans="1:12" x14ac:dyDescent="0.2">
      <c r="A6782" s="1">
        <v>43809.700069444443</v>
      </c>
      <c r="B6782" t="s">
        <v>18569</v>
      </c>
      <c r="C6782" t="s">
        <v>750</v>
      </c>
      <c r="D6782">
        <v>0</v>
      </c>
      <c r="E6782">
        <v>0</v>
      </c>
      <c r="F6782">
        <v>0</v>
      </c>
      <c r="G6782" t="s">
        <v>2285</v>
      </c>
      <c r="K6782">
        <v>1.2044426794903301E+18</v>
      </c>
      <c r="L6782" t="s">
        <v>18570</v>
      </c>
    </row>
    <row r="6783" spans="1:12" x14ac:dyDescent="0.2">
      <c r="A6783" s="1">
        <v>43809.696793981479</v>
      </c>
      <c r="B6783" t="s">
        <v>18571</v>
      </c>
      <c r="D6783">
        <v>0</v>
      </c>
      <c r="E6783">
        <v>3</v>
      </c>
      <c r="F6783">
        <v>2</v>
      </c>
      <c r="G6783" t="s">
        <v>18572</v>
      </c>
      <c r="K6783">
        <v>1.2044414909545999E+18</v>
      </c>
      <c r="L6783" t="s">
        <v>18573</v>
      </c>
    </row>
    <row r="6784" spans="1:12" x14ac:dyDescent="0.2">
      <c r="A6784" s="1">
        <v>43809.686597222222</v>
      </c>
      <c r="B6784" t="s">
        <v>18574</v>
      </c>
      <c r="D6784">
        <v>1</v>
      </c>
      <c r="E6784">
        <v>0</v>
      </c>
      <c r="F6784">
        <v>0</v>
      </c>
      <c r="G6784" t="s">
        <v>18575</v>
      </c>
      <c r="K6784">
        <v>1.2044377968003799E+18</v>
      </c>
      <c r="L6784" t="s">
        <v>18576</v>
      </c>
    </row>
    <row r="6785" spans="1:12" x14ac:dyDescent="0.2">
      <c r="A6785" s="1">
        <v>43809.686597222222</v>
      </c>
      <c r="B6785" t="s">
        <v>10319</v>
      </c>
      <c r="C6785" t="s">
        <v>18577</v>
      </c>
      <c r="D6785">
        <v>0</v>
      </c>
      <c r="E6785">
        <v>0</v>
      </c>
      <c r="F6785">
        <v>0</v>
      </c>
      <c r="G6785" t="s">
        <v>18578</v>
      </c>
      <c r="K6785">
        <v>1.2044377954624E+18</v>
      </c>
      <c r="L6785" t="s">
        <v>18579</v>
      </c>
    </row>
    <row r="6786" spans="1:12" x14ac:dyDescent="0.2">
      <c r="A6786" s="1">
        <v>43809.677083333336</v>
      </c>
      <c r="B6786" t="s">
        <v>18580</v>
      </c>
      <c r="D6786">
        <v>0</v>
      </c>
      <c r="E6786">
        <v>2</v>
      </c>
      <c r="F6786">
        <v>2</v>
      </c>
      <c r="G6786" t="s">
        <v>18581</v>
      </c>
      <c r="K6786">
        <v>1.20443434699792E+18</v>
      </c>
      <c r="L6786" t="s">
        <v>18582</v>
      </c>
    </row>
    <row r="6787" spans="1:12" x14ac:dyDescent="0.2">
      <c r="A6787" s="1">
        <v>43809.674942129626</v>
      </c>
      <c r="B6787" t="s">
        <v>1572</v>
      </c>
      <c r="D6787">
        <v>1</v>
      </c>
      <c r="E6787">
        <v>32</v>
      </c>
      <c r="F6787">
        <v>36</v>
      </c>
      <c r="G6787" t="s">
        <v>18583</v>
      </c>
      <c r="K6787">
        <v>1.2044335718443699E+18</v>
      </c>
      <c r="L6787" t="s">
        <v>18584</v>
      </c>
    </row>
    <row r="6788" spans="1:12" x14ac:dyDescent="0.2">
      <c r="A6788" s="1">
        <v>43809.672175925924</v>
      </c>
      <c r="B6788" t="s">
        <v>18585</v>
      </c>
      <c r="C6788" t="s">
        <v>18586</v>
      </c>
      <c r="D6788">
        <v>2</v>
      </c>
      <c r="E6788">
        <v>0</v>
      </c>
      <c r="F6788">
        <v>0</v>
      </c>
      <c r="G6788" t="s">
        <v>18587</v>
      </c>
      <c r="K6788">
        <v>1.2044325699090701E+18</v>
      </c>
      <c r="L6788" t="s">
        <v>18588</v>
      </c>
    </row>
    <row r="6789" spans="1:12" x14ac:dyDescent="0.2">
      <c r="A6789" s="1">
        <v>43809.670312499999</v>
      </c>
      <c r="B6789" t="s">
        <v>18589</v>
      </c>
      <c r="D6789">
        <v>0</v>
      </c>
      <c r="E6789">
        <v>0</v>
      </c>
      <c r="F6789">
        <v>0</v>
      </c>
      <c r="G6789" t="s">
        <v>18590</v>
      </c>
      <c r="J6789" t="s">
        <v>18591</v>
      </c>
      <c r="K6789">
        <v>1.2044318932419599E+18</v>
      </c>
      <c r="L6789" t="s">
        <v>18592</v>
      </c>
    </row>
    <row r="6790" spans="1:12" x14ac:dyDescent="0.2">
      <c r="A6790" s="1">
        <v>43809.667523148149</v>
      </c>
      <c r="B6790" t="s">
        <v>18593</v>
      </c>
      <c r="D6790">
        <v>1</v>
      </c>
      <c r="E6790">
        <v>0</v>
      </c>
      <c r="F6790">
        <v>1</v>
      </c>
      <c r="G6790" t="s">
        <v>18594</v>
      </c>
      <c r="K6790">
        <v>1.20443088210851E+18</v>
      </c>
      <c r="L6790" t="s">
        <v>18595</v>
      </c>
    </row>
    <row r="6791" spans="1:12" x14ac:dyDescent="0.2">
      <c r="A6791" s="1">
        <v>43809.663657407407</v>
      </c>
      <c r="B6791" t="s">
        <v>18596</v>
      </c>
      <c r="D6791">
        <v>2</v>
      </c>
      <c r="E6791">
        <v>0</v>
      </c>
      <c r="F6791">
        <v>0</v>
      </c>
      <c r="G6791" t="s">
        <v>18597</v>
      </c>
      <c r="K6791">
        <v>1.2044294807706501E+18</v>
      </c>
      <c r="L6791" t="s">
        <v>18598</v>
      </c>
    </row>
    <row r="6792" spans="1:12" x14ac:dyDescent="0.2">
      <c r="A6792" s="1">
        <v>43809.66064814815</v>
      </c>
      <c r="B6792" t="s">
        <v>18599</v>
      </c>
      <c r="C6792" t="s">
        <v>18600</v>
      </c>
      <c r="D6792">
        <v>1</v>
      </c>
      <c r="E6792">
        <v>0</v>
      </c>
      <c r="F6792">
        <v>0</v>
      </c>
      <c r="G6792" t="s">
        <v>18601</v>
      </c>
      <c r="K6792">
        <v>1.2044283901803E+18</v>
      </c>
      <c r="L6792" t="s">
        <v>18602</v>
      </c>
    </row>
    <row r="6793" spans="1:12" x14ac:dyDescent="0.2">
      <c r="A6793" s="1">
        <v>43809.659513888888</v>
      </c>
      <c r="B6793" t="s">
        <v>18603</v>
      </c>
      <c r="D6793">
        <v>0</v>
      </c>
      <c r="E6793">
        <v>0</v>
      </c>
      <c r="F6793">
        <v>0</v>
      </c>
      <c r="G6793" t="s">
        <v>18604</v>
      </c>
      <c r="I6793" t="e">
        <f>abu_saleh_0</f>
        <v>#NAME?</v>
      </c>
      <c r="K6793">
        <v>1.2044279814159401E+18</v>
      </c>
      <c r="L6793" t="s">
        <v>18605</v>
      </c>
    </row>
    <row r="6794" spans="1:12" x14ac:dyDescent="0.2">
      <c r="A6794" s="1">
        <v>43809.655081018522</v>
      </c>
      <c r="B6794" t="s">
        <v>10319</v>
      </c>
      <c r="C6794" t="s">
        <v>18577</v>
      </c>
      <c r="D6794">
        <v>0</v>
      </c>
      <c r="E6794">
        <v>0</v>
      </c>
      <c r="F6794">
        <v>0</v>
      </c>
      <c r="G6794" t="s">
        <v>18606</v>
      </c>
      <c r="K6794">
        <v>1.20442637494306E+18</v>
      </c>
      <c r="L6794" t="s">
        <v>18607</v>
      </c>
    </row>
    <row r="6795" spans="1:12" x14ac:dyDescent="0.2">
      <c r="A6795" s="1">
        <v>43809.650752314818</v>
      </c>
      <c r="B6795" t="s">
        <v>8124</v>
      </c>
      <c r="D6795">
        <v>0</v>
      </c>
      <c r="E6795">
        <v>0</v>
      </c>
      <c r="F6795">
        <v>0</v>
      </c>
      <c r="G6795" t="s">
        <v>18608</v>
      </c>
      <c r="K6795">
        <v>1.20442480640752E+18</v>
      </c>
      <c r="L6795" t="s">
        <v>18609</v>
      </c>
    </row>
    <row r="6796" spans="1:12" x14ac:dyDescent="0.2">
      <c r="A6796" s="1">
        <v>43809.650659722225</v>
      </c>
      <c r="B6796" t="s">
        <v>8127</v>
      </c>
      <c r="D6796">
        <v>0</v>
      </c>
      <c r="E6796">
        <v>0</v>
      </c>
      <c r="F6796">
        <v>1</v>
      </c>
      <c r="G6796" t="s">
        <v>18608</v>
      </c>
      <c r="K6796">
        <v>1.2044247742581801E+18</v>
      </c>
      <c r="L6796" t="s">
        <v>18610</v>
      </c>
    </row>
    <row r="6797" spans="1:12" x14ac:dyDescent="0.2">
      <c r="A6797" s="1">
        <v>43809.65011574074</v>
      </c>
      <c r="B6797" t="s">
        <v>2137</v>
      </c>
      <c r="D6797">
        <v>0</v>
      </c>
      <c r="E6797">
        <v>0</v>
      </c>
      <c r="F6797">
        <v>0</v>
      </c>
      <c r="G6797" t="s">
        <v>18611</v>
      </c>
      <c r="K6797">
        <v>1.20442457599341E+18</v>
      </c>
      <c r="L6797" t="s">
        <v>18612</v>
      </c>
    </row>
    <row r="6798" spans="1:12" x14ac:dyDescent="0.2">
      <c r="A6798" s="1">
        <v>43809.649131944447</v>
      </c>
      <c r="B6798" t="s">
        <v>18613</v>
      </c>
      <c r="D6798">
        <v>0</v>
      </c>
      <c r="E6798">
        <v>0</v>
      </c>
      <c r="F6798">
        <v>0</v>
      </c>
      <c r="G6798" t="s">
        <v>18614</v>
      </c>
      <c r="K6798">
        <v>1.20442422016125E+18</v>
      </c>
      <c r="L6798" t="s">
        <v>18615</v>
      </c>
    </row>
    <row r="6799" spans="1:12" x14ac:dyDescent="0.2">
      <c r="A6799" s="1">
        <v>43809.648472222223</v>
      </c>
      <c r="B6799" t="s">
        <v>17228</v>
      </c>
      <c r="D6799">
        <v>0</v>
      </c>
      <c r="E6799">
        <v>0</v>
      </c>
      <c r="F6799">
        <v>0</v>
      </c>
      <c r="G6799" t="s">
        <v>18616</v>
      </c>
      <c r="K6799">
        <v>1.20442397853583E+18</v>
      </c>
      <c r="L6799" t="s">
        <v>18617</v>
      </c>
    </row>
    <row r="6800" spans="1:12" x14ac:dyDescent="0.2">
      <c r="A6800" s="1">
        <v>43809.645601851851</v>
      </c>
      <c r="B6800" t="s">
        <v>2849</v>
      </c>
      <c r="D6800">
        <v>0</v>
      </c>
      <c r="E6800">
        <v>0</v>
      </c>
      <c r="F6800">
        <v>0</v>
      </c>
      <c r="G6800" t="s">
        <v>18618</v>
      </c>
      <c r="K6800">
        <v>1.2044229402568801E+18</v>
      </c>
      <c r="L6800" t="s">
        <v>18619</v>
      </c>
    </row>
    <row r="6801" spans="1:12" x14ac:dyDescent="0.2">
      <c r="A6801" s="1">
        <v>43809.632974537039</v>
      </c>
      <c r="B6801" t="s">
        <v>18620</v>
      </c>
      <c r="C6801" t="s">
        <v>18621</v>
      </c>
      <c r="D6801">
        <v>0</v>
      </c>
      <c r="E6801">
        <v>0</v>
      </c>
      <c r="F6801">
        <v>0</v>
      </c>
      <c r="G6801" t="s">
        <v>18622</v>
      </c>
      <c r="K6801">
        <v>1.2044183625639099E+18</v>
      </c>
      <c r="L6801" t="s">
        <v>18623</v>
      </c>
    </row>
    <row r="6802" spans="1:12" x14ac:dyDescent="0.2">
      <c r="A6802" s="1">
        <v>43809.625821759262</v>
      </c>
      <c r="B6802" t="s">
        <v>18624</v>
      </c>
      <c r="D6802">
        <v>0</v>
      </c>
      <c r="E6802">
        <v>0</v>
      </c>
      <c r="F6802">
        <v>0</v>
      </c>
      <c r="G6802" t="s">
        <v>2285</v>
      </c>
      <c r="K6802">
        <v>1.2044157717087501E+18</v>
      </c>
      <c r="L6802" t="s">
        <v>18625</v>
      </c>
    </row>
    <row r="6803" spans="1:12" x14ac:dyDescent="0.2">
      <c r="A6803" s="1">
        <v>43809.616168981483</v>
      </c>
      <c r="B6803" t="s">
        <v>18626</v>
      </c>
      <c r="D6803">
        <v>0</v>
      </c>
      <c r="E6803">
        <v>0</v>
      </c>
      <c r="F6803">
        <v>0</v>
      </c>
      <c r="G6803" t="s">
        <v>18627</v>
      </c>
      <c r="K6803">
        <v>1.2044122724932101E+18</v>
      </c>
      <c r="L6803" t="s">
        <v>18628</v>
      </c>
    </row>
    <row r="6804" spans="1:12" x14ac:dyDescent="0.2">
      <c r="A6804" s="1">
        <v>43809.613287037035</v>
      </c>
      <c r="B6804" t="s">
        <v>18629</v>
      </c>
      <c r="D6804">
        <v>0</v>
      </c>
      <c r="E6804">
        <v>0</v>
      </c>
      <c r="F6804">
        <v>0</v>
      </c>
      <c r="G6804" t="s">
        <v>18630</v>
      </c>
      <c r="K6804">
        <v>1.2044112293698099E+18</v>
      </c>
      <c r="L6804" t="s">
        <v>18631</v>
      </c>
    </row>
    <row r="6805" spans="1:12" x14ac:dyDescent="0.2">
      <c r="A6805" s="1">
        <v>43809.608842592592</v>
      </c>
      <c r="B6805" t="s">
        <v>4965</v>
      </c>
      <c r="D6805">
        <v>0</v>
      </c>
      <c r="E6805">
        <v>0</v>
      </c>
      <c r="F6805">
        <v>1</v>
      </c>
      <c r="G6805" t="s">
        <v>18632</v>
      </c>
      <c r="I6805" t="e">
        <f>AlRajhiBankCare</f>
        <v>#NAME?</v>
      </c>
      <c r="K6805">
        <v>1.2044096196422899E+18</v>
      </c>
      <c r="L6805" t="s">
        <v>18633</v>
      </c>
    </row>
    <row r="6806" spans="1:12" x14ac:dyDescent="0.2">
      <c r="A6806" s="1">
        <v>43809.607546296298</v>
      </c>
      <c r="B6806" t="s">
        <v>18634</v>
      </c>
      <c r="D6806">
        <v>0</v>
      </c>
      <c r="E6806">
        <v>1</v>
      </c>
      <c r="F6806">
        <v>0</v>
      </c>
      <c r="G6806" t="s">
        <v>18635</v>
      </c>
      <c r="K6806">
        <v>1.2044091486133499E+18</v>
      </c>
      <c r="L6806" t="s">
        <v>18636</v>
      </c>
    </row>
    <row r="6807" spans="1:12" x14ac:dyDescent="0.2">
      <c r="A6807" s="1">
        <v>43809.601805555554</v>
      </c>
      <c r="B6807" t="s">
        <v>4965</v>
      </c>
      <c r="D6807">
        <v>1</v>
      </c>
      <c r="E6807">
        <v>1</v>
      </c>
      <c r="F6807">
        <v>5</v>
      </c>
      <c r="G6807" t="s">
        <v>18637</v>
      </c>
      <c r="K6807">
        <v>1.2044070685029601E+18</v>
      </c>
      <c r="L6807" t="s">
        <v>18638</v>
      </c>
    </row>
    <row r="6808" spans="1:12" x14ac:dyDescent="0.2">
      <c r="A6808" s="1">
        <v>43809.599050925928</v>
      </c>
      <c r="B6808" t="s">
        <v>1930</v>
      </c>
      <c r="D6808">
        <v>0</v>
      </c>
      <c r="E6808">
        <v>0</v>
      </c>
      <c r="F6808">
        <v>0</v>
      </c>
      <c r="G6808" t="s">
        <v>18639</v>
      </c>
      <c r="K6808">
        <v>1.2044060682200801E+18</v>
      </c>
      <c r="L6808" t="s">
        <v>18640</v>
      </c>
    </row>
    <row r="6809" spans="1:12" x14ac:dyDescent="0.2">
      <c r="A6809" s="1">
        <v>43809.594328703701</v>
      </c>
      <c r="B6809" t="s">
        <v>18641</v>
      </c>
      <c r="D6809">
        <v>1</v>
      </c>
      <c r="E6809">
        <v>10</v>
      </c>
      <c r="F6809">
        <v>22</v>
      </c>
      <c r="G6809" t="s">
        <v>18642</v>
      </c>
      <c r="J6809" t="s">
        <v>9659</v>
      </c>
      <c r="K6809">
        <v>1.20440435774112E+18</v>
      </c>
      <c r="L6809" t="s">
        <v>18643</v>
      </c>
    </row>
    <row r="6810" spans="1:12" x14ac:dyDescent="0.2">
      <c r="A6810" s="1">
        <v>43809.575613425928</v>
      </c>
      <c r="B6810" t="s">
        <v>18644</v>
      </c>
      <c r="C6810" t="s">
        <v>1572</v>
      </c>
      <c r="D6810">
        <v>1</v>
      </c>
      <c r="E6810">
        <v>4</v>
      </c>
      <c r="F6810">
        <v>17</v>
      </c>
      <c r="G6810" t="s">
        <v>18645</v>
      </c>
      <c r="I6810" t="e">
        <f>WejdanAllhaid</f>
        <v>#NAME?</v>
      </c>
      <c r="K6810">
        <v>1.2043975758703301E+18</v>
      </c>
      <c r="L6810" t="s">
        <v>18646</v>
      </c>
    </row>
    <row r="6811" spans="1:12" x14ac:dyDescent="0.2">
      <c r="A6811" s="1">
        <v>43809.571805555555</v>
      </c>
      <c r="B6811" t="s">
        <v>8124</v>
      </c>
      <c r="D6811">
        <v>0</v>
      </c>
      <c r="E6811">
        <v>1</v>
      </c>
      <c r="F6811">
        <v>0</v>
      </c>
      <c r="G6811" t="s">
        <v>18647</v>
      </c>
      <c r="K6811">
        <v>1.20439619567165E+18</v>
      </c>
      <c r="L6811" t="s">
        <v>18648</v>
      </c>
    </row>
    <row r="6812" spans="1:12" x14ac:dyDescent="0.2">
      <c r="A6812" s="1">
        <v>43809.571747685186</v>
      </c>
      <c r="B6812" t="s">
        <v>8127</v>
      </c>
      <c r="D6812">
        <v>0</v>
      </c>
      <c r="E6812">
        <v>1</v>
      </c>
      <c r="F6812">
        <v>0</v>
      </c>
      <c r="G6812" t="s">
        <v>18649</v>
      </c>
      <c r="K6812">
        <v>1.20439617646589E+18</v>
      </c>
      <c r="L6812" t="s">
        <v>18650</v>
      </c>
    </row>
    <row r="6813" spans="1:12" x14ac:dyDescent="0.2">
      <c r="A6813" s="1">
        <v>43809.568865740737</v>
      </c>
      <c r="B6813" t="s">
        <v>1572</v>
      </c>
      <c r="D6813">
        <v>4</v>
      </c>
      <c r="E6813">
        <v>31</v>
      </c>
      <c r="F6813">
        <v>22</v>
      </c>
      <c r="G6813" t="s">
        <v>18651</v>
      </c>
      <c r="K6813">
        <v>1.2043951315893399E+18</v>
      </c>
      <c r="L6813" t="s">
        <v>18652</v>
      </c>
    </row>
    <row r="6814" spans="1:12" x14ac:dyDescent="0.2">
      <c r="A6814" s="1">
        <v>43809.566782407404</v>
      </c>
      <c r="B6814" t="s">
        <v>90</v>
      </c>
      <c r="D6814">
        <v>7</v>
      </c>
      <c r="E6814">
        <v>13</v>
      </c>
      <c r="F6814">
        <v>19</v>
      </c>
      <c r="G6814" t="s">
        <v>18653</v>
      </c>
      <c r="K6814">
        <v>1.20439437682014E+18</v>
      </c>
      <c r="L6814" t="s">
        <v>18654</v>
      </c>
    </row>
    <row r="6815" spans="1:12" x14ac:dyDescent="0.2">
      <c r="A6815" s="1">
        <v>43809.564756944441</v>
      </c>
      <c r="B6815" t="s">
        <v>1346</v>
      </c>
      <c r="D6815">
        <v>0</v>
      </c>
      <c r="E6815">
        <v>2</v>
      </c>
      <c r="F6815">
        <v>2</v>
      </c>
      <c r="G6815" t="s">
        <v>18655</v>
      </c>
      <c r="K6815">
        <v>1.2043936420535099E+18</v>
      </c>
      <c r="L6815" t="s">
        <v>18656</v>
      </c>
    </row>
    <row r="6816" spans="1:12" x14ac:dyDescent="0.2">
      <c r="A6816" s="1">
        <v>43809.561967592592</v>
      </c>
      <c r="B6816" t="s">
        <v>18657</v>
      </c>
      <c r="C6816" t="s">
        <v>18658</v>
      </c>
      <c r="D6816">
        <v>0</v>
      </c>
      <c r="E6816">
        <v>0</v>
      </c>
      <c r="F6816">
        <v>0</v>
      </c>
      <c r="G6816" t="s">
        <v>18659</v>
      </c>
      <c r="K6816">
        <v>1.2043926316205499E+18</v>
      </c>
      <c r="L6816" t="s">
        <v>18660</v>
      </c>
    </row>
    <row r="6817" spans="1:12" x14ac:dyDescent="0.2">
      <c r="A6817" s="1">
        <v>43809.560868055552</v>
      </c>
      <c r="B6817" t="s">
        <v>6161</v>
      </c>
      <c r="D6817">
        <v>9</v>
      </c>
      <c r="E6817">
        <v>3</v>
      </c>
      <c r="F6817">
        <v>3</v>
      </c>
      <c r="G6817" t="s">
        <v>18661</v>
      </c>
      <c r="K6817">
        <v>1.2043922330358001E+18</v>
      </c>
      <c r="L6817" t="s">
        <v>18662</v>
      </c>
    </row>
    <row r="6818" spans="1:12" x14ac:dyDescent="0.2">
      <c r="A6818" s="1">
        <v>43809.556539351855</v>
      </c>
      <c r="B6818" t="s">
        <v>3401</v>
      </c>
      <c r="D6818">
        <v>1</v>
      </c>
      <c r="E6818">
        <v>2</v>
      </c>
      <c r="F6818">
        <v>2</v>
      </c>
      <c r="G6818" t="s">
        <v>18663</v>
      </c>
      <c r="I6818" t="e">
        <f>Saudi_Aramco</f>
        <v>#NAME?</v>
      </c>
      <c r="K6818">
        <v>1.20439066516303E+18</v>
      </c>
      <c r="L6818" t="s">
        <v>18664</v>
      </c>
    </row>
    <row r="6819" spans="1:12" x14ac:dyDescent="0.2">
      <c r="A6819" s="1">
        <v>43809.554872685185</v>
      </c>
      <c r="B6819" t="s">
        <v>1175</v>
      </c>
      <c r="D6819">
        <v>0</v>
      </c>
      <c r="E6819">
        <v>2</v>
      </c>
      <c r="F6819">
        <v>2</v>
      </c>
      <c r="G6819" t="s">
        <v>18665</v>
      </c>
      <c r="K6819">
        <v>1.2043900599711601E+18</v>
      </c>
      <c r="L6819" t="s">
        <v>18666</v>
      </c>
    </row>
    <row r="6820" spans="1:12" x14ac:dyDescent="0.2">
      <c r="A6820" s="1">
        <v>43809.547592592593</v>
      </c>
      <c r="B6820" t="s">
        <v>1747</v>
      </c>
      <c r="D6820">
        <v>2</v>
      </c>
      <c r="E6820">
        <v>0</v>
      </c>
      <c r="F6820">
        <v>2</v>
      </c>
      <c r="G6820" t="s">
        <v>18667</v>
      </c>
      <c r="K6820">
        <v>1.2043874200762099E+18</v>
      </c>
      <c r="L6820" t="s">
        <v>18668</v>
      </c>
    </row>
    <row r="6821" spans="1:12" x14ac:dyDescent="0.2">
      <c r="A6821" s="1">
        <v>43809.546851851854</v>
      </c>
      <c r="B6821" t="s">
        <v>18164</v>
      </c>
      <c r="D6821">
        <v>4</v>
      </c>
      <c r="E6821">
        <v>3</v>
      </c>
      <c r="F6821">
        <v>4</v>
      </c>
      <c r="G6821" t="s">
        <v>18669</v>
      </c>
      <c r="K6821">
        <v>1.2043871556253299E+18</v>
      </c>
      <c r="L6821" t="s">
        <v>18670</v>
      </c>
    </row>
    <row r="6822" spans="1:12" x14ac:dyDescent="0.2">
      <c r="A6822" s="1">
        <v>43809.542708333334</v>
      </c>
      <c r="B6822" t="s">
        <v>18671</v>
      </c>
      <c r="D6822">
        <v>0</v>
      </c>
      <c r="E6822">
        <v>0</v>
      </c>
      <c r="F6822">
        <v>0</v>
      </c>
      <c r="G6822" t="s">
        <v>18672</v>
      </c>
      <c r="K6822">
        <v>1.20438565262161E+18</v>
      </c>
      <c r="L6822" t="s">
        <v>18673</v>
      </c>
    </row>
    <row r="6823" spans="1:12" x14ac:dyDescent="0.2">
      <c r="A6823" s="1">
        <v>43809.540196759262</v>
      </c>
      <c r="B6823" t="s">
        <v>18674</v>
      </c>
      <c r="D6823">
        <v>0</v>
      </c>
      <c r="E6823">
        <v>1</v>
      </c>
      <c r="F6823">
        <v>3</v>
      </c>
      <c r="G6823" t="s">
        <v>18675</v>
      </c>
      <c r="K6823">
        <v>1.20438474117838E+18</v>
      </c>
      <c r="L6823" t="s">
        <v>18676</v>
      </c>
    </row>
    <row r="6824" spans="1:12" x14ac:dyDescent="0.2">
      <c r="A6824" s="1">
        <v>43809.54005787037</v>
      </c>
      <c r="B6824" t="s">
        <v>18677</v>
      </c>
      <c r="D6824">
        <v>0</v>
      </c>
      <c r="E6824">
        <v>0</v>
      </c>
      <c r="F6824">
        <v>0</v>
      </c>
      <c r="G6824" t="s">
        <v>18678</v>
      </c>
      <c r="K6824">
        <v>1.2043846897437E+18</v>
      </c>
      <c r="L6824" t="s">
        <v>18679</v>
      </c>
    </row>
    <row r="6825" spans="1:12" x14ac:dyDescent="0.2">
      <c r="A6825" s="1">
        <v>43809.539930555555</v>
      </c>
      <c r="B6825" t="s">
        <v>18677</v>
      </c>
      <c r="D6825">
        <v>1</v>
      </c>
      <c r="E6825">
        <v>0</v>
      </c>
      <c r="F6825">
        <v>0</v>
      </c>
      <c r="G6825" t="s">
        <v>18680</v>
      </c>
      <c r="K6825">
        <v>1.2043846455859999E+18</v>
      </c>
      <c r="L6825" t="s">
        <v>18681</v>
      </c>
    </row>
    <row r="6826" spans="1:12" x14ac:dyDescent="0.2">
      <c r="A6826" s="1">
        <v>43809.539826388886</v>
      </c>
      <c r="B6826" t="s">
        <v>1175</v>
      </c>
      <c r="D6826">
        <v>0</v>
      </c>
      <c r="E6826">
        <v>1</v>
      </c>
      <c r="F6826">
        <v>5</v>
      </c>
      <c r="G6826" t="s">
        <v>18682</v>
      </c>
      <c r="K6826">
        <v>1.20438460556814E+18</v>
      </c>
      <c r="L6826" t="s">
        <v>18683</v>
      </c>
    </row>
    <row r="6827" spans="1:12" x14ac:dyDescent="0.2">
      <c r="A6827" s="1">
        <v>43809.539803240739</v>
      </c>
      <c r="B6827" t="s">
        <v>223</v>
      </c>
      <c r="D6827">
        <v>2</v>
      </c>
      <c r="E6827">
        <v>2</v>
      </c>
      <c r="F6827">
        <v>1</v>
      </c>
      <c r="G6827" t="s">
        <v>18684</v>
      </c>
      <c r="K6827">
        <v>1.2043846007950899E+18</v>
      </c>
      <c r="L6827" t="s">
        <v>18685</v>
      </c>
    </row>
    <row r="6828" spans="1:12" x14ac:dyDescent="0.2">
      <c r="A6828" s="1">
        <v>43809.539722222224</v>
      </c>
      <c r="B6828" t="s">
        <v>18686</v>
      </c>
      <c r="D6828">
        <v>2</v>
      </c>
      <c r="E6828">
        <v>0</v>
      </c>
      <c r="F6828">
        <v>1</v>
      </c>
      <c r="G6828" t="s">
        <v>18687</v>
      </c>
      <c r="K6828">
        <v>1.20438456866672E+18</v>
      </c>
      <c r="L6828" t="s">
        <v>18688</v>
      </c>
    </row>
    <row r="6829" spans="1:12" x14ac:dyDescent="0.2">
      <c r="A6829" s="1">
        <v>43809.539513888885</v>
      </c>
      <c r="B6829" t="s">
        <v>40</v>
      </c>
      <c r="D6829">
        <v>5</v>
      </c>
      <c r="E6829">
        <v>8</v>
      </c>
      <c r="F6829">
        <v>19</v>
      </c>
      <c r="G6829" t="s">
        <v>18689</v>
      </c>
      <c r="K6829">
        <v>1.2043844936641101E+18</v>
      </c>
      <c r="L6829" t="s">
        <v>18690</v>
      </c>
    </row>
    <row r="6830" spans="1:12" x14ac:dyDescent="0.2">
      <c r="A6830" s="1">
        <v>43809.53943287037</v>
      </c>
      <c r="B6830" t="s">
        <v>223</v>
      </c>
      <c r="D6830">
        <v>3</v>
      </c>
      <c r="E6830">
        <v>1</v>
      </c>
      <c r="F6830">
        <v>1</v>
      </c>
      <c r="G6830" t="s">
        <v>18691</v>
      </c>
      <c r="K6830">
        <v>1.2043844637671199E+18</v>
      </c>
      <c r="L6830" t="s">
        <v>18692</v>
      </c>
    </row>
    <row r="6831" spans="1:12" x14ac:dyDescent="0.2">
      <c r="A6831" s="1">
        <v>43809.539270833331</v>
      </c>
      <c r="B6831" t="s">
        <v>1175</v>
      </c>
      <c r="D6831">
        <v>1</v>
      </c>
      <c r="E6831">
        <v>2</v>
      </c>
      <c r="F6831">
        <v>9</v>
      </c>
      <c r="G6831" t="s">
        <v>18693</v>
      </c>
      <c r="K6831">
        <v>1.2043844074796201E+18</v>
      </c>
      <c r="L6831" t="s">
        <v>18694</v>
      </c>
    </row>
    <row r="6832" spans="1:12" x14ac:dyDescent="0.2">
      <c r="A6832" s="1">
        <v>43809.539259259262</v>
      </c>
      <c r="B6832" t="s">
        <v>18695</v>
      </c>
      <c r="C6832" t="s">
        <v>76</v>
      </c>
      <c r="D6832">
        <v>0</v>
      </c>
      <c r="E6832">
        <v>0</v>
      </c>
      <c r="F6832">
        <v>0</v>
      </c>
      <c r="G6832" t="s">
        <v>18696</v>
      </c>
      <c r="K6832">
        <v>1.20438440331888E+18</v>
      </c>
      <c r="L6832" t="s">
        <v>18697</v>
      </c>
    </row>
    <row r="6833" spans="1:12" x14ac:dyDescent="0.2">
      <c r="A6833" s="1">
        <v>43809.538055555553</v>
      </c>
      <c r="B6833" t="s">
        <v>18698</v>
      </c>
      <c r="D6833">
        <v>0</v>
      </c>
      <c r="E6833">
        <v>3</v>
      </c>
      <c r="F6833">
        <v>4</v>
      </c>
      <c r="G6833" t="s">
        <v>18699</v>
      </c>
      <c r="K6833">
        <v>1.2043839649511401E+18</v>
      </c>
      <c r="L6833" t="s">
        <v>18700</v>
      </c>
    </row>
    <row r="6834" spans="1:12" x14ac:dyDescent="0.2">
      <c r="A6834" s="1">
        <v>43809.53738425926</v>
      </c>
      <c r="B6834" t="s">
        <v>13886</v>
      </c>
      <c r="D6834">
        <v>4</v>
      </c>
      <c r="E6834">
        <v>15</v>
      </c>
      <c r="F6834">
        <v>25</v>
      </c>
      <c r="G6834" t="s">
        <v>18701</v>
      </c>
      <c r="K6834">
        <v>1.2043837247266199E+18</v>
      </c>
      <c r="L6834" t="s">
        <v>18702</v>
      </c>
    </row>
    <row r="6835" spans="1:12" x14ac:dyDescent="0.2">
      <c r="A6835" s="1">
        <v>43809.537245370368</v>
      </c>
      <c r="B6835" t="s">
        <v>18703</v>
      </c>
      <c r="D6835">
        <v>0</v>
      </c>
      <c r="E6835">
        <v>0</v>
      </c>
      <c r="F6835">
        <v>0</v>
      </c>
      <c r="G6835" t="s">
        <v>18704</v>
      </c>
      <c r="K6835">
        <v>1.2043836721928901E+18</v>
      </c>
      <c r="L6835" t="s">
        <v>18705</v>
      </c>
    </row>
    <row r="6836" spans="1:12" x14ac:dyDescent="0.2">
      <c r="A6836" s="1">
        <v>43809.535821759258</v>
      </c>
      <c r="B6836" t="s">
        <v>18698</v>
      </c>
      <c r="D6836">
        <v>1</v>
      </c>
      <c r="E6836">
        <v>13</v>
      </c>
      <c r="F6836">
        <v>10</v>
      </c>
      <c r="G6836" t="s">
        <v>18706</v>
      </c>
      <c r="K6836">
        <v>1.2043831548758799E+18</v>
      </c>
      <c r="L6836" t="s">
        <v>18707</v>
      </c>
    </row>
    <row r="6837" spans="1:12" x14ac:dyDescent="0.2">
      <c r="A6837" s="1">
        <v>43809.534583333334</v>
      </c>
      <c r="B6837" t="s">
        <v>18698</v>
      </c>
      <c r="D6837">
        <v>0</v>
      </c>
      <c r="E6837">
        <v>2</v>
      </c>
      <c r="F6837">
        <v>9</v>
      </c>
      <c r="G6837" t="s">
        <v>18708</v>
      </c>
      <c r="K6837">
        <v>1.2043827056491599E+18</v>
      </c>
      <c r="L6837" t="s">
        <v>18709</v>
      </c>
    </row>
    <row r="6838" spans="1:12" x14ac:dyDescent="0.2">
      <c r="A6838" s="1">
        <v>43809.533125000002</v>
      </c>
      <c r="B6838" t="s">
        <v>6161</v>
      </c>
      <c r="D6838">
        <v>7</v>
      </c>
      <c r="E6838">
        <v>5</v>
      </c>
      <c r="F6838">
        <v>4</v>
      </c>
      <c r="G6838" t="s">
        <v>18710</v>
      </c>
      <c r="K6838">
        <v>1.2043821809668301E+18</v>
      </c>
      <c r="L6838" t="s">
        <v>18711</v>
      </c>
    </row>
    <row r="6839" spans="1:12" x14ac:dyDescent="0.2">
      <c r="A6839" s="1">
        <v>43809.529050925928</v>
      </c>
      <c r="B6839" t="s">
        <v>182</v>
      </c>
      <c r="C6839" t="s">
        <v>18712</v>
      </c>
      <c r="D6839">
        <v>1</v>
      </c>
      <c r="E6839">
        <v>2</v>
      </c>
      <c r="F6839">
        <v>0</v>
      </c>
      <c r="G6839" t="s">
        <v>18713</v>
      </c>
      <c r="K6839">
        <v>1.20438070223566E+18</v>
      </c>
      <c r="L6839" t="s">
        <v>18714</v>
      </c>
    </row>
    <row r="6840" spans="1:12" x14ac:dyDescent="0.2">
      <c r="A6840" s="1">
        <v>43809.526759259257</v>
      </c>
      <c r="B6840" t="s">
        <v>18634</v>
      </c>
      <c r="D6840">
        <v>0</v>
      </c>
      <c r="E6840">
        <v>1</v>
      </c>
      <c r="F6840">
        <v>0</v>
      </c>
      <c r="G6840" t="s">
        <v>18715</v>
      </c>
      <c r="K6840">
        <v>1.2043798736508301E+18</v>
      </c>
      <c r="L6840" t="s">
        <v>18716</v>
      </c>
    </row>
    <row r="6841" spans="1:12" x14ac:dyDescent="0.2">
      <c r="A6841" s="1">
        <v>43809.511956018519</v>
      </c>
      <c r="B6841" t="s">
        <v>18717</v>
      </c>
      <c r="D6841">
        <v>1</v>
      </c>
      <c r="E6841">
        <v>0</v>
      </c>
      <c r="F6841">
        <v>0</v>
      </c>
      <c r="G6841" t="e">
        <f>AlinmaBankSA السلام عليكم هل اكتتاب آرامكو موجود حاليا?</f>
        <v>#NAME?</v>
      </c>
      <c r="I6841" t="e">
        <f>AlinmaBankSA</f>
        <v>#NAME?</v>
      </c>
      <c r="K6841">
        <v>1.20437450915282E+18</v>
      </c>
      <c r="L6841" t="s">
        <v>18718</v>
      </c>
    </row>
    <row r="6842" spans="1:12" x14ac:dyDescent="0.2">
      <c r="A6842" s="1">
        <v>43809.510833333334</v>
      </c>
      <c r="B6842" t="s">
        <v>6718</v>
      </c>
      <c r="D6842">
        <v>1</v>
      </c>
      <c r="E6842">
        <v>0</v>
      </c>
      <c r="F6842">
        <v>1</v>
      </c>
      <c r="G6842" t="s">
        <v>18719</v>
      </c>
      <c r="K6842">
        <v>1.20437410223827E+18</v>
      </c>
      <c r="L6842" t="s">
        <v>18720</v>
      </c>
    </row>
    <row r="6843" spans="1:12" x14ac:dyDescent="0.2">
      <c r="A6843" s="1">
        <v>43809.510370370372</v>
      </c>
      <c r="B6843" t="s">
        <v>1898</v>
      </c>
      <c r="D6843">
        <v>3</v>
      </c>
      <c r="E6843">
        <v>5</v>
      </c>
      <c r="F6843">
        <v>7</v>
      </c>
      <c r="G6843" t="s">
        <v>18721</v>
      </c>
      <c r="K6843">
        <v>1.2043739310813199E+18</v>
      </c>
      <c r="L6843" t="s">
        <v>18722</v>
      </c>
    </row>
    <row r="6844" spans="1:12" x14ac:dyDescent="0.2">
      <c r="A6844" s="1">
        <v>43809.509641203702</v>
      </c>
      <c r="B6844" t="s">
        <v>5542</v>
      </c>
      <c r="D6844">
        <v>1</v>
      </c>
      <c r="E6844">
        <v>1</v>
      </c>
      <c r="F6844">
        <v>0</v>
      </c>
      <c r="G6844" t="s">
        <v>18723</v>
      </c>
      <c r="K6844">
        <v>1.20437367015359E+18</v>
      </c>
      <c r="L6844" t="s">
        <v>18724</v>
      </c>
    </row>
    <row r="6845" spans="1:12" x14ac:dyDescent="0.2">
      <c r="A6845" s="1">
        <v>43809.504201388889</v>
      </c>
      <c r="B6845" t="s">
        <v>18424</v>
      </c>
      <c r="D6845">
        <v>0</v>
      </c>
      <c r="E6845">
        <v>0</v>
      </c>
      <c r="F6845">
        <v>0</v>
      </c>
      <c r="G6845" t="s">
        <v>18725</v>
      </c>
      <c r="K6845">
        <v>1.2043716996570299E+18</v>
      </c>
      <c r="L6845" t="s">
        <v>18726</v>
      </c>
    </row>
    <row r="6846" spans="1:12" x14ac:dyDescent="0.2">
      <c r="A6846" s="1">
        <v>43809.503067129626</v>
      </c>
      <c r="B6846" t="s">
        <v>1572</v>
      </c>
      <c r="D6846">
        <v>1</v>
      </c>
      <c r="E6846">
        <v>12</v>
      </c>
      <c r="F6846">
        <v>20</v>
      </c>
      <c r="G6846" t="s">
        <v>18727</v>
      </c>
      <c r="K6846">
        <v>1.2043712853771899E+18</v>
      </c>
      <c r="L6846" t="s">
        <v>18728</v>
      </c>
    </row>
    <row r="6847" spans="1:12" x14ac:dyDescent="0.2">
      <c r="A6847" s="1">
        <v>43809.488796296297</v>
      </c>
      <c r="B6847" t="s">
        <v>8127</v>
      </c>
      <c r="D6847">
        <v>0</v>
      </c>
      <c r="E6847">
        <v>6</v>
      </c>
      <c r="F6847">
        <v>3</v>
      </c>
      <c r="G6847" t="s">
        <v>18729</v>
      </c>
      <c r="K6847">
        <v>1.2043661161323899E+18</v>
      </c>
      <c r="L6847" t="s">
        <v>18730</v>
      </c>
    </row>
    <row r="6848" spans="1:12" x14ac:dyDescent="0.2">
      <c r="A6848" s="1">
        <v>43809.485821759263</v>
      </c>
      <c r="B6848" t="s">
        <v>4970</v>
      </c>
      <c r="D6848">
        <v>0</v>
      </c>
      <c r="E6848">
        <v>0</v>
      </c>
      <c r="F6848">
        <v>0</v>
      </c>
      <c r="G6848" t="s">
        <v>18731</v>
      </c>
      <c r="K6848">
        <v>1.2043650361242701E+18</v>
      </c>
      <c r="L6848" t="s">
        <v>18732</v>
      </c>
    </row>
    <row r="6849" spans="1:12" x14ac:dyDescent="0.2">
      <c r="A6849" s="1">
        <v>43809.480868055558</v>
      </c>
      <c r="B6849" t="s">
        <v>90</v>
      </c>
      <c r="D6849">
        <v>0</v>
      </c>
      <c r="E6849">
        <v>1</v>
      </c>
      <c r="F6849">
        <v>2</v>
      </c>
      <c r="G6849" t="s">
        <v>18733</v>
      </c>
      <c r="K6849">
        <v>1.2043632411845399E+18</v>
      </c>
      <c r="L6849" t="s">
        <v>18734</v>
      </c>
    </row>
    <row r="6850" spans="1:12" x14ac:dyDescent="0.2">
      <c r="A6850" s="1">
        <v>43809.47320601852</v>
      </c>
      <c r="B6850" t="s">
        <v>1572</v>
      </c>
      <c r="D6850">
        <v>0</v>
      </c>
      <c r="E6850">
        <v>11</v>
      </c>
      <c r="F6850">
        <v>13</v>
      </c>
      <c r="G6850" t="s">
        <v>18735</v>
      </c>
      <c r="K6850">
        <v>1.20436046370382E+18</v>
      </c>
      <c r="L6850" t="s">
        <v>18736</v>
      </c>
    </row>
    <row r="6851" spans="1:12" x14ac:dyDescent="0.2">
      <c r="A6851" s="1">
        <v>43809.472858796296</v>
      </c>
      <c r="B6851" t="s">
        <v>18737</v>
      </c>
      <c r="C6851" t="s">
        <v>18061</v>
      </c>
      <c r="D6851">
        <v>1</v>
      </c>
      <c r="E6851">
        <v>0</v>
      </c>
      <c r="F6851">
        <v>0</v>
      </c>
      <c r="G6851" t="s">
        <v>18738</v>
      </c>
      <c r="K6851">
        <v>1.2043603391917299E+18</v>
      </c>
      <c r="L6851" t="s">
        <v>18739</v>
      </c>
    </row>
    <row r="6852" spans="1:12" x14ac:dyDescent="0.2">
      <c r="A6852" s="1">
        <v>43809.466168981482</v>
      </c>
      <c r="B6852" t="s">
        <v>18740</v>
      </c>
      <c r="C6852" t="s">
        <v>18741</v>
      </c>
      <c r="D6852">
        <v>1</v>
      </c>
      <c r="E6852">
        <v>0</v>
      </c>
      <c r="F6852">
        <v>0</v>
      </c>
      <c r="G6852" t="s">
        <v>18742</v>
      </c>
      <c r="K6852">
        <v>1.2043579139066701E+18</v>
      </c>
      <c r="L6852" t="s">
        <v>18743</v>
      </c>
    </row>
    <row r="6853" spans="1:12" x14ac:dyDescent="0.2">
      <c r="A6853" s="1">
        <v>43809.464699074073</v>
      </c>
      <c r="B6853" t="s">
        <v>2333</v>
      </c>
      <c r="D6853">
        <v>4</v>
      </c>
      <c r="E6853">
        <v>12</v>
      </c>
      <c r="F6853">
        <v>24</v>
      </c>
      <c r="G6853" t="s">
        <v>18744</v>
      </c>
      <c r="K6853">
        <v>1.2043573830629901E+18</v>
      </c>
      <c r="L6853" t="s">
        <v>18745</v>
      </c>
    </row>
    <row r="6854" spans="1:12" x14ac:dyDescent="0.2">
      <c r="A6854" s="1">
        <v>43809.457407407404</v>
      </c>
      <c r="B6854" t="s">
        <v>2245</v>
      </c>
      <c r="D6854">
        <v>0</v>
      </c>
      <c r="E6854">
        <v>0</v>
      </c>
      <c r="F6854">
        <v>0</v>
      </c>
      <c r="G6854" t="s">
        <v>18746</v>
      </c>
      <c r="K6854">
        <v>1.20435474114224E+18</v>
      </c>
      <c r="L6854" t="s">
        <v>18747</v>
      </c>
    </row>
    <row r="6855" spans="1:12" x14ac:dyDescent="0.2">
      <c r="A6855" s="1">
        <v>43809.453715277778</v>
      </c>
      <c r="B6855" t="s">
        <v>18748</v>
      </c>
      <c r="D6855">
        <v>0</v>
      </c>
      <c r="E6855">
        <v>0</v>
      </c>
      <c r="F6855">
        <v>0</v>
      </c>
      <c r="G6855" t="s">
        <v>18749</v>
      </c>
      <c r="K6855">
        <v>1.20435340083983E+18</v>
      </c>
      <c r="L6855" t="s">
        <v>18750</v>
      </c>
    </row>
    <row r="6856" spans="1:12" x14ac:dyDescent="0.2">
      <c r="A6856" s="1">
        <v>43809.451817129629</v>
      </c>
      <c r="B6856" t="s">
        <v>18751</v>
      </c>
      <c r="C6856" t="s">
        <v>18752</v>
      </c>
      <c r="D6856">
        <v>1</v>
      </c>
      <c r="E6856">
        <v>0</v>
      </c>
      <c r="F6856">
        <v>0</v>
      </c>
      <c r="G6856" t="s">
        <v>18753</v>
      </c>
      <c r="K6856">
        <v>1.2043527144713201E+18</v>
      </c>
      <c r="L6856" t="s">
        <v>18754</v>
      </c>
    </row>
    <row r="6857" spans="1:12" x14ac:dyDescent="0.2">
      <c r="A6857" s="1">
        <v>43809.444212962961</v>
      </c>
      <c r="B6857" t="s">
        <v>1346</v>
      </c>
      <c r="D6857">
        <v>1</v>
      </c>
      <c r="E6857">
        <v>11</v>
      </c>
      <c r="F6857">
        <v>8</v>
      </c>
      <c r="G6857" t="s">
        <v>18755</v>
      </c>
      <c r="K6857">
        <v>1.2043499583563699E+18</v>
      </c>
      <c r="L6857" t="s">
        <v>18756</v>
      </c>
    </row>
    <row r="6858" spans="1:12" x14ac:dyDescent="0.2">
      <c r="A6858" s="1">
        <v>43809.426423611112</v>
      </c>
      <c r="B6858" t="s">
        <v>18634</v>
      </c>
      <c r="D6858">
        <v>0</v>
      </c>
      <c r="E6858">
        <v>1</v>
      </c>
      <c r="F6858">
        <v>0</v>
      </c>
      <c r="G6858" t="s">
        <v>18757</v>
      </c>
      <c r="K6858">
        <v>1.2043435136531E+18</v>
      </c>
      <c r="L6858" t="s">
        <v>18758</v>
      </c>
    </row>
    <row r="6859" spans="1:12" x14ac:dyDescent="0.2">
      <c r="A6859" s="1">
        <v>43809.423101851855</v>
      </c>
      <c r="B6859" t="s">
        <v>18634</v>
      </c>
      <c r="D6859">
        <v>0</v>
      </c>
      <c r="E6859">
        <v>1</v>
      </c>
      <c r="F6859">
        <v>1</v>
      </c>
      <c r="G6859" t="s">
        <v>18759</v>
      </c>
      <c r="K6859">
        <v>1.2043423089399199E+18</v>
      </c>
      <c r="L6859" t="s">
        <v>18760</v>
      </c>
    </row>
    <row r="6860" spans="1:12" x14ac:dyDescent="0.2">
      <c r="A6860" s="1">
        <v>43809.422800925924</v>
      </c>
      <c r="B6860" t="s">
        <v>18761</v>
      </c>
      <c r="C6860" t="s">
        <v>18061</v>
      </c>
      <c r="D6860">
        <v>0</v>
      </c>
      <c r="E6860">
        <v>0</v>
      </c>
      <c r="F6860">
        <v>0</v>
      </c>
      <c r="G6860" t="s">
        <v>18762</v>
      </c>
      <c r="K6860">
        <v>1.20434219780765E+18</v>
      </c>
      <c r="L6860" t="s">
        <v>18763</v>
      </c>
    </row>
    <row r="6861" spans="1:12" x14ac:dyDescent="0.2">
      <c r="A6861" s="1">
        <v>43809.418981481482</v>
      </c>
      <c r="B6861" t="s">
        <v>18764</v>
      </c>
      <c r="D6861">
        <v>1</v>
      </c>
      <c r="E6861">
        <v>2</v>
      </c>
      <c r="F6861">
        <v>6</v>
      </c>
      <c r="G6861" t="s">
        <v>18765</v>
      </c>
      <c r="K6861">
        <v>1.2043408131840901E+18</v>
      </c>
      <c r="L6861" t="s">
        <v>18766</v>
      </c>
    </row>
    <row r="6862" spans="1:12" x14ac:dyDescent="0.2">
      <c r="A6862" s="1">
        <v>43809.40184027778</v>
      </c>
      <c r="B6862" t="s">
        <v>18767</v>
      </c>
      <c r="D6862">
        <v>0</v>
      </c>
      <c r="E6862">
        <v>0</v>
      </c>
      <c r="F6862">
        <v>0</v>
      </c>
      <c r="G6862" t="s">
        <v>18768</v>
      </c>
      <c r="K6862">
        <v>1.2043346038945001E+18</v>
      </c>
      <c r="L6862" t="s">
        <v>18769</v>
      </c>
    </row>
    <row r="6863" spans="1:12" x14ac:dyDescent="0.2">
      <c r="A6863" s="1">
        <v>43809.383333333331</v>
      </c>
      <c r="B6863" t="s">
        <v>5995</v>
      </c>
      <c r="D6863">
        <v>0</v>
      </c>
      <c r="E6863">
        <v>0</v>
      </c>
      <c r="F6863">
        <v>0</v>
      </c>
      <c r="G6863" t="s">
        <v>18770</v>
      </c>
      <c r="K6863">
        <v>1.2043278969464801E+18</v>
      </c>
      <c r="L6863" t="s">
        <v>18771</v>
      </c>
    </row>
    <row r="6864" spans="1:12" x14ac:dyDescent="0.2">
      <c r="A6864" s="1">
        <v>43809.382557870369</v>
      </c>
      <c r="B6864" t="s">
        <v>18772</v>
      </c>
      <c r="C6864" t="s">
        <v>18773</v>
      </c>
      <c r="D6864">
        <v>1</v>
      </c>
      <c r="E6864">
        <v>0</v>
      </c>
      <c r="F6864">
        <v>0</v>
      </c>
      <c r="G6864" t="s">
        <v>18774</v>
      </c>
      <c r="K6864">
        <v>1.2043276159197199E+18</v>
      </c>
      <c r="L6864" t="s">
        <v>18775</v>
      </c>
    </row>
    <row r="6865" spans="1:12" x14ac:dyDescent="0.2">
      <c r="A6865" s="1">
        <v>43809.37709490741</v>
      </c>
      <c r="B6865" t="s">
        <v>18776</v>
      </c>
      <c r="D6865">
        <v>0</v>
      </c>
      <c r="E6865">
        <v>1</v>
      </c>
      <c r="F6865">
        <v>0</v>
      </c>
      <c r="G6865" t="s">
        <v>18777</v>
      </c>
      <c r="K6865">
        <v>1.2043256361831401E+18</v>
      </c>
      <c r="L6865" t="s">
        <v>18778</v>
      </c>
    </row>
    <row r="6866" spans="1:12" x14ac:dyDescent="0.2">
      <c r="A6866" s="1">
        <v>43809.37599537037</v>
      </c>
      <c r="B6866" t="s">
        <v>18779</v>
      </c>
      <c r="D6866">
        <v>0</v>
      </c>
      <c r="E6866">
        <v>0</v>
      </c>
      <c r="F6866">
        <v>0</v>
      </c>
      <c r="G6866" t="s">
        <v>18780</v>
      </c>
      <c r="K6866">
        <v>1.2043252354760399E+18</v>
      </c>
      <c r="L6866" t="s">
        <v>18781</v>
      </c>
    </row>
    <row r="6867" spans="1:12" x14ac:dyDescent="0.2">
      <c r="A6867" s="1">
        <v>43809.358310185184</v>
      </c>
      <c r="B6867" t="s">
        <v>18782</v>
      </c>
      <c r="C6867" t="s">
        <v>1747</v>
      </c>
      <c r="D6867">
        <v>0</v>
      </c>
      <c r="E6867">
        <v>4</v>
      </c>
      <c r="F6867">
        <v>3</v>
      </c>
      <c r="G6867" t="s">
        <v>18783</v>
      </c>
      <c r="K6867">
        <v>1.20431882892419E+18</v>
      </c>
      <c r="L6867" t="s">
        <v>18784</v>
      </c>
    </row>
    <row r="6868" spans="1:12" x14ac:dyDescent="0.2">
      <c r="A6868" s="1">
        <v>43809.354155092595</v>
      </c>
      <c r="B6868" t="s">
        <v>6182</v>
      </c>
      <c r="C6868" t="s">
        <v>4340</v>
      </c>
      <c r="D6868">
        <v>0</v>
      </c>
      <c r="E6868">
        <v>0</v>
      </c>
      <c r="F6868">
        <v>0</v>
      </c>
      <c r="G6868" t="s">
        <v>18785</v>
      </c>
      <c r="K6868">
        <v>1.2043173229299799E+18</v>
      </c>
      <c r="L6868" t="s">
        <v>18786</v>
      </c>
    </row>
    <row r="6869" spans="1:12" x14ac:dyDescent="0.2">
      <c r="A6869" s="1">
        <v>43809.347557870373</v>
      </c>
      <c r="B6869" t="s">
        <v>18787</v>
      </c>
      <c r="D6869">
        <v>2</v>
      </c>
      <c r="E6869">
        <v>0</v>
      </c>
      <c r="F6869">
        <v>1</v>
      </c>
      <c r="G6869" t="s">
        <v>18788</v>
      </c>
      <c r="K6869">
        <v>1.20431493162722E+18</v>
      </c>
      <c r="L6869" t="s">
        <v>18789</v>
      </c>
    </row>
    <row r="6870" spans="1:12" x14ac:dyDescent="0.2">
      <c r="A6870" s="1">
        <v>43809.340127314812</v>
      </c>
      <c r="B6870" t="s">
        <v>18790</v>
      </c>
      <c r="D6870">
        <v>1</v>
      </c>
      <c r="E6870">
        <v>0</v>
      </c>
      <c r="F6870">
        <v>0</v>
      </c>
      <c r="G6870" t="s">
        <v>18791</v>
      </c>
      <c r="K6870">
        <v>1.20431223931185E+18</v>
      </c>
      <c r="L6870" t="s">
        <v>18792</v>
      </c>
    </row>
    <row r="6871" spans="1:12" x14ac:dyDescent="0.2">
      <c r="A6871" s="1">
        <v>43809.333622685182</v>
      </c>
      <c r="B6871" t="s">
        <v>40</v>
      </c>
      <c r="D6871">
        <v>25</v>
      </c>
      <c r="E6871">
        <v>28</v>
      </c>
      <c r="F6871">
        <v>38</v>
      </c>
      <c r="G6871" t="s">
        <v>18793</v>
      </c>
      <c r="K6871">
        <v>1.2043098817649201E+18</v>
      </c>
      <c r="L6871" t="s">
        <v>18794</v>
      </c>
    </row>
    <row r="6872" spans="1:12" x14ac:dyDescent="0.2">
      <c r="A6872" s="1">
        <v>43809.329027777778</v>
      </c>
      <c r="B6872" t="s">
        <v>18795</v>
      </c>
      <c r="C6872" t="s">
        <v>2488</v>
      </c>
      <c r="D6872">
        <v>0</v>
      </c>
      <c r="E6872">
        <v>0</v>
      </c>
      <c r="F6872">
        <v>0</v>
      </c>
      <c r="G6872" t="s">
        <v>18796</v>
      </c>
      <c r="K6872">
        <v>1.2043082150407401E+18</v>
      </c>
      <c r="L6872" t="s">
        <v>18797</v>
      </c>
    </row>
    <row r="6873" spans="1:12" x14ac:dyDescent="0.2">
      <c r="A6873" s="1">
        <v>43809.322500000002</v>
      </c>
      <c r="B6873" t="s">
        <v>2297</v>
      </c>
      <c r="D6873">
        <v>4</v>
      </c>
      <c r="E6873">
        <v>0</v>
      </c>
      <c r="F6873">
        <v>1</v>
      </c>
      <c r="G6873" t="s">
        <v>18798</v>
      </c>
      <c r="K6873">
        <v>1.2043058520663501E+18</v>
      </c>
      <c r="L6873" t="s">
        <v>18799</v>
      </c>
    </row>
    <row r="6874" spans="1:12" x14ac:dyDescent="0.2">
      <c r="A6874" s="1">
        <v>43809.308692129627</v>
      </c>
      <c r="B6874" t="s">
        <v>1831</v>
      </c>
      <c r="D6874">
        <v>0</v>
      </c>
      <c r="E6874">
        <v>0</v>
      </c>
      <c r="F6874">
        <v>0</v>
      </c>
      <c r="G6874" t="s">
        <v>18800</v>
      </c>
      <c r="K6874">
        <v>1.20430084939821E+18</v>
      </c>
      <c r="L6874" t="s">
        <v>18801</v>
      </c>
    </row>
    <row r="6875" spans="1:12" x14ac:dyDescent="0.2">
      <c r="A6875" s="1">
        <v>43809.306770833333</v>
      </c>
      <c r="B6875" t="s">
        <v>18802</v>
      </c>
      <c r="C6875" t="s">
        <v>18803</v>
      </c>
      <c r="D6875">
        <v>0</v>
      </c>
      <c r="E6875">
        <v>0</v>
      </c>
      <c r="F6875">
        <v>0</v>
      </c>
      <c r="G6875" t="s">
        <v>18804</v>
      </c>
      <c r="K6875">
        <v>1.20430014910893E+18</v>
      </c>
      <c r="L6875" t="s">
        <v>18805</v>
      </c>
    </row>
    <row r="6876" spans="1:12" x14ac:dyDescent="0.2">
      <c r="A6876" s="1">
        <v>43809.297789351855</v>
      </c>
      <c r="B6876" t="s">
        <v>17182</v>
      </c>
      <c r="D6876">
        <v>1</v>
      </c>
      <c r="E6876">
        <v>0</v>
      </c>
      <c r="F6876">
        <v>0</v>
      </c>
      <c r="G6876" t="s">
        <v>18806</v>
      </c>
      <c r="K6876">
        <v>1.2042968962122801E+18</v>
      </c>
      <c r="L6876" t="s">
        <v>18807</v>
      </c>
    </row>
    <row r="6877" spans="1:12" x14ac:dyDescent="0.2">
      <c r="A6877" s="1">
        <v>43809.296365740738</v>
      </c>
      <c r="B6877" t="s">
        <v>18808</v>
      </c>
      <c r="D6877">
        <v>27</v>
      </c>
      <c r="E6877">
        <v>39</v>
      </c>
      <c r="F6877">
        <v>43</v>
      </c>
      <c r="G6877" t="s">
        <v>18809</v>
      </c>
      <c r="K6877">
        <v>1.2042963803464399E+18</v>
      </c>
      <c r="L6877" t="s">
        <v>18810</v>
      </c>
    </row>
    <row r="6878" spans="1:12" x14ac:dyDescent="0.2">
      <c r="A6878" s="1">
        <v>43809.287361111114</v>
      </c>
      <c r="B6878" t="s">
        <v>18811</v>
      </c>
      <c r="D6878">
        <v>0</v>
      </c>
      <c r="E6878">
        <v>0</v>
      </c>
      <c r="F6878">
        <v>0</v>
      </c>
      <c r="G6878" t="s">
        <v>18812</v>
      </c>
      <c r="K6878">
        <v>1.20429311722413E+18</v>
      </c>
      <c r="L6878" t="s">
        <v>18813</v>
      </c>
    </row>
    <row r="6879" spans="1:12" x14ac:dyDescent="0.2">
      <c r="A6879" s="1">
        <v>43809.279722222222</v>
      </c>
      <c r="B6879" t="s">
        <v>18814</v>
      </c>
      <c r="C6879" t="s">
        <v>18815</v>
      </c>
      <c r="D6879">
        <v>0</v>
      </c>
      <c r="E6879">
        <v>0</v>
      </c>
      <c r="F6879">
        <v>0</v>
      </c>
      <c r="G6879" t="s">
        <v>18816</v>
      </c>
      <c r="K6879">
        <v>1.20429035032141E+18</v>
      </c>
      <c r="L6879" t="s">
        <v>18817</v>
      </c>
    </row>
    <row r="6880" spans="1:12" x14ac:dyDescent="0.2">
      <c r="A6880" s="1">
        <v>43809.264016203706</v>
      </c>
      <c r="B6880" t="s">
        <v>5729</v>
      </c>
      <c r="D6880">
        <v>0</v>
      </c>
      <c r="E6880">
        <v>2</v>
      </c>
      <c r="F6880">
        <v>4</v>
      </c>
      <c r="G6880" t="s">
        <v>18818</v>
      </c>
      <c r="I6880" t="e">
        <f>_xlfn.SINGLE(saleh_alotipi _xlfn.SINGLE(AAljubiry))</f>
        <v>#NAME?</v>
      </c>
      <c r="K6880">
        <v>1.2042846564321101E+18</v>
      </c>
      <c r="L6880" t="s">
        <v>18819</v>
      </c>
    </row>
    <row r="6881" spans="1:12" x14ac:dyDescent="0.2">
      <c r="A6881" s="1">
        <v>43809.258009259262</v>
      </c>
      <c r="B6881" t="s">
        <v>4965</v>
      </c>
      <c r="D6881">
        <v>2</v>
      </c>
      <c r="E6881">
        <v>1</v>
      </c>
      <c r="F6881">
        <v>3</v>
      </c>
      <c r="G6881" t="s">
        <v>18820</v>
      </c>
      <c r="K6881">
        <v>1.20428248207135E+18</v>
      </c>
      <c r="L6881" t="s">
        <v>18821</v>
      </c>
    </row>
    <row r="6882" spans="1:12" x14ac:dyDescent="0.2">
      <c r="A6882" s="1">
        <v>43809.256168981483</v>
      </c>
      <c r="B6882" t="s">
        <v>4965</v>
      </c>
      <c r="D6882">
        <v>2</v>
      </c>
      <c r="E6882">
        <v>2</v>
      </c>
      <c r="F6882">
        <v>5</v>
      </c>
      <c r="G6882" t="s">
        <v>18822</v>
      </c>
      <c r="K6882">
        <v>1.2042818130673201E+18</v>
      </c>
      <c r="L6882" t="s">
        <v>18823</v>
      </c>
    </row>
    <row r="6883" spans="1:12" x14ac:dyDescent="0.2">
      <c r="A6883" s="1">
        <v>43809.253854166665</v>
      </c>
      <c r="B6883" t="s">
        <v>18824</v>
      </c>
      <c r="C6883" t="s">
        <v>18825</v>
      </c>
      <c r="D6883">
        <v>0</v>
      </c>
      <c r="E6883">
        <v>0</v>
      </c>
      <c r="F6883">
        <v>0</v>
      </c>
      <c r="G6883" t="s">
        <v>18826</v>
      </c>
      <c r="K6883">
        <v>1.20428097565778E+18</v>
      </c>
      <c r="L6883" t="s">
        <v>18827</v>
      </c>
    </row>
    <row r="6884" spans="1:12" x14ac:dyDescent="0.2">
      <c r="A6884" s="1">
        <v>43809.250104166669</v>
      </c>
      <c r="B6884" t="s">
        <v>1572</v>
      </c>
      <c r="D6884">
        <v>6</v>
      </c>
      <c r="E6884">
        <v>19</v>
      </c>
      <c r="F6884">
        <v>75</v>
      </c>
      <c r="G6884" t="s">
        <v>18828</v>
      </c>
      <c r="I6884" t="e">
        <f>WejdanAllhaid</f>
        <v>#NAME?</v>
      </c>
      <c r="K6884">
        <v>1.2042796152604301E+18</v>
      </c>
      <c r="L6884" t="s">
        <v>18829</v>
      </c>
    </row>
    <row r="6885" spans="1:12" x14ac:dyDescent="0.2">
      <c r="A6885" s="1">
        <v>43809.238819444443</v>
      </c>
      <c r="B6885" t="s">
        <v>18830</v>
      </c>
      <c r="C6885" t="s">
        <v>18831</v>
      </c>
      <c r="D6885">
        <v>1</v>
      </c>
      <c r="E6885">
        <v>0</v>
      </c>
      <c r="F6885">
        <v>0</v>
      </c>
      <c r="G6885" t="s">
        <v>18832</v>
      </c>
      <c r="K6885">
        <v>1.2042755273743099E+18</v>
      </c>
      <c r="L6885" t="s">
        <v>18833</v>
      </c>
    </row>
    <row r="6886" spans="1:12" x14ac:dyDescent="0.2">
      <c r="A6886" s="1">
        <v>43809.233171296299</v>
      </c>
      <c r="B6886" t="s">
        <v>18834</v>
      </c>
      <c r="D6886">
        <v>1</v>
      </c>
      <c r="E6886">
        <v>0</v>
      </c>
      <c r="F6886">
        <v>2</v>
      </c>
      <c r="G6886" t="s">
        <v>18835</v>
      </c>
      <c r="K6886">
        <v>1.2042734810237E+18</v>
      </c>
      <c r="L6886" t="s">
        <v>18836</v>
      </c>
    </row>
    <row r="6887" spans="1:12" x14ac:dyDescent="0.2">
      <c r="A6887" s="1">
        <v>43809.228275462963</v>
      </c>
      <c r="B6887" t="s">
        <v>90</v>
      </c>
      <c r="D6887">
        <v>2</v>
      </c>
      <c r="E6887">
        <v>8</v>
      </c>
      <c r="F6887">
        <v>12</v>
      </c>
      <c r="G6887" t="s">
        <v>18837</v>
      </c>
      <c r="K6887">
        <v>1.20427170533152E+18</v>
      </c>
      <c r="L6887" t="s">
        <v>18838</v>
      </c>
    </row>
    <row r="6888" spans="1:12" x14ac:dyDescent="0.2">
      <c r="A6888" s="1">
        <v>43809.224224537036</v>
      </c>
      <c r="B6888" t="s">
        <v>1572</v>
      </c>
      <c r="D6888">
        <v>0</v>
      </c>
      <c r="E6888">
        <v>12</v>
      </c>
      <c r="F6888">
        <v>14</v>
      </c>
      <c r="G6888" t="s">
        <v>18839</v>
      </c>
      <c r="K6888">
        <v>1.2042702391497001E+18</v>
      </c>
      <c r="L6888" t="s">
        <v>18840</v>
      </c>
    </row>
    <row r="6889" spans="1:12" x14ac:dyDescent="0.2">
      <c r="A6889" s="1">
        <v>43809.204965277779</v>
      </c>
      <c r="B6889" t="s">
        <v>1747</v>
      </c>
      <c r="D6889">
        <v>4</v>
      </c>
      <c r="E6889">
        <v>18</v>
      </c>
      <c r="F6889">
        <v>7</v>
      </c>
      <c r="G6889" t="s">
        <v>18841</v>
      </c>
      <c r="K6889">
        <v>1.2042632595803799E+18</v>
      </c>
      <c r="L6889" t="s">
        <v>18842</v>
      </c>
    </row>
    <row r="6890" spans="1:12" x14ac:dyDescent="0.2">
      <c r="A6890" s="1">
        <v>43809.202951388892</v>
      </c>
      <c r="B6890" t="s">
        <v>1747</v>
      </c>
      <c r="D6890">
        <v>7</v>
      </c>
      <c r="E6890">
        <v>3</v>
      </c>
      <c r="F6890">
        <v>6</v>
      </c>
      <c r="G6890" t="s">
        <v>18843</v>
      </c>
      <c r="K6890">
        <v>1.2042625298050199E+18</v>
      </c>
      <c r="L6890" t="s">
        <v>18844</v>
      </c>
    </row>
    <row r="6891" spans="1:12" x14ac:dyDescent="0.2">
      <c r="A6891" s="1">
        <v>43809.150879629633</v>
      </c>
      <c r="B6891" t="s">
        <v>18845</v>
      </c>
      <c r="C6891" t="s">
        <v>18846</v>
      </c>
      <c r="D6891">
        <v>1</v>
      </c>
      <c r="E6891">
        <v>2</v>
      </c>
      <c r="F6891">
        <v>6</v>
      </c>
      <c r="G6891" t="s">
        <v>18847</v>
      </c>
      <c r="K6891">
        <v>1.2042436565568399E+18</v>
      </c>
      <c r="L6891" t="s">
        <v>18848</v>
      </c>
    </row>
    <row r="6892" spans="1:12" x14ac:dyDescent="0.2">
      <c r="A6892" s="1">
        <v>43809.140925925924</v>
      </c>
      <c r="B6892" t="s">
        <v>1196</v>
      </c>
      <c r="D6892">
        <v>2</v>
      </c>
      <c r="E6892">
        <v>0</v>
      </c>
      <c r="F6892">
        <v>0</v>
      </c>
      <c r="G6892" t="e">
        <f>AlRajhiBank السلام عليكم عزيزي لم تردني رسالة بخصوص اكتتاب آرامكو ولا مقدار التخصيص علما بان غدا الاربعاء يبدا التداول ارجو افادتي بشكل عاجل</f>
        <v>#NAME?</v>
      </c>
      <c r="I6892" t="e">
        <f>AlRajhiBank</f>
        <v>#NAME?</v>
      </c>
      <c r="K6892">
        <v>1.20424004907373E+18</v>
      </c>
      <c r="L6892" t="s">
        <v>18849</v>
      </c>
    </row>
    <row r="6893" spans="1:12" x14ac:dyDescent="0.2">
      <c r="A6893" s="1">
        <v>43809.13994212963</v>
      </c>
      <c r="B6893" t="s">
        <v>18850</v>
      </c>
      <c r="C6893" t="s">
        <v>750</v>
      </c>
      <c r="D6893">
        <v>0</v>
      </c>
      <c r="E6893">
        <v>0</v>
      </c>
      <c r="F6893">
        <v>0</v>
      </c>
      <c r="G6893" t="s">
        <v>18851</v>
      </c>
      <c r="K6893">
        <v>1.2042396940342799E+18</v>
      </c>
      <c r="L6893" t="s">
        <v>18852</v>
      </c>
    </row>
    <row r="6894" spans="1:12" x14ac:dyDescent="0.2">
      <c r="A6894" s="1">
        <v>43809.097627314812</v>
      </c>
      <c r="B6894" t="s">
        <v>18853</v>
      </c>
      <c r="D6894">
        <v>0</v>
      </c>
      <c r="E6894">
        <v>0</v>
      </c>
      <c r="F6894">
        <v>1</v>
      </c>
      <c r="G6894" t="s">
        <v>18854</v>
      </c>
      <c r="K6894">
        <v>1.20422435873602E+18</v>
      </c>
      <c r="L6894" t="s">
        <v>18855</v>
      </c>
    </row>
    <row r="6895" spans="1:12" x14ac:dyDescent="0.2">
      <c r="A6895" s="1">
        <v>43809.057141203702</v>
      </c>
      <c r="B6895" t="s">
        <v>18856</v>
      </c>
      <c r="C6895" t="s">
        <v>18857</v>
      </c>
      <c r="D6895">
        <v>0</v>
      </c>
      <c r="E6895">
        <v>0</v>
      </c>
      <c r="F6895">
        <v>1</v>
      </c>
      <c r="G6895" t="s">
        <v>18858</v>
      </c>
      <c r="K6895">
        <v>1.2042096865699799E+18</v>
      </c>
      <c r="L6895" t="s">
        <v>18859</v>
      </c>
    </row>
    <row r="6896" spans="1:12" x14ac:dyDescent="0.2">
      <c r="A6896" s="1">
        <v>43809.053032407406</v>
      </c>
      <c r="B6896" t="s">
        <v>18860</v>
      </c>
      <c r="C6896" t="s">
        <v>4743</v>
      </c>
      <c r="D6896">
        <v>0</v>
      </c>
      <c r="E6896">
        <v>0</v>
      </c>
      <c r="F6896">
        <v>0</v>
      </c>
      <c r="G6896" t="s">
        <v>18861</v>
      </c>
      <c r="K6896">
        <v>1.20420819883362E+18</v>
      </c>
      <c r="L6896" t="s">
        <v>18862</v>
      </c>
    </row>
    <row r="6897" spans="1:12" x14ac:dyDescent="0.2">
      <c r="A6897" s="1">
        <v>43809.039548611108</v>
      </c>
      <c r="B6897" t="s">
        <v>18863</v>
      </c>
      <c r="D6897">
        <v>1</v>
      </c>
      <c r="E6897">
        <v>0</v>
      </c>
      <c r="F6897">
        <v>1</v>
      </c>
      <c r="G6897" t="s">
        <v>18864</v>
      </c>
      <c r="K6897">
        <v>1.20420331431918E+18</v>
      </c>
      <c r="L6897" t="s">
        <v>18865</v>
      </c>
    </row>
    <row r="6898" spans="1:12" x14ac:dyDescent="0.2">
      <c r="A6898" s="1">
        <v>43809.035416666666</v>
      </c>
      <c r="B6898" t="s">
        <v>18866</v>
      </c>
      <c r="C6898" t="s">
        <v>18867</v>
      </c>
      <c r="D6898">
        <v>1</v>
      </c>
      <c r="E6898">
        <v>0</v>
      </c>
      <c r="F6898">
        <v>0</v>
      </c>
      <c r="G6898" t="s">
        <v>18868</v>
      </c>
      <c r="K6898">
        <v>1.2042018152706601E+18</v>
      </c>
      <c r="L6898" t="s">
        <v>18869</v>
      </c>
    </row>
    <row r="6899" spans="1:12" x14ac:dyDescent="0.2">
      <c r="A6899" s="1">
        <v>43809.009826388887</v>
      </c>
      <c r="B6899" t="s">
        <v>1542</v>
      </c>
      <c r="D6899">
        <v>0</v>
      </c>
      <c r="E6899">
        <v>6</v>
      </c>
      <c r="F6899">
        <v>10</v>
      </c>
      <c r="G6899" t="s">
        <v>18870</v>
      </c>
      <c r="K6899">
        <v>1.20419254231471E+18</v>
      </c>
      <c r="L6899" t="s">
        <v>18871</v>
      </c>
    </row>
    <row r="6900" spans="1:12" x14ac:dyDescent="0.2">
      <c r="A6900" s="1">
        <v>43809.007349537038</v>
      </c>
      <c r="B6900" t="s">
        <v>18872</v>
      </c>
      <c r="D6900">
        <v>0</v>
      </c>
      <c r="E6900">
        <v>0</v>
      </c>
      <c r="F6900">
        <v>1</v>
      </c>
      <c r="G6900" t="s">
        <v>18873</v>
      </c>
      <c r="K6900">
        <v>1.2041916452411E+18</v>
      </c>
      <c r="L6900" t="s">
        <v>18874</v>
      </c>
    </row>
    <row r="6901" spans="1:12" x14ac:dyDescent="0.2">
      <c r="A6901" s="1">
        <v>43808.99628472222</v>
      </c>
      <c r="B6901" t="s">
        <v>1542</v>
      </c>
      <c r="D6901">
        <v>0</v>
      </c>
      <c r="E6901">
        <v>2</v>
      </c>
      <c r="F6901">
        <v>5</v>
      </c>
      <c r="G6901" t="s">
        <v>18875</v>
      </c>
      <c r="K6901">
        <v>1.2041876337710001E+18</v>
      </c>
      <c r="L6901" t="s">
        <v>18876</v>
      </c>
    </row>
    <row r="6902" spans="1:12" x14ac:dyDescent="0.2">
      <c r="A6902" s="1">
        <v>43808.993402777778</v>
      </c>
      <c r="B6902" t="s">
        <v>18877</v>
      </c>
      <c r="D6902">
        <v>0</v>
      </c>
      <c r="E6902">
        <v>1</v>
      </c>
      <c r="F6902">
        <v>1</v>
      </c>
      <c r="G6902" t="s">
        <v>18878</v>
      </c>
      <c r="K6902">
        <v>1.20418659021984E+18</v>
      </c>
      <c r="L6902" t="s">
        <v>18879</v>
      </c>
    </row>
    <row r="6903" spans="1:12" x14ac:dyDescent="0.2">
      <c r="A6903" s="1">
        <v>43808.973229166666</v>
      </c>
      <c r="B6903" t="s">
        <v>18880</v>
      </c>
      <c r="C6903" t="s">
        <v>18881</v>
      </c>
      <c r="D6903">
        <v>1</v>
      </c>
      <c r="E6903">
        <v>0</v>
      </c>
      <c r="F6903">
        <v>2</v>
      </c>
      <c r="G6903" t="s">
        <v>18882</v>
      </c>
      <c r="K6903">
        <v>1.20417927836098E+18</v>
      </c>
      <c r="L6903" t="s">
        <v>18883</v>
      </c>
    </row>
    <row r="6904" spans="1:12" x14ac:dyDescent="0.2">
      <c r="A6904" s="1">
        <v>43808.965243055558</v>
      </c>
      <c r="B6904" t="s">
        <v>18884</v>
      </c>
      <c r="C6904" t="s">
        <v>18885</v>
      </c>
      <c r="D6904">
        <v>0</v>
      </c>
      <c r="E6904">
        <v>0</v>
      </c>
      <c r="F6904">
        <v>0</v>
      </c>
      <c r="G6904" t="s">
        <v>18886</v>
      </c>
      <c r="K6904">
        <v>1.2041763845763699E+18</v>
      </c>
      <c r="L6904" t="s">
        <v>18887</v>
      </c>
    </row>
    <row r="6905" spans="1:12" x14ac:dyDescent="0.2">
      <c r="A6905" s="1">
        <v>43808.961678240739</v>
      </c>
      <c r="B6905" t="s">
        <v>5843</v>
      </c>
      <c r="D6905">
        <v>0</v>
      </c>
      <c r="E6905">
        <v>0</v>
      </c>
      <c r="F6905">
        <v>0</v>
      </c>
      <c r="G6905" t="s">
        <v>2791</v>
      </c>
      <c r="K6905">
        <v>1.2041750932089201E+18</v>
      </c>
      <c r="L6905" t="s">
        <v>18888</v>
      </c>
    </row>
    <row r="6906" spans="1:12" x14ac:dyDescent="0.2">
      <c r="A6906" s="1">
        <v>43808.939872685187</v>
      </c>
      <c r="B6906" t="s">
        <v>18889</v>
      </c>
      <c r="C6906" t="s">
        <v>18536</v>
      </c>
      <c r="D6906">
        <v>0</v>
      </c>
      <c r="E6906">
        <v>0</v>
      </c>
      <c r="F6906">
        <v>0</v>
      </c>
      <c r="G6906" t="s">
        <v>18890</v>
      </c>
      <c r="K6906">
        <v>1.20416719320798E+18</v>
      </c>
      <c r="L6906" t="s">
        <v>18891</v>
      </c>
    </row>
    <row r="6907" spans="1:12" x14ac:dyDescent="0.2">
      <c r="A6907" s="1">
        <v>43808.937881944446</v>
      </c>
      <c r="B6907" t="s">
        <v>18892</v>
      </c>
      <c r="C6907" t="s">
        <v>18893</v>
      </c>
      <c r="D6907">
        <v>0</v>
      </c>
      <c r="E6907">
        <v>0</v>
      </c>
      <c r="F6907">
        <v>0</v>
      </c>
      <c r="G6907" t="s">
        <v>18894</v>
      </c>
      <c r="K6907">
        <v>1.2041664717079501E+18</v>
      </c>
      <c r="L6907" t="s">
        <v>18895</v>
      </c>
    </row>
    <row r="6908" spans="1:12" x14ac:dyDescent="0.2">
      <c r="A6908" s="1">
        <v>43808.934317129628</v>
      </c>
      <c r="B6908" t="s">
        <v>18896</v>
      </c>
      <c r="C6908" t="s">
        <v>6526</v>
      </c>
      <c r="D6908">
        <v>0</v>
      </c>
      <c r="E6908">
        <v>0</v>
      </c>
      <c r="F6908">
        <v>1</v>
      </c>
      <c r="G6908" t="s">
        <v>18897</v>
      </c>
      <c r="K6908">
        <v>1.2041651793925601E+18</v>
      </c>
      <c r="L6908" t="s">
        <v>18898</v>
      </c>
    </row>
    <row r="6909" spans="1:12" x14ac:dyDescent="0.2">
      <c r="A6909" s="1">
        <v>43808.923344907409</v>
      </c>
      <c r="B6909" t="s">
        <v>18899</v>
      </c>
      <c r="C6909" t="s">
        <v>18900</v>
      </c>
      <c r="D6909">
        <v>1</v>
      </c>
      <c r="E6909">
        <v>0</v>
      </c>
      <c r="F6909">
        <v>0</v>
      </c>
      <c r="G6909" t="s">
        <v>18901</v>
      </c>
      <c r="K6909">
        <v>1.20416120308751E+18</v>
      </c>
      <c r="L6909" t="s">
        <v>18902</v>
      </c>
    </row>
    <row r="6910" spans="1:12" x14ac:dyDescent="0.2">
      <c r="A6910" s="1">
        <v>43808.91851851852</v>
      </c>
      <c r="B6910" t="s">
        <v>18903</v>
      </c>
      <c r="C6910" t="s">
        <v>569</v>
      </c>
      <c r="D6910">
        <v>0</v>
      </c>
      <c r="E6910">
        <v>0</v>
      </c>
      <c r="F6910">
        <v>0</v>
      </c>
      <c r="G6910" t="s">
        <v>18904</v>
      </c>
      <c r="K6910">
        <v>1.2041594539663501E+18</v>
      </c>
      <c r="L6910" t="s">
        <v>18905</v>
      </c>
    </row>
    <row r="6911" spans="1:12" x14ac:dyDescent="0.2">
      <c r="A6911" s="1">
        <v>43808.918182870373</v>
      </c>
      <c r="B6911" t="s">
        <v>18906</v>
      </c>
      <c r="D6911">
        <v>0</v>
      </c>
      <c r="E6911">
        <v>0</v>
      </c>
      <c r="F6911">
        <v>0</v>
      </c>
      <c r="G6911" t="s">
        <v>18907</v>
      </c>
      <c r="K6911">
        <v>1.2041593309221801E+18</v>
      </c>
      <c r="L6911" t="s">
        <v>18908</v>
      </c>
    </row>
    <row r="6912" spans="1:12" x14ac:dyDescent="0.2">
      <c r="A6912" s="1">
        <v>43808.915625000001</v>
      </c>
      <c r="B6912" t="s">
        <v>18909</v>
      </c>
      <c r="C6912" t="s">
        <v>18910</v>
      </c>
      <c r="D6912">
        <v>1</v>
      </c>
      <c r="E6912">
        <v>0</v>
      </c>
      <c r="F6912">
        <v>0</v>
      </c>
      <c r="G6912" t="s">
        <v>18911</v>
      </c>
      <c r="K6912">
        <v>1.2041584056125701E+18</v>
      </c>
      <c r="L6912" t="s">
        <v>18912</v>
      </c>
    </row>
    <row r="6913" spans="1:12" x14ac:dyDescent="0.2">
      <c r="A6913" s="1">
        <v>43808.909710648149</v>
      </c>
      <c r="B6913" t="s">
        <v>18913</v>
      </c>
      <c r="C6913" t="s">
        <v>18914</v>
      </c>
      <c r="D6913">
        <v>0</v>
      </c>
      <c r="E6913">
        <v>0</v>
      </c>
      <c r="F6913">
        <v>0</v>
      </c>
      <c r="G6913" t="s">
        <v>18915</v>
      </c>
      <c r="K6913">
        <v>1.2041562630111601E+18</v>
      </c>
      <c r="L6913" t="s">
        <v>18916</v>
      </c>
    </row>
    <row r="6914" spans="1:12" x14ac:dyDescent="0.2">
      <c r="A6914" s="1">
        <v>43808.909687500003</v>
      </c>
      <c r="B6914" t="s">
        <v>18917</v>
      </c>
      <c r="D6914">
        <v>3</v>
      </c>
      <c r="E6914">
        <v>0</v>
      </c>
      <c r="F6914">
        <v>1</v>
      </c>
      <c r="G6914" t="s">
        <v>18918</v>
      </c>
      <c r="K6914">
        <v>1.2041562522736799E+18</v>
      </c>
      <c r="L6914" t="s">
        <v>18919</v>
      </c>
    </row>
    <row r="6915" spans="1:12" x14ac:dyDescent="0.2">
      <c r="A6915" s="1">
        <v>43808.904305555552</v>
      </c>
      <c r="B6915" t="s">
        <v>18920</v>
      </c>
      <c r="D6915">
        <v>0</v>
      </c>
      <c r="E6915">
        <v>0</v>
      </c>
      <c r="F6915">
        <v>0</v>
      </c>
      <c r="G6915" t="s">
        <v>18921</v>
      </c>
      <c r="K6915">
        <v>1.204154301268E+18</v>
      </c>
      <c r="L6915" t="s">
        <v>18922</v>
      </c>
    </row>
    <row r="6916" spans="1:12" x14ac:dyDescent="0.2">
      <c r="A6916" s="1">
        <v>43808.898182870369</v>
      </c>
      <c r="B6916" t="s">
        <v>274</v>
      </c>
      <c r="C6916" t="s">
        <v>17154</v>
      </c>
      <c r="D6916">
        <v>4</v>
      </c>
      <c r="E6916">
        <v>0</v>
      </c>
      <c r="F6916">
        <v>0</v>
      </c>
      <c r="G6916" t="s">
        <v>18923</v>
      </c>
      <c r="K6916">
        <v>1.20415208530817E+18</v>
      </c>
      <c r="L6916" t="s">
        <v>18924</v>
      </c>
    </row>
    <row r="6917" spans="1:12" x14ac:dyDescent="0.2">
      <c r="A6917" s="1">
        <v>43808.896516203706</v>
      </c>
      <c r="B6917" t="s">
        <v>18925</v>
      </c>
      <c r="C6917" t="s">
        <v>8721</v>
      </c>
      <c r="D6917">
        <v>1</v>
      </c>
      <c r="E6917">
        <v>0</v>
      </c>
      <c r="F6917">
        <v>1</v>
      </c>
      <c r="G6917" t="s">
        <v>18926</v>
      </c>
      <c r="K6917">
        <v>1.20415147905091E+18</v>
      </c>
      <c r="L6917" t="s">
        <v>18927</v>
      </c>
    </row>
    <row r="6918" spans="1:12" x14ac:dyDescent="0.2">
      <c r="A6918" s="1">
        <v>43808.889513888891</v>
      </c>
      <c r="B6918" t="s">
        <v>611</v>
      </c>
      <c r="D6918">
        <v>4</v>
      </c>
      <c r="E6918">
        <v>0</v>
      </c>
      <c r="F6918">
        <v>4</v>
      </c>
      <c r="G6918" t="s">
        <v>18928</v>
      </c>
      <c r="K6918">
        <v>1.2041489433130801E+18</v>
      </c>
      <c r="L6918" t="s">
        <v>18929</v>
      </c>
    </row>
    <row r="6919" spans="1:12" x14ac:dyDescent="0.2">
      <c r="A6919" s="1">
        <v>43808.883796296293</v>
      </c>
      <c r="B6919" t="s">
        <v>18930</v>
      </c>
      <c r="C6919" t="s">
        <v>18931</v>
      </c>
      <c r="D6919">
        <v>0</v>
      </c>
      <c r="E6919">
        <v>0</v>
      </c>
      <c r="F6919">
        <v>0</v>
      </c>
      <c r="G6919" t="s">
        <v>18932</v>
      </c>
      <c r="K6919">
        <v>1.2041468720021901E+18</v>
      </c>
      <c r="L6919" t="s">
        <v>18933</v>
      </c>
    </row>
    <row r="6920" spans="1:12" x14ac:dyDescent="0.2">
      <c r="A6920" s="1">
        <v>43808.883506944447</v>
      </c>
      <c r="B6920" t="s">
        <v>170</v>
      </c>
      <c r="D6920">
        <v>6</v>
      </c>
      <c r="E6920">
        <v>20</v>
      </c>
      <c r="F6920">
        <v>38</v>
      </c>
      <c r="G6920" t="s">
        <v>18934</v>
      </c>
      <c r="K6920">
        <v>1.2041467647202701E+18</v>
      </c>
      <c r="L6920" t="s">
        <v>18935</v>
      </c>
    </row>
    <row r="6921" spans="1:12" x14ac:dyDescent="0.2">
      <c r="A6921" s="1">
        <v>43808.879201388889</v>
      </c>
      <c r="B6921" t="s">
        <v>18936</v>
      </c>
      <c r="D6921">
        <v>2</v>
      </c>
      <c r="E6921">
        <v>5</v>
      </c>
      <c r="F6921">
        <v>6</v>
      </c>
      <c r="G6921" t="s">
        <v>18937</v>
      </c>
      <c r="K6921">
        <v>1.2041452041749499E+18</v>
      </c>
      <c r="L6921" t="s">
        <v>18938</v>
      </c>
    </row>
    <row r="6922" spans="1:12" x14ac:dyDescent="0.2">
      <c r="A6922" s="1">
        <v>43808.876944444448</v>
      </c>
      <c r="B6922" t="s">
        <v>18939</v>
      </c>
      <c r="D6922">
        <v>0</v>
      </c>
      <c r="E6922">
        <v>24</v>
      </c>
      <c r="F6922">
        <v>103</v>
      </c>
      <c r="G6922" t="s">
        <v>18940</v>
      </c>
      <c r="K6922">
        <v>1.2041443872084201E+18</v>
      </c>
      <c r="L6922" t="s">
        <v>18941</v>
      </c>
    </row>
    <row r="6923" spans="1:12" x14ac:dyDescent="0.2">
      <c r="A6923" s="1">
        <v>43808.873402777775</v>
      </c>
      <c r="B6923" t="s">
        <v>18942</v>
      </c>
      <c r="C6923" t="s">
        <v>18943</v>
      </c>
      <c r="D6923">
        <v>0</v>
      </c>
      <c r="E6923">
        <v>0</v>
      </c>
      <c r="F6923">
        <v>0</v>
      </c>
      <c r="G6923" t="s">
        <v>18944</v>
      </c>
      <c r="K6923">
        <v>1.20414310317263E+18</v>
      </c>
      <c r="L6923" t="s">
        <v>18945</v>
      </c>
    </row>
    <row r="6924" spans="1:12" x14ac:dyDescent="0.2">
      <c r="A6924" s="1">
        <v>43808.87226851852</v>
      </c>
      <c r="B6924" t="s">
        <v>1572</v>
      </c>
      <c r="D6924">
        <v>0</v>
      </c>
      <c r="E6924">
        <v>4</v>
      </c>
      <c r="F6924">
        <v>11</v>
      </c>
      <c r="G6924" t="s">
        <v>18946</v>
      </c>
      <c r="K6924">
        <v>1.2041426918875699E+18</v>
      </c>
      <c r="L6924" t="s">
        <v>18947</v>
      </c>
    </row>
    <row r="6925" spans="1:12" x14ac:dyDescent="0.2">
      <c r="A6925" s="1">
        <v>43808.867650462962</v>
      </c>
      <c r="B6925" t="s">
        <v>5781</v>
      </c>
      <c r="D6925">
        <v>0</v>
      </c>
      <c r="E6925">
        <v>0</v>
      </c>
      <c r="F6925">
        <v>1</v>
      </c>
      <c r="G6925" t="s">
        <v>18948</v>
      </c>
      <c r="K6925">
        <v>1.20414102050351E+18</v>
      </c>
      <c r="L6925" t="s">
        <v>18949</v>
      </c>
    </row>
    <row r="6926" spans="1:12" x14ac:dyDescent="0.2">
      <c r="A6926" s="1">
        <v>43808.865648148145</v>
      </c>
      <c r="B6926" t="s">
        <v>18950</v>
      </c>
      <c r="D6926">
        <v>0</v>
      </c>
      <c r="E6926">
        <v>0</v>
      </c>
      <c r="F6926">
        <v>2</v>
      </c>
      <c r="G6926" t="s">
        <v>18951</v>
      </c>
      <c r="K6926">
        <v>1.2041402953419E+18</v>
      </c>
      <c r="L6926" t="s">
        <v>18952</v>
      </c>
    </row>
    <row r="6927" spans="1:12" x14ac:dyDescent="0.2">
      <c r="A6927" s="1">
        <v>43808.860613425924</v>
      </c>
      <c r="B6927" t="s">
        <v>18953</v>
      </c>
      <c r="D6927">
        <v>0</v>
      </c>
      <c r="E6927">
        <v>0</v>
      </c>
      <c r="F6927">
        <v>0</v>
      </c>
      <c r="G6927" t="s">
        <v>18954</v>
      </c>
      <c r="K6927">
        <v>1.20413847099165E+18</v>
      </c>
      <c r="L6927" t="s">
        <v>18955</v>
      </c>
    </row>
    <row r="6928" spans="1:12" x14ac:dyDescent="0.2">
      <c r="A6928" s="1">
        <v>43808.853194444448</v>
      </c>
      <c r="B6928" t="s">
        <v>18956</v>
      </c>
      <c r="C6928" t="s">
        <v>6526</v>
      </c>
      <c r="D6928">
        <v>0</v>
      </c>
      <c r="E6928">
        <v>0</v>
      </c>
      <c r="F6928">
        <v>0</v>
      </c>
      <c r="G6928" t="s">
        <v>18957</v>
      </c>
      <c r="K6928">
        <v>1.2041357825434501E+18</v>
      </c>
      <c r="L6928" t="s">
        <v>18958</v>
      </c>
    </row>
    <row r="6929" spans="1:12" x14ac:dyDescent="0.2">
      <c r="A6929" s="1">
        <v>43808.850972222222</v>
      </c>
      <c r="B6929" t="s">
        <v>18959</v>
      </c>
      <c r="C6929" t="s">
        <v>18960</v>
      </c>
      <c r="D6929">
        <v>0</v>
      </c>
      <c r="E6929">
        <v>0</v>
      </c>
      <c r="F6929">
        <v>0</v>
      </c>
      <c r="G6929" t="s">
        <v>18961</v>
      </c>
      <c r="K6929">
        <v>1.20413497339088E+18</v>
      </c>
      <c r="L6929" t="s">
        <v>18962</v>
      </c>
    </row>
    <row r="6930" spans="1:12" x14ac:dyDescent="0.2">
      <c r="A6930" s="1">
        <v>43808.836724537039</v>
      </c>
      <c r="B6930" t="s">
        <v>18963</v>
      </c>
      <c r="D6930">
        <v>0</v>
      </c>
      <c r="E6930">
        <v>0</v>
      </c>
      <c r="F6930">
        <v>0</v>
      </c>
      <c r="G6930" t="s">
        <v>18964</v>
      </c>
      <c r="K6930">
        <v>1.2041298140698801E+18</v>
      </c>
      <c r="L6930" t="s">
        <v>18965</v>
      </c>
    </row>
    <row r="6931" spans="1:12" x14ac:dyDescent="0.2">
      <c r="A6931" s="1">
        <v>43808.821840277778</v>
      </c>
      <c r="B6931" t="s">
        <v>18966</v>
      </c>
      <c r="C6931" t="s">
        <v>18967</v>
      </c>
      <c r="D6931">
        <v>0</v>
      </c>
      <c r="E6931">
        <v>0</v>
      </c>
      <c r="F6931">
        <v>1</v>
      </c>
      <c r="G6931" t="s">
        <v>18968</v>
      </c>
      <c r="K6931">
        <v>1.2041244189365901E+18</v>
      </c>
      <c r="L6931" t="s">
        <v>18969</v>
      </c>
    </row>
    <row r="6932" spans="1:12" x14ac:dyDescent="0.2">
      <c r="A6932" s="1">
        <v>43808.8205787037</v>
      </c>
      <c r="B6932" t="s">
        <v>18970</v>
      </c>
      <c r="C6932" t="s">
        <v>6526</v>
      </c>
      <c r="D6932">
        <v>0</v>
      </c>
      <c r="E6932">
        <v>0</v>
      </c>
      <c r="F6932">
        <v>0</v>
      </c>
      <c r="G6932" t="s">
        <v>18971</v>
      </c>
      <c r="K6932">
        <v>1.2041239624286001E+18</v>
      </c>
      <c r="L6932" t="s">
        <v>18972</v>
      </c>
    </row>
    <row r="6933" spans="1:12" x14ac:dyDescent="0.2">
      <c r="A6933" s="1">
        <v>43808.818784722222</v>
      </c>
      <c r="B6933" t="s">
        <v>18973</v>
      </c>
      <c r="C6933" t="s">
        <v>6526</v>
      </c>
      <c r="D6933">
        <v>0</v>
      </c>
      <c r="E6933">
        <v>0</v>
      </c>
      <c r="F6933">
        <v>0</v>
      </c>
      <c r="G6933" t="s">
        <v>18974</v>
      </c>
      <c r="K6933">
        <v>1.2041233108183099E+18</v>
      </c>
      <c r="L6933" t="s">
        <v>18975</v>
      </c>
    </row>
    <row r="6934" spans="1:12" x14ac:dyDescent="0.2">
      <c r="A6934" s="1">
        <v>43808.816817129627</v>
      </c>
      <c r="B6934" t="s">
        <v>18976</v>
      </c>
      <c r="D6934">
        <v>0</v>
      </c>
      <c r="E6934">
        <v>0</v>
      </c>
      <c r="F6934">
        <v>0</v>
      </c>
      <c r="G6934" t="s">
        <v>18977</v>
      </c>
      <c r="K6934">
        <v>1.2041225992209999E+18</v>
      </c>
      <c r="L6934" t="s">
        <v>18978</v>
      </c>
    </row>
    <row r="6935" spans="1:12" x14ac:dyDescent="0.2">
      <c r="A6935" s="1">
        <v>43808.812256944446</v>
      </c>
      <c r="B6935" t="s">
        <v>18979</v>
      </c>
      <c r="C6935" t="s">
        <v>18980</v>
      </c>
      <c r="D6935">
        <v>1</v>
      </c>
      <c r="E6935">
        <v>0</v>
      </c>
      <c r="F6935">
        <v>0</v>
      </c>
      <c r="G6935" t="s">
        <v>18981</v>
      </c>
      <c r="K6935">
        <v>1.20412094728606E+18</v>
      </c>
      <c r="L6935" t="s">
        <v>18982</v>
      </c>
    </row>
    <row r="6936" spans="1:12" x14ac:dyDescent="0.2">
      <c r="A6936" s="1">
        <v>43808.801736111112</v>
      </c>
      <c r="B6936" t="s">
        <v>18983</v>
      </c>
      <c r="D6936">
        <v>0</v>
      </c>
      <c r="E6936">
        <v>0</v>
      </c>
      <c r="F6936">
        <v>1</v>
      </c>
      <c r="G6936" t="s">
        <v>18984</v>
      </c>
      <c r="K6936">
        <v>1.20411713097267E+18</v>
      </c>
      <c r="L6936" t="s">
        <v>18985</v>
      </c>
    </row>
    <row r="6937" spans="1:12" x14ac:dyDescent="0.2">
      <c r="A6937" s="1">
        <v>43808.787905092591</v>
      </c>
      <c r="B6937" t="s">
        <v>12674</v>
      </c>
      <c r="D6937">
        <v>0</v>
      </c>
      <c r="E6937">
        <v>0</v>
      </c>
      <c r="F6937">
        <v>0</v>
      </c>
      <c r="G6937" t="s">
        <v>18986</v>
      </c>
      <c r="K6937">
        <v>1.2041121214218099E+18</v>
      </c>
      <c r="L6937" t="s">
        <v>18987</v>
      </c>
    </row>
    <row r="6938" spans="1:12" x14ac:dyDescent="0.2">
      <c r="A6938" s="1">
        <v>43808.786898148152</v>
      </c>
      <c r="B6938" t="s">
        <v>18877</v>
      </c>
      <c r="D6938">
        <v>2</v>
      </c>
      <c r="E6938">
        <v>0</v>
      </c>
      <c r="F6938">
        <v>1</v>
      </c>
      <c r="G6938" t="s">
        <v>18988</v>
      </c>
      <c r="K6938">
        <v>1.2041117536274801E+18</v>
      </c>
      <c r="L6938" t="s">
        <v>18989</v>
      </c>
    </row>
    <row r="6939" spans="1:12" x14ac:dyDescent="0.2">
      <c r="A6939" s="1">
        <v>43808.786134259259</v>
      </c>
      <c r="B6939" t="s">
        <v>18990</v>
      </c>
      <c r="C6939" t="s">
        <v>18991</v>
      </c>
      <c r="D6939">
        <v>2</v>
      </c>
      <c r="E6939">
        <v>0</v>
      </c>
      <c r="F6939">
        <v>0</v>
      </c>
      <c r="G6939" t="s">
        <v>18992</v>
      </c>
      <c r="K6939">
        <v>1.2041114768117901E+18</v>
      </c>
      <c r="L6939" t="s">
        <v>18993</v>
      </c>
    </row>
    <row r="6940" spans="1:12" x14ac:dyDescent="0.2">
      <c r="A6940" s="1">
        <v>43808.771898148145</v>
      </c>
      <c r="B6940" t="s">
        <v>265</v>
      </c>
      <c r="D6940">
        <v>1</v>
      </c>
      <c r="E6940">
        <v>11</v>
      </c>
      <c r="F6940">
        <v>12</v>
      </c>
      <c r="G6940" t="s">
        <v>18994</v>
      </c>
      <c r="K6940">
        <v>1.2041063177634099E+18</v>
      </c>
      <c r="L6940" t="s">
        <v>18995</v>
      </c>
    </row>
    <row r="6941" spans="1:12" x14ac:dyDescent="0.2">
      <c r="A6941" s="1">
        <v>43808.764074074075</v>
      </c>
      <c r="B6941" t="s">
        <v>18996</v>
      </c>
      <c r="C6941" t="s">
        <v>18997</v>
      </c>
      <c r="D6941">
        <v>1</v>
      </c>
      <c r="E6941">
        <v>0</v>
      </c>
      <c r="F6941">
        <v>0</v>
      </c>
      <c r="G6941" t="s">
        <v>18998</v>
      </c>
      <c r="K6941">
        <v>1.2041034859497101E+18</v>
      </c>
      <c r="L6941" t="s">
        <v>18999</v>
      </c>
    </row>
    <row r="6942" spans="1:12" x14ac:dyDescent="0.2">
      <c r="A6942" s="1">
        <v>43808.760578703703</v>
      </c>
      <c r="B6942" t="s">
        <v>19000</v>
      </c>
      <c r="C6942" t="s">
        <v>19001</v>
      </c>
      <c r="D6942">
        <v>0</v>
      </c>
      <c r="E6942">
        <v>0</v>
      </c>
      <c r="F6942">
        <v>1</v>
      </c>
      <c r="G6942" t="s">
        <v>19002</v>
      </c>
      <c r="K6942">
        <v>1.20410221649746E+18</v>
      </c>
      <c r="L6942" t="s">
        <v>19003</v>
      </c>
    </row>
    <row r="6943" spans="1:12" x14ac:dyDescent="0.2">
      <c r="A6943" s="1">
        <v>43808.75340277778</v>
      </c>
      <c r="B6943" t="s">
        <v>19004</v>
      </c>
      <c r="C6943" t="s">
        <v>6526</v>
      </c>
      <c r="D6943">
        <v>0</v>
      </c>
      <c r="E6943">
        <v>0</v>
      </c>
      <c r="F6943">
        <v>0</v>
      </c>
      <c r="G6943" t="s">
        <v>19005</v>
      </c>
      <c r="K6943">
        <v>1.2040996184448399E+18</v>
      </c>
      <c r="L6943" t="s">
        <v>19006</v>
      </c>
    </row>
    <row r="6944" spans="1:12" x14ac:dyDescent="0.2">
      <c r="A6944" s="1">
        <v>43808.750717592593</v>
      </c>
      <c r="B6944" t="s">
        <v>19007</v>
      </c>
      <c r="C6944" t="s">
        <v>19008</v>
      </c>
      <c r="D6944">
        <v>1</v>
      </c>
      <c r="E6944">
        <v>0</v>
      </c>
      <c r="F6944">
        <v>0</v>
      </c>
      <c r="G6944" t="s">
        <v>19009</v>
      </c>
      <c r="K6944">
        <v>1.20409864243038E+18</v>
      </c>
      <c r="L6944" t="s">
        <v>19010</v>
      </c>
    </row>
    <row r="6945" spans="1:12" x14ac:dyDescent="0.2">
      <c r="A6945" s="1">
        <v>43808.736261574071</v>
      </c>
      <c r="B6945" t="s">
        <v>19011</v>
      </c>
      <c r="C6945" t="s">
        <v>19012</v>
      </c>
      <c r="D6945">
        <v>0</v>
      </c>
      <c r="E6945">
        <v>0</v>
      </c>
      <c r="F6945">
        <v>0</v>
      </c>
      <c r="G6945" t="s">
        <v>19013</v>
      </c>
      <c r="K6945">
        <v>1.2040934061060401E+18</v>
      </c>
      <c r="L6945" t="s">
        <v>19014</v>
      </c>
    </row>
    <row r="6946" spans="1:12" x14ac:dyDescent="0.2">
      <c r="A6946" s="1">
        <v>43808.733043981483</v>
      </c>
      <c r="B6946" t="s">
        <v>19015</v>
      </c>
      <c r="C6946" t="s">
        <v>319</v>
      </c>
      <c r="D6946">
        <v>0</v>
      </c>
      <c r="E6946">
        <v>0</v>
      </c>
      <c r="F6946">
        <v>0</v>
      </c>
      <c r="G6946" t="s">
        <v>19016</v>
      </c>
      <c r="K6946">
        <v>1.2040922383362801E+18</v>
      </c>
      <c r="L6946" t="s">
        <v>19017</v>
      </c>
    </row>
    <row r="6947" spans="1:12" x14ac:dyDescent="0.2">
      <c r="A6947" s="1">
        <v>43808.72792824074</v>
      </c>
      <c r="B6947" t="s">
        <v>19018</v>
      </c>
      <c r="C6947" t="s">
        <v>844</v>
      </c>
      <c r="D6947">
        <v>1</v>
      </c>
      <c r="E6947">
        <v>0</v>
      </c>
      <c r="F6947">
        <v>0</v>
      </c>
      <c r="G6947" t="s">
        <v>19019</v>
      </c>
      <c r="K6947">
        <v>1.20409038587565E+18</v>
      </c>
      <c r="L6947" t="s">
        <v>19020</v>
      </c>
    </row>
    <row r="6948" spans="1:12" x14ac:dyDescent="0.2">
      <c r="A6948" s="1">
        <v>43808.725034722222</v>
      </c>
      <c r="B6948" t="s">
        <v>19021</v>
      </c>
      <c r="C6948" t="s">
        <v>6526</v>
      </c>
      <c r="D6948">
        <v>1</v>
      </c>
      <c r="E6948">
        <v>0</v>
      </c>
      <c r="F6948">
        <v>0</v>
      </c>
      <c r="G6948" t="s">
        <v>2285</v>
      </c>
      <c r="K6948">
        <v>1.2040893372117299E+18</v>
      </c>
      <c r="L6948" t="s">
        <v>19022</v>
      </c>
    </row>
    <row r="6949" spans="1:12" x14ac:dyDescent="0.2">
      <c r="A6949" s="1">
        <v>43808.714722222219</v>
      </c>
      <c r="B6949" t="s">
        <v>7506</v>
      </c>
      <c r="D6949">
        <v>1</v>
      </c>
      <c r="E6949">
        <v>0</v>
      </c>
      <c r="F6949">
        <v>1</v>
      </c>
      <c r="G6949" t="s">
        <v>19023</v>
      </c>
      <c r="K6949">
        <v>1.2040855995835799E+18</v>
      </c>
      <c r="L6949" t="s">
        <v>19024</v>
      </c>
    </row>
    <row r="6950" spans="1:12" x14ac:dyDescent="0.2">
      <c r="A6950" s="1">
        <v>43808.714675925927</v>
      </c>
      <c r="B6950" t="s">
        <v>1572</v>
      </c>
      <c r="D6950">
        <v>0</v>
      </c>
      <c r="E6950">
        <v>13</v>
      </c>
      <c r="F6950">
        <v>23</v>
      </c>
      <c r="G6950" t="s">
        <v>19025</v>
      </c>
      <c r="K6950">
        <v>1.20408558385486E+18</v>
      </c>
      <c r="L6950" t="s">
        <v>19026</v>
      </c>
    </row>
    <row r="6951" spans="1:12" x14ac:dyDescent="0.2">
      <c r="A6951" s="1">
        <v>43808.71261574074</v>
      </c>
      <c r="B6951" t="s">
        <v>19027</v>
      </c>
      <c r="C6951" t="s">
        <v>19028</v>
      </c>
      <c r="D6951">
        <v>1</v>
      </c>
      <c r="E6951">
        <v>0</v>
      </c>
      <c r="F6951">
        <v>0</v>
      </c>
      <c r="G6951" t="s">
        <v>19029</v>
      </c>
      <c r="K6951">
        <v>1.2040848369499899E+18</v>
      </c>
      <c r="L6951" t="s">
        <v>19030</v>
      </c>
    </row>
    <row r="6952" spans="1:12" x14ac:dyDescent="0.2">
      <c r="A6952" s="1">
        <v>43808.710196759261</v>
      </c>
      <c r="B6952" t="s">
        <v>19031</v>
      </c>
      <c r="C6952" t="s">
        <v>19032</v>
      </c>
      <c r="D6952">
        <v>1</v>
      </c>
      <c r="E6952">
        <v>0</v>
      </c>
      <c r="F6952">
        <v>0</v>
      </c>
      <c r="G6952" t="s">
        <v>19033</v>
      </c>
      <c r="K6952">
        <v>1.20408395959806E+18</v>
      </c>
      <c r="L6952" t="s">
        <v>19034</v>
      </c>
    </row>
    <row r="6953" spans="1:12" x14ac:dyDescent="0.2">
      <c r="A6953" s="1">
        <v>43808.709710648145</v>
      </c>
      <c r="B6953" t="s">
        <v>17723</v>
      </c>
      <c r="D6953">
        <v>0</v>
      </c>
      <c r="E6953">
        <v>0</v>
      </c>
      <c r="F6953">
        <v>0</v>
      </c>
      <c r="G6953" t="s">
        <v>19035</v>
      </c>
      <c r="K6953">
        <v>1.20408378419646E+18</v>
      </c>
      <c r="L6953" t="s">
        <v>19036</v>
      </c>
    </row>
    <row r="6954" spans="1:12" x14ac:dyDescent="0.2">
      <c r="A6954" s="1">
        <v>43808.708240740743</v>
      </c>
      <c r="B6954" t="s">
        <v>19037</v>
      </c>
      <c r="C6954" t="s">
        <v>19038</v>
      </c>
      <c r="D6954">
        <v>0</v>
      </c>
      <c r="E6954">
        <v>2</v>
      </c>
      <c r="F6954">
        <v>1</v>
      </c>
      <c r="G6954" t="s">
        <v>19039</v>
      </c>
      <c r="K6954">
        <v>1.20408325117597E+18</v>
      </c>
      <c r="L6954" t="s">
        <v>19040</v>
      </c>
    </row>
    <row r="6955" spans="1:12" x14ac:dyDescent="0.2">
      <c r="A6955" s="1">
        <v>43808.700567129628</v>
      </c>
      <c r="B6955" t="s">
        <v>19041</v>
      </c>
      <c r="C6955" t="s">
        <v>13886</v>
      </c>
      <c r="D6955">
        <v>0</v>
      </c>
      <c r="E6955">
        <v>0</v>
      </c>
      <c r="F6955">
        <v>0</v>
      </c>
      <c r="G6955" t="s">
        <v>19042</v>
      </c>
      <c r="K6955">
        <v>1.20408046958066E+18</v>
      </c>
      <c r="L6955" t="s">
        <v>19043</v>
      </c>
    </row>
    <row r="6956" spans="1:12" x14ac:dyDescent="0.2">
      <c r="A6956" s="1">
        <v>43808.697094907409</v>
      </c>
      <c r="B6956" t="s">
        <v>18991</v>
      </c>
      <c r="D6956">
        <v>5</v>
      </c>
      <c r="E6956">
        <v>15</v>
      </c>
      <c r="F6956">
        <v>49</v>
      </c>
      <c r="G6956" t="s">
        <v>19044</v>
      </c>
      <c r="K6956">
        <v>1.2040792100941199E+18</v>
      </c>
      <c r="L6956" t="s">
        <v>19045</v>
      </c>
    </row>
    <row r="6957" spans="1:12" x14ac:dyDescent="0.2">
      <c r="A6957" s="1">
        <v>43808.694050925929</v>
      </c>
      <c r="B6957" t="s">
        <v>19046</v>
      </c>
      <c r="C6957" t="s">
        <v>12624</v>
      </c>
      <c r="D6957">
        <v>1</v>
      </c>
      <c r="E6957">
        <v>0</v>
      </c>
      <c r="F6957">
        <v>0</v>
      </c>
      <c r="G6957" t="s">
        <v>19047</v>
      </c>
      <c r="K6957">
        <v>1.20407810991552E+18</v>
      </c>
      <c r="L6957" t="s">
        <v>19048</v>
      </c>
    </row>
    <row r="6958" spans="1:12" x14ac:dyDescent="0.2">
      <c r="A6958" s="1">
        <v>43808.691620370373</v>
      </c>
      <c r="B6958" t="s">
        <v>19049</v>
      </c>
      <c r="C6958" t="s">
        <v>6526</v>
      </c>
      <c r="D6958">
        <v>0</v>
      </c>
      <c r="E6958">
        <v>0</v>
      </c>
      <c r="F6958">
        <v>0</v>
      </c>
      <c r="G6958" t="s">
        <v>19050</v>
      </c>
      <c r="K6958">
        <v>1.20407722844479E+18</v>
      </c>
      <c r="L6958" t="s">
        <v>19051</v>
      </c>
    </row>
    <row r="6959" spans="1:12" x14ac:dyDescent="0.2">
      <c r="A6959" s="1">
        <v>43808.690775462965</v>
      </c>
      <c r="B6959" t="s">
        <v>7238</v>
      </c>
      <c r="D6959">
        <v>0</v>
      </c>
      <c r="E6959">
        <v>0</v>
      </c>
      <c r="F6959">
        <v>0</v>
      </c>
      <c r="G6959" t="s">
        <v>19052</v>
      </c>
      <c r="K6959">
        <v>1.20407692338466E+18</v>
      </c>
      <c r="L6959" t="s">
        <v>19053</v>
      </c>
    </row>
    <row r="6960" spans="1:12" x14ac:dyDescent="0.2">
      <c r="A6960" s="1">
        <v>43808.690254629626</v>
      </c>
      <c r="B6960" t="s">
        <v>18593</v>
      </c>
      <c r="D6960">
        <v>1</v>
      </c>
      <c r="E6960">
        <v>1</v>
      </c>
      <c r="F6960">
        <v>1</v>
      </c>
      <c r="G6960" t="s">
        <v>19054</v>
      </c>
      <c r="K6960">
        <v>1.20407673336173E+18</v>
      </c>
      <c r="L6960" t="s">
        <v>19055</v>
      </c>
    </row>
    <row r="6961" spans="1:12" x14ac:dyDescent="0.2">
      <c r="A6961" s="1">
        <v>43808.684178240743</v>
      </c>
      <c r="B6961" t="s">
        <v>19056</v>
      </c>
      <c r="D6961">
        <v>0</v>
      </c>
      <c r="E6961">
        <v>0</v>
      </c>
      <c r="F6961">
        <v>1</v>
      </c>
      <c r="G6961" t="s">
        <v>19057</v>
      </c>
      <c r="K6961">
        <v>1.2040745328956401E+18</v>
      </c>
      <c r="L6961" t="s">
        <v>19058</v>
      </c>
    </row>
    <row r="6962" spans="1:12" x14ac:dyDescent="0.2">
      <c r="A6962" s="1">
        <v>43808.683761574073</v>
      </c>
      <c r="B6962" t="s">
        <v>19059</v>
      </c>
      <c r="C6962" t="s">
        <v>591</v>
      </c>
      <c r="D6962">
        <v>0</v>
      </c>
      <c r="E6962">
        <v>0</v>
      </c>
      <c r="F6962">
        <v>0</v>
      </c>
      <c r="G6962" t="s">
        <v>19060</v>
      </c>
      <c r="K6962">
        <v>1.2040743810954501E+18</v>
      </c>
      <c r="L6962" t="s">
        <v>19061</v>
      </c>
    </row>
    <row r="6963" spans="1:12" x14ac:dyDescent="0.2">
      <c r="A6963" s="1">
        <v>43808.681261574071</v>
      </c>
      <c r="B6963" t="s">
        <v>19062</v>
      </c>
      <c r="C6963" t="s">
        <v>19063</v>
      </c>
      <c r="D6963">
        <v>0</v>
      </c>
      <c r="E6963">
        <v>1</v>
      </c>
      <c r="F6963">
        <v>0</v>
      </c>
      <c r="G6963" t="s">
        <v>19064</v>
      </c>
      <c r="K6963">
        <v>1.2040734749453499E+18</v>
      </c>
      <c r="L6963" t="s">
        <v>19065</v>
      </c>
    </row>
    <row r="6964" spans="1:12" x14ac:dyDescent="0.2">
      <c r="A6964" s="1">
        <v>43808.673750000002</v>
      </c>
      <c r="B6964" t="s">
        <v>19066</v>
      </c>
      <c r="C6964" t="s">
        <v>7532</v>
      </c>
      <c r="D6964">
        <v>0</v>
      </c>
      <c r="E6964">
        <v>0</v>
      </c>
      <c r="F6964">
        <v>0</v>
      </c>
      <c r="G6964" t="s">
        <v>19067</v>
      </c>
      <c r="K6964">
        <v>1.2040707506778601E+18</v>
      </c>
      <c r="L6964" t="s">
        <v>19068</v>
      </c>
    </row>
    <row r="6965" spans="1:12" x14ac:dyDescent="0.2">
      <c r="A6965" s="1">
        <v>43808.673009259262</v>
      </c>
      <c r="B6965" t="s">
        <v>19069</v>
      </c>
      <c r="D6965">
        <v>0</v>
      </c>
      <c r="E6965">
        <v>0</v>
      </c>
      <c r="F6965">
        <v>0</v>
      </c>
      <c r="G6965" t="s">
        <v>19070</v>
      </c>
      <c r="K6965">
        <v>1.20407048173485E+18</v>
      </c>
      <c r="L6965" t="s">
        <v>19071</v>
      </c>
    </row>
    <row r="6966" spans="1:12" x14ac:dyDescent="0.2">
      <c r="A6966" s="1">
        <v>43808.669351851851</v>
      </c>
      <c r="B6966" t="s">
        <v>17533</v>
      </c>
      <c r="D6966">
        <v>0</v>
      </c>
      <c r="E6966">
        <v>0</v>
      </c>
      <c r="F6966">
        <v>0</v>
      </c>
      <c r="G6966" t="s">
        <v>19072</v>
      </c>
      <c r="K6966">
        <v>1.2040691598538501E+18</v>
      </c>
      <c r="L6966" t="s">
        <v>19073</v>
      </c>
    </row>
    <row r="6967" spans="1:12" x14ac:dyDescent="0.2">
      <c r="A6967" s="1">
        <v>43808.667060185187</v>
      </c>
      <c r="B6967" t="s">
        <v>19074</v>
      </c>
      <c r="C6967" t="s">
        <v>19075</v>
      </c>
      <c r="D6967">
        <v>0</v>
      </c>
      <c r="E6967">
        <v>0</v>
      </c>
      <c r="F6967">
        <v>0</v>
      </c>
      <c r="G6967" t="s">
        <v>19076</v>
      </c>
      <c r="K6967">
        <v>1.2040683271166799E+18</v>
      </c>
      <c r="L6967" t="s">
        <v>19077</v>
      </c>
    </row>
    <row r="6968" spans="1:12" x14ac:dyDescent="0.2">
      <c r="A6968" s="1">
        <v>43808.666076388887</v>
      </c>
      <c r="B6968" t="s">
        <v>19078</v>
      </c>
      <c r="C6968" t="s">
        <v>6526</v>
      </c>
      <c r="D6968">
        <v>0</v>
      </c>
      <c r="E6968">
        <v>0</v>
      </c>
      <c r="F6968">
        <v>0</v>
      </c>
      <c r="G6968" t="s">
        <v>19079</v>
      </c>
      <c r="K6968">
        <v>1.2040679725637701E+18</v>
      </c>
      <c r="L6968" t="s">
        <v>19080</v>
      </c>
    </row>
    <row r="6969" spans="1:12" x14ac:dyDescent="0.2">
      <c r="A6969" s="1">
        <v>43808.661435185182</v>
      </c>
      <c r="B6969" t="s">
        <v>19081</v>
      </c>
      <c r="C6969" t="s">
        <v>6526</v>
      </c>
      <c r="D6969">
        <v>0</v>
      </c>
      <c r="E6969">
        <v>0</v>
      </c>
      <c r="F6969">
        <v>0</v>
      </c>
      <c r="G6969" t="s">
        <v>19082</v>
      </c>
      <c r="K6969">
        <v>1.20406629061422E+18</v>
      </c>
      <c r="L6969" t="s">
        <v>19083</v>
      </c>
    </row>
    <row r="6970" spans="1:12" x14ac:dyDescent="0.2">
      <c r="A6970" s="1">
        <v>43808.659490740742</v>
      </c>
      <c r="B6970" t="s">
        <v>19084</v>
      </c>
      <c r="C6970" t="s">
        <v>19085</v>
      </c>
      <c r="D6970">
        <v>1</v>
      </c>
      <c r="E6970">
        <v>0</v>
      </c>
      <c r="F6970">
        <v>0</v>
      </c>
      <c r="G6970" t="s">
        <v>19086</v>
      </c>
      <c r="K6970">
        <v>1.20406558644527E+18</v>
      </c>
      <c r="L6970" t="s">
        <v>19087</v>
      </c>
    </row>
    <row r="6971" spans="1:12" x14ac:dyDescent="0.2">
      <c r="A6971" s="1">
        <v>43808.654629629629</v>
      </c>
      <c r="B6971" t="s">
        <v>19088</v>
      </c>
      <c r="C6971" t="s">
        <v>19089</v>
      </c>
      <c r="D6971">
        <v>1</v>
      </c>
      <c r="E6971">
        <v>0</v>
      </c>
      <c r="F6971">
        <v>1</v>
      </c>
      <c r="G6971" t="s">
        <v>19090</v>
      </c>
      <c r="K6971">
        <v>1.20406382312205E+18</v>
      </c>
      <c r="L6971" t="s">
        <v>19091</v>
      </c>
    </row>
    <row r="6972" spans="1:12" x14ac:dyDescent="0.2">
      <c r="A6972" s="1">
        <v>43808.654583333337</v>
      </c>
      <c r="B6972" t="s">
        <v>19092</v>
      </c>
      <c r="C6972" t="s">
        <v>19093</v>
      </c>
      <c r="D6972">
        <v>1</v>
      </c>
      <c r="E6972">
        <v>0</v>
      </c>
      <c r="F6972">
        <v>0</v>
      </c>
      <c r="G6972" t="s">
        <v>19094</v>
      </c>
      <c r="K6972">
        <v>1.2040638082280699E+18</v>
      </c>
      <c r="L6972" t="s">
        <v>19095</v>
      </c>
    </row>
    <row r="6973" spans="1:12" x14ac:dyDescent="0.2">
      <c r="A6973" s="1">
        <v>43808.644745370373</v>
      </c>
      <c r="B6973" t="s">
        <v>19096</v>
      </c>
      <c r="C6973" t="s">
        <v>19097</v>
      </c>
      <c r="D6973">
        <v>0</v>
      </c>
      <c r="E6973">
        <v>1</v>
      </c>
      <c r="F6973">
        <v>0</v>
      </c>
      <c r="G6973" t="s">
        <v>19098</v>
      </c>
      <c r="K6973">
        <v>1.2040602416142899E+18</v>
      </c>
      <c r="L6973" t="s">
        <v>19099</v>
      </c>
    </row>
    <row r="6974" spans="1:12" x14ac:dyDescent="0.2">
      <c r="A6974" s="1">
        <v>43808.641481481478</v>
      </c>
      <c r="B6974" t="s">
        <v>19100</v>
      </c>
      <c r="C6974" t="s">
        <v>19101</v>
      </c>
      <c r="D6974">
        <v>0</v>
      </c>
      <c r="E6974">
        <v>0</v>
      </c>
      <c r="F6974">
        <v>0</v>
      </c>
      <c r="G6974" t="s">
        <v>19102</v>
      </c>
      <c r="K6974">
        <v>1.20405905872829E+18</v>
      </c>
      <c r="L6974" t="s">
        <v>19103</v>
      </c>
    </row>
    <row r="6975" spans="1:12" x14ac:dyDescent="0.2">
      <c r="A6975" s="1">
        <v>43808.621539351851</v>
      </c>
      <c r="B6975" t="s">
        <v>19104</v>
      </c>
      <c r="C6975" t="s">
        <v>19105</v>
      </c>
      <c r="D6975">
        <v>1</v>
      </c>
      <c r="E6975">
        <v>2</v>
      </c>
      <c r="F6975">
        <v>1</v>
      </c>
      <c r="G6975" t="s">
        <v>19106</v>
      </c>
      <c r="K6975">
        <v>1.20405183224864E+18</v>
      </c>
      <c r="L6975" t="s">
        <v>19107</v>
      </c>
    </row>
    <row r="6976" spans="1:12" x14ac:dyDescent="0.2">
      <c r="A6976" s="1">
        <v>43808.619375000002</v>
      </c>
      <c r="B6976" t="s">
        <v>19108</v>
      </c>
      <c r="C6976" t="s">
        <v>19109</v>
      </c>
      <c r="D6976">
        <v>0</v>
      </c>
      <c r="E6976">
        <v>0</v>
      </c>
      <c r="F6976">
        <v>0</v>
      </c>
      <c r="G6976" t="s">
        <v>19110</v>
      </c>
      <c r="K6976">
        <v>1.2040510456908001E+18</v>
      </c>
      <c r="L6976" t="s">
        <v>19111</v>
      </c>
    </row>
    <row r="6977" spans="1:12" x14ac:dyDescent="0.2">
      <c r="A6977" s="1">
        <v>43808.615555555552</v>
      </c>
      <c r="B6977" t="s">
        <v>19112</v>
      </c>
      <c r="C6977" t="s">
        <v>19112</v>
      </c>
      <c r="D6977">
        <v>1</v>
      </c>
      <c r="E6977">
        <v>0</v>
      </c>
      <c r="F6977">
        <v>0</v>
      </c>
      <c r="G6977" t="s">
        <v>19113</v>
      </c>
      <c r="K6977">
        <v>1.20404966220387E+18</v>
      </c>
      <c r="L6977" t="s">
        <v>19114</v>
      </c>
    </row>
    <row r="6978" spans="1:12" x14ac:dyDescent="0.2">
      <c r="A6978" s="1">
        <v>43808.612002314818</v>
      </c>
      <c r="B6978" t="s">
        <v>19115</v>
      </c>
      <c r="C6978" t="s">
        <v>19116</v>
      </c>
      <c r="D6978">
        <v>0</v>
      </c>
      <c r="E6978">
        <v>0</v>
      </c>
      <c r="F6978">
        <v>1</v>
      </c>
      <c r="G6978" t="s">
        <v>19117</v>
      </c>
      <c r="K6978">
        <v>1.2040483743176901E+18</v>
      </c>
      <c r="L6978" t="s">
        <v>19118</v>
      </c>
    </row>
    <row r="6979" spans="1:12" x14ac:dyDescent="0.2">
      <c r="A6979" s="1">
        <v>43808.608564814815</v>
      </c>
      <c r="B6979" t="s">
        <v>19119</v>
      </c>
      <c r="C6979" t="s">
        <v>6526</v>
      </c>
      <c r="D6979">
        <v>0</v>
      </c>
      <c r="E6979">
        <v>0</v>
      </c>
      <c r="F6979">
        <v>0</v>
      </c>
      <c r="G6979" t="s">
        <v>19120</v>
      </c>
      <c r="K6979">
        <v>1.2040471293936599E+18</v>
      </c>
      <c r="L6979" t="s">
        <v>19121</v>
      </c>
    </row>
    <row r="6980" spans="1:12" x14ac:dyDescent="0.2">
      <c r="A6980" s="1">
        <v>43808.607824074075</v>
      </c>
      <c r="B6980" t="s">
        <v>5114</v>
      </c>
      <c r="D6980">
        <v>0</v>
      </c>
      <c r="E6980">
        <v>0</v>
      </c>
      <c r="F6980">
        <v>0</v>
      </c>
      <c r="G6980" t="s">
        <v>19122</v>
      </c>
      <c r="K6980">
        <v>1.2040468631477E+18</v>
      </c>
      <c r="L6980" t="s">
        <v>19123</v>
      </c>
    </row>
    <row r="6981" spans="1:12" x14ac:dyDescent="0.2">
      <c r="A6981" s="1">
        <v>43808.604166666664</v>
      </c>
      <c r="B6981" t="s">
        <v>7147</v>
      </c>
      <c r="D6981">
        <v>6</v>
      </c>
      <c r="E6981">
        <v>2</v>
      </c>
      <c r="F6981">
        <v>3</v>
      </c>
      <c r="G6981" t="s">
        <v>19124</v>
      </c>
      <c r="K6981">
        <v>1.20404553528131E+18</v>
      </c>
      <c r="L6981" t="s">
        <v>19125</v>
      </c>
    </row>
    <row r="6982" spans="1:12" x14ac:dyDescent="0.2">
      <c r="A6982" s="1">
        <v>43808.600069444445</v>
      </c>
      <c r="B6982" t="s">
        <v>1950</v>
      </c>
      <c r="D6982">
        <v>1</v>
      </c>
      <c r="E6982">
        <v>3</v>
      </c>
      <c r="F6982">
        <v>3</v>
      </c>
      <c r="G6982" t="s">
        <v>19126</v>
      </c>
      <c r="I6982" t="e">
        <f>_xlfn.SINGLE(Saudi_Aramco _xlfn.SINGLE(Aramco))</f>
        <v>#NAME?</v>
      </c>
      <c r="K6982">
        <v>1.20404405204127E+18</v>
      </c>
      <c r="L6982" t="s">
        <v>19127</v>
      </c>
    </row>
    <row r="6983" spans="1:12" x14ac:dyDescent="0.2">
      <c r="A6983" s="1">
        <v>43808.587256944447</v>
      </c>
      <c r="B6983" t="s">
        <v>19128</v>
      </c>
      <c r="C6983" t="s">
        <v>19129</v>
      </c>
      <c r="D6983">
        <v>2</v>
      </c>
      <c r="E6983">
        <v>0</v>
      </c>
      <c r="F6983">
        <v>0</v>
      </c>
      <c r="G6983" t="s">
        <v>19130</v>
      </c>
      <c r="K6983">
        <v>1.2040394098233001E+18</v>
      </c>
      <c r="L6983" t="s">
        <v>19131</v>
      </c>
    </row>
    <row r="6984" spans="1:12" x14ac:dyDescent="0.2">
      <c r="A6984" s="1">
        <v>43808.553460648145</v>
      </c>
      <c r="B6984" t="s">
        <v>19132</v>
      </c>
      <c r="C6984" t="s">
        <v>19133</v>
      </c>
      <c r="D6984">
        <v>1</v>
      </c>
      <c r="E6984">
        <v>0</v>
      </c>
      <c r="F6984">
        <v>0</v>
      </c>
      <c r="G6984" t="s">
        <v>19134</v>
      </c>
      <c r="K6984">
        <v>1.2040271596328901E+18</v>
      </c>
      <c r="L6984" t="s">
        <v>19135</v>
      </c>
    </row>
    <row r="6985" spans="1:12" x14ac:dyDescent="0.2">
      <c r="A6985" s="1">
        <v>43808.551585648151</v>
      </c>
      <c r="B6985" t="s">
        <v>19136</v>
      </c>
      <c r="D6985">
        <v>0</v>
      </c>
      <c r="E6985">
        <v>0</v>
      </c>
      <c r="F6985">
        <v>3</v>
      </c>
      <c r="G6985" t="s">
        <v>19137</v>
      </c>
      <c r="K6985">
        <v>1.20402648285679E+18</v>
      </c>
      <c r="L6985" t="s">
        <v>19138</v>
      </c>
    </row>
    <row r="6986" spans="1:12" x14ac:dyDescent="0.2">
      <c r="A6986" s="1">
        <v>43808.546597222223</v>
      </c>
      <c r="B6986" t="s">
        <v>19139</v>
      </c>
      <c r="D6986">
        <v>2</v>
      </c>
      <c r="E6986">
        <v>4</v>
      </c>
      <c r="F6986">
        <v>15</v>
      </c>
      <c r="G6986" t="s">
        <v>19140</v>
      </c>
      <c r="K6986">
        <v>1.2040246752040499E+18</v>
      </c>
      <c r="L6986" t="s">
        <v>19141</v>
      </c>
    </row>
    <row r="6987" spans="1:12" x14ac:dyDescent="0.2">
      <c r="A6987" s="1">
        <v>43808.543981481482</v>
      </c>
      <c r="B6987" t="s">
        <v>17148</v>
      </c>
      <c r="D6987">
        <v>1</v>
      </c>
      <c r="E6987">
        <v>1</v>
      </c>
      <c r="F6987">
        <v>0</v>
      </c>
      <c r="G6987" t="s">
        <v>19142</v>
      </c>
      <c r="K6987">
        <v>1.20402372485438E+18</v>
      </c>
      <c r="L6987" t="s">
        <v>19143</v>
      </c>
    </row>
    <row r="6988" spans="1:12" x14ac:dyDescent="0.2">
      <c r="A6988" s="1">
        <v>43808.540439814817</v>
      </c>
      <c r="B6988" t="s">
        <v>90</v>
      </c>
      <c r="D6988">
        <v>0</v>
      </c>
      <c r="E6988">
        <v>26</v>
      </c>
      <c r="F6988">
        <v>202</v>
      </c>
      <c r="G6988" t="s">
        <v>19144</v>
      </c>
      <c r="K6988">
        <v>1.2040224428108301E+18</v>
      </c>
      <c r="L6988" t="s">
        <v>19145</v>
      </c>
    </row>
    <row r="6989" spans="1:12" x14ac:dyDescent="0.2">
      <c r="A6989" s="1">
        <v>43808.536689814813</v>
      </c>
      <c r="B6989" t="s">
        <v>1572</v>
      </c>
      <c r="D6989">
        <v>1</v>
      </c>
      <c r="E6989">
        <v>13</v>
      </c>
      <c r="F6989">
        <v>22</v>
      </c>
      <c r="G6989" t="s">
        <v>19146</v>
      </c>
      <c r="K6989">
        <v>1.20402108369283E+18</v>
      </c>
      <c r="L6989" t="s">
        <v>19147</v>
      </c>
    </row>
    <row r="6990" spans="1:12" x14ac:dyDescent="0.2">
      <c r="A6990" s="1">
        <v>43808.536319444444</v>
      </c>
      <c r="B6990" t="s">
        <v>90</v>
      </c>
      <c r="D6990">
        <v>1</v>
      </c>
      <c r="E6990">
        <v>5</v>
      </c>
      <c r="F6990">
        <v>4</v>
      </c>
      <c r="G6990" t="s">
        <v>19148</v>
      </c>
      <c r="K6990">
        <v>1.2040209468578601E+18</v>
      </c>
      <c r="L6990" t="s">
        <v>19149</v>
      </c>
    </row>
    <row r="6991" spans="1:12" x14ac:dyDescent="0.2">
      <c r="A6991" s="1">
        <v>43808.535266203704</v>
      </c>
      <c r="B6991" t="s">
        <v>19150</v>
      </c>
      <c r="C6991" t="s">
        <v>18881</v>
      </c>
      <c r="D6991">
        <v>1</v>
      </c>
      <c r="E6991">
        <v>0</v>
      </c>
      <c r="F6991">
        <v>0</v>
      </c>
      <c r="G6991" t="s">
        <v>19151</v>
      </c>
      <c r="K6991">
        <v>1.20402056729007E+18</v>
      </c>
      <c r="L6991" t="s">
        <v>19152</v>
      </c>
    </row>
    <row r="6992" spans="1:12" x14ac:dyDescent="0.2">
      <c r="A6992" s="1">
        <v>43808.532071759262</v>
      </c>
      <c r="B6992" t="s">
        <v>19153</v>
      </c>
      <c r="C6992" t="s">
        <v>19154</v>
      </c>
      <c r="D6992">
        <v>1</v>
      </c>
      <c r="E6992">
        <v>0</v>
      </c>
      <c r="F6992">
        <v>0</v>
      </c>
      <c r="G6992" t="s">
        <v>19155</v>
      </c>
      <c r="K6992">
        <v>1.2040194114615601E+18</v>
      </c>
      <c r="L6992" t="s">
        <v>19156</v>
      </c>
    </row>
    <row r="6993" spans="1:12" x14ac:dyDescent="0.2">
      <c r="A6993" s="1">
        <v>43808.525381944448</v>
      </c>
      <c r="B6993" t="s">
        <v>10663</v>
      </c>
      <c r="C6993" t="s">
        <v>19157</v>
      </c>
      <c r="D6993">
        <v>0</v>
      </c>
      <c r="E6993">
        <v>0</v>
      </c>
      <c r="F6993">
        <v>0</v>
      </c>
      <c r="G6993" t="s">
        <v>19158</v>
      </c>
      <c r="K6993">
        <v>1.2040169831986199E+18</v>
      </c>
      <c r="L6993" t="s">
        <v>19159</v>
      </c>
    </row>
    <row r="6994" spans="1:12" x14ac:dyDescent="0.2">
      <c r="A6994" s="1">
        <v>43808.524502314816</v>
      </c>
      <c r="B6994" t="s">
        <v>19160</v>
      </c>
      <c r="C6994" t="s">
        <v>19161</v>
      </c>
      <c r="D6994">
        <v>1</v>
      </c>
      <c r="E6994">
        <v>0</v>
      </c>
      <c r="F6994">
        <v>0</v>
      </c>
      <c r="G6994" t="s">
        <v>19162</v>
      </c>
      <c r="K6994">
        <v>1.2040166649851899E+18</v>
      </c>
      <c r="L6994" t="s">
        <v>19163</v>
      </c>
    </row>
    <row r="6995" spans="1:12" x14ac:dyDescent="0.2">
      <c r="A6995" s="1">
        <v>43808.524131944447</v>
      </c>
      <c r="B6995" t="s">
        <v>1438</v>
      </c>
      <c r="D6995">
        <v>0</v>
      </c>
      <c r="E6995">
        <v>0</v>
      </c>
      <c r="F6995">
        <v>4</v>
      </c>
      <c r="G6995" t="s">
        <v>19164</v>
      </c>
      <c r="K6995">
        <v>1.2040165317321201E+18</v>
      </c>
      <c r="L6995" t="s">
        <v>19165</v>
      </c>
    </row>
    <row r="6996" spans="1:12" x14ac:dyDescent="0.2">
      <c r="A6996" s="1">
        <v>43808.519942129627</v>
      </c>
      <c r="B6996" t="s">
        <v>19166</v>
      </c>
      <c r="D6996">
        <v>9</v>
      </c>
      <c r="E6996">
        <v>4</v>
      </c>
      <c r="F6996">
        <v>7</v>
      </c>
      <c r="G6996" t="s">
        <v>19167</v>
      </c>
      <c r="K6996">
        <v>1.20401501298717E+18</v>
      </c>
      <c r="L6996" t="s">
        <v>19168</v>
      </c>
    </row>
    <row r="6997" spans="1:12" x14ac:dyDescent="0.2">
      <c r="A6997" s="1">
        <v>43808.51635416667</v>
      </c>
      <c r="B6997" t="s">
        <v>19169</v>
      </c>
      <c r="C6997" t="s">
        <v>19133</v>
      </c>
      <c r="D6997">
        <v>1</v>
      </c>
      <c r="E6997">
        <v>0</v>
      </c>
      <c r="F6997">
        <v>0</v>
      </c>
      <c r="G6997" t="s">
        <v>19170</v>
      </c>
      <c r="K6997">
        <v>1.20401371555901E+18</v>
      </c>
      <c r="L6997" t="s">
        <v>19171</v>
      </c>
    </row>
    <row r="6998" spans="1:12" x14ac:dyDescent="0.2">
      <c r="A6998" s="1">
        <v>43808.51189814815</v>
      </c>
      <c r="B6998" t="s">
        <v>19172</v>
      </c>
      <c r="C6998" t="s">
        <v>5342</v>
      </c>
      <c r="D6998">
        <v>0</v>
      </c>
      <c r="E6998">
        <v>0</v>
      </c>
      <c r="F6998">
        <v>1</v>
      </c>
      <c r="G6998" t="s">
        <v>19173</v>
      </c>
      <c r="K6998">
        <v>1.2040120968805499E+18</v>
      </c>
      <c r="L6998" t="s">
        <v>19174</v>
      </c>
    </row>
    <row r="6999" spans="1:12" x14ac:dyDescent="0.2">
      <c r="A6999" s="1">
        <v>43808.503761574073</v>
      </c>
      <c r="B6999" t="s">
        <v>2137</v>
      </c>
      <c r="D6999">
        <v>1</v>
      </c>
      <c r="E6999">
        <v>0</v>
      </c>
      <c r="F6999">
        <v>0</v>
      </c>
      <c r="G6999" t="s">
        <v>19175</v>
      </c>
      <c r="K6999">
        <v>1.20400915070914E+18</v>
      </c>
      <c r="L6999" t="s">
        <v>19176</v>
      </c>
    </row>
    <row r="7000" spans="1:12" x14ac:dyDescent="0.2">
      <c r="A7000" s="1">
        <v>43808.498136574075</v>
      </c>
      <c r="B7000" t="s">
        <v>19177</v>
      </c>
      <c r="C7000" t="s">
        <v>19178</v>
      </c>
      <c r="D7000">
        <v>1</v>
      </c>
      <c r="E7000">
        <v>0</v>
      </c>
      <c r="F7000">
        <v>0</v>
      </c>
      <c r="G7000" t="s">
        <v>19179</v>
      </c>
      <c r="K7000">
        <v>1.20400711384189E+18</v>
      </c>
      <c r="L7000" t="s">
        <v>19180</v>
      </c>
    </row>
    <row r="7001" spans="1:12" x14ac:dyDescent="0.2">
      <c r="A7001" s="1">
        <v>43808.48945601852</v>
      </c>
      <c r="B7001" t="s">
        <v>19181</v>
      </c>
      <c r="C7001" t="s">
        <v>19182</v>
      </c>
      <c r="D7001">
        <v>1</v>
      </c>
      <c r="E7001">
        <v>0</v>
      </c>
      <c r="F7001">
        <v>0</v>
      </c>
      <c r="G7001" t="s">
        <v>19183</v>
      </c>
      <c r="K7001">
        <v>1.2040039642467899E+18</v>
      </c>
      <c r="L7001" t="s">
        <v>19184</v>
      </c>
    </row>
    <row r="7002" spans="1:12" x14ac:dyDescent="0.2">
      <c r="A7002" s="1">
        <v>43808.474363425928</v>
      </c>
      <c r="B7002" t="s">
        <v>19185</v>
      </c>
      <c r="C7002" t="s">
        <v>19186</v>
      </c>
      <c r="D7002">
        <v>1</v>
      </c>
      <c r="E7002">
        <v>0</v>
      </c>
      <c r="F7002">
        <v>0</v>
      </c>
      <c r="G7002" t="s">
        <v>19187</v>
      </c>
      <c r="K7002">
        <v>1.20399849824657E+18</v>
      </c>
      <c r="L7002" t="s">
        <v>19188</v>
      </c>
    </row>
    <row r="7003" spans="1:12" x14ac:dyDescent="0.2">
      <c r="A7003" s="1">
        <v>43808.472002314818</v>
      </c>
      <c r="B7003" t="s">
        <v>6052</v>
      </c>
      <c r="D7003">
        <v>1</v>
      </c>
      <c r="E7003">
        <v>0</v>
      </c>
      <c r="F7003">
        <v>1</v>
      </c>
      <c r="G7003" t="s">
        <v>19189</v>
      </c>
      <c r="K7003">
        <v>1.2039976430615601E+18</v>
      </c>
      <c r="L7003" t="s">
        <v>19190</v>
      </c>
    </row>
    <row r="7004" spans="1:12" x14ac:dyDescent="0.2">
      <c r="A7004" s="1">
        <v>43808.468032407407</v>
      </c>
      <c r="B7004" t="s">
        <v>2389</v>
      </c>
      <c r="D7004">
        <v>0</v>
      </c>
      <c r="E7004">
        <v>2</v>
      </c>
      <c r="F7004">
        <v>4</v>
      </c>
      <c r="G7004" t="s">
        <v>19191</v>
      </c>
      <c r="K7004">
        <v>1.20399620242719E+18</v>
      </c>
      <c r="L7004" t="s">
        <v>19192</v>
      </c>
    </row>
    <row r="7005" spans="1:12" x14ac:dyDescent="0.2">
      <c r="A7005" s="1">
        <v>43808.46702546296</v>
      </c>
      <c r="B7005" t="s">
        <v>19109</v>
      </c>
      <c r="D7005">
        <v>5</v>
      </c>
      <c r="E7005">
        <v>11</v>
      </c>
      <c r="F7005">
        <v>17</v>
      </c>
      <c r="G7005" t="s">
        <v>19193</v>
      </c>
      <c r="K7005">
        <v>1.20399583764018E+18</v>
      </c>
      <c r="L7005" t="s">
        <v>19194</v>
      </c>
    </row>
    <row r="7006" spans="1:12" x14ac:dyDescent="0.2">
      <c r="A7006" s="1">
        <v>43808.466180555559</v>
      </c>
      <c r="B7006" t="s">
        <v>19195</v>
      </c>
      <c r="C7006" t="s">
        <v>19196</v>
      </c>
      <c r="D7006">
        <v>1</v>
      </c>
      <c r="E7006">
        <v>0</v>
      </c>
      <c r="F7006">
        <v>0</v>
      </c>
      <c r="G7006" t="s">
        <v>19197</v>
      </c>
      <c r="K7006">
        <v>1.20399553335601E+18</v>
      </c>
      <c r="L7006" t="s">
        <v>19198</v>
      </c>
    </row>
    <row r="7007" spans="1:12" x14ac:dyDescent="0.2">
      <c r="A7007" s="1">
        <v>43808.463576388887</v>
      </c>
      <c r="B7007" t="s">
        <v>19056</v>
      </c>
      <c r="D7007">
        <v>0</v>
      </c>
      <c r="E7007">
        <v>1</v>
      </c>
      <c r="F7007">
        <v>1</v>
      </c>
      <c r="G7007" t="s">
        <v>19199</v>
      </c>
      <c r="K7007">
        <v>1.2039945878927201E+18</v>
      </c>
      <c r="L7007" t="s">
        <v>19200</v>
      </c>
    </row>
    <row r="7008" spans="1:12" x14ac:dyDescent="0.2">
      <c r="A7008" s="1">
        <v>43808.46261574074</v>
      </c>
      <c r="B7008" t="s">
        <v>4965</v>
      </c>
      <c r="D7008">
        <v>1</v>
      </c>
      <c r="E7008">
        <v>1</v>
      </c>
      <c r="F7008">
        <v>13</v>
      </c>
      <c r="G7008" t="s">
        <v>19201</v>
      </c>
      <c r="K7008">
        <v>1.20399423910704E+18</v>
      </c>
      <c r="L7008" t="s">
        <v>19202</v>
      </c>
    </row>
    <row r="7009" spans="1:12" x14ac:dyDescent="0.2">
      <c r="A7009" s="1">
        <v>43808.460162037038</v>
      </c>
      <c r="B7009" t="s">
        <v>4965</v>
      </c>
      <c r="D7009">
        <v>0</v>
      </c>
      <c r="E7009">
        <v>0</v>
      </c>
      <c r="F7009">
        <v>2</v>
      </c>
      <c r="G7009" t="s">
        <v>19203</v>
      </c>
      <c r="K7009">
        <v>1.2039933510218701E+18</v>
      </c>
      <c r="L7009" t="s">
        <v>19204</v>
      </c>
    </row>
    <row r="7010" spans="1:12" x14ac:dyDescent="0.2">
      <c r="A7010" s="1">
        <v>43808.451770833337</v>
      </c>
      <c r="B7010" t="s">
        <v>19205</v>
      </c>
      <c r="D7010">
        <v>1</v>
      </c>
      <c r="E7010">
        <v>1</v>
      </c>
      <c r="F7010">
        <v>1</v>
      </c>
      <c r="G7010" t="s">
        <v>19206</v>
      </c>
      <c r="K7010">
        <v>1.2039903109944801E+18</v>
      </c>
      <c r="L7010" t="s">
        <v>19207</v>
      </c>
    </row>
    <row r="7011" spans="1:12" x14ac:dyDescent="0.2">
      <c r="A7011" s="1">
        <v>43808.447997685187</v>
      </c>
      <c r="B7011" t="s">
        <v>641</v>
      </c>
      <c r="D7011">
        <v>2</v>
      </c>
      <c r="E7011">
        <v>6</v>
      </c>
      <c r="F7011">
        <v>5</v>
      </c>
      <c r="G7011" t="s">
        <v>2791</v>
      </c>
      <c r="K7011">
        <v>1.2039889411432E+18</v>
      </c>
      <c r="L7011" t="s">
        <v>19208</v>
      </c>
    </row>
    <row r="7012" spans="1:12" x14ac:dyDescent="0.2">
      <c r="A7012" s="1">
        <v>43808.447592592594</v>
      </c>
      <c r="B7012" t="s">
        <v>19209</v>
      </c>
      <c r="D7012">
        <v>0</v>
      </c>
      <c r="E7012">
        <v>0</v>
      </c>
      <c r="F7012">
        <v>0</v>
      </c>
      <c r="G7012" t="s">
        <v>19210</v>
      </c>
      <c r="I7012" t="e">
        <f>misrstars</f>
        <v>#NAME?</v>
      </c>
      <c r="K7012">
        <v>1.2039887953617999E+18</v>
      </c>
      <c r="L7012" t="s">
        <v>19211</v>
      </c>
    </row>
    <row r="7013" spans="1:12" x14ac:dyDescent="0.2">
      <c r="A7013" s="1">
        <v>43808.44734953704</v>
      </c>
      <c r="B7013" t="s">
        <v>19212</v>
      </c>
      <c r="D7013">
        <v>2</v>
      </c>
      <c r="E7013">
        <v>0</v>
      </c>
      <c r="F7013">
        <v>0</v>
      </c>
      <c r="G7013" t="s">
        <v>19213</v>
      </c>
      <c r="K7013">
        <v>1.2039887062663601E+18</v>
      </c>
      <c r="L7013" t="s">
        <v>19214</v>
      </c>
    </row>
    <row r="7014" spans="1:12" x14ac:dyDescent="0.2">
      <c r="A7014" s="1">
        <v>43808.445138888892</v>
      </c>
      <c r="B7014" t="s">
        <v>9739</v>
      </c>
      <c r="D7014">
        <v>0</v>
      </c>
      <c r="E7014">
        <v>0</v>
      </c>
      <c r="F7014">
        <v>0</v>
      </c>
      <c r="G7014" t="s">
        <v>19215</v>
      </c>
      <c r="K7014">
        <v>1.2039879072389399E+18</v>
      </c>
      <c r="L7014" t="s">
        <v>19216</v>
      </c>
    </row>
    <row r="7015" spans="1:12" x14ac:dyDescent="0.2">
      <c r="A7015" s="1">
        <v>43808.439513888887</v>
      </c>
      <c r="B7015" t="s">
        <v>19217</v>
      </c>
      <c r="D7015">
        <v>0</v>
      </c>
      <c r="E7015">
        <v>6</v>
      </c>
      <c r="F7015">
        <v>30</v>
      </c>
      <c r="G7015" t="s">
        <v>19218</v>
      </c>
      <c r="K7015">
        <v>1.2039858682954099E+18</v>
      </c>
      <c r="L7015" t="s">
        <v>19219</v>
      </c>
    </row>
    <row r="7016" spans="1:12" x14ac:dyDescent="0.2">
      <c r="A7016" s="1">
        <v>43808.431423611109</v>
      </c>
      <c r="B7016" t="s">
        <v>19220</v>
      </c>
      <c r="C7016" t="s">
        <v>6526</v>
      </c>
      <c r="D7016">
        <v>0</v>
      </c>
      <c r="E7016">
        <v>0</v>
      </c>
      <c r="F7016">
        <v>0</v>
      </c>
      <c r="G7016" t="s">
        <v>19221</v>
      </c>
      <c r="K7016">
        <v>1.2039829340064599E+18</v>
      </c>
      <c r="L7016" t="s">
        <v>19222</v>
      </c>
    </row>
    <row r="7017" spans="1:12" x14ac:dyDescent="0.2">
      <c r="A7017" s="1">
        <v>43808.430983796294</v>
      </c>
      <c r="B7017" t="s">
        <v>19223</v>
      </c>
      <c r="C7017" t="s">
        <v>19224</v>
      </c>
      <c r="D7017">
        <v>0</v>
      </c>
      <c r="E7017">
        <v>0</v>
      </c>
      <c r="F7017">
        <v>0</v>
      </c>
      <c r="G7017" t="s">
        <v>19225</v>
      </c>
      <c r="K7017">
        <v>1.20398277565471E+18</v>
      </c>
      <c r="L7017" t="s">
        <v>19226</v>
      </c>
    </row>
    <row r="7018" spans="1:12" x14ac:dyDescent="0.2">
      <c r="A7018" s="1">
        <v>43808.430277777778</v>
      </c>
      <c r="B7018" t="s">
        <v>19227</v>
      </c>
      <c r="C7018" t="s">
        <v>2216</v>
      </c>
      <c r="D7018">
        <v>0</v>
      </c>
      <c r="E7018">
        <v>0</v>
      </c>
      <c r="F7018">
        <v>0</v>
      </c>
      <c r="G7018" t="s">
        <v>19228</v>
      </c>
      <c r="K7018">
        <v>1.20398251959246E+18</v>
      </c>
      <c r="L7018" t="s">
        <v>19229</v>
      </c>
    </row>
    <row r="7019" spans="1:12" x14ac:dyDescent="0.2">
      <c r="A7019" s="1">
        <v>43808.4299537037</v>
      </c>
      <c r="B7019" t="s">
        <v>19230</v>
      </c>
      <c r="C7019" t="s">
        <v>19231</v>
      </c>
      <c r="D7019">
        <v>3</v>
      </c>
      <c r="E7019">
        <v>0</v>
      </c>
      <c r="F7019">
        <v>0</v>
      </c>
      <c r="G7019" t="s">
        <v>19232</v>
      </c>
      <c r="K7019">
        <v>1.2039824021981599E+18</v>
      </c>
      <c r="L7019" t="s">
        <v>19233</v>
      </c>
    </row>
    <row r="7020" spans="1:12" x14ac:dyDescent="0.2">
      <c r="A7020" s="1">
        <v>43808.429236111115</v>
      </c>
      <c r="B7020" t="s">
        <v>19234</v>
      </c>
      <c r="D7020">
        <v>0</v>
      </c>
      <c r="E7020">
        <v>0</v>
      </c>
      <c r="F7020">
        <v>0</v>
      </c>
      <c r="G7020" t="s">
        <v>19235</v>
      </c>
      <c r="K7020">
        <v>1.20398214435331E+18</v>
      </c>
      <c r="L7020" t="s">
        <v>19236</v>
      </c>
    </row>
    <row r="7021" spans="1:12" x14ac:dyDescent="0.2">
      <c r="A7021" s="1">
        <v>43808.427418981482</v>
      </c>
      <c r="B7021" t="s">
        <v>19237</v>
      </c>
      <c r="C7021" t="s">
        <v>19238</v>
      </c>
      <c r="D7021">
        <v>1</v>
      </c>
      <c r="E7021">
        <v>1</v>
      </c>
      <c r="F7021">
        <v>0</v>
      </c>
      <c r="G7021" t="s">
        <v>19239</v>
      </c>
      <c r="K7021">
        <v>1.20398148357421E+18</v>
      </c>
      <c r="L7021" t="s">
        <v>19240</v>
      </c>
    </row>
    <row r="7022" spans="1:12" x14ac:dyDescent="0.2">
      <c r="A7022" s="1">
        <v>43808.426006944443</v>
      </c>
      <c r="B7022" t="s">
        <v>19241</v>
      </c>
      <c r="C7022" t="s">
        <v>2216</v>
      </c>
      <c r="D7022">
        <v>0</v>
      </c>
      <c r="E7022">
        <v>0</v>
      </c>
      <c r="F7022">
        <v>0</v>
      </c>
      <c r="G7022" t="s">
        <v>19242</v>
      </c>
      <c r="K7022">
        <v>1.2039809733077801E+18</v>
      </c>
      <c r="L7022" t="s">
        <v>19243</v>
      </c>
    </row>
    <row r="7023" spans="1:12" x14ac:dyDescent="0.2">
      <c r="A7023" s="1">
        <v>43808.418819444443</v>
      </c>
      <c r="B7023" t="s">
        <v>19244</v>
      </c>
      <c r="C7023" t="s">
        <v>19093</v>
      </c>
      <c r="D7023">
        <v>1</v>
      </c>
      <c r="E7023">
        <v>0</v>
      </c>
      <c r="F7023">
        <v>0</v>
      </c>
      <c r="G7023" t="s">
        <v>19245</v>
      </c>
      <c r="K7023">
        <v>1.2039783678606999E+18</v>
      </c>
      <c r="L7023" t="s">
        <v>19246</v>
      </c>
    </row>
    <row r="7024" spans="1:12" x14ac:dyDescent="0.2">
      <c r="A7024" s="1">
        <v>43808.418645833335</v>
      </c>
      <c r="B7024" t="s">
        <v>19247</v>
      </c>
      <c r="D7024">
        <v>1</v>
      </c>
      <c r="E7024">
        <v>0</v>
      </c>
      <c r="F7024">
        <v>0</v>
      </c>
      <c r="G7024" t="s">
        <v>19248</v>
      </c>
      <c r="K7024">
        <v>1.2039783065609001E+18</v>
      </c>
      <c r="L7024" t="s">
        <v>19249</v>
      </c>
    </row>
    <row r="7025" spans="1:12" x14ac:dyDescent="0.2">
      <c r="A7025" s="1">
        <v>43808.414942129632</v>
      </c>
      <c r="B7025" t="s">
        <v>19250</v>
      </c>
      <c r="C7025" t="s">
        <v>19251</v>
      </c>
      <c r="D7025">
        <v>1</v>
      </c>
      <c r="E7025">
        <v>0</v>
      </c>
      <c r="F7025">
        <v>0</v>
      </c>
      <c r="G7025" t="s">
        <v>19252</v>
      </c>
      <c r="K7025">
        <v>1.2039769617538601E+18</v>
      </c>
      <c r="L7025" t="s">
        <v>19253</v>
      </c>
    </row>
    <row r="7026" spans="1:12" x14ac:dyDescent="0.2">
      <c r="A7026" s="1">
        <v>43808.413888888892</v>
      </c>
      <c r="B7026" t="s">
        <v>2246</v>
      </c>
      <c r="D7026">
        <v>12</v>
      </c>
      <c r="E7026">
        <v>81</v>
      </c>
      <c r="F7026">
        <v>162</v>
      </c>
      <c r="G7026" t="s">
        <v>19254</v>
      </c>
      <c r="K7026">
        <v>1.20397658047888E+18</v>
      </c>
      <c r="L7026" t="s">
        <v>19255</v>
      </c>
    </row>
    <row r="7027" spans="1:12" x14ac:dyDescent="0.2">
      <c r="A7027" s="1">
        <v>43808.407777777778</v>
      </c>
      <c r="B7027" t="s">
        <v>1572</v>
      </c>
      <c r="D7027">
        <v>7</v>
      </c>
      <c r="E7027">
        <v>30</v>
      </c>
      <c r="F7027">
        <v>30</v>
      </c>
      <c r="G7027" t="s">
        <v>19256</v>
      </c>
      <c r="K7027">
        <v>1.20397436652398E+18</v>
      </c>
      <c r="L7027" t="s">
        <v>19257</v>
      </c>
    </row>
    <row r="7028" spans="1:12" x14ac:dyDescent="0.2">
      <c r="A7028" s="1">
        <v>43808.392465277779</v>
      </c>
      <c r="B7028" t="s">
        <v>19258</v>
      </c>
      <c r="C7028" t="s">
        <v>19259</v>
      </c>
      <c r="D7028">
        <v>1</v>
      </c>
      <c r="E7028">
        <v>0</v>
      </c>
      <c r="F7028">
        <v>0</v>
      </c>
      <c r="G7028" t="s">
        <v>19260</v>
      </c>
      <c r="K7028">
        <v>1.20396881794222E+18</v>
      </c>
      <c r="L7028" t="s">
        <v>19261</v>
      </c>
    </row>
    <row r="7029" spans="1:12" x14ac:dyDescent="0.2">
      <c r="A7029" s="1">
        <v>43808.392048611109</v>
      </c>
      <c r="B7029" t="s">
        <v>19262</v>
      </c>
      <c r="D7029">
        <v>0</v>
      </c>
      <c r="E7029">
        <v>0</v>
      </c>
      <c r="F7029">
        <v>0</v>
      </c>
      <c r="G7029" t="s">
        <v>19263</v>
      </c>
      <c r="K7029">
        <v>1.2039686654078999E+18</v>
      </c>
      <c r="L7029" t="s">
        <v>19264</v>
      </c>
    </row>
    <row r="7030" spans="1:12" x14ac:dyDescent="0.2">
      <c r="A7030" s="1">
        <v>43808.388912037037</v>
      </c>
      <c r="B7030" t="s">
        <v>19265</v>
      </c>
      <c r="D7030">
        <v>0</v>
      </c>
      <c r="E7030">
        <v>29</v>
      </c>
      <c r="F7030">
        <v>1</v>
      </c>
      <c r="G7030" t="s">
        <v>19266</v>
      </c>
      <c r="K7030">
        <v>1.2039675292423099E+18</v>
      </c>
      <c r="L7030" t="s">
        <v>19267</v>
      </c>
    </row>
    <row r="7031" spans="1:12" x14ac:dyDescent="0.2">
      <c r="A7031" s="1">
        <v>43808.388402777775</v>
      </c>
      <c r="B7031" t="s">
        <v>19268</v>
      </c>
      <c r="D7031">
        <v>2</v>
      </c>
      <c r="E7031">
        <v>0</v>
      </c>
      <c r="F7031">
        <v>1</v>
      </c>
      <c r="G7031" t="s">
        <v>19269</v>
      </c>
      <c r="K7031">
        <v>1.2039673439882299E+18</v>
      </c>
      <c r="L7031" t="s">
        <v>19270</v>
      </c>
    </row>
    <row r="7032" spans="1:12" x14ac:dyDescent="0.2">
      <c r="A7032" s="1">
        <v>43808.387615740743</v>
      </c>
      <c r="B7032" t="s">
        <v>18967</v>
      </c>
      <c r="C7032" t="s">
        <v>19271</v>
      </c>
      <c r="D7032">
        <v>1</v>
      </c>
      <c r="E7032">
        <v>0</v>
      </c>
      <c r="F7032">
        <v>0</v>
      </c>
      <c r="G7032" t="s">
        <v>19272</v>
      </c>
      <c r="K7032">
        <v>1.20396706240368E+18</v>
      </c>
      <c r="L7032" t="s">
        <v>19273</v>
      </c>
    </row>
    <row r="7033" spans="1:12" x14ac:dyDescent="0.2">
      <c r="A7033" s="1">
        <v>43808.379976851851</v>
      </c>
      <c r="B7033" t="s">
        <v>19274</v>
      </c>
      <c r="C7033" t="s">
        <v>19275</v>
      </c>
      <c r="D7033">
        <v>0</v>
      </c>
      <c r="E7033">
        <v>0</v>
      </c>
      <c r="F7033">
        <v>0</v>
      </c>
      <c r="G7033" t="s">
        <v>19276</v>
      </c>
      <c r="K7033">
        <v>1.20396429326541E+18</v>
      </c>
      <c r="L7033" t="s">
        <v>19277</v>
      </c>
    </row>
    <row r="7034" spans="1:12" x14ac:dyDescent="0.2">
      <c r="A7034" s="1">
        <v>43808.378645833334</v>
      </c>
      <c r="B7034" t="s">
        <v>19278</v>
      </c>
      <c r="D7034">
        <v>2</v>
      </c>
      <c r="E7034">
        <v>0</v>
      </c>
      <c r="F7034">
        <v>0</v>
      </c>
      <c r="G7034" t="s">
        <v>19279</v>
      </c>
      <c r="I7034" t="e">
        <f>_xlfn.SINGLE(SambaBank _xlfn.SINGLE(SambaCare))</f>
        <v>#NAME?</v>
      </c>
      <c r="K7034">
        <v>1.2039638091881999E+18</v>
      </c>
      <c r="L7034" t="s">
        <v>19280</v>
      </c>
    </row>
    <row r="7035" spans="1:12" x14ac:dyDescent="0.2">
      <c r="A7035" s="1">
        <v>43808.373425925929</v>
      </c>
      <c r="B7035" t="s">
        <v>18286</v>
      </c>
      <c r="D7035">
        <v>1</v>
      </c>
      <c r="E7035">
        <v>0</v>
      </c>
      <c r="F7035">
        <v>0</v>
      </c>
      <c r="G7035" t="s">
        <v>19281</v>
      </c>
      <c r="K7035">
        <v>1.2039619168776801E+18</v>
      </c>
      <c r="L7035" t="s">
        <v>19282</v>
      </c>
    </row>
    <row r="7036" spans="1:12" x14ac:dyDescent="0.2">
      <c r="A7036" s="1">
        <v>43808.37096064815</v>
      </c>
      <c r="B7036" t="s">
        <v>19271</v>
      </c>
      <c r="C7036" t="s">
        <v>18967</v>
      </c>
      <c r="D7036">
        <v>1</v>
      </c>
      <c r="E7036">
        <v>0</v>
      </c>
      <c r="F7036">
        <v>3</v>
      </c>
      <c r="G7036" t="s">
        <v>19283</v>
      </c>
      <c r="K7036">
        <v>1.2039610252650601E+18</v>
      </c>
      <c r="L7036" t="s">
        <v>19284</v>
      </c>
    </row>
    <row r="7037" spans="1:12" x14ac:dyDescent="0.2">
      <c r="A7037" s="1">
        <v>43808.364305555559</v>
      </c>
      <c r="B7037" t="s">
        <v>19285</v>
      </c>
      <c r="C7037" t="s">
        <v>19286</v>
      </c>
      <c r="D7037">
        <v>0</v>
      </c>
      <c r="E7037">
        <v>0</v>
      </c>
      <c r="F7037">
        <v>0</v>
      </c>
      <c r="G7037" t="s">
        <v>19287</v>
      </c>
      <c r="K7037">
        <v>1.20395861345216E+18</v>
      </c>
      <c r="L7037" t="s">
        <v>19288</v>
      </c>
    </row>
    <row r="7038" spans="1:12" x14ac:dyDescent="0.2">
      <c r="A7038" s="1">
        <v>43808.362569444442</v>
      </c>
      <c r="B7038" t="s">
        <v>19289</v>
      </c>
      <c r="D7038">
        <v>0</v>
      </c>
      <c r="E7038">
        <v>0</v>
      </c>
      <c r="F7038">
        <v>0</v>
      </c>
      <c r="G7038" t="s">
        <v>19290</v>
      </c>
      <c r="K7038">
        <v>1.20395798294768E+18</v>
      </c>
      <c r="L7038" t="s">
        <v>19291</v>
      </c>
    </row>
    <row r="7039" spans="1:12" x14ac:dyDescent="0.2">
      <c r="A7039" s="1">
        <v>43808.354895833334</v>
      </c>
      <c r="B7039" t="s">
        <v>19160</v>
      </c>
      <c r="D7039">
        <v>0</v>
      </c>
      <c r="E7039">
        <v>0</v>
      </c>
      <c r="F7039">
        <v>0</v>
      </c>
      <c r="G7039" t="s">
        <v>19292</v>
      </c>
      <c r="K7039">
        <v>1.2039552017256499E+18</v>
      </c>
      <c r="L7039" t="s">
        <v>19293</v>
      </c>
    </row>
    <row r="7040" spans="1:12" x14ac:dyDescent="0.2">
      <c r="A7040" s="1">
        <v>43808.352488425924</v>
      </c>
      <c r="B7040" t="s">
        <v>19294</v>
      </c>
      <c r="D7040">
        <v>0</v>
      </c>
      <c r="E7040">
        <v>0</v>
      </c>
      <c r="F7040">
        <v>0</v>
      </c>
      <c r="G7040" t="s">
        <v>19295</v>
      </c>
      <c r="K7040">
        <v>1.2039543297466199E+18</v>
      </c>
      <c r="L7040" t="s">
        <v>19296</v>
      </c>
    </row>
    <row r="7041" spans="1:12" x14ac:dyDescent="0.2">
      <c r="A7041" s="1">
        <v>43808.343217592592</v>
      </c>
      <c r="B7041" t="s">
        <v>1572</v>
      </c>
      <c r="D7041">
        <v>0</v>
      </c>
      <c r="E7041">
        <v>19</v>
      </c>
      <c r="F7041">
        <v>13</v>
      </c>
      <c r="G7041" t="s">
        <v>19297</v>
      </c>
      <c r="K7041">
        <v>1.2039509723866399E+18</v>
      </c>
      <c r="L7041" t="s">
        <v>19298</v>
      </c>
    </row>
    <row r="7042" spans="1:12" x14ac:dyDescent="0.2">
      <c r="A7042" s="1">
        <v>43808.343159722222</v>
      </c>
      <c r="B7042" t="s">
        <v>19299</v>
      </c>
      <c r="D7042">
        <v>0</v>
      </c>
      <c r="E7042">
        <v>0</v>
      </c>
      <c r="F7042">
        <v>3</v>
      </c>
      <c r="G7042" t="s">
        <v>19300</v>
      </c>
      <c r="K7042">
        <v>1.2039509482652001E+18</v>
      </c>
      <c r="L7042" t="s">
        <v>19301</v>
      </c>
    </row>
    <row r="7043" spans="1:12" x14ac:dyDescent="0.2">
      <c r="A7043" s="1">
        <v>43808.341493055559</v>
      </c>
      <c r="B7043" t="s">
        <v>19302</v>
      </c>
      <c r="C7043" t="s">
        <v>19303</v>
      </c>
      <c r="D7043">
        <v>0</v>
      </c>
      <c r="E7043">
        <v>0</v>
      </c>
      <c r="F7043">
        <v>0</v>
      </c>
      <c r="G7043" t="s">
        <v>1159</v>
      </c>
      <c r="K7043">
        <v>1.2039503466803599E+18</v>
      </c>
      <c r="L7043" t="s">
        <v>19304</v>
      </c>
    </row>
    <row r="7044" spans="1:12" x14ac:dyDescent="0.2">
      <c r="A7044" s="1">
        <v>43808.340821759259</v>
      </c>
      <c r="B7044" t="s">
        <v>569</v>
      </c>
      <c r="D7044">
        <v>9</v>
      </c>
      <c r="E7044">
        <v>29</v>
      </c>
      <c r="F7044">
        <v>27</v>
      </c>
      <c r="G7044" t="s">
        <v>19305</v>
      </c>
      <c r="K7044">
        <v>1.2039501028570399E+18</v>
      </c>
      <c r="L7044" t="s">
        <v>19306</v>
      </c>
    </row>
    <row r="7045" spans="1:12" x14ac:dyDescent="0.2">
      <c r="A7045" s="1">
        <v>43808.33697916667</v>
      </c>
      <c r="B7045" t="s">
        <v>19307</v>
      </c>
      <c r="C7045" t="s">
        <v>19308</v>
      </c>
      <c r="D7045">
        <v>1</v>
      </c>
      <c r="E7045">
        <v>0</v>
      </c>
      <c r="F7045">
        <v>0</v>
      </c>
      <c r="G7045" t="s">
        <v>19309</v>
      </c>
      <c r="K7045">
        <v>1.2039487091232799E+18</v>
      </c>
      <c r="L7045" t="s">
        <v>19310</v>
      </c>
    </row>
    <row r="7046" spans="1:12" x14ac:dyDescent="0.2">
      <c r="A7046" s="1">
        <v>43808.332986111112</v>
      </c>
      <c r="B7046" t="s">
        <v>19311</v>
      </c>
      <c r="D7046">
        <v>1</v>
      </c>
      <c r="E7046">
        <v>0</v>
      </c>
      <c r="F7046">
        <v>0</v>
      </c>
      <c r="G7046" t="e">
        <f>SambaBank ماهي طريقة بيع أسهم اكتتاب آرامكو</f>
        <v>#NAME?</v>
      </c>
      <c r="I7046" t="e">
        <f>SambaBank</f>
        <v>#NAME?</v>
      </c>
      <c r="K7046">
        <v>1.20394726181585E+18</v>
      </c>
      <c r="L7046" t="s">
        <v>19312</v>
      </c>
    </row>
    <row r="7047" spans="1:12" x14ac:dyDescent="0.2">
      <c r="A7047" s="1">
        <v>43808.330879629626</v>
      </c>
      <c r="B7047" t="s">
        <v>5342</v>
      </c>
      <c r="D7047">
        <v>1</v>
      </c>
      <c r="E7047">
        <v>0</v>
      </c>
      <c r="F7047">
        <v>1</v>
      </c>
      <c r="G7047" t="s">
        <v>19313</v>
      </c>
      <c r="K7047">
        <v>1.20394649796179E+18</v>
      </c>
      <c r="L7047" t="s">
        <v>19314</v>
      </c>
    </row>
    <row r="7048" spans="1:12" x14ac:dyDescent="0.2">
      <c r="A7048" s="1">
        <v>43808.324699074074</v>
      </c>
      <c r="B7048" t="s">
        <v>2110</v>
      </c>
      <c r="D7048">
        <v>0</v>
      </c>
      <c r="E7048">
        <v>1</v>
      </c>
      <c r="F7048">
        <v>0</v>
      </c>
      <c r="G7048" t="s">
        <v>2791</v>
      </c>
      <c r="K7048">
        <v>1.2039442613366001E+18</v>
      </c>
      <c r="L7048" t="s">
        <v>19315</v>
      </c>
    </row>
    <row r="7049" spans="1:12" x14ac:dyDescent="0.2">
      <c r="A7049" s="1">
        <v>43808.309675925928</v>
      </c>
      <c r="B7049" t="s">
        <v>2389</v>
      </c>
      <c r="D7049">
        <v>0</v>
      </c>
      <c r="E7049">
        <v>1</v>
      </c>
      <c r="F7049">
        <v>1</v>
      </c>
      <c r="G7049" t="s">
        <v>19316</v>
      </c>
      <c r="K7049">
        <v>1.2039388175117499E+18</v>
      </c>
      <c r="L7049" t="s">
        <v>19317</v>
      </c>
    </row>
    <row r="7050" spans="1:12" x14ac:dyDescent="0.2">
      <c r="A7050" s="1">
        <v>43808.303564814814</v>
      </c>
      <c r="B7050" t="s">
        <v>19318</v>
      </c>
      <c r="D7050">
        <v>4</v>
      </c>
      <c r="E7050">
        <v>0</v>
      </c>
      <c r="F7050">
        <v>2</v>
      </c>
      <c r="G7050" t="s">
        <v>19319</v>
      </c>
      <c r="K7050">
        <v>1.2039366032798999E+18</v>
      </c>
      <c r="L7050" t="s">
        <v>19320</v>
      </c>
    </row>
    <row r="7051" spans="1:12" x14ac:dyDescent="0.2">
      <c r="A7051" s="1">
        <v>43808.29923611111</v>
      </c>
      <c r="B7051" t="s">
        <v>19321</v>
      </c>
      <c r="D7051">
        <v>0</v>
      </c>
      <c r="E7051">
        <v>0</v>
      </c>
      <c r="F7051">
        <v>0</v>
      </c>
      <c r="G7051" t="s">
        <v>19322</v>
      </c>
      <c r="K7051">
        <v>1.20393503275218E+18</v>
      </c>
      <c r="L7051" t="s">
        <v>19323</v>
      </c>
    </row>
    <row r="7052" spans="1:12" x14ac:dyDescent="0.2">
      <c r="A7052" s="1">
        <v>43808.285497685189</v>
      </c>
      <c r="B7052" t="s">
        <v>19324</v>
      </c>
      <c r="C7052" t="s">
        <v>19325</v>
      </c>
      <c r="D7052">
        <v>0</v>
      </c>
      <c r="E7052">
        <v>0</v>
      </c>
      <c r="F7052">
        <v>0</v>
      </c>
      <c r="G7052" t="s">
        <v>19326</v>
      </c>
      <c r="K7052">
        <v>1.20393005532962E+18</v>
      </c>
      <c r="L7052" t="s">
        <v>19327</v>
      </c>
    </row>
    <row r="7053" spans="1:12" x14ac:dyDescent="0.2">
      <c r="A7053" s="1">
        <v>43808.283750000002</v>
      </c>
      <c r="B7053" t="s">
        <v>19328</v>
      </c>
      <c r="C7053" t="s">
        <v>19251</v>
      </c>
      <c r="D7053">
        <v>2</v>
      </c>
      <c r="E7053">
        <v>0</v>
      </c>
      <c r="F7053">
        <v>0</v>
      </c>
      <c r="G7053" t="s">
        <v>19329</v>
      </c>
      <c r="K7053">
        <v>1.20392941967869E+18</v>
      </c>
      <c r="L7053" t="s">
        <v>19330</v>
      </c>
    </row>
    <row r="7054" spans="1:12" x14ac:dyDescent="0.2">
      <c r="A7054" s="1">
        <v>43808.279710648145</v>
      </c>
      <c r="B7054" t="s">
        <v>19331</v>
      </c>
      <c r="D7054">
        <v>1</v>
      </c>
      <c r="E7054">
        <v>0</v>
      </c>
      <c r="F7054">
        <v>0</v>
      </c>
      <c r="G7054" t="e">
        <f>AlAhliNCB السلام عليكم ورحمة الله وبركاته متى يتم إيداع فائض اكتتاب آرامكو مع العلم أن بنوك اخر تم بيداع فائض التداول</f>
        <v>#NAME?</v>
      </c>
      <c r="I7054" t="e">
        <f>AlAhliNCB</f>
        <v>#NAME?</v>
      </c>
      <c r="K7054">
        <v>1.2039279555939999E+18</v>
      </c>
      <c r="L7054" t="s">
        <v>19332</v>
      </c>
    </row>
    <row r="7055" spans="1:12" x14ac:dyDescent="0.2">
      <c r="A7055" s="1">
        <v>43808.269942129627</v>
      </c>
      <c r="B7055" t="s">
        <v>5342</v>
      </c>
      <c r="D7055">
        <v>4</v>
      </c>
      <c r="E7055">
        <v>0</v>
      </c>
      <c r="F7055">
        <v>1</v>
      </c>
      <c r="G7055" t="s">
        <v>19333</v>
      </c>
      <c r="K7055">
        <v>1.20392441882258E+18</v>
      </c>
      <c r="L7055" t="s">
        <v>19334</v>
      </c>
    </row>
    <row r="7056" spans="1:12" x14ac:dyDescent="0.2">
      <c r="A7056" s="1">
        <v>43808.26734953704</v>
      </c>
      <c r="B7056" t="s">
        <v>19335</v>
      </c>
      <c r="C7056" t="s">
        <v>1379</v>
      </c>
      <c r="D7056">
        <v>0</v>
      </c>
      <c r="E7056">
        <v>0</v>
      </c>
      <c r="F7056">
        <v>0</v>
      </c>
      <c r="G7056" t="s">
        <v>19336</v>
      </c>
      <c r="K7056">
        <v>1.2039234783212001E+18</v>
      </c>
      <c r="L7056" t="s">
        <v>19337</v>
      </c>
    </row>
    <row r="7057" spans="1:12" x14ac:dyDescent="0.2">
      <c r="A7057" s="1">
        <v>43808.258738425924</v>
      </c>
      <c r="B7057" t="s">
        <v>19338</v>
      </c>
      <c r="D7057">
        <v>0</v>
      </c>
      <c r="E7057">
        <v>1</v>
      </c>
      <c r="F7057">
        <v>1</v>
      </c>
      <c r="G7057" t="s">
        <v>19339</v>
      </c>
      <c r="K7057">
        <v>1.2039203556116101E+18</v>
      </c>
      <c r="L7057" t="s">
        <v>19340</v>
      </c>
    </row>
    <row r="7058" spans="1:12" x14ac:dyDescent="0.2">
      <c r="A7058" s="1">
        <v>43808.237997685188</v>
      </c>
      <c r="B7058" t="s">
        <v>19341</v>
      </c>
      <c r="D7058">
        <v>0</v>
      </c>
      <c r="E7058">
        <v>0</v>
      </c>
      <c r="F7058">
        <v>0</v>
      </c>
      <c r="G7058" t="s">
        <v>19342</v>
      </c>
      <c r="K7058">
        <v>1.20391283974594E+18</v>
      </c>
      <c r="L7058" t="s">
        <v>19343</v>
      </c>
    </row>
    <row r="7059" spans="1:12" x14ac:dyDescent="0.2">
      <c r="A7059" s="1">
        <v>43808.222280092596</v>
      </c>
      <c r="B7059" t="s">
        <v>2104</v>
      </c>
      <c r="C7059" t="s">
        <v>19344</v>
      </c>
      <c r="D7059">
        <v>0</v>
      </c>
      <c r="E7059">
        <v>0</v>
      </c>
      <c r="F7059">
        <v>0</v>
      </c>
      <c r="G7059" t="s">
        <v>19345</v>
      </c>
      <c r="K7059">
        <v>1.20390714280321E+18</v>
      </c>
      <c r="L7059" t="s">
        <v>19346</v>
      </c>
    </row>
    <row r="7060" spans="1:12" x14ac:dyDescent="0.2">
      <c r="A7060" s="1">
        <v>43808.216423611113</v>
      </c>
      <c r="B7060" t="s">
        <v>1557</v>
      </c>
      <c r="D7060">
        <v>0</v>
      </c>
      <c r="E7060">
        <v>0</v>
      </c>
      <c r="F7060">
        <v>0</v>
      </c>
      <c r="G7060" t="s">
        <v>19347</v>
      </c>
      <c r="K7060">
        <v>1.20390502220064E+18</v>
      </c>
      <c r="L7060" t="s">
        <v>19348</v>
      </c>
    </row>
    <row r="7061" spans="1:12" x14ac:dyDescent="0.2">
      <c r="A7061" s="1">
        <v>43808.216400462959</v>
      </c>
      <c r="B7061" t="s">
        <v>1560</v>
      </c>
      <c r="D7061">
        <v>0</v>
      </c>
      <c r="E7061">
        <v>0</v>
      </c>
      <c r="F7061">
        <v>0</v>
      </c>
      <c r="G7061" t="s">
        <v>19349</v>
      </c>
      <c r="K7061">
        <v>1.20390501360658E+18</v>
      </c>
      <c r="L7061" t="s">
        <v>19350</v>
      </c>
    </row>
    <row r="7062" spans="1:12" x14ac:dyDescent="0.2">
      <c r="A7062" s="1">
        <v>43808.210173611114</v>
      </c>
      <c r="B7062" t="s">
        <v>19351</v>
      </c>
      <c r="D7062">
        <v>1</v>
      </c>
      <c r="E7062">
        <v>0</v>
      </c>
      <c r="F7062">
        <v>0</v>
      </c>
      <c r="G7062" t="s">
        <v>19352</v>
      </c>
      <c r="K7062">
        <v>1.2039027571383199E+18</v>
      </c>
      <c r="L7062" t="s">
        <v>19353</v>
      </c>
    </row>
    <row r="7063" spans="1:12" x14ac:dyDescent="0.2">
      <c r="A7063" s="1">
        <v>43808.196828703702</v>
      </c>
      <c r="B7063" t="s">
        <v>19354</v>
      </c>
      <c r="D7063">
        <v>0</v>
      </c>
      <c r="E7063">
        <v>0</v>
      </c>
      <c r="F7063">
        <v>0</v>
      </c>
      <c r="G7063" t="s">
        <v>19355</v>
      </c>
      <c r="K7063">
        <v>1.20389791952867E+18</v>
      </c>
      <c r="L7063" t="s">
        <v>19356</v>
      </c>
    </row>
    <row r="7064" spans="1:12" x14ac:dyDescent="0.2">
      <c r="A7064" s="1">
        <v>43808.183217592596</v>
      </c>
      <c r="B7064" t="s">
        <v>641</v>
      </c>
      <c r="D7064">
        <v>5</v>
      </c>
      <c r="E7064">
        <v>13</v>
      </c>
      <c r="F7064">
        <v>16</v>
      </c>
      <c r="G7064" t="s">
        <v>19357</v>
      </c>
      <c r="K7064">
        <v>1.20389299104112E+18</v>
      </c>
      <c r="L7064" t="s">
        <v>19358</v>
      </c>
    </row>
    <row r="7065" spans="1:12" x14ac:dyDescent="0.2">
      <c r="A7065" s="1">
        <v>43808.177349537036</v>
      </c>
      <c r="B7065" t="s">
        <v>19359</v>
      </c>
      <c r="C7065" t="s">
        <v>6526</v>
      </c>
      <c r="D7065">
        <v>0</v>
      </c>
      <c r="E7065">
        <v>0</v>
      </c>
      <c r="F7065">
        <v>0</v>
      </c>
      <c r="G7065" t="s">
        <v>19360</v>
      </c>
      <c r="K7065">
        <v>1.2038908631449101E+18</v>
      </c>
      <c r="L7065" t="s">
        <v>19361</v>
      </c>
    </row>
    <row r="7066" spans="1:12" x14ac:dyDescent="0.2">
      <c r="A7066" s="1">
        <v>43808.152048611111</v>
      </c>
      <c r="B7066" t="s">
        <v>19362</v>
      </c>
      <c r="C7066" t="s">
        <v>504</v>
      </c>
      <c r="D7066">
        <v>0</v>
      </c>
      <c r="E7066">
        <v>0</v>
      </c>
      <c r="F7066">
        <v>1</v>
      </c>
      <c r="G7066" t="s">
        <v>19363</v>
      </c>
      <c r="K7066">
        <v>1.2038816936034501E+18</v>
      </c>
      <c r="L7066" t="s">
        <v>19364</v>
      </c>
    </row>
    <row r="7067" spans="1:12" x14ac:dyDescent="0.2">
      <c r="A7067" s="1">
        <v>43808.145775462966</v>
      </c>
      <c r="B7067" t="s">
        <v>2446</v>
      </c>
      <c r="D7067">
        <v>0</v>
      </c>
      <c r="E7067">
        <v>0</v>
      </c>
      <c r="F7067">
        <v>0</v>
      </c>
      <c r="G7067" t="s">
        <v>19365</v>
      </c>
      <c r="K7067">
        <v>1.2038794209577999E+18</v>
      </c>
      <c r="L7067" t="s">
        <v>19366</v>
      </c>
    </row>
    <row r="7068" spans="1:12" x14ac:dyDescent="0.2">
      <c r="A7068" s="1">
        <v>43808.094849537039</v>
      </c>
      <c r="B7068" t="s">
        <v>19367</v>
      </c>
      <c r="C7068" t="s">
        <v>19368</v>
      </c>
      <c r="D7068">
        <v>1</v>
      </c>
      <c r="E7068">
        <v>0</v>
      </c>
      <c r="F7068">
        <v>0</v>
      </c>
      <c r="G7068" t="s">
        <v>19369</v>
      </c>
      <c r="K7068">
        <v>1.2038609638349599E+18</v>
      </c>
      <c r="L7068" t="s">
        <v>19370</v>
      </c>
    </row>
    <row r="7069" spans="1:12" x14ac:dyDescent="0.2">
      <c r="A7069" s="1">
        <v>43808.091944444444</v>
      </c>
      <c r="B7069" t="s">
        <v>2125</v>
      </c>
      <c r="D7069">
        <v>0</v>
      </c>
      <c r="E7069">
        <v>0</v>
      </c>
      <c r="F7069">
        <v>0</v>
      </c>
      <c r="G7069" t="s">
        <v>2791</v>
      </c>
      <c r="K7069">
        <v>1.20385991113171E+18</v>
      </c>
      <c r="L7069" t="s">
        <v>19371</v>
      </c>
    </row>
    <row r="7070" spans="1:12" x14ac:dyDescent="0.2">
      <c r="A7070" s="1">
        <v>43808.073831018519</v>
      </c>
      <c r="B7070" t="s">
        <v>19372</v>
      </c>
      <c r="C7070" t="s">
        <v>19373</v>
      </c>
      <c r="D7070">
        <v>1</v>
      </c>
      <c r="E7070">
        <v>0</v>
      </c>
      <c r="F7070">
        <v>0</v>
      </c>
      <c r="G7070" t="s">
        <v>19374</v>
      </c>
      <c r="K7070">
        <v>1.2038533474025101E+18</v>
      </c>
      <c r="L7070" t="s">
        <v>19375</v>
      </c>
    </row>
    <row r="7071" spans="1:12" x14ac:dyDescent="0.2">
      <c r="A7071" s="1">
        <v>43808.027025462965</v>
      </c>
      <c r="B7071" t="s">
        <v>7244</v>
      </c>
      <c r="D7071">
        <v>0</v>
      </c>
      <c r="E7071">
        <v>0</v>
      </c>
      <c r="F7071">
        <v>0</v>
      </c>
      <c r="G7071" t="s">
        <v>19376</v>
      </c>
      <c r="K7071">
        <v>1.20383638636274E+18</v>
      </c>
      <c r="L7071" t="s">
        <v>19377</v>
      </c>
    </row>
    <row r="7072" spans="1:12" x14ac:dyDescent="0.2">
      <c r="A7072" s="1">
        <v>43808.02584490741</v>
      </c>
      <c r="B7072" t="s">
        <v>19378</v>
      </c>
      <c r="D7072">
        <v>1</v>
      </c>
      <c r="E7072">
        <v>0</v>
      </c>
      <c r="F7072">
        <v>0</v>
      </c>
      <c r="G7072" t="s">
        <v>19379</v>
      </c>
      <c r="K7072">
        <v>1.2038359584177101E+18</v>
      </c>
      <c r="L7072" t="s">
        <v>19380</v>
      </c>
    </row>
    <row r="7073" spans="1:12" x14ac:dyDescent="0.2">
      <c r="A7073" s="1">
        <v>43807.998981481483</v>
      </c>
      <c r="B7073" t="s">
        <v>19381</v>
      </c>
      <c r="D7073">
        <v>0</v>
      </c>
      <c r="E7073">
        <v>0</v>
      </c>
      <c r="F7073">
        <v>0</v>
      </c>
      <c r="G7073" t="s">
        <v>19382</v>
      </c>
      <c r="I7073" t="e">
        <f>YouTube</f>
        <v>#NAME?</v>
      </c>
      <c r="K7073">
        <v>1.2038262256151099E+18</v>
      </c>
      <c r="L7073" t="s">
        <v>19383</v>
      </c>
    </row>
    <row r="7074" spans="1:12" x14ac:dyDescent="0.2">
      <c r="A7074" s="1">
        <v>43807.997824074075</v>
      </c>
      <c r="B7074" t="s">
        <v>19384</v>
      </c>
      <c r="D7074">
        <v>0</v>
      </c>
      <c r="E7074">
        <v>0</v>
      </c>
      <c r="F7074">
        <v>1</v>
      </c>
      <c r="G7074" t="s">
        <v>19385</v>
      </c>
      <c r="K7074">
        <v>1.2038258067887099E+18</v>
      </c>
      <c r="L7074" t="s">
        <v>19386</v>
      </c>
    </row>
    <row r="7075" spans="1:12" x14ac:dyDescent="0.2">
      <c r="A7075" s="1">
        <v>43807.983773148146</v>
      </c>
      <c r="B7075" t="s">
        <v>3278</v>
      </c>
      <c r="D7075">
        <v>3</v>
      </c>
      <c r="E7075">
        <v>6</v>
      </c>
      <c r="F7075">
        <v>24</v>
      </c>
      <c r="G7075" t="s">
        <v>19387</v>
      </c>
      <c r="K7075">
        <v>1.20382071200963E+18</v>
      </c>
      <c r="L7075" t="s">
        <v>19388</v>
      </c>
    </row>
    <row r="7076" spans="1:12" x14ac:dyDescent="0.2">
      <c r="A7076" s="1">
        <v>43807.98233796296</v>
      </c>
      <c r="B7076" t="s">
        <v>19389</v>
      </c>
      <c r="D7076">
        <v>2</v>
      </c>
      <c r="E7076">
        <v>4</v>
      </c>
      <c r="F7076">
        <v>23</v>
      </c>
      <c r="G7076" t="s">
        <v>19387</v>
      </c>
      <c r="K7076">
        <v>1.2038201910266801E+18</v>
      </c>
      <c r="L7076" t="s">
        <v>19390</v>
      </c>
    </row>
    <row r="7077" spans="1:12" x14ac:dyDescent="0.2">
      <c r="A7077" s="1">
        <v>43807.981481481482</v>
      </c>
      <c r="B7077" t="s">
        <v>19391</v>
      </c>
      <c r="D7077">
        <v>1</v>
      </c>
      <c r="E7077">
        <v>0</v>
      </c>
      <c r="F7077">
        <v>1</v>
      </c>
      <c r="G7077" t="s">
        <v>19392</v>
      </c>
      <c r="K7077">
        <v>1.2038198840078899E+18</v>
      </c>
      <c r="L7077" t="s">
        <v>19393</v>
      </c>
    </row>
    <row r="7078" spans="1:12" x14ac:dyDescent="0.2">
      <c r="A7078" s="1">
        <v>43807.980717592596</v>
      </c>
      <c r="B7078" t="s">
        <v>2460</v>
      </c>
      <c r="D7078">
        <v>0</v>
      </c>
      <c r="E7078">
        <v>1</v>
      </c>
      <c r="F7078">
        <v>1</v>
      </c>
      <c r="G7078" t="s">
        <v>19365</v>
      </c>
      <c r="K7078">
        <v>1.2038196047930701E+18</v>
      </c>
      <c r="L7078" t="s">
        <v>19394</v>
      </c>
    </row>
    <row r="7079" spans="1:12" x14ac:dyDescent="0.2">
      <c r="A7079" s="1">
        <v>43807.964270833334</v>
      </c>
      <c r="B7079" t="s">
        <v>19395</v>
      </c>
      <c r="C7079" t="s">
        <v>721</v>
      </c>
      <c r="D7079">
        <v>0</v>
      </c>
      <c r="E7079">
        <v>0</v>
      </c>
      <c r="F7079">
        <v>0</v>
      </c>
      <c r="G7079" t="s">
        <v>19396</v>
      </c>
      <c r="K7079">
        <v>1.2038136458614999E+18</v>
      </c>
      <c r="L7079" t="s">
        <v>19397</v>
      </c>
    </row>
    <row r="7080" spans="1:12" x14ac:dyDescent="0.2">
      <c r="A7080" s="1">
        <v>43807.96162037037</v>
      </c>
      <c r="B7080" t="s">
        <v>641</v>
      </c>
      <c r="D7080">
        <v>6</v>
      </c>
      <c r="E7080">
        <v>8</v>
      </c>
      <c r="F7080">
        <v>13</v>
      </c>
      <c r="G7080" t="s">
        <v>19398</v>
      </c>
      <c r="K7080">
        <v>1.20381268518973E+18</v>
      </c>
      <c r="L7080" t="s">
        <v>19399</v>
      </c>
    </row>
    <row r="7081" spans="1:12" x14ac:dyDescent="0.2">
      <c r="A7081" s="1">
        <v>43807.944340277776</v>
      </c>
      <c r="B7081" t="s">
        <v>19400</v>
      </c>
      <c r="D7081">
        <v>4</v>
      </c>
      <c r="E7081">
        <v>8</v>
      </c>
      <c r="F7081">
        <v>5</v>
      </c>
      <c r="G7081" t="s">
        <v>19401</v>
      </c>
      <c r="K7081">
        <v>1.20380642079537E+18</v>
      </c>
      <c r="L7081" t="s">
        <v>19402</v>
      </c>
    </row>
    <row r="7082" spans="1:12" x14ac:dyDescent="0.2">
      <c r="A7082" s="1">
        <v>43807.935740740744</v>
      </c>
      <c r="B7082" t="s">
        <v>19403</v>
      </c>
      <c r="D7082">
        <v>1</v>
      </c>
      <c r="E7082">
        <v>0</v>
      </c>
      <c r="F7082">
        <v>0</v>
      </c>
      <c r="G7082" t="s">
        <v>19404</v>
      </c>
      <c r="K7082">
        <v>1.2038033054089101E+18</v>
      </c>
      <c r="L7082" t="s">
        <v>19405</v>
      </c>
    </row>
    <row r="7083" spans="1:12" x14ac:dyDescent="0.2">
      <c r="A7083" s="1">
        <v>43807.931990740741</v>
      </c>
      <c r="B7083" t="s">
        <v>3061</v>
      </c>
      <c r="D7083">
        <v>0</v>
      </c>
      <c r="E7083">
        <v>0</v>
      </c>
      <c r="F7083">
        <v>0</v>
      </c>
      <c r="G7083" t="s">
        <v>19406</v>
      </c>
      <c r="K7083">
        <v>1.20380194615665E+18</v>
      </c>
      <c r="L7083" t="s">
        <v>19407</v>
      </c>
    </row>
    <row r="7084" spans="1:12" x14ac:dyDescent="0.2">
      <c r="A7084" s="1">
        <v>43807.922326388885</v>
      </c>
      <c r="B7084" t="s">
        <v>19408</v>
      </c>
      <c r="D7084">
        <v>2</v>
      </c>
      <c r="E7084">
        <v>0</v>
      </c>
      <c r="F7084">
        <v>0</v>
      </c>
      <c r="G7084" t="s">
        <v>19409</v>
      </c>
      <c r="K7084">
        <v>1.2037984467397299E+18</v>
      </c>
      <c r="L7084" t="s">
        <v>19410</v>
      </c>
    </row>
    <row r="7085" spans="1:12" x14ac:dyDescent="0.2">
      <c r="A7085" s="1">
        <v>43807.909942129627</v>
      </c>
      <c r="B7085" t="s">
        <v>19411</v>
      </c>
      <c r="D7085">
        <v>0</v>
      </c>
      <c r="E7085">
        <v>0</v>
      </c>
      <c r="F7085">
        <v>0</v>
      </c>
      <c r="G7085" t="s">
        <v>19412</v>
      </c>
      <c r="K7085">
        <v>1.2037939579368801E+18</v>
      </c>
      <c r="L7085" t="s">
        <v>19413</v>
      </c>
    </row>
    <row r="7086" spans="1:12" x14ac:dyDescent="0.2">
      <c r="A7086" s="1">
        <v>43807.885868055557</v>
      </c>
      <c r="B7086" t="s">
        <v>798</v>
      </c>
      <c r="C7086" t="s">
        <v>1898</v>
      </c>
      <c r="D7086">
        <v>2</v>
      </c>
      <c r="E7086">
        <v>0</v>
      </c>
      <c r="F7086">
        <v>2</v>
      </c>
      <c r="G7086" t="s">
        <v>19414</v>
      </c>
      <c r="K7086">
        <v>1.20378523387264E+18</v>
      </c>
      <c r="L7086" t="s">
        <v>19415</v>
      </c>
    </row>
    <row r="7087" spans="1:12" x14ac:dyDescent="0.2">
      <c r="A7087" s="1">
        <v>43807.885567129626</v>
      </c>
      <c r="B7087" t="s">
        <v>19416</v>
      </c>
      <c r="D7087">
        <v>1</v>
      </c>
      <c r="E7087">
        <v>2</v>
      </c>
      <c r="F7087">
        <v>2</v>
      </c>
      <c r="G7087" t="s">
        <v>19417</v>
      </c>
      <c r="K7087">
        <v>1.20378512437198E+18</v>
      </c>
      <c r="L7087" t="s">
        <v>19418</v>
      </c>
    </row>
    <row r="7088" spans="1:12" x14ac:dyDescent="0.2">
      <c r="A7088" s="1">
        <v>43807.876759259256</v>
      </c>
      <c r="B7088" t="s">
        <v>4057</v>
      </c>
      <c r="D7088">
        <v>0</v>
      </c>
      <c r="E7088">
        <v>0</v>
      </c>
      <c r="F7088">
        <v>0</v>
      </c>
      <c r="G7088" t="s">
        <v>19419</v>
      </c>
      <c r="K7088">
        <v>1.2037819321752801E+18</v>
      </c>
      <c r="L7088" t="s">
        <v>19420</v>
      </c>
    </row>
    <row r="7089" spans="1:12" x14ac:dyDescent="0.2">
      <c r="A7089" s="1">
        <v>43807.875601851854</v>
      </c>
      <c r="B7089" t="s">
        <v>19421</v>
      </c>
      <c r="D7089">
        <v>0</v>
      </c>
      <c r="E7089">
        <v>0</v>
      </c>
      <c r="F7089">
        <v>0</v>
      </c>
      <c r="G7089" t="s">
        <v>19422</v>
      </c>
      <c r="K7089">
        <v>1.2037815108029499E+18</v>
      </c>
      <c r="L7089" t="s">
        <v>19423</v>
      </c>
    </row>
    <row r="7090" spans="1:12" x14ac:dyDescent="0.2">
      <c r="A7090" s="1">
        <v>43807.857303240744</v>
      </c>
      <c r="B7090" t="s">
        <v>19424</v>
      </c>
      <c r="D7090">
        <v>0</v>
      </c>
      <c r="E7090">
        <v>1</v>
      </c>
      <c r="F7090">
        <v>0</v>
      </c>
      <c r="G7090" t="s">
        <v>19425</v>
      </c>
      <c r="K7090">
        <v>1.2037748823429399E+18</v>
      </c>
      <c r="L7090" t="s">
        <v>19426</v>
      </c>
    </row>
    <row r="7091" spans="1:12" x14ac:dyDescent="0.2">
      <c r="A7091" s="1">
        <v>43807.853344907409</v>
      </c>
      <c r="B7091" t="s">
        <v>19427</v>
      </c>
      <c r="D7091">
        <v>0</v>
      </c>
      <c r="E7091">
        <v>0</v>
      </c>
      <c r="F7091">
        <v>0</v>
      </c>
      <c r="G7091" t="s">
        <v>19428</v>
      </c>
      <c r="K7091">
        <v>1.2037734463013299E+18</v>
      </c>
      <c r="L7091" t="s">
        <v>19429</v>
      </c>
    </row>
    <row r="7092" spans="1:12" x14ac:dyDescent="0.2">
      <c r="A7092" s="1">
        <v>43807.849340277775</v>
      </c>
      <c r="B7092" t="s">
        <v>19430</v>
      </c>
      <c r="D7092">
        <v>0</v>
      </c>
      <c r="E7092">
        <v>0</v>
      </c>
      <c r="F7092">
        <v>0</v>
      </c>
      <c r="G7092" t="s">
        <v>19431</v>
      </c>
      <c r="K7092">
        <v>1.2037719968421801E+18</v>
      </c>
      <c r="L7092" t="s">
        <v>19432</v>
      </c>
    </row>
    <row r="7093" spans="1:12" x14ac:dyDescent="0.2">
      <c r="A7093" s="1">
        <v>43807.841666666667</v>
      </c>
      <c r="B7093" t="s">
        <v>1163</v>
      </c>
      <c r="D7093">
        <v>0</v>
      </c>
      <c r="E7093">
        <v>0</v>
      </c>
      <c r="F7093">
        <v>0</v>
      </c>
      <c r="G7093" t="s">
        <v>19433</v>
      </c>
      <c r="K7093">
        <v>1.20376921709233E+18</v>
      </c>
      <c r="L7093" t="s">
        <v>19434</v>
      </c>
    </row>
    <row r="7094" spans="1:12" x14ac:dyDescent="0.2">
      <c r="A7094" s="1">
        <v>43807.837256944447</v>
      </c>
      <c r="B7094" t="s">
        <v>19435</v>
      </c>
      <c r="C7094" t="s">
        <v>19436</v>
      </c>
      <c r="D7094">
        <v>0</v>
      </c>
      <c r="E7094">
        <v>0</v>
      </c>
      <c r="F7094">
        <v>0</v>
      </c>
      <c r="G7094" t="s">
        <v>19437</v>
      </c>
      <c r="K7094">
        <v>1.20376761878994E+18</v>
      </c>
      <c r="L7094" t="s">
        <v>19438</v>
      </c>
    </row>
    <row r="7095" spans="1:12" x14ac:dyDescent="0.2">
      <c r="A7095" s="1">
        <v>43807.834976851853</v>
      </c>
      <c r="B7095" t="s">
        <v>19439</v>
      </c>
      <c r="C7095" t="s">
        <v>2104</v>
      </c>
      <c r="D7095">
        <v>1</v>
      </c>
      <c r="E7095">
        <v>0</v>
      </c>
      <c r="F7095">
        <v>0</v>
      </c>
      <c r="G7095" t="s">
        <v>19440</v>
      </c>
      <c r="K7095">
        <v>1.20376679040208E+18</v>
      </c>
      <c r="L7095" t="s">
        <v>19441</v>
      </c>
    </row>
    <row r="7096" spans="1:12" x14ac:dyDescent="0.2">
      <c r="A7096" s="1">
        <v>43807.832418981481</v>
      </c>
      <c r="B7096" t="s">
        <v>18634</v>
      </c>
      <c r="D7096">
        <v>0</v>
      </c>
      <c r="E7096">
        <v>1</v>
      </c>
      <c r="F7096">
        <v>0</v>
      </c>
      <c r="G7096" t="s">
        <v>19442</v>
      </c>
      <c r="K7096">
        <v>1.2037658635827E+18</v>
      </c>
      <c r="L7096" t="s">
        <v>19443</v>
      </c>
    </row>
    <row r="7097" spans="1:12" x14ac:dyDescent="0.2">
      <c r="A7097" s="1">
        <v>43807.828321759262</v>
      </c>
      <c r="B7097" t="s">
        <v>19444</v>
      </c>
      <c r="D7097">
        <v>0</v>
      </c>
      <c r="E7097">
        <v>0</v>
      </c>
      <c r="F7097">
        <v>3</v>
      </c>
      <c r="G7097" t="s">
        <v>19445</v>
      </c>
      <c r="I7097" t="e">
        <f>aliktisad</f>
        <v>#NAME?</v>
      </c>
      <c r="K7097">
        <v>1.2037643778134799E+18</v>
      </c>
      <c r="L7097" t="s">
        <v>19446</v>
      </c>
    </row>
    <row r="7098" spans="1:12" x14ac:dyDescent="0.2">
      <c r="A7098" s="1">
        <v>43807.821273148147</v>
      </c>
      <c r="B7098" t="s">
        <v>999</v>
      </c>
      <c r="D7098">
        <v>3</v>
      </c>
      <c r="E7098">
        <v>1</v>
      </c>
      <c r="F7098">
        <v>3</v>
      </c>
      <c r="G7098" t="s">
        <v>19447</v>
      </c>
      <c r="K7098">
        <v>1.2037618262757701E+18</v>
      </c>
      <c r="L7098" t="s">
        <v>19448</v>
      </c>
    </row>
    <row r="7099" spans="1:12" x14ac:dyDescent="0.2">
      <c r="A7099" s="1">
        <v>43807.817326388889</v>
      </c>
      <c r="B7099" t="s">
        <v>19449</v>
      </c>
      <c r="D7099">
        <v>1</v>
      </c>
      <c r="E7099">
        <v>0</v>
      </c>
      <c r="F7099">
        <v>0</v>
      </c>
      <c r="G7099" t="s">
        <v>19450</v>
      </c>
      <c r="K7099">
        <v>1.2037603947681999E+18</v>
      </c>
      <c r="L7099" t="s">
        <v>19451</v>
      </c>
    </row>
    <row r="7100" spans="1:12" x14ac:dyDescent="0.2">
      <c r="A7100" s="1">
        <v>43807.814062500001</v>
      </c>
      <c r="B7100" t="s">
        <v>19452</v>
      </c>
      <c r="C7100" t="s">
        <v>261</v>
      </c>
      <c r="D7100">
        <v>0</v>
      </c>
      <c r="E7100">
        <v>0</v>
      </c>
      <c r="F7100">
        <v>0</v>
      </c>
      <c r="G7100" t="s">
        <v>19453</v>
      </c>
      <c r="K7100">
        <v>1.2037592122638799E+18</v>
      </c>
      <c r="L7100" t="s">
        <v>19454</v>
      </c>
    </row>
    <row r="7101" spans="1:12" x14ac:dyDescent="0.2">
      <c r="A7101" s="1">
        <v>43807.805231481485</v>
      </c>
      <c r="B7101" t="s">
        <v>19455</v>
      </c>
      <c r="C7101" t="s">
        <v>721</v>
      </c>
      <c r="D7101">
        <v>0</v>
      </c>
      <c r="E7101">
        <v>0</v>
      </c>
      <c r="F7101">
        <v>0</v>
      </c>
      <c r="G7101" t="s">
        <v>19456</v>
      </c>
      <c r="K7101">
        <v>1.2037560102439401E+18</v>
      </c>
      <c r="L7101" t="s">
        <v>19457</v>
      </c>
    </row>
    <row r="7102" spans="1:12" x14ac:dyDescent="0.2">
      <c r="A7102" s="1">
        <v>43807.7971875</v>
      </c>
      <c r="B7102" t="s">
        <v>19458</v>
      </c>
      <c r="D7102">
        <v>0</v>
      </c>
      <c r="E7102">
        <v>2</v>
      </c>
      <c r="F7102">
        <v>11</v>
      </c>
      <c r="G7102" t="s">
        <v>19459</v>
      </c>
      <c r="K7102">
        <v>1.2037530945190999E+18</v>
      </c>
      <c r="L7102" t="s">
        <v>19460</v>
      </c>
    </row>
    <row r="7103" spans="1:12" x14ac:dyDescent="0.2">
      <c r="A7103" s="1">
        <v>43807.793761574074</v>
      </c>
      <c r="B7103" t="s">
        <v>19461</v>
      </c>
      <c r="D7103">
        <v>3</v>
      </c>
      <c r="E7103">
        <v>0</v>
      </c>
      <c r="F7103">
        <v>0</v>
      </c>
      <c r="G7103" t="s">
        <v>19462</v>
      </c>
      <c r="K7103">
        <v>1.20375185650305E+18</v>
      </c>
      <c r="L7103" t="s">
        <v>19463</v>
      </c>
    </row>
    <row r="7104" spans="1:12" x14ac:dyDescent="0.2">
      <c r="A7104" s="1">
        <v>43807.786423611113</v>
      </c>
      <c r="B7104" t="s">
        <v>17270</v>
      </c>
      <c r="C7104" t="s">
        <v>17270</v>
      </c>
      <c r="D7104">
        <v>0</v>
      </c>
      <c r="E7104">
        <v>0</v>
      </c>
      <c r="F7104">
        <v>0</v>
      </c>
      <c r="G7104" t="s">
        <v>19464</v>
      </c>
      <c r="K7104">
        <v>1.2037491975535501E+18</v>
      </c>
      <c r="L7104" t="s">
        <v>19465</v>
      </c>
    </row>
    <row r="7105" spans="1:12" x14ac:dyDescent="0.2">
      <c r="A7105" s="1">
        <v>43807.78197916667</v>
      </c>
      <c r="B7105" t="s">
        <v>19466</v>
      </c>
      <c r="C7105" t="s">
        <v>19467</v>
      </c>
      <c r="D7105">
        <v>0</v>
      </c>
      <c r="E7105">
        <v>0</v>
      </c>
      <c r="F7105">
        <v>0</v>
      </c>
      <c r="G7105" t="s">
        <v>19468</v>
      </c>
      <c r="K7105">
        <v>1.20374758512032E+18</v>
      </c>
      <c r="L7105" t="s">
        <v>19469</v>
      </c>
    </row>
    <row r="7106" spans="1:12" x14ac:dyDescent="0.2">
      <c r="A7106" s="1">
        <v>43807.773738425924</v>
      </c>
      <c r="B7106" t="s">
        <v>19470</v>
      </c>
      <c r="C7106" t="s">
        <v>19471</v>
      </c>
      <c r="D7106">
        <v>1</v>
      </c>
      <c r="E7106">
        <v>0</v>
      </c>
      <c r="F7106">
        <v>0</v>
      </c>
      <c r="G7106" t="s">
        <v>19472</v>
      </c>
      <c r="K7106">
        <v>1.20374459718223E+18</v>
      </c>
      <c r="L7106" t="s">
        <v>19473</v>
      </c>
    </row>
    <row r="7107" spans="1:12" x14ac:dyDescent="0.2">
      <c r="A7107" s="1">
        <v>43807.770833333336</v>
      </c>
      <c r="B7107" t="s">
        <v>3953</v>
      </c>
      <c r="D7107">
        <v>0</v>
      </c>
      <c r="E7107">
        <v>2</v>
      </c>
      <c r="F7107">
        <v>2</v>
      </c>
      <c r="G7107" t="s">
        <v>19474</v>
      </c>
      <c r="K7107">
        <v>1.20374354552323E+18</v>
      </c>
      <c r="L7107" t="s">
        <v>19475</v>
      </c>
    </row>
    <row r="7108" spans="1:12" x14ac:dyDescent="0.2">
      <c r="A7108" s="1">
        <v>43807.768692129626</v>
      </c>
      <c r="B7108" t="s">
        <v>19476</v>
      </c>
      <c r="C7108" t="s">
        <v>19477</v>
      </c>
      <c r="D7108">
        <v>0</v>
      </c>
      <c r="E7108">
        <v>0</v>
      </c>
      <c r="F7108">
        <v>0</v>
      </c>
      <c r="G7108" t="s">
        <v>19478</v>
      </c>
      <c r="K7108">
        <v>1.2037427701013901E+18</v>
      </c>
      <c r="L7108" t="s">
        <v>19479</v>
      </c>
    </row>
    <row r="7109" spans="1:12" x14ac:dyDescent="0.2">
      <c r="A7109" s="1">
        <v>43807.766400462962</v>
      </c>
      <c r="B7109" t="s">
        <v>19480</v>
      </c>
      <c r="C7109" t="s">
        <v>6526</v>
      </c>
      <c r="D7109">
        <v>0</v>
      </c>
      <c r="E7109">
        <v>0</v>
      </c>
      <c r="F7109">
        <v>0</v>
      </c>
      <c r="G7109" t="s">
        <v>19481</v>
      </c>
      <c r="K7109">
        <v>1.2037419397131E+18</v>
      </c>
      <c r="L7109" t="s">
        <v>19482</v>
      </c>
    </row>
    <row r="7110" spans="1:12" x14ac:dyDescent="0.2">
      <c r="A7110" s="1">
        <v>43807.763668981483</v>
      </c>
      <c r="B7110" t="s">
        <v>5342</v>
      </c>
      <c r="D7110">
        <v>3</v>
      </c>
      <c r="E7110">
        <v>0</v>
      </c>
      <c r="F7110">
        <v>0</v>
      </c>
      <c r="G7110" t="s">
        <v>19483</v>
      </c>
      <c r="K7110">
        <v>1.2037409507381399E+18</v>
      </c>
      <c r="L7110" t="s">
        <v>19484</v>
      </c>
    </row>
    <row r="7111" spans="1:12" x14ac:dyDescent="0.2">
      <c r="A7111" s="1">
        <v>43807.762465277781</v>
      </c>
      <c r="B7111" t="s">
        <v>1197</v>
      </c>
      <c r="D7111">
        <v>7</v>
      </c>
      <c r="E7111">
        <v>6</v>
      </c>
      <c r="F7111">
        <v>11</v>
      </c>
      <c r="G7111" t="s">
        <v>19485</v>
      </c>
      <c r="K7111">
        <v>1.2037405139558999E+18</v>
      </c>
      <c r="L7111" t="s">
        <v>19486</v>
      </c>
    </row>
    <row r="7112" spans="1:12" x14ac:dyDescent="0.2">
      <c r="A7112" s="1">
        <v>43807.757511574076</v>
      </c>
      <c r="B7112" t="s">
        <v>19487</v>
      </c>
      <c r="C7112" t="s">
        <v>6526</v>
      </c>
      <c r="D7112">
        <v>0</v>
      </c>
      <c r="E7112">
        <v>0</v>
      </c>
      <c r="F7112">
        <v>0</v>
      </c>
      <c r="G7112" t="s">
        <v>19488</v>
      </c>
      <c r="K7112">
        <v>1.2037387180682501E+18</v>
      </c>
      <c r="L7112" t="s">
        <v>19489</v>
      </c>
    </row>
    <row r="7113" spans="1:12" x14ac:dyDescent="0.2">
      <c r="A7113" s="1">
        <v>43807.75199074074</v>
      </c>
      <c r="B7113" t="s">
        <v>19490</v>
      </c>
      <c r="D7113">
        <v>1</v>
      </c>
      <c r="E7113">
        <v>1</v>
      </c>
      <c r="F7113">
        <v>0</v>
      </c>
      <c r="G7113" t="s">
        <v>19491</v>
      </c>
      <c r="K7113">
        <v>1.2037367174188101E+18</v>
      </c>
      <c r="L7113" t="s">
        <v>19492</v>
      </c>
    </row>
    <row r="7114" spans="1:12" x14ac:dyDescent="0.2">
      <c r="A7114" s="1">
        <v>43807.751898148148</v>
      </c>
      <c r="B7114" t="s">
        <v>19493</v>
      </c>
      <c r="D7114">
        <v>1</v>
      </c>
      <c r="E7114">
        <v>0</v>
      </c>
      <c r="F7114">
        <v>0</v>
      </c>
      <c r="G7114" t="s">
        <v>19494</v>
      </c>
      <c r="K7114">
        <v>1.20373668433406E+18</v>
      </c>
      <c r="L7114" t="s">
        <v>19495</v>
      </c>
    </row>
    <row r="7115" spans="1:12" x14ac:dyDescent="0.2">
      <c r="A7115" s="1">
        <v>43807.751562500001</v>
      </c>
      <c r="B7115" t="s">
        <v>10900</v>
      </c>
      <c r="D7115">
        <v>0</v>
      </c>
      <c r="E7115">
        <v>1</v>
      </c>
      <c r="F7115">
        <v>0</v>
      </c>
      <c r="G7115" t="s">
        <v>19496</v>
      </c>
      <c r="K7115">
        <v>1.2037365632235799E+18</v>
      </c>
      <c r="L7115" t="s">
        <v>19497</v>
      </c>
    </row>
    <row r="7116" spans="1:12" x14ac:dyDescent="0.2">
      <c r="A7116" s="1">
        <v>43807.751168981478</v>
      </c>
      <c r="B7116" t="s">
        <v>10900</v>
      </c>
      <c r="D7116">
        <v>1</v>
      </c>
      <c r="E7116">
        <v>1</v>
      </c>
      <c r="F7116">
        <v>0</v>
      </c>
      <c r="G7116" t="s">
        <v>19498</v>
      </c>
      <c r="K7116">
        <v>1.2037364191450701E+18</v>
      </c>
      <c r="L7116" t="s">
        <v>19499</v>
      </c>
    </row>
    <row r="7117" spans="1:12" x14ac:dyDescent="0.2">
      <c r="A7117" s="1">
        <v>43807.750601851854</v>
      </c>
      <c r="B7117" t="s">
        <v>10900</v>
      </c>
      <c r="D7117">
        <v>1</v>
      </c>
      <c r="E7117">
        <v>1</v>
      </c>
      <c r="F7117">
        <v>0</v>
      </c>
      <c r="G7117" t="s">
        <v>19500</v>
      </c>
      <c r="K7117">
        <v>1.2037362141735501E+18</v>
      </c>
      <c r="L7117" t="s">
        <v>19501</v>
      </c>
    </row>
    <row r="7118" spans="1:12" x14ac:dyDescent="0.2">
      <c r="A7118" s="1">
        <v>43807.750347222223</v>
      </c>
      <c r="B7118" t="s">
        <v>3158</v>
      </c>
      <c r="D7118">
        <v>0</v>
      </c>
      <c r="E7118">
        <v>0</v>
      </c>
      <c r="F7118">
        <v>0</v>
      </c>
      <c r="G7118" t="s">
        <v>19502</v>
      </c>
      <c r="J7118" t="s">
        <v>19503</v>
      </c>
      <c r="K7118">
        <v>1.2037361211607401E+18</v>
      </c>
      <c r="L7118" t="s">
        <v>19504</v>
      </c>
    </row>
    <row r="7119" spans="1:12" x14ac:dyDescent="0.2">
      <c r="A7119" s="1">
        <v>43807.749814814815</v>
      </c>
      <c r="B7119" t="s">
        <v>10900</v>
      </c>
      <c r="D7119">
        <v>1</v>
      </c>
      <c r="E7119">
        <v>1</v>
      </c>
      <c r="F7119">
        <v>0</v>
      </c>
      <c r="G7119" t="s">
        <v>19505</v>
      </c>
      <c r="K7119">
        <v>1.2037359286589599E+18</v>
      </c>
      <c r="L7119" t="s">
        <v>19506</v>
      </c>
    </row>
    <row r="7120" spans="1:12" x14ac:dyDescent="0.2">
      <c r="A7120" s="1">
        <v>43807.749374999999</v>
      </c>
      <c r="B7120" t="s">
        <v>18634</v>
      </c>
      <c r="D7120">
        <v>0</v>
      </c>
      <c r="E7120">
        <v>0</v>
      </c>
      <c r="F7120">
        <v>0</v>
      </c>
      <c r="G7120" t="s">
        <v>19507</v>
      </c>
      <c r="K7120">
        <v>1.20373576909505E+18</v>
      </c>
      <c r="L7120" t="s">
        <v>19508</v>
      </c>
    </row>
    <row r="7121" spans="1:12" x14ac:dyDescent="0.2">
      <c r="A7121" s="1">
        <v>43807.748217592591</v>
      </c>
      <c r="B7121" t="s">
        <v>10900</v>
      </c>
      <c r="D7121">
        <v>1</v>
      </c>
      <c r="E7121">
        <v>2</v>
      </c>
      <c r="F7121">
        <v>1</v>
      </c>
      <c r="G7121" t="s">
        <v>19509</v>
      </c>
      <c r="K7121">
        <v>1.20373534835601E+18</v>
      </c>
      <c r="L7121" t="s">
        <v>19510</v>
      </c>
    </row>
    <row r="7122" spans="1:12" x14ac:dyDescent="0.2">
      <c r="A7122" s="1">
        <v>43807.747916666667</v>
      </c>
      <c r="B7122" t="s">
        <v>19511</v>
      </c>
      <c r="C7122" t="s">
        <v>19512</v>
      </c>
      <c r="D7122">
        <v>1</v>
      </c>
      <c r="E7122">
        <v>0</v>
      </c>
      <c r="F7122">
        <v>0</v>
      </c>
      <c r="G7122" t="s">
        <v>19513</v>
      </c>
      <c r="K7122">
        <v>1.20373524256303E+18</v>
      </c>
      <c r="L7122" t="s">
        <v>19514</v>
      </c>
    </row>
    <row r="7123" spans="1:12" x14ac:dyDescent="0.2">
      <c r="A7123" s="1">
        <v>43807.747766203705</v>
      </c>
      <c r="B7123" t="s">
        <v>17270</v>
      </c>
      <c r="D7123">
        <v>0</v>
      </c>
      <c r="E7123">
        <v>0</v>
      </c>
      <c r="F7123">
        <v>0</v>
      </c>
      <c r="G7123" t="s">
        <v>19515</v>
      </c>
      <c r="K7123">
        <v>1.20373518616223E+18</v>
      </c>
      <c r="L7123" t="s">
        <v>19516</v>
      </c>
    </row>
    <row r="7124" spans="1:12" x14ac:dyDescent="0.2">
      <c r="A7124" s="1">
        <v>43807.747754629629</v>
      </c>
      <c r="B7124" t="s">
        <v>10900</v>
      </c>
      <c r="D7124">
        <v>1</v>
      </c>
      <c r="E7124">
        <v>1</v>
      </c>
      <c r="F7124">
        <v>0</v>
      </c>
      <c r="G7124" t="s">
        <v>19517</v>
      </c>
      <c r="K7124">
        <v>1.2037351843629399E+18</v>
      </c>
      <c r="L7124" t="s">
        <v>19518</v>
      </c>
    </row>
    <row r="7125" spans="1:12" x14ac:dyDescent="0.2">
      <c r="A7125" s="1">
        <v>43807.747106481482</v>
      </c>
      <c r="B7125" t="s">
        <v>10900</v>
      </c>
      <c r="D7125">
        <v>1</v>
      </c>
      <c r="E7125">
        <v>1</v>
      </c>
      <c r="F7125">
        <v>0</v>
      </c>
      <c r="G7125" t="s">
        <v>19519</v>
      </c>
      <c r="K7125">
        <v>1.20373494721697E+18</v>
      </c>
      <c r="L7125" t="s">
        <v>19520</v>
      </c>
    </row>
    <row r="7126" spans="1:12" x14ac:dyDescent="0.2">
      <c r="A7126" s="1">
        <v>43807.744733796295</v>
      </c>
      <c r="B7126" t="s">
        <v>10900</v>
      </c>
      <c r="D7126">
        <v>1</v>
      </c>
      <c r="E7126">
        <v>1</v>
      </c>
      <c r="F7126">
        <v>0</v>
      </c>
      <c r="G7126" t="s">
        <v>19521</v>
      </c>
      <c r="K7126">
        <v>1.20373408899103E+18</v>
      </c>
      <c r="L7126" t="s">
        <v>19522</v>
      </c>
    </row>
    <row r="7127" spans="1:12" x14ac:dyDescent="0.2">
      <c r="A7127" s="1">
        <v>43807.744270833333</v>
      </c>
      <c r="B7127" t="s">
        <v>10900</v>
      </c>
      <c r="D7127">
        <v>1</v>
      </c>
      <c r="E7127">
        <v>1</v>
      </c>
      <c r="F7127">
        <v>0</v>
      </c>
      <c r="G7127" t="s">
        <v>19523</v>
      </c>
      <c r="K7127">
        <v>1.2037339183164001E+18</v>
      </c>
      <c r="L7127" t="s">
        <v>19524</v>
      </c>
    </row>
    <row r="7128" spans="1:12" x14ac:dyDescent="0.2">
      <c r="A7128" s="1">
        <v>43807.742824074077</v>
      </c>
      <c r="B7128" t="s">
        <v>19525</v>
      </c>
      <c r="D7128">
        <v>1</v>
      </c>
      <c r="E7128">
        <v>3</v>
      </c>
      <c r="F7128">
        <v>2</v>
      </c>
      <c r="G7128" t="s">
        <v>19526</v>
      </c>
      <c r="K7128">
        <v>1.2037333938565E+18</v>
      </c>
      <c r="L7128" t="s">
        <v>19527</v>
      </c>
    </row>
    <row r="7129" spans="1:12" x14ac:dyDescent="0.2">
      <c r="A7129" s="1">
        <v>43807.741168981483</v>
      </c>
      <c r="B7129" t="s">
        <v>419</v>
      </c>
      <c r="D7129">
        <v>2</v>
      </c>
      <c r="E7129">
        <v>3</v>
      </c>
      <c r="F7129">
        <v>4</v>
      </c>
      <c r="G7129" t="s">
        <v>19528</v>
      </c>
      <c r="I7129" t="e">
        <f>argaam</f>
        <v>#NAME?</v>
      </c>
      <c r="K7129">
        <v>1.2037327956438899E+18</v>
      </c>
      <c r="L7129" t="s">
        <v>19529</v>
      </c>
    </row>
    <row r="7130" spans="1:12" x14ac:dyDescent="0.2">
      <c r="A7130" s="1">
        <v>43807.73641203704</v>
      </c>
      <c r="B7130" t="s">
        <v>10128</v>
      </c>
      <c r="D7130">
        <v>2</v>
      </c>
      <c r="E7130">
        <v>5</v>
      </c>
      <c r="F7130">
        <v>13</v>
      </c>
      <c r="G7130" t="s">
        <v>19530</v>
      </c>
      <c r="K7130">
        <v>1.2037310726741399E+18</v>
      </c>
      <c r="L7130" t="s">
        <v>19531</v>
      </c>
    </row>
    <row r="7131" spans="1:12" x14ac:dyDescent="0.2">
      <c r="A7131" s="1">
        <v>43807.733842592592</v>
      </c>
      <c r="B7131" t="s">
        <v>1261</v>
      </c>
      <c r="D7131">
        <v>0</v>
      </c>
      <c r="E7131">
        <v>1</v>
      </c>
      <c r="F7131">
        <v>2</v>
      </c>
      <c r="G7131" t="s">
        <v>19532</v>
      </c>
      <c r="K7131">
        <v>1.2037301430275599E+18</v>
      </c>
      <c r="L7131" t="s">
        <v>19533</v>
      </c>
    </row>
    <row r="7132" spans="1:12" x14ac:dyDescent="0.2">
      <c r="A7132" s="1">
        <v>43807.733483796299</v>
      </c>
      <c r="B7132" t="s">
        <v>19534</v>
      </c>
      <c r="D7132">
        <v>0</v>
      </c>
      <c r="E7132">
        <v>0</v>
      </c>
      <c r="F7132">
        <v>0</v>
      </c>
      <c r="G7132" t="e">
        <f>AlRajhiBankCare السلام عليكم للاستفسار عن اكتتاب آرامكو نتصل ع رقم ماذا</f>
        <v>#NAME?</v>
      </c>
      <c r="I7132" t="e">
        <f>AlRajhiBankCare</f>
        <v>#NAME?</v>
      </c>
      <c r="K7132">
        <v>1.20373001069293E+18</v>
      </c>
      <c r="L7132" t="s">
        <v>19535</v>
      </c>
    </row>
    <row r="7133" spans="1:12" x14ac:dyDescent="0.2">
      <c r="A7133" s="1">
        <v>43807.732395833336</v>
      </c>
      <c r="B7133" t="s">
        <v>10900</v>
      </c>
      <c r="C7133" t="s">
        <v>19536</v>
      </c>
      <c r="D7133">
        <v>1</v>
      </c>
      <c r="E7133">
        <v>6</v>
      </c>
      <c r="F7133">
        <v>5</v>
      </c>
      <c r="G7133" t="s">
        <v>19537</v>
      </c>
      <c r="K7133">
        <v>1.20372961739325E+18</v>
      </c>
      <c r="L7133" t="s">
        <v>19538</v>
      </c>
    </row>
    <row r="7134" spans="1:12" x14ac:dyDescent="0.2">
      <c r="A7134" s="1">
        <v>43807.730405092596</v>
      </c>
      <c r="B7134" t="s">
        <v>182</v>
      </c>
      <c r="D7134">
        <v>2</v>
      </c>
      <c r="E7134">
        <v>2</v>
      </c>
      <c r="F7134">
        <v>1</v>
      </c>
      <c r="G7134" t="s">
        <v>19539</v>
      </c>
      <c r="K7134">
        <v>1.2037288973529001E+18</v>
      </c>
      <c r="L7134" t="s">
        <v>19540</v>
      </c>
    </row>
    <row r="7135" spans="1:12" x14ac:dyDescent="0.2">
      <c r="A7135" s="1">
        <v>43807.727037037039</v>
      </c>
      <c r="B7135" t="s">
        <v>19237</v>
      </c>
      <c r="C7135" t="s">
        <v>19541</v>
      </c>
      <c r="D7135">
        <v>1</v>
      </c>
      <c r="E7135">
        <v>0</v>
      </c>
      <c r="F7135">
        <v>0</v>
      </c>
      <c r="G7135" t="s">
        <v>19542</v>
      </c>
      <c r="K7135">
        <v>1.2037276727503401E+18</v>
      </c>
      <c r="L7135" t="s">
        <v>19543</v>
      </c>
    </row>
    <row r="7136" spans="1:12" x14ac:dyDescent="0.2">
      <c r="A7136" s="1">
        <v>43807.718101851853</v>
      </c>
      <c r="B7136" t="s">
        <v>19544</v>
      </c>
      <c r="D7136">
        <v>0</v>
      </c>
      <c r="E7136">
        <v>1</v>
      </c>
      <c r="F7136">
        <v>1</v>
      </c>
      <c r="G7136" t="s">
        <v>19545</v>
      </c>
      <c r="K7136">
        <v>1.2037244378975301E+18</v>
      </c>
      <c r="L7136" t="s">
        <v>19546</v>
      </c>
    </row>
    <row r="7137" spans="1:12" x14ac:dyDescent="0.2">
      <c r="A7137" s="1">
        <v>43807.716481481482</v>
      </c>
      <c r="B7137" t="s">
        <v>19544</v>
      </c>
      <c r="D7137">
        <v>0</v>
      </c>
      <c r="E7137">
        <v>1</v>
      </c>
      <c r="F7137">
        <v>2</v>
      </c>
      <c r="G7137" t="s">
        <v>19547</v>
      </c>
      <c r="K7137">
        <v>1.2037238497552799E+18</v>
      </c>
      <c r="L7137" t="s">
        <v>19548</v>
      </c>
    </row>
    <row r="7138" spans="1:12" x14ac:dyDescent="0.2">
      <c r="A7138" s="1">
        <v>43807.714791666665</v>
      </c>
      <c r="B7138" t="s">
        <v>19549</v>
      </c>
      <c r="D7138">
        <v>0</v>
      </c>
      <c r="E7138">
        <v>0</v>
      </c>
      <c r="F7138">
        <v>1</v>
      </c>
      <c r="G7138" t="s">
        <v>19550</v>
      </c>
      <c r="K7138">
        <v>1.2037232378861801E+18</v>
      </c>
      <c r="L7138" t="s">
        <v>19551</v>
      </c>
    </row>
    <row r="7139" spans="1:12" x14ac:dyDescent="0.2">
      <c r="A7139" s="1">
        <v>43807.706736111111</v>
      </c>
      <c r="B7139" t="s">
        <v>19552</v>
      </c>
      <c r="D7139">
        <v>0</v>
      </c>
      <c r="E7139">
        <v>1</v>
      </c>
      <c r="F7139">
        <v>1</v>
      </c>
      <c r="G7139" t="s">
        <v>19553</v>
      </c>
      <c r="K7139">
        <v>1.2037203187890701E+18</v>
      </c>
      <c r="L7139" t="s">
        <v>19554</v>
      </c>
    </row>
    <row r="7140" spans="1:12" x14ac:dyDescent="0.2">
      <c r="A7140" s="1">
        <v>43807.699675925927</v>
      </c>
      <c r="B7140" t="s">
        <v>1831</v>
      </c>
      <c r="D7140">
        <v>0</v>
      </c>
      <c r="E7140">
        <v>0</v>
      </c>
      <c r="F7140">
        <v>0</v>
      </c>
      <c r="G7140" t="s">
        <v>19555</v>
      </c>
      <c r="K7140">
        <v>1.20371775939102E+18</v>
      </c>
      <c r="L7140" t="s">
        <v>19556</v>
      </c>
    </row>
    <row r="7141" spans="1:12" x14ac:dyDescent="0.2">
      <c r="A7141" s="1">
        <v>43807.682650462964</v>
      </c>
      <c r="B7141" t="s">
        <v>19557</v>
      </c>
      <c r="D7141">
        <v>0</v>
      </c>
      <c r="E7141">
        <v>0</v>
      </c>
      <c r="F7141">
        <v>0</v>
      </c>
      <c r="G7141" t="s">
        <v>19558</v>
      </c>
      <c r="K7141">
        <v>1.20371159005232E+18</v>
      </c>
      <c r="L7141" t="s">
        <v>19559</v>
      </c>
    </row>
    <row r="7142" spans="1:12" x14ac:dyDescent="0.2">
      <c r="A7142" s="1">
        <v>43807.674386574072</v>
      </c>
      <c r="B7142" t="s">
        <v>6718</v>
      </c>
      <c r="D7142">
        <v>4</v>
      </c>
      <c r="E7142">
        <v>0</v>
      </c>
      <c r="F7142">
        <v>0</v>
      </c>
      <c r="G7142" t="s">
        <v>19560</v>
      </c>
      <c r="K7142">
        <v>1.20370859409039E+18</v>
      </c>
      <c r="L7142" t="s">
        <v>19561</v>
      </c>
    </row>
    <row r="7143" spans="1:12" x14ac:dyDescent="0.2">
      <c r="A7143" s="1">
        <v>43807.671238425923</v>
      </c>
      <c r="B7143" t="s">
        <v>19562</v>
      </c>
      <c r="C7143" t="s">
        <v>1421</v>
      </c>
      <c r="D7143">
        <v>0</v>
      </c>
      <c r="E7143">
        <v>0</v>
      </c>
      <c r="F7143">
        <v>0</v>
      </c>
      <c r="G7143" t="s">
        <v>19563</v>
      </c>
      <c r="K7143">
        <v>1.20370745342418E+18</v>
      </c>
      <c r="L7143" t="s">
        <v>19564</v>
      </c>
    </row>
    <row r="7144" spans="1:12" x14ac:dyDescent="0.2">
      <c r="A7144" s="1">
        <v>43807.667442129627</v>
      </c>
      <c r="B7144" t="s">
        <v>19565</v>
      </c>
      <c r="C7144" t="s">
        <v>19566</v>
      </c>
      <c r="D7144">
        <v>0</v>
      </c>
      <c r="E7144">
        <v>0</v>
      </c>
      <c r="F7144">
        <v>0</v>
      </c>
      <c r="G7144" t="s">
        <v>19567</v>
      </c>
      <c r="K7144">
        <v>1.2037060787662799E+18</v>
      </c>
      <c r="L7144" t="s">
        <v>19568</v>
      </c>
    </row>
    <row r="7145" spans="1:12" x14ac:dyDescent="0.2">
      <c r="A7145" s="1">
        <v>43807.662233796298</v>
      </c>
      <c r="B7145" t="s">
        <v>19569</v>
      </c>
      <c r="D7145">
        <v>0</v>
      </c>
      <c r="E7145">
        <v>1</v>
      </c>
      <c r="F7145">
        <v>1</v>
      </c>
      <c r="G7145" t="s">
        <v>19570</v>
      </c>
      <c r="K7145">
        <v>1.20370419087649E+18</v>
      </c>
      <c r="L7145" t="s">
        <v>19571</v>
      </c>
    </row>
    <row r="7146" spans="1:12" x14ac:dyDescent="0.2">
      <c r="A7146" s="1">
        <v>43807.661666666667</v>
      </c>
      <c r="B7146" t="s">
        <v>2482</v>
      </c>
      <c r="D7146">
        <v>0</v>
      </c>
      <c r="E7146">
        <v>8</v>
      </c>
      <c r="F7146">
        <v>3</v>
      </c>
      <c r="G7146" t="s">
        <v>19572</v>
      </c>
      <c r="K7146">
        <v>1.2037039850829599E+18</v>
      </c>
      <c r="L7146" t="s">
        <v>19573</v>
      </c>
    </row>
    <row r="7147" spans="1:12" x14ac:dyDescent="0.2">
      <c r="A7147" s="1">
        <v>43807.649965277778</v>
      </c>
      <c r="B7147" t="s">
        <v>19574</v>
      </c>
      <c r="C7147" t="s">
        <v>19575</v>
      </c>
      <c r="D7147">
        <v>1</v>
      </c>
      <c r="E7147">
        <v>0</v>
      </c>
      <c r="F7147">
        <v>0</v>
      </c>
      <c r="G7147" t="s">
        <v>19576</v>
      </c>
      <c r="K7147">
        <v>1.20369974559792E+18</v>
      </c>
      <c r="L7147" t="s">
        <v>19577</v>
      </c>
    </row>
    <row r="7148" spans="1:12" x14ac:dyDescent="0.2">
      <c r="A7148" s="1">
        <v>43807.643055555556</v>
      </c>
      <c r="B7148" t="s">
        <v>19578</v>
      </c>
      <c r="C7148" t="s">
        <v>6526</v>
      </c>
      <c r="D7148">
        <v>0</v>
      </c>
      <c r="E7148">
        <v>0</v>
      </c>
      <c r="F7148">
        <v>0</v>
      </c>
      <c r="G7148" t="s">
        <v>19579</v>
      </c>
      <c r="K7148">
        <v>1.20369724156066E+18</v>
      </c>
      <c r="L7148" t="s">
        <v>19580</v>
      </c>
    </row>
    <row r="7149" spans="1:12" x14ac:dyDescent="0.2">
      <c r="A7149" s="1">
        <v>43807.639247685183</v>
      </c>
      <c r="B7149" t="s">
        <v>19581</v>
      </c>
      <c r="C7149" t="s">
        <v>261</v>
      </c>
      <c r="D7149">
        <v>1</v>
      </c>
      <c r="E7149">
        <v>0</v>
      </c>
      <c r="F7149">
        <v>0</v>
      </c>
      <c r="G7149" t="s">
        <v>19582</v>
      </c>
      <c r="K7149">
        <v>1.2036958629516201E+18</v>
      </c>
      <c r="L7149" t="s">
        <v>19583</v>
      </c>
    </row>
    <row r="7150" spans="1:12" x14ac:dyDescent="0.2">
      <c r="A7150" s="1">
        <v>43807.633611111109</v>
      </c>
      <c r="B7150" t="s">
        <v>39</v>
      </c>
      <c r="C7150" t="s">
        <v>19584</v>
      </c>
      <c r="D7150">
        <v>1</v>
      </c>
      <c r="E7150">
        <v>0</v>
      </c>
      <c r="F7150">
        <v>0</v>
      </c>
      <c r="G7150" t="s">
        <v>19585</v>
      </c>
      <c r="K7150">
        <v>1.20369381855138E+18</v>
      </c>
      <c r="L7150" t="s">
        <v>19586</v>
      </c>
    </row>
    <row r="7151" spans="1:12" x14ac:dyDescent="0.2">
      <c r="A7151" s="1">
        <v>43807.63108796296</v>
      </c>
      <c r="B7151" t="s">
        <v>7238</v>
      </c>
      <c r="D7151">
        <v>0</v>
      </c>
      <c r="E7151">
        <v>0</v>
      </c>
      <c r="F7151">
        <v>0</v>
      </c>
      <c r="G7151" t="s">
        <v>19587</v>
      </c>
      <c r="K7151">
        <v>1.2036929036226701E+18</v>
      </c>
      <c r="L7151" t="s">
        <v>19588</v>
      </c>
    </row>
    <row r="7152" spans="1:12" x14ac:dyDescent="0.2">
      <c r="A7152" s="1">
        <v>43807.628159722219</v>
      </c>
      <c r="B7152" t="s">
        <v>19589</v>
      </c>
      <c r="C7152" t="s">
        <v>19590</v>
      </c>
      <c r="D7152">
        <v>1</v>
      </c>
      <c r="E7152">
        <v>0</v>
      </c>
      <c r="F7152">
        <v>1</v>
      </c>
      <c r="G7152" t="s">
        <v>19591</v>
      </c>
      <c r="K7152">
        <v>1.20369184401565E+18</v>
      </c>
      <c r="L7152" t="s">
        <v>19592</v>
      </c>
    </row>
    <row r="7153" spans="1:12" x14ac:dyDescent="0.2">
      <c r="A7153" s="1">
        <v>43807.627592592595</v>
      </c>
      <c r="B7153" t="s">
        <v>19593</v>
      </c>
      <c r="C7153" t="s">
        <v>13</v>
      </c>
      <c r="D7153">
        <v>1</v>
      </c>
      <c r="E7153">
        <v>0</v>
      </c>
      <c r="F7153">
        <v>0</v>
      </c>
      <c r="G7153" t="s">
        <v>19594</v>
      </c>
      <c r="K7153">
        <v>1.2036916377608E+18</v>
      </c>
      <c r="L7153" t="s">
        <v>19595</v>
      </c>
    </row>
    <row r="7154" spans="1:12" x14ac:dyDescent="0.2">
      <c r="A7154" s="1">
        <v>43807.625451388885</v>
      </c>
      <c r="B7154" t="s">
        <v>3158</v>
      </c>
      <c r="D7154">
        <v>0</v>
      </c>
      <c r="E7154">
        <v>0</v>
      </c>
      <c r="F7154">
        <v>0</v>
      </c>
      <c r="G7154" t="s">
        <v>19596</v>
      </c>
      <c r="J7154" t="s">
        <v>19597</v>
      </c>
      <c r="K7154">
        <v>1.2036908592980101E+18</v>
      </c>
      <c r="L7154" t="s">
        <v>19598</v>
      </c>
    </row>
    <row r="7155" spans="1:12" x14ac:dyDescent="0.2">
      <c r="A7155" s="1">
        <v>43807.624259259261</v>
      </c>
      <c r="B7155" t="s">
        <v>19599</v>
      </c>
      <c r="D7155">
        <v>0</v>
      </c>
      <c r="E7155">
        <v>0</v>
      </c>
      <c r="F7155">
        <v>5</v>
      </c>
      <c r="G7155" t="s">
        <v>19600</v>
      </c>
      <c r="K7155">
        <v>1.20369043033809E+18</v>
      </c>
      <c r="L7155" t="s">
        <v>19601</v>
      </c>
    </row>
    <row r="7156" spans="1:12" x14ac:dyDescent="0.2">
      <c r="A7156" s="1">
        <v>43807.615046296298</v>
      </c>
      <c r="B7156" t="s">
        <v>122</v>
      </c>
      <c r="D7156">
        <v>0</v>
      </c>
      <c r="E7156">
        <v>2</v>
      </c>
      <c r="F7156">
        <v>8</v>
      </c>
      <c r="G7156" t="s">
        <v>19602</v>
      </c>
      <c r="K7156">
        <v>1.2036870913282099E+18</v>
      </c>
      <c r="L7156" t="s">
        <v>19603</v>
      </c>
    </row>
    <row r="7157" spans="1:12" x14ac:dyDescent="0.2">
      <c r="A7157" s="1">
        <v>43807.61482638889</v>
      </c>
      <c r="B7157" t="s">
        <v>12797</v>
      </c>
      <c r="D7157">
        <v>0</v>
      </c>
      <c r="E7157">
        <v>0</v>
      </c>
      <c r="F7157">
        <v>2</v>
      </c>
      <c r="G7157" t="s">
        <v>19604</v>
      </c>
      <c r="K7157">
        <v>1.20368700916595E+18</v>
      </c>
      <c r="L7157" t="s">
        <v>19605</v>
      </c>
    </row>
    <row r="7158" spans="1:12" x14ac:dyDescent="0.2">
      <c r="A7158" s="1">
        <v>43807.614131944443</v>
      </c>
      <c r="B7158" t="s">
        <v>19606</v>
      </c>
      <c r="C7158" t="s">
        <v>2882</v>
      </c>
      <c r="D7158">
        <v>0</v>
      </c>
      <c r="E7158">
        <v>0</v>
      </c>
      <c r="F7158">
        <v>0</v>
      </c>
      <c r="G7158" t="s">
        <v>19607</v>
      </c>
      <c r="K7158">
        <v>1.2036867582794501E+18</v>
      </c>
      <c r="L7158" t="s">
        <v>19608</v>
      </c>
    </row>
    <row r="7159" spans="1:12" x14ac:dyDescent="0.2">
      <c r="A7159" s="1">
        <v>43807.613356481481</v>
      </c>
      <c r="B7159" t="s">
        <v>7238</v>
      </c>
      <c r="D7159">
        <v>0</v>
      </c>
      <c r="E7159">
        <v>0</v>
      </c>
      <c r="F7159">
        <v>3</v>
      </c>
      <c r="G7159" t="s">
        <v>19609</v>
      </c>
      <c r="K7159">
        <v>1.2036864779825001E+18</v>
      </c>
      <c r="L7159" t="s">
        <v>19610</v>
      </c>
    </row>
    <row r="7160" spans="1:12" x14ac:dyDescent="0.2">
      <c r="A7160" s="1">
        <v>43807.611111111109</v>
      </c>
      <c r="B7160" t="s">
        <v>7147</v>
      </c>
      <c r="D7160">
        <v>16</v>
      </c>
      <c r="E7160">
        <v>2</v>
      </c>
      <c r="F7160">
        <v>8</v>
      </c>
      <c r="G7160" t="s">
        <v>19611</v>
      </c>
      <c r="K7160">
        <v>1.20368566349888E+18</v>
      </c>
      <c r="L7160" t="s">
        <v>19612</v>
      </c>
    </row>
    <row r="7161" spans="1:12" x14ac:dyDescent="0.2">
      <c r="A7161" s="1">
        <v>43807.610659722224</v>
      </c>
      <c r="B7161" t="s">
        <v>7238</v>
      </c>
      <c r="D7161">
        <v>0</v>
      </c>
      <c r="E7161">
        <v>0</v>
      </c>
      <c r="F7161">
        <v>2</v>
      </c>
      <c r="G7161" t="s">
        <v>19613</v>
      </c>
      <c r="K7161">
        <v>1.20368549981633E+18</v>
      </c>
      <c r="L7161" t="s">
        <v>19614</v>
      </c>
    </row>
    <row r="7162" spans="1:12" x14ac:dyDescent="0.2">
      <c r="A7162" s="1">
        <v>43807.608807870369</v>
      </c>
      <c r="B7162" t="s">
        <v>7238</v>
      </c>
      <c r="D7162">
        <v>0</v>
      </c>
      <c r="E7162">
        <v>0</v>
      </c>
      <c r="F7162">
        <v>1</v>
      </c>
      <c r="G7162" t="s">
        <v>19615</v>
      </c>
      <c r="K7162">
        <v>1.2036848294952E+18</v>
      </c>
      <c r="L7162" t="s">
        <v>19616</v>
      </c>
    </row>
    <row r="7163" spans="1:12" x14ac:dyDescent="0.2">
      <c r="A7163" s="1">
        <v>43807.602905092594</v>
      </c>
      <c r="B7163" t="s">
        <v>19617</v>
      </c>
      <c r="D7163">
        <v>0</v>
      </c>
      <c r="E7163">
        <v>1</v>
      </c>
      <c r="F7163">
        <v>0</v>
      </c>
      <c r="G7163" t="s">
        <v>19618</v>
      </c>
      <c r="K7163">
        <v>1.20368269250994E+18</v>
      </c>
      <c r="L7163" t="s">
        <v>19619</v>
      </c>
    </row>
    <row r="7164" spans="1:12" x14ac:dyDescent="0.2">
      <c r="A7164" s="1">
        <v>43807.596539351849</v>
      </c>
      <c r="B7164" t="s">
        <v>90</v>
      </c>
      <c r="D7164">
        <v>7</v>
      </c>
      <c r="E7164">
        <v>22</v>
      </c>
      <c r="F7164">
        <v>33</v>
      </c>
      <c r="G7164" t="s">
        <v>19620</v>
      </c>
      <c r="K7164">
        <v>1.2036803819978501E+18</v>
      </c>
      <c r="L7164" t="s">
        <v>19621</v>
      </c>
    </row>
    <row r="7165" spans="1:12" x14ac:dyDescent="0.2">
      <c r="A7165" s="1">
        <v>43807.596319444441</v>
      </c>
      <c r="B7165" t="s">
        <v>18424</v>
      </c>
      <c r="D7165">
        <v>0</v>
      </c>
      <c r="E7165">
        <v>0</v>
      </c>
      <c r="F7165">
        <v>0</v>
      </c>
      <c r="G7165" t="s">
        <v>19622</v>
      </c>
      <c r="K7165">
        <v>1.2036803046507599E+18</v>
      </c>
      <c r="L7165" t="s">
        <v>19623</v>
      </c>
    </row>
    <row r="7166" spans="1:12" x14ac:dyDescent="0.2">
      <c r="A7166" s="1">
        <v>43807.593252314815</v>
      </c>
      <c r="B7166" t="s">
        <v>19624</v>
      </c>
      <c r="D7166">
        <v>1</v>
      </c>
      <c r="E7166">
        <v>1</v>
      </c>
      <c r="F7166">
        <v>3</v>
      </c>
      <c r="G7166" t="s">
        <v>19625</v>
      </c>
      <c r="K7166">
        <v>1.2036791934663099E+18</v>
      </c>
      <c r="L7166" t="s">
        <v>19626</v>
      </c>
    </row>
    <row r="7167" spans="1:12" x14ac:dyDescent="0.2">
      <c r="A7167" s="1">
        <v>43807.591678240744</v>
      </c>
      <c r="B7167" t="s">
        <v>1163</v>
      </c>
      <c r="D7167">
        <v>0</v>
      </c>
      <c r="E7167">
        <v>0</v>
      </c>
      <c r="F7167">
        <v>0</v>
      </c>
      <c r="G7167" t="s">
        <v>19627</v>
      </c>
      <c r="K7167">
        <v>1.2036786216023301E+18</v>
      </c>
      <c r="L7167" t="s">
        <v>19628</v>
      </c>
    </row>
    <row r="7168" spans="1:12" x14ac:dyDescent="0.2">
      <c r="A7168" s="1">
        <v>43807.590810185182</v>
      </c>
      <c r="B7168" t="s">
        <v>19629</v>
      </c>
      <c r="D7168">
        <v>1</v>
      </c>
      <c r="E7168">
        <v>2</v>
      </c>
      <c r="F7168">
        <v>0</v>
      </c>
      <c r="G7168" t="s">
        <v>19630</v>
      </c>
      <c r="K7168">
        <v>1.20367830669823E+18</v>
      </c>
      <c r="L7168" t="s">
        <v>19631</v>
      </c>
    </row>
    <row r="7169" spans="1:12" x14ac:dyDescent="0.2">
      <c r="A7169" s="1">
        <v>43807.585243055553</v>
      </c>
      <c r="B7169" t="s">
        <v>1898</v>
      </c>
      <c r="D7169">
        <v>0</v>
      </c>
      <c r="E7169">
        <v>4</v>
      </c>
      <c r="F7169">
        <v>3</v>
      </c>
      <c r="G7169" t="s">
        <v>19632</v>
      </c>
      <c r="K7169">
        <v>1.2036762893847401E+18</v>
      </c>
      <c r="L7169" t="s">
        <v>19633</v>
      </c>
    </row>
    <row r="7170" spans="1:12" x14ac:dyDescent="0.2">
      <c r="A7170" s="1">
        <v>43807.583333333336</v>
      </c>
      <c r="B7170" t="s">
        <v>7147</v>
      </c>
      <c r="D7170">
        <v>11</v>
      </c>
      <c r="E7170">
        <v>4</v>
      </c>
      <c r="F7170">
        <v>7</v>
      </c>
      <c r="G7170" t="s">
        <v>19634</v>
      </c>
      <c r="K7170">
        <v>1.2036755981423099E+18</v>
      </c>
      <c r="L7170" t="s">
        <v>19635</v>
      </c>
    </row>
    <row r="7171" spans="1:12" x14ac:dyDescent="0.2">
      <c r="A7171" s="1">
        <v>43807.575891203705</v>
      </c>
      <c r="B7171" t="s">
        <v>19636</v>
      </c>
      <c r="D7171">
        <v>1</v>
      </c>
      <c r="E7171">
        <v>0</v>
      </c>
      <c r="F7171">
        <v>0</v>
      </c>
      <c r="G7171" t="e">
        <f>SambaCare كل البنوك قامو بارسال رسائل بأرقام المحافظ في اكتتاب آرامكو الا بنككم الموقر وخدمة الله المستعان عليها</f>
        <v>#NAME?</v>
      </c>
      <c r="I7171" t="e">
        <f>SambaCare</f>
        <v>#NAME?</v>
      </c>
      <c r="K7171">
        <v>1.2036729006597901E+18</v>
      </c>
      <c r="L7171" t="s">
        <v>19637</v>
      </c>
    </row>
    <row r="7172" spans="1:12" x14ac:dyDescent="0.2">
      <c r="A7172" s="1">
        <v>43807.570092592592</v>
      </c>
      <c r="B7172" t="s">
        <v>301</v>
      </c>
      <c r="C7172" t="s">
        <v>19638</v>
      </c>
      <c r="D7172">
        <v>0</v>
      </c>
      <c r="E7172">
        <v>0</v>
      </c>
      <c r="F7172">
        <v>0</v>
      </c>
      <c r="G7172" t="s">
        <v>19639</v>
      </c>
      <c r="K7172">
        <v>1.20367080105827E+18</v>
      </c>
      <c r="L7172" t="s">
        <v>19640</v>
      </c>
    </row>
    <row r="7173" spans="1:12" x14ac:dyDescent="0.2">
      <c r="A7173" s="1">
        <v>43807.569618055553</v>
      </c>
      <c r="B7173" t="s">
        <v>1263</v>
      </c>
      <c r="C7173" t="s">
        <v>721</v>
      </c>
      <c r="D7173">
        <v>0</v>
      </c>
      <c r="E7173">
        <v>1</v>
      </c>
      <c r="F7173">
        <v>5</v>
      </c>
      <c r="G7173" t="s">
        <v>19641</v>
      </c>
      <c r="K7173">
        <v>1.20367062764483E+18</v>
      </c>
      <c r="L7173" t="s">
        <v>19642</v>
      </c>
    </row>
    <row r="7174" spans="1:12" x14ac:dyDescent="0.2">
      <c r="A7174" s="1">
        <v>43807.569155092591</v>
      </c>
      <c r="B7174" t="s">
        <v>2137</v>
      </c>
      <c r="D7174">
        <v>0</v>
      </c>
      <c r="E7174">
        <v>0</v>
      </c>
      <c r="F7174">
        <v>0</v>
      </c>
      <c r="G7174" t="s">
        <v>19643</v>
      </c>
      <c r="K7174">
        <v>1.20367045991041E+18</v>
      </c>
      <c r="L7174" t="s">
        <v>19644</v>
      </c>
    </row>
    <row r="7175" spans="1:12" x14ac:dyDescent="0.2">
      <c r="A7175" s="1">
        <v>43807.567118055558</v>
      </c>
      <c r="B7175" t="s">
        <v>1263</v>
      </c>
      <c r="C7175" t="s">
        <v>721</v>
      </c>
      <c r="D7175">
        <v>4</v>
      </c>
      <c r="E7175">
        <v>3</v>
      </c>
      <c r="F7175">
        <v>2</v>
      </c>
      <c r="G7175" t="s">
        <v>19645</v>
      </c>
      <c r="K7175">
        <v>1.20366972339058E+18</v>
      </c>
      <c r="L7175" t="s">
        <v>19646</v>
      </c>
    </row>
    <row r="7176" spans="1:12" x14ac:dyDescent="0.2">
      <c r="A7176" s="1">
        <v>43807.566759259258</v>
      </c>
      <c r="B7176" t="s">
        <v>19647</v>
      </c>
      <c r="D7176">
        <v>0</v>
      </c>
      <c r="E7176">
        <v>2</v>
      </c>
      <c r="F7176">
        <v>2</v>
      </c>
      <c r="G7176" t="s">
        <v>19648</v>
      </c>
      <c r="K7176">
        <v>1.2036695940675999E+18</v>
      </c>
      <c r="L7176" t="s">
        <v>19649</v>
      </c>
    </row>
    <row r="7177" spans="1:12" x14ac:dyDescent="0.2">
      <c r="A7177" s="1">
        <v>43807.56386574074</v>
      </c>
      <c r="B7177" t="s">
        <v>6041</v>
      </c>
      <c r="C7177" t="s">
        <v>19650</v>
      </c>
      <c r="D7177">
        <v>0</v>
      </c>
      <c r="E7177">
        <v>0</v>
      </c>
      <c r="F7177">
        <v>0</v>
      </c>
      <c r="G7177" t="s">
        <v>19651</v>
      </c>
      <c r="K7177">
        <v>1.20366854240048E+18</v>
      </c>
      <c r="L7177" t="s">
        <v>19652</v>
      </c>
    </row>
    <row r="7178" spans="1:12" x14ac:dyDescent="0.2">
      <c r="A7178" s="1">
        <v>43807.562523148146</v>
      </c>
      <c r="B7178" t="s">
        <v>19653</v>
      </c>
      <c r="D7178">
        <v>0</v>
      </c>
      <c r="E7178">
        <v>0</v>
      </c>
      <c r="F7178">
        <v>0</v>
      </c>
      <c r="G7178" t="s">
        <v>19654</v>
      </c>
      <c r="K7178">
        <v>1.2036680570146299E+18</v>
      </c>
      <c r="L7178" t="s">
        <v>19655</v>
      </c>
    </row>
    <row r="7179" spans="1:12" x14ac:dyDescent="0.2">
      <c r="A7179" s="1">
        <v>43807.560555555552</v>
      </c>
      <c r="B7179" t="s">
        <v>19656</v>
      </c>
      <c r="C7179" t="s">
        <v>19657</v>
      </c>
      <c r="D7179">
        <v>0</v>
      </c>
      <c r="E7179">
        <v>0</v>
      </c>
      <c r="F7179">
        <v>0</v>
      </c>
      <c r="G7179" t="s">
        <v>19658</v>
      </c>
      <c r="K7179">
        <v>1.2036673454675599E+18</v>
      </c>
      <c r="L7179" t="s">
        <v>19659</v>
      </c>
    </row>
    <row r="7180" spans="1:12" x14ac:dyDescent="0.2">
      <c r="A7180" s="1">
        <v>43807.553043981483</v>
      </c>
      <c r="B7180" t="s">
        <v>90</v>
      </c>
      <c r="D7180">
        <v>1</v>
      </c>
      <c r="E7180">
        <v>4</v>
      </c>
      <c r="F7180">
        <v>4</v>
      </c>
      <c r="G7180" t="s">
        <v>19660</v>
      </c>
      <c r="K7180">
        <v>1.2036646229113999E+18</v>
      </c>
      <c r="L7180" t="s">
        <v>19661</v>
      </c>
    </row>
    <row r="7181" spans="1:12" x14ac:dyDescent="0.2">
      <c r="A7181" s="1">
        <v>43807.552546296298</v>
      </c>
      <c r="B7181" t="s">
        <v>19662</v>
      </c>
      <c r="C7181" t="s">
        <v>19663</v>
      </c>
      <c r="D7181">
        <v>1</v>
      </c>
      <c r="E7181">
        <v>0</v>
      </c>
      <c r="F7181">
        <v>1</v>
      </c>
      <c r="G7181" t="s">
        <v>19664</v>
      </c>
      <c r="K7181">
        <v>1.2036644407150999E+18</v>
      </c>
      <c r="L7181" t="s">
        <v>19665</v>
      </c>
    </row>
    <row r="7182" spans="1:12" x14ac:dyDescent="0.2">
      <c r="A7182" s="1">
        <v>43807.549571759257</v>
      </c>
      <c r="B7182" t="s">
        <v>19662</v>
      </c>
      <c r="C7182" t="s">
        <v>19666</v>
      </c>
      <c r="D7182">
        <v>1</v>
      </c>
      <c r="E7182">
        <v>0</v>
      </c>
      <c r="F7182">
        <v>0</v>
      </c>
      <c r="G7182" t="s">
        <v>19667</v>
      </c>
      <c r="K7182">
        <v>1.2036633624224399E+18</v>
      </c>
      <c r="L7182" t="s">
        <v>19668</v>
      </c>
    </row>
    <row r="7183" spans="1:12" x14ac:dyDescent="0.2">
      <c r="A7183" s="1">
        <v>43807.546886574077</v>
      </c>
      <c r="B7183" t="s">
        <v>19669</v>
      </c>
      <c r="D7183">
        <v>8</v>
      </c>
      <c r="E7183">
        <v>0</v>
      </c>
      <c r="F7183">
        <v>0</v>
      </c>
      <c r="G7183" t="s">
        <v>19670</v>
      </c>
      <c r="K7183">
        <v>1.2036623896752399E+18</v>
      </c>
      <c r="L7183" t="s">
        <v>19671</v>
      </c>
    </row>
    <row r="7184" spans="1:12" x14ac:dyDescent="0.2">
      <c r="A7184" s="1">
        <v>43807.545092592591</v>
      </c>
      <c r="B7184" t="s">
        <v>19672</v>
      </c>
      <c r="D7184">
        <v>0</v>
      </c>
      <c r="E7184">
        <v>0</v>
      </c>
      <c r="F7184">
        <v>1</v>
      </c>
      <c r="G7184" t="s">
        <v>19673</v>
      </c>
      <c r="K7184">
        <v>1.2036617384885299E+18</v>
      </c>
      <c r="L7184" t="s">
        <v>19674</v>
      </c>
    </row>
    <row r="7185" spans="1:12" x14ac:dyDescent="0.2">
      <c r="A7185" s="1">
        <v>43807.542824074073</v>
      </c>
      <c r="B7185" t="s">
        <v>19675</v>
      </c>
      <c r="C7185" t="s">
        <v>6526</v>
      </c>
      <c r="D7185">
        <v>0</v>
      </c>
      <c r="E7185">
        <v>0</v>
      </c>
      <c r="F7185">
        <v>0</v>
      </c>
      <c r="G7185" t="s">
        <v>19676</v>
      </c>
      <c r="K7185">
        <v>1.2036609192445E+18</v>
      </c>
      <c r="L7185" t="s">
        <v>19677</v>
      </c>
    </row>
    <row r="7186" spans="1:12" x14ac:dyDescent="0.2">
      <c r="A7186" s="1">
        <v>43807.540092592593</v>
      </c>
      <c r="B7186" t="s">
        <v>19678</v>
      </c>
      <c r="D7186">
        <v>0</v>
      </c>
      <c r="E7186">
        <v>1</v>
      </c>
      <c r="F7186">
        <v>0</v>
      </c>
      <c r="G7186" t="s">
        <v>19679</v>
      </c>
      <c r="K7186">
        <v>1.2036599292839401E+18</v>
      </c>
      <c r="L7186" t="s">
        <v>19680</v>
      </c>
    </row>
    <row r="7187" spans="1:12" x14ac:dyDescent="0.2">
      <c r="A7187" s="1">
        <v>43807.540011574078</v>
      </c>
      <c r="B7187" t="s">
        <v>1175</v>
      </c>
      <c r="D7187">
        <v>1</v>
      </c>
      <c r="E7187">
        <v>3</v>
      </c>
      <c r="F7187">
        <v>4</v>
      </c>
      <c r="G7187" t="s">
        <v>19681</v>
      </c>
      <c r="K7187">
        <v>1.20365990003282E+18</v>
      </c>
      <c r="L7187" t="s">
        <v>19682</v>
      </c>
    </row>
    <row r="7188" spans="1:12" x14ac:dyDescent="0.2">
      <c r="A7188" s="1">
        <v>43807.535046296296</v>
      </c>
      <c r="B7188" t="s">
        <v>19683</v>
      </c>
      <c r="C7188" t="s">
        <v>6526</v>
      </c>
      <c r="D7188">
        <v>4</v>
      </c>
      <c r="E7188">
        <v>0</v>
      </c>
      <c r="F7188">
        <v>0</v>
      </c>
      <c r="G7188" t="s">
        <v>19684</v>
      </c>
      <c r="K7188">
        <v>1.20365809951459E+18</v>
      </c>
      <c r="L7188" t="s">
        <v>19685</v>
      </c>
    </row>
    <row r="7189" spans="1:12" x14ac:dyDescent="0.2">
      <c r="A7189" s="1">
        <v>43807.531898148147</v>
      </c>
      <c r="B7189" t="s">
        <v>1572</v>
      </c>
      <c r="D7189">
        <v>0</v>
      </c>
      <c r="E7189">
        <v>3</v>
      </c>
      <c r="F7189">
        <v>2</v>
      </c>
      <c r="G7189" t="s">
        <v>19686</v>
      </c>
      <c r="K7189">
        <v>1.2036569596202701E+18</v>
      </c>
      <c r="L7189" t="s">
        <v>19687</v>
      </c>
    </row>
    <row r="7190" spans="1:12" x14ac:dyDescent="0.2">
      <c r="A7190" s="1">
        <v>43807.530775462961</v>
      </c>
      <c r="B7190" t="s">
        <v>548</v>
      </c>
      <c r="D7190">
        <v>39</v>
      </c>
      <c r="E7190">
        <v>219</v>
      </c>
      <c r="F7190">
        <v>2598</v>
      </c>
      <c r="G7190" t="s">
        <v>19688</v>
      </c>
      <c r="K7190">
        <v>1.2036565518458199E+18</v>
      </c>
      <c r="L7190" t="s">
        <v>19689</v>
      </c>
    </row>
    <row r="7191" spans="1:12" x14ac:dyDescent="0.2">
      <c r="A7191" s="1">
        <v>43807.530370370368</v>
      </c>
      <c r="B7191" t="s">
        <v>19690</v>
      </c>
      <c r="D7191">
        <v>1</v>
      </c>
      <c r="E7191">
        <v>0</v>
      </c>
      <c r="F7191">
        <v>0</v>
      </c>
      <c r="G7191" t="s">
        <v>19691</v>
      </c>
      <c r="K7191">
        <v>1.2036564049234801E+18</v>
      </c>
      <c r="L7191" t="s">
        <v>19692</v>
      </c>
    </row>
    <row r="7192" spans="1:12" x14ac:dyDescent="0.2">
      <c r="A7192" s="1">
        <v>43807.525821759256</v>
      </c>
      <c r="B7192" t="s">
        <v>90</v>
      </c>
      <c r="D7192">
        <v>3</v>
      </c>
      <c r="E7192">
        <v>16</v>
      </c>
      <c r="F7192">
        <v>14</v>
      </c>
      <c r="G7192" t="s">
        <v>19693</v>
      </c>
      <c r="K7192">
        <v>1.2036547574050801E+18</v>
      </c>
      <c r="L7192" t="s">
        <v>19694</v>
      </c>
    </row>
    <row r="7193" spans="1:12" x14ac:dyDescent="0.2">
      <c r="A7193" s="1">
        <v>43807.518541666665</v>
      </c>
      <c r="B7193" t="s">
        <v>19695</v>
      </c>
      <c r="C7193" t="s">
        <v>666</v>
      </c>
      <c r="D7193">
        <v>0</v>
      </c>
      <c r="E7193">
        <v>0</v>
      </c>
      <c r="F7193">
        <v>0</v>
      </c>
      <c r="G7193" t="s">
        <v>19696</v>
      </c>
      <c r="K7193">
        <v>1.2036521196283E+18</v>
      </c>
      <c r="L7193" t="s">
        <v>19697</v>
      </c>
    </row>
    <row r="7194" spans="1:12" x14ac:dyDescent="0.2">
      <c r="A7194" s="1">
        <v>43807.516689814816</v>
      </c>
      <c r="B7194" t="s">
        <v>1175</v>
      </c>
      <c r="D7194">
        <v>1</v>
      </c>
      <c r="E7194">
        <v>0</v>
      </c>
      <c r="F7194">
        <v>5</v>
      </c>
      <c r="G7194" t="s">
        <v>19698</v>
      </c>
      <c r="K7194">
        <v>1.20365144672353E+18</v>
      </c>
      <c r="L7194" t="s">
        <v>19699</v>
      </c>
    </row>
    <row r="7195" spans="1:12" x14ac:dyDescent="0.2">
      <c r="A7195" s="1">
        <v>43807.516238425924</v>
      </c>
      <c r="B7195" t="s">
        <v>19700</v>
      </c>
      <c r="D7195">
        <v>0</v>
      </c>
      <c r="E7195">
        <v>0</v>
      </c>
      <c r="F7195">
        <v>0</v>
      </c>
      <c r="G7195" t="s">
        <v>19701</v>
      </c>
      <c r="K7195">
        <v>1.20365128431165E+18</v>
      </c>
      <c r="L7195" t="s">
        <v>19702</v>
      </c>
    </row>
    <row r="7196" spans="1:12" x14ac:dyDescent="0.2">
      <c r="A7196" s="1">
        <v>43807.515914351854</v>
      </c>
      <c r="B7196" t="s">
        <v>19703</v>
      </c>
      <c r="D7196">
        <v>1</v>
      </c>
      <c r="E7196">
        <v>0</v>
      </c>
      <c r="F7196">
        <v>0</v>
      </c>
      <c r="G7196" t="s">
        <v>19704</v>
      </c>
      <c r="K7196">
        <v>1.20365116629651E+18</v>
      </c>
      <c r="L7196" t="s">
        <v>19705</v>
      </c>
    </row>
    <row r="7197" spans="1:12" x14ac:dyDescent="0.2">
      <c r="A7197" s="1">
        <v>43807.511400462965</v>
      </c>
      <c r="B7197" t="s">
        <v>2516</v>
      </c>
      <c r="D7197">
        <v>3</v>
      </c>
      <c r="E7197">
        <v>2</v>
      </c>
      <c r="F7197">
        <v>3</v>
      </c>
      <c r="G7197" t="s">
        <v>19706</v>
      </c>
      <c r="J7197" t="s">
        <v>19707</v>
      </c>
      <c r="K7197">
        <v>1.2036495326864699E+18</v>
      </c>
      <c r="L7197" t="s">
        <v>19708</v>
      </c>
    </row>
    <row r="7198" spans="1:12" x14ac:dyDescent="0.2">
      <c r="A7198" s="1">
        <v>43807.501793981479</v>
      </c>
      <c r="B7198" t="s">
        <v>3230</v>
      </c>
      <c r="D7198">
        <v>0</v>
      </c>
      <c r="E7198">
        <v>1</v>
      </c>
      <c r="F7198">
        <v>1</v>
      </c>
      <c r="G7198" t="s">
        <v>19709</v>
      </c>
      <c r="I7198" t="e">
        <f>AlRiyadh</f>
        <v>#NAME?</v>
      </c>
      <c r="K7198">
        <v>1.20364604959795E+18</v>
      </c>
      <c r="L7198" t="s">
        <v>19710</v>
      </c>
    </row>
    <row r="7199" spans="1:12" x14ac:dyDescent="0.2">
      <c r="A7199" s="1">
        <v>43807.49796296296</v>
      </c>
      <c r="B7199" t="s">
        <v>1572</v>
      </c>
      <c r="D7199">
        <v>1</v>
      </c>
      <c r="E7199">
        <v>41</v>
      </c>
      <c r="F7199">
        <v>39</v>
      </c>
      <c r="G7199" t="s">
        <v>19711</v>
      </c>
      <c r="K7199">
        <v>1.20364466143859E+18</v>
      </c>
      <c r="L7199" t="s">
        <v>19712</v>
      </c>
    </row>
    <row r="7200" spans="1:12" x14ac:dyDescent="0.2">
      <c r="A7200" s="1">
        <v>43807.491840277777</v>
      </c>
      <c r="B7200" t="s">
        <v>19713</v>
      </c>
      <c r="C7200" t="s">
        <v>19714</v>
      </c>
      <c r="D7200">
        <v>3</v>
      </c>
      <c r="E7200">
        <v>1</v>
      </c>
      <c r="F7200">
        <v>1</v>
      </c>
      <c r="G7200" t="s">
        <v>19715</v>
      </c>
      <c r="K7200">
        <v>1.2036424443378701E+18</v>
      </c>
      <c r="L7200" t="s">
        <v>19716</v>
      </c>
    </row>
    <row r="7201" spans="1:12" x14ac:dyDescent="0.2">
      <c r="A7201" s="1">
        <v>43807.489861111113</v>
      </c>
      <c r="B7201" t="s">
        <v>5342</v>
      </c>
      <c r="D7201">
        <v>1</v>
      </c>
      <c r="E7201">
        <v>0</v>
      </c>
      <c r="F7201">
        <v>3</v>
      </c>
      <c r="G7201" t="s">
        <v>19717</v>
      </c>
      <c r="K7201">
        <v>1.20364172465821E+18</v>
      </c>
      <c r="L7201" t="s">
        <v>19718</v>
      </c>
    </row>
    <row r="7202" spans="1:12" x14ac:dyDescent="0.2">
      <c r="A7202" s="1">
        <v>43807.488020833334</v>
      </c>
      <c r="B7202" t="s">
        <v>19719</v>
      </c>
      <c r="D7202">
        <v>0</v>
      </c>
      <c r="E7202">
        <v>0</v>
      </c>
      <c r="F7202">
        <v>0</v>
      </c>
      <c r="G7202" t="s">
        <v>19720</v>
      </c>
      <c r="K7202">
        <v>1.2036410591437499E+18</v>
      </c>
      <c r="L7202" t="s">
        <v>19721</v>
      </c>
    </row>
    <row r="7203" spans="1:12" x14ac:dyDescent="0.2">
      <c r="A7203" s="1">
        <v>43807.485810185186</v>
      </c>
      <c r="B7203" t="s">
        <v>19722</v>
      </c>
      <c r="C7203" t="s">
        <v>18188</v>
      </c>
      <c r="D7203">
        <v>1</v>
      </c>
      <c r="E7203">
        <v>0</v>
      </c>
      <c r="F7203">
        <v>0</v>
      </c>
      <c r="G7203" t="s">
        <v>19723</v>
      </c>
      <c r="K7203">
        <v>1.2036402566979599E+18</v>
      </c>
      <c r="L7203" t="s">
        <v>19724</v>
      </c>
    </row>
    <row r="7204" spans="1:12" x14ac:dyDescent="0.2">
      <c r="A7204" s="1">
        <v>43807.483761574076</v>
      </c>
      <c r="B7204" t="s">
        <v>19725</v>
      </c>
      <c r="C7204" t="s">
        <v>19726</v>
      </c>
      <c r="D7204">
        <v>1</v>
      </c>
      <c r="E7204">
        <v>0</v>
      </c>
      <c r="F7204">
        <v>0</v>
      </c>
      <c r="G7204" t="s">
        <v>19727</v>
      </c>
      <c r="K7204">
        <v>1.2036395159335199E+18</v>
      </c>
      <c r="L7204" t="s">
        <v>19728</v>
      </c>
    </row>
    <row r="7205" spans="1:12" x14ac:dyDescent="0.2">
      <c r="A7205" s="1">
        <v>43807.482685185183</v>
      </c>
      <c r="B7205" t="s">
        <v>19729</v>
      </c>
      <c r="C7205" t="s">
        <v>721</v>
      </c>
      <c r="D7205">
        <v>0</v>
      </c>
      <c r="E7205">
        <v>0</v>
      </c>
      <c r="F7205">
        <v>0</v>
      </c>
      <c r="G7205" t="s">
        <v>19730</v>
      </c>
      <c r="K7205">
        <v>1.20363912597646E+18</v>
      </c>
      <c r="L7205" t="s">
        <v>19731</v>
      </c>
    </row>
    <row r="7206" spans="1:12" x14ac:dyDescent="0.2">
      <c r="A7206" s="1">
        <v>43807.481874999998</v>
      </c>
      <c r="B7206" t="s">
        <v>419</v>
      </c>
      <c r="D7206">
        <v>0</v>
      </c>
      <c r="E7206">
        <v>0</v>
      </c>
      <c r="F7206">
        <v>1</v>
      </c>
      <c r="G7206" t="s">
        <v>19732</v>
      </c>
      <c r="K7206">
        <v>1.20363883154894E+18</v>
      </c>
      <c r="L7206" t="s">
        <v>19733</v>
      </c>
    </row>
    <row r="7207" spans="1:12" x14ac:dyDescent="0.2">
      <c r="A7207" s="1">
        <v>43807.47929398148</v>
      </c>
      <c r="B7207" t="s">
        <v>1299</v>
      </c>
      <c r="C7207" t="s">
        <v>20</v>
      </c>
      <c r="D7207">
        <v>0</v>
      </c>
      <c r="E7207">
        <v>0</v>
      </c>
      <c r="F7207">
        <v>0</v>
      </c>
      <c r="G7207" t="s">
        <v>19734</v>
      </c>
      <c r="K7207">
        <v>1.2036378936858199E+18</v>
      </c>
      <c r="L7207" t="s">
        <v>19735</v>
      </c>
    </row>
    <row r="7208" spans="1:12" x14ac:dyDescent="0.2">
      <c r="A7208" s="1">
        <v>43807.477268518516</v>
      </c>
      <c r="B7208" t="s">
        <v>19736</v>
      </c>
      <c r="D7208">
        <v>0</v>
      </c>
      <c r="E7208">
        <v>0</v>
      </c>
      <c r="F7208">
        <v>1</v>
      </c>
      <c r="G7208" t="s">
        <v>19737</v>
      </c>
      <c r="K7208">
        <v>1.2036371611757199E+18</v>
      </c>
      <c r="L7208" t="s">
        <v>19738</v>
      </c>
    </row>
    <row r="7209" spans="1:12" x14ac:dyDescent="0.2">
      <c r="A7209" s="1">
        <v>43807.473043981481</v>
      </c>
      <c r="B7209" t="s">
        <v>1572</v>
      </c>
      <c r="D7209">
        <v>0</v>
      </c>
      <c r="E7209">
        <v>12</v>
      </c>
      <c r="F7209">
        <v>12</v>
      </c>
      <c r="G7209" t="s">
        <v>19739</v>
      </c>
      <c r="I7209" t="e">
        <f>Abu_Shagraun</f>
        <v>#NAME?</v>
      </c>
      <c r="K7209">
        <v>1.2036356296339899E+18</v>
      </c>
      <c r="L7209" t="s">
        <v>19740</v>
      </c>
    </row>
    <row r="7210" spans="1:12" x14ac:dyDescent="0.2">
      <c r="A7210" s="1">
        <v>43807.471203703702</v>
      </c>
      <c r="B7210" t="s">
        <v>544</v>
      </c>
      <c r="D7210">
        <v>12</v>
      </c>
      <c r="E7210">
        <v>3</v>
      </c>
      <c r="F7210">
        <v>17</v>
      </c>
      <c r="G7210" t="s">
        <v>19741</v>
      </c>
      <c r="K7210">
        <v>1.20363496287809E+18</v>
      </c>
      <c r="L7210" t="s">
        <v>19742</v>
      </c>
    </row>
    <row r="7211" spans="1:12" x14ac:dyDescent="0.2">
      <c r="A7211" s="1">
        <v>43807.464988425927</v>
      </c>
      <c r="B7211" t="s">
        <v>1537</v>
      </c>
      <c r="D7211">
        <v>0</v>
      </c>
      <c r="E7211">
        <v>0</v>
      </c>
      <c r="F7211">
        <v>0</v>
      </c>
      <c r="G7211" t="s">
        <v>19743</v>
      </c>
      <c r="K7211">
        <v>1.20363271351885E+18</v>
      </c>
      <c r="L7211" t="s">
        <v>19744</v>
      </c>
    </row>
    <row r="7212" spans="1:12" x14ac:dyDescent="0.2">
      <c r="A7212" s="1">
        <v>43807.461458333331</v>
      </c>
      <c r="B7212" t="s">
        <v>750</v>
      </c>
      <c r="D7212">
        <v>40</v>
      </c>
      <c r="E7212">
        <v>326</v>
      </c>
      <c r="F7212">
        <v>578</v>
      </c>
      <c r="G7212" t="s">
        <v>19745</v>
      </c>
      <c r="K7212">
        <v>1.2036314326792599E+18</v>
      </c>
      <c r="L7212" t="s">
        <v>19746</v>
      </c>
    </row>
    <row r="7213" spans="1:12" x14ac:dyDescent="0.2">
      <c r="A7213" s="1">
        <v>43807.458749999998</v>
      </c>
      <c r="B7213" t="s">
        <v>19747</v>
      </c>
      <c r="C7213" t="s">
        <v>19748</v>
      </c>
      <c r="D7213">
        <v>1</v>
      </c>
      <c r="E7213">
        <v>0</v>
      </c>
      <c r="F7213">
        <v>0</v>
      </c>
      <c r="G7213" t="s">
        <v>19749</v>
      </c>
      <c r="K7213">
        <v>1.20363045255006E+18</v>
      </c>
      <c r="L7213" t="s">
        <v>19750</v>
      </c>
    </row>
    <row r="7214" spans="1:12" x14ac:dyDescent="0.2">
      <c r="A7214" s="1">
        <v>43807.458391203705</v>
      </c>
      <c r="B7214" t="s">
        <v>19751</v>
      </c>
      <c r="D7214">
        <v>0</v>
      </c>
      <c r="E7214">
        <v>0</v>
      </c>
      <c r="F7214">
        <v>0</v>
      </c>
      <c r="G7214" t="s">
        <v>19752</v>
      </c>
      <c r="K7214">
        <v>1.20363032021983E+18</v>
      </c>
      <c r="L7214" t="s">
        <v>19753</v>
      </c>
    </row>
    <row r="7215" spans="1:12" x14ac:dyDescent="0.2">
      <c r="A7215" s="1">
        <v>43807.458067129628</v>
      </c>
      <c r="B7215" t="s">
        <v>985</v>
      </c>
      <c r="D7215">
        <v>0</v>
      </c>
      <c r="E7215">
        <v>0</v>
      </c>
      <c r="F7215">
        <v>0</v>
      </c>
      <c r="G7215" t="s">
        <v>19754</v>
      </c>
      <c r="K7215">
        <v>1.2036302041466601E+18</v>
      </c>
      <c r="L7215" t="s">
        <v>19755</v>
      </c>
    </row>
    <row r="7216" spans="1:12" x14ac:dyDescent="0.2">
      <c r="A7216" s="1">
        <v>43807.454571759263</v>
      </c>
      <c r="B7216" t="s">
        <v>19756</v>
      </c>
      <c r="C7216" t="s">
        <v>6526</v>
      </c>
      <c r="D7216">
        <v>1</v>
      </c>
      <c r="E7216">
        <v>0</v>
      </c>
      <c r="F7216">
        <v>1</v>
      </c>
      <c r="G7216" t="s">
        <v>19757</v>
      </c>
      <c r="K7216">
        <v>1.2036289363720599E+18</v>
      </c>
      <c r="L7216" t="s">
        <v>19758</v>
      </c>
    </row>
    <row r="7217" spans="1:12" x14ac:dyDescent="0.2">
      <c r="A7217" s="1">
        <v>43807.447511574072</v>
      </c>
      <c r="B7217" t="s">
        <v>19759</v>
      </c>
      <c r="D7217">
        <v>1</v>
      </c>
      <c r="E7217">
        <v>0</v>
      </c>
      <c r="F7217">
        <v>0</v>
      </c>
      <c r="G7217" t="s">
        <v>19760</v>
      </c>
      <c r="I7217" t="e">
        <f>AlRajhiBankCare</f>
        <v>#NAME?</v>
      </c>
      <c r="K7217">
        <v>1.2036263783960901E+18</v>
      </c>
      <c r="L7217" t="s">
        <v>19761</v>
      </c>
    </row>
    <row r="7218" spans="1:12" x14ac:dyDescent="0.2">
      <c r="A7218" s="1">
        <v>43807.447175925925</v>
      </c>
      <c r="B7218" t="s">
        <v>3455</v>
      </c>
      <c r="C7218" t="s">
        <v>19762</v>
      </c>
      <c r="D7218">
        <v>0</v>
      </c>
      <c r="E7218">
        <v>0</v>
      </c>
      <c r="F7218">
        <v>0</v>
      </c>
      <c r="G7218" t="s">
        <v>19763</v>
      </c>
      <c r="K7218">
        <v>1.2036262579776699E+18</v>
      </c>
      <c r="L7218" t="s">
        <v>19764</v>
      </c>
    </row>
    <row r="7219" spans="1:12" x14ac:dyDescent="0.2">
      <c r="A7219" s="1">
        <v>43807.442662037036</v>
      </c>
      <c r="B7219" t="s">
        <v>19765</v>
      </c>
      <c r="C7219" t="s">
        <v>753</v>
      </c>
      <c r="D7219">
        <v>0</v>
      </c>
      <c r="E7219">
        <v>0</v>
      </c>
      <c r="F7219">
        <v>0</v>
      </c>
      <c r="G7219" t="s">
        <v>19766</v>
      </c>
      <c r="K7219">
        <v>1.2036246217586601E+18</v>
      </c>
      <c r="L7219" t="s">
        <v>19767</v>
      </c>
    </row>
    <row r="7220" spans="1:12" x14ac:dyDescent="0.2">
      <c r="A7220" s="1">
        <v>43807.440162037034</v>
      </c>
      <c r="B7220" t="s">
        <v>19768</v>
      </c>
      <c r="C7220" t="s">
        <v>1379</v>
      </c>
      <c r="D7220">
        <v>1</v>
      </c>
      <c r="E7220">
        <v>0</v>
      </c>
      <c r="F7220">
        <v>0</v>
      </c>
      <c r="G7220" t="s">
        <v>19769</v>
      </c>
      <c r="K7220">
        <v>1.20362371307951E+18</v>
      </c>
      <c r="L7220" t="s">
        <v>19770</v>
      </c>
    </row>
    <row r="7221" spans="1:12" x14ac:dyDescent="0.2">
      <c r="A7221" s="1">
        <v>43807.438842592594</v>
      </c>
      <c r="B7221" t="s">
        <v>19771</v>
      </c>
      <c r="C7221" t="s">
        <v>19772</v>
      </c>
      <c r="D7221">
        <v>2</v>
      </c>
      <c r="E7221">
        <v>0</v>
      </c>
      <c r="F7221">
        <v>0</v>
      </c>
      <c r="G7221" t="s">
        <v>19773</v>
      </c>
      <c r="K7221">
        <v>1.20362323566701E+18</v>
      </c>
      <c r="L7221" t="s">
        <v>19774</v>
      </c>
    </row>
    <row r="7222" spans="1:12" x14ac:dyDescent="0.2">
      <c r="A7222" s="1">
        <v>43807.43072916667</v>
      </c>
      <c r="B7222" t="s">
        <v>19775</v>
      </c>
      <c r="D7222">
        <v>0</v>
      </c>
      <c r="E7222">
        <v>0</v>
      </c>
      <c r="F7222">
        <v>0</v>
      </c>
      <c r="G7222" t="s">
        <v>19776</v>
      </c>
      <c r="K7222">
        <v>1.20362029719215E+18</v>
      </c>
      <c r="L7222" t="s">
        <v>19777</v>
      </c>
    </row>
    <row r="7223" spans="1:12" x14ac:dyDescent="0.2">
      <c r="A7223" s="1">
        <v>43807.428726851853</v>
      </c>
      <c r="B7223" t="s">
        <v>19748</v>
      </c>
      <c r="C7223" t="s">
        <v>19747</v>
      </c>
      <c r="D7223">
        <v>1</v>
      </c>
      <c r="E7223">
        <v>0</v>
      </c>
      <c r="F7223">
        <v>0</v>
      </c>
      <c r="G7223" t="s">
        <v>19778</v>
      </c>
      <c r="K7223">
        <v>1.2036195694762099E+18</v>
      </c>
      <c r="L7223" t="s">
        <v>19779</v>
      </c>
    </row>
    <row r="7224" spans="1:12" x14ac:dyDescent="0.2">
      <c r="A7224" s="1">
        <v>43807.428611111114</v>
      </c>
      <c r="B7224" t="s">
        <v>19780</v>
      </c>
      <c r="D7224">
        <v>1</v>
      </c>
      <c r="E7224">
        <v>0</v>
      </c>
      <c r="F7224">
        <v>0</v>
      </c>
      <c r="G7224" t="s">
        <v>19781</v>
      </c>
      <c r="K7224">
        <v>1.2036195278603899E+18</v>
      </c>
      <c r="L7224" t="s">
        <v>19782</v>
      </c>
    </row>
    <row r="7225" spans="1:12" x14ac:dyDescent="0.2">
      <c r="A7225" s="1">
        <v>43807.427939814814</v>
      </c>
      <c r="B7225" t="s">
        <v>19783</v>
      </c>
      <c r="C7225" t="s">
        <v>6526</v>
      </c>
      <c r="D7225">
        <v>0</v>
      </c>
      <c r="E7225">
        <v>0</v>
      </c>
      <c r="F7225">
        <v>0</v>
      </c>
      <c r="G7225" t="s">
        <v>19784</v>
      </c>
      <c r="K7225">
        <v>1.20361928736733E+18</v>
      </c>
      <c r="L7225" t="s">
        <v>19785</v>
      </c>
    </row>
    <row r="7226" spans="1:12" x14ac:dyDescent="0.2">
      <c r="A7226" s="1">
        <v>43807.425810185188</v>
      </c>
      <c r="B7226" t="s">
        <v>19786</v>
      </c>
      <c r="C7226" t="s">
        <v>753</v>
      </c>
      <c r="D7226">
        <v>1</v>
      </c>
      <c r="E7226">
        <v>1</v>
      </c>
      <c r="F7226">
        <v>1</v>
      </c>
      <c r="G7226" t="s">
        <v>19787</v>
      </c>
      <c r="K7226">
        <v>1.20361851512465E+18</v>
      </c>
      <c r="L7226" t="s">
        <v>19788</v>
      </c>
    </row>
    <row r="7227" spans="1:12" x14ac:dyDescent="0.2">
      <c r="A7227" s="1">
        <v>43807.425474537034</v>
      </c>
      <c r="B7227" t="s">
        <v>19748</v>
      </c>
      <c r="C7227" t="s">
        <v>19747</v>
      </c>
      <c r="D7227">
        <v>1</v>
      </c>
      <c r="E7227">
        <v>0</v>
      </c>
      <c r="F7227">
        <v>0</v>
      </c>
      <c r="G7227" t="s">
        <v>19789</v>
      </c>
      <c r="K7227">
        <v>1.2036183923783401E+18</v>
      </c>
      <c r="L7227" t="s">
        <v>19790</v>
      </c>
    </row>
    <row r="7228" spans="1:12" x14ac:dyDescent="0.2">
      <c r="A7228" s="1">
        <v>43807.424988425926</v>
      </c>
      <c r="B7228" t="s">
        <v>19791</v>
      </c>
      <c r="D7228">
        <v>2</v>
      </c>
      <c r="E7228">
        <v>29</v>
      </c>
      <c r="F7228">
        <v>13</v>
      </c>
      <c r="G7228" t="s">
        <v>19792</v>
      </c>
      <c r="K7228">
        <v>1.2036182157478899E+18</v>
      </c>
      <c r="L7228" t="s">
        <v>19793</v>
      </c>
    </row>
    <row r="7229" spans="1:12" x14ac:dyDescent="0.2">
      <c r="A7229" s="1">
        <v>43807.420983796299</v>
      </c>
      <c r="B7229" t="s">
        <v>19794</v>
      </c>
      <c r="C7229" t="s">
        <v>19795</v>
      </c>
      <c r="D7229">
        <v>1</v>
      </c>
      <c r="E7229">
        <v>0</v>
      </c>
      <c r="F7229">
        <v>0</v>
      </c>
      <c r="G7229" t="s">
        <v>19796</v>
      </c>
      <c r="K7229">
        <v>1.2036167657265999E+18</v>
      </c>
      <c r="L7229" t="s">
        <v>19797</v>
      </c>
    </row>
    <row r="7230" spans="1:12" x14ac:dyDescent="0.2">
      <c r="A7230" s="1">
        <v>43807.420138888891</v>
      </c>
      <c r="B7230" t="s">
        <v>13387</v>
      </c>
      <c r="D7230">
        <v>0</v>
      </c>
      <c r="E7230">
        <v>0</v>
      </c>
      <c r="F7230">
        <v>1</v>
      </c>
      <c r="G7230" t="s">
        <v>19798</v>
      </c>
      <c r="K7230">
        <v>1.20361645781855E+18</v>
      </c>
      <c r="L7230" t="s">
        <v>19799</v>
      </c>
    </row>
    <row r="7231" spans="1:12" x14ac:dyDescent="0.2">
      <c r="A7231" s="1">
        <v>43807.41646990741</v>
      </c>
      <c r="B7231" t="s">
        <v>5781</v>
      </c>
      <c r="D7231">
        <v>0</v>
      </c>
      <c r="E7231">
        <v>0</v>
      </c>
      <c r="F7231">
        <v>1</v>
      </c>
      <c r="G7231" t="s">
        <v>19800</v>
      </c>
      <c r="K7231">
        <v>1.2036151298138801E+18</v>
      </c>
      <c r="L7231" t="s">
        <v>19801</v>
      </c>
    </row>
    <row r="7232" spans="1:12" x14ac:dyDescent="0.2">
      <c r="A7232" s="1">
        <v>43807.410150462965</v>
      </c>
      <c r="B7232" t="s">
        <v>19802</v>
      </c>
      <c r="D7232">
        <v>1</v>
      </c>
      <c r="E7232">
        <v>2</v>
      </c>
      <c r="F7232">
        <v>9</v>
      </c>
      <c r="G7232" t="s">
        <v>19803</v>
      </c>
      <c r="K7232">
        <v>1.2036128390065999E+18</v>
      </c>
      <c r="L7232" t="s">
        <v>19804</v>
      </c>
    </row>
    <row r="7233" spans="1:12" x14ac:dyDescent="0.2">
      <c r="A7233" s="1">
        <v>43807.406655092593</v>
      </c>
      <c r="B7233" t="s">
        <v>19805</v>
      </c>
      <c r="D7233">
        <v>0</v>
      </c>
      <c r="E7233">
        <v>0</v>
      </c>
      <c r="F7233">
        <v>0</v>
      </c>
      <c r="G7233" t="s">
        <v>19806</v>
      </c>
      <c r="K7233">
        <v>1.2036115726833201E+18</v>
      </c>
      <c r="L7233" t="s">
        <v>19807</v>
      </c>
    </row>
    <row r="7234" spans="1:12" x14ac:dyDescent="0.2">
      <c r="A7234" s="1">
        <v>43807.406481481485</v>
      </c>
      <c r="B7234" t="s">
        <v>5050</v>
      </c>
      <c r="D7234">
        <v>0</v>
      </c>
      <c r="E7234">
        <v>0</v>
      </c>
      <c r="F7234">
        <v>0</v>
      </c>
      <c r="G7234" t="s">
        <v>19808</v>
      </c>
      <c r="K7234">
        <v>1.20361150982752E+18</v>
      </c>
      <c r="L7234" t="s">
        <v>19809</v>
      </c>
    </row>
    <row r="7235" spans="1:12" x14ac:dyDescent="0.2">
      <c r="A7235" s="1">
        <v>43807.4062037037</v>
      </c>
      <c r="B7235" t="s">
        <v>19810</v>
      </c>
      <c r="C7235" t="s">
        <v>3411</v>
      </c>
      <c r="D7235">
        <v>0</v>
      </c>
      <c r="E7235">
        <v>0</v>
      </c>
      <c r="F7235">
        <v>0</v>
      </c>
      <c r="G7235" t="s">
        <v>19811</v>
      </c>
      <c r="K7235">
        <v>1.20361140706702E+18</v>
      </c>
      <c r="L7235" t="s">
        <v>19812</v>
      </c>
    </row>
    <row r="7236" spans="1:12" x14ac:dyDescent="0.2">
      <c r="A7236" s="1">
        <v>43807.404166666667</v>
      </c>
      <c r="B7236" t="s">
        <v>7147</v>
      </c>
      <c r="D7236">
        <v>6</v>
      </c>
      <c r="E7236">
        <v>5</v>
      </c>
      <c r="F7236">
        <v>12</v>
      </c>
      <c r="G7236" t="s">
        <v>19813</v>
      </c>
      <c r="K7236">
        <v>1.2036106692763799E+18</v>
      </c>
      <c r="L7236" t="s">
        <v>19814</v>
      </c>
    </row>
    <row r="7237" spans="1:12" x14ac:dyDescent="0.2">
      <c r="A7237" s="1">
        <v>43807.396620370368</v>
      </c>
      <c r="B7237" t="s">
        <v>10128</v>
      </c>
      <c r="D7237">
        <v>0</v>
      </c>
      <c r="E7237">
        <v>0</v>
      </c>
      <c r="F7237">
        <v>2</v>
      </c>
      <c r="G7237" t="s">
        <v>19815</v>
      </c>
      <c r="K7237">
        <v>1.20360793702707E+18</v>
      </c>
      <c r="L7237" t="s">
        <v>19816</v>
      </c>
    </row>
    <row r="7238" spans="1:12" x14ac:dyDescent="0.2">
      <c r="A7238" s="1">
        <v>43807.39435185185</v>
      </c>
      <c r="B7238" t="s">
        <v>19817</v>
      </c>
      <c r="C7238" t="s">
        <v>19818</v>
      </c>
      <c r="D7238">
        <v>0</v>
      </c>
      <c r="E7238">
        <v>0</v>
      </c>
      <c r="F7238">
        <v>0</v>
      </c>
      <c r="G7238" t="s">
        <v>19819</v>
      </c>
      <c r="K7238">
        <v>1.20360711549293E+18</v>
      </c>
      <c r="L7238" t="s">
        <v>19820</v>
      </c>
    </row>
    <row r="7239" spans="1:12" x14ac:dyDescent="0.2">
      <c r="A7239" s="1">
        <v>43807.393564814818</v>
      </c>
      <c r="B7239" t="s">
        <v>1898</v>
      </c>
      <c r="D7239">
        <v>0</v>
      </c>
      <c r="E7239">
        <v>7</v>
      </c>
      <c r="F7239">
        <v>11</v>
      </c>
      <c r="G7239" t="s">
        <v>19821</v>
      </c>
      <c r="K7239">
        <v>1.2036068304229199E+18</v>
      </c>
      <c r="L7239" t="s">
        <v>19822</v>
      </c>
    </row>
    <row r="7240" spans="1:12" x14ac:dyDescent="0.2">
      <c r="A7240" s="1">
        <v>43807.392812500002</v>
      </c>
      <c r="B7240" t="s">
        <v>19823</v>
      </c>
      <c r="D7240">
        <v>0</v>
      </c>
      <c r="E7240">
        <v>0</v>
      </c>
      <c r="F7240">
        <v>1</v>
      </c>
      <c r="G7240" t="s">
        <v>19824</v>
      </c>
      <c r="K7240">
        <v>1.2036065567822799E+18</v>
      </c>
      <c r="L7240" t="s">
        <v>19825</v>
      </c>
    </row>
    <row r="7241" spans="1:12" x14ac:dyDescent="0.2">
      <c r="A7241" s="1">
        <v>43807.388715277775</v>
      </c>
      <c r="B7241" t="s">
        <v>19663</v>
      </c>
      <c r="C7241" t="s">
        <v>19662</v>
      </c>
      <c r="D7241">
        <v>1</v>
      </c>
      <c r="E7241">
        <v>0</v>
      </c>
      <c r="F7241">
        <v>0</v>
      </c>
      <c r="G7241" t="s">
        <v>19826</v>
      </c>
      <c r="K7241">
        <v>1.2036050727955699E+18</v>
      </c>
      <c r="L7241" t="s">
        <v>19827</v>
      </c>
    </row>
    <row r="7242" spans="1:12" x14ac:dyDescent="0.2">
      <c r="A7242" s="1">
        <v>43807.384976851848</v>
      </c>
      <c r="B7242" t="s">
        <v>19828</v>
      </c>
      <c r="C7242" t="s">
        <v>721</v>
      </c>
      <c r="D7242">
        <v>0</v>
      </c>
      <c r="E7242">
        <v>0</v>
      </c>
      <c r="F7242">
        <v>0</v>
      </c>
      <c r="G7242" t="s">
        <v>19829</v>
      </c>
      <c r="K7242">
        <v>1.2036037178130801E+18</v>
      </c>
      <c r="L7242" t="s">
        <v>19830</v>
      </c>
    </row>
    <row r="7243" spans="1:12" x14ac:dyDescent="0.2">
      <c r="A7243" s="1">
        <v>43807.384074074071</v>
      </c>
      <c r="B7243" t="s">
        <v>19831</v>
      </c>
      <c r="D7243">
        <v>0</v>
      </c>
      <c r="E7243">
        <v>0</v>
      </c>
      <c r="F7243">
        <v>0</v>
      </c>
      <c r="G7243" t="s">
        <v>19832</v>
      </c>
      <c r="K7243">
        <v>1.2036033878178701E+18</v>
      </c>
      <c r="L7243" t="s">
        <v>19833</v>
      </c>
    </row>
    <row r="7244" spans="1:12" x14ac:dyDescent="0.2">
      <c r="A7244" s="1">
        <v>43807.383437500001</v>
      </c>
      <c r="B7244" t="s">
        <v>17270</v>
      </c>
      <c r="C7244" t="s">
        <v>17270</v>
      </c>
      <c r="D7244">
        <v>0</v>
      </c>
      <c r="E7244">
        <v>0</v>
      </c>
      <c r="F7244">
        <v>0</v>
      </c>
      <c r="G7244" t="s">
        <v>19834</v>
      </c>
      <c r="K7244">
        <v>1.2036031565103401E+18</v>
      </c>
      <c r="L7244" t="s">
        <v>19835</v>
      </c>
    </row>
    <row r="7245" spans="1:12" x14ac:dyDescent="0.2">
      <c r="A7245" s="1">
        <v>43807.379780092589</v>
      </c>
      <c r="B7245" t="s">
        <v>19836</v>
      </c>
      <c r="C7245" t="s">
        <v>19837</v>
      </c>
      <c r="D7245">
        <v>0</v>
      </c>
      <c r="E7245">
        <v>0</v>
      </c>
      <c r="F7245">
        <v>0</v>
      </c>
      <c r="G7245" t="s">
        <v>19838</v>
      </c>
      <c r="K7245">
        <v>1.2036018313997599E+18</v>
      </c>
      <c r="L7245" t="s">
        <v>19839</v>
      </c>
    </row>
    <row r="7246" spans="1:12" x14ac:dyDescent="0.2">
      <c r="A7246" s="1">
        <v>43807.378263888888</v>
      </c>
      <c r="B7246" t="s">
        <v>19840</v>
      </c>
      <c r="D7246">
        <v>1</v>
      </c>
      <c r="E7246">
        <v>0</v>
      </c>
      <c r="F7246">
        <v>0</v>
      </c>
      <c r="G7246" t="s">
        <v>19841</v>
      </c>
      <c r="I7246" t="e">
        <f>AlahliCapital</f>
        <v>#NAME?</v>
      </c>
      <c r="K7246">
        <v>1.2036012838962199E+18</v>
      </c>
      <c r="L7246" t="s">
        <v>19842</v>
      </c>
    </row>
    <row r="7247" spans="1:12" x14ac:dyDescent="0.2">
      <c r="A7247" s="1">
        <v>43807.377638888887</v>
      </c>
      <c r="B7247" t="s">
        <v>7993</v>
      </c>
      <c r="D7247">
        <v>0</v>
      </c>
      <c r="E7247">
        <v>0</v>
      </c>
      <c r="F7247">
        <v>0</v>
      </c>
      <c r="G7247" t="s">
        <v>19843</v>
      </c>
      <c r="K7247">
        <v>1.2036010551179799E+18</v>
      </c>
      <c r="L7247" t="s">
        <v>19844</v>
      </c>
    </row>
    <row r="7248" spans="1:12" x14ac:dyDescent="0.2">
      <c r="A7248" s="1">
        <v>43807.375115740739</v>
      </c>
      <c r="B7248" t="s">
        <v>7999</v>
      </c>
      <c r="D7248">
        <v>0</v>
      </c>
      <c r="E7248">
        <v>0</v>
      </c>
      <c r="F7248">
        <v>0</v>
      </c>
      <c r="G7248" t="s">
        <v>19845</v>
      </c>
      <c r="K7248">
        <v>1.20360014151885E+18</v>
      </c>
      <c r="L7248" t="s">
        <v>19846</v>
      </c>
    </row>
    <row r="7249" spans="1:12" x14ac:dyDescent="0.2">
      <c r="A7249" s="1">
        <v>43807.371805555558</v>
      </c>
      <c r="B7249" t="s">
        <v>19847</v>
      </c>
      <c r="D7249">
        <v>0</v>
      </c>
      <c r="E7249">
        <v>0</v>
      </c>
      <c r="F7249">
        <v>0</v>
      </c>
      <c r="G7249" t="s">
        <v>19848</v>
      </c>
      <c r="K7249">
        <v>1.20359894318942E+18</v>
      </c>
      <c r="L7249" t="s">
        <v>19849</v>
      </c>
    </row>
    <row r="7250" spans="1:12" x14ac:dyDescent="0.2">
      <c r="A7250" s="1">
        <v>43807.369479166664</v>
      </c>
      <c r="B7250" t="s">
        <v>721</v>
      </c>
      <c r="D7250">
        <v>114</v>
      </c>
      <c r="E7250">
        <v>130</v>
      </c>
      <c r="F7250">
        <v>234</v>
      </c>
      <c r="G7250" t="s">
        <v>19600</v>
      </c>
      <c r="K7250">
        <v>1.2035980995177001E+18</v>
      </c>
      <c r="L7250" t="s">
        <v>19850</v>
      </c>
    </row>
    <row r="7251" spans="1:12" x14ac:dyDescent="0.2">
      <c r="A7251" s="1">
        <v>43807.367893518516</v>
      </c>
      <c r="B7251" t="s">
        <v>19851</v>
      </c>
      <c r="D7251">
        <v>0</v>
      </c>
      <c r="E7251">
        <v>0</v>
      </c>
      <c r="F7251">
        <v>0</v>
      </c>
      <c r="G7251" t="s">
        <v>19852</v>
      </c>
      <c r="K7251">
        <v>1.2035975250281001E+18</v>
      </c>
      <c r="L7251" t="s">
        <v>19853</v>
      </c>
    </row>
    <row r="7252" spans="1:12" x14ac:dyDescent="0.2">
      <c r="A7252" s="1">
        <v>43807.355000000003</v>
      </c>
      <c r="B7252" t="s">
        <v>19854</v>
      </c>
      <c r="C7252" t="s">
        <v>18188</v>
      </c>
      <c r="D7252">
        <v>0</v>
      </c>
      <c r="E7252">
        <v>0</v>
      </c>
      <c r="F7252">
        <v>0</v>
      </c>
      <c r="G7252" t="s">
        <v>19855</v>
      </c>
      <c r="K7252">
        <v>1.2035928514913001E+18</v>
      </c>
      <c r="L7252" t="s">
        <v>19856</v>
      </c>
    </row>
    <row r="7253" spans="1:12" x14ac:dyDescent="0.2">
      <c r="A7253" s="1">
        <v>43807.349930555552</v>
      </c>
      <c r="B7253" t="s">
        <v>19857</v>
      </c>
      <c r="D7253">
        <v>3</v>
      </c>
      <c r="E7253">
        <v>1</v>
      </c>
      <c r="F7253">
        <v>1</v>
      </c>
      <c r="G7253" t="s">
        <v>19858</v>
      </c>
      <c r="K7253">
        <v>1.2035910160051599E+18</v>
      </c>
      <c r="L7253" t="s">
        <v>19859</v>
      </c>
    </row>
    <row r="7254" spans="1:12" x14ac:dyDescent="0.2">
      <c r="A7254" s="1">
        <v>43807.34946759259</v>
      </c>
      <c r="B7254" t="s">
        <v>18853</v>
      </c>
      <c r="D7254">
        <v>4</v>
      </c>
      <c r="E7254">
        <v>0</v>
      </c>
      <c r="F7254">
        <v>3</v>
      </c>
      <c r="G7254" t="s">
        <v>19860</v>
      </c>
      <c r="K7254">
        <v>1.2035908471381E+18</v>
      </c>
      <c r="L7254" t="s">
        <v>19861</v>
      </c>
    </row>
    <row r="7255" spans="1:12" x14ac:dyDescent="0.2">
      <c r="A7255" s="1">
        <v>43807.347569444442</v>
      </c>
      <c r="B7255" t="s">
        <v>19862</v>
      </c>
      <c r="D7255">
        <v>0</v>
      </c>
      <c r="E7255">
        <v>0</v>
      </c>
      <c r="F7255">
        <v>0</v>
      </c>
      <c r="G7255" t="s">
        <v>19863</v>
      </c>
      <c r="K7255">
        <v>1.2035901594234501E+18</v>
      </c>
      <c r="L7255" t="s">
        <v>19864</v>
      </c>
    </row>
    <row r="7256" spans="1:12" x14ac:dyDescent="0.2">
      <c r="A7256" s="1">
        <v>43807.34170138889</v>
      </c>
      <c r="B7256" t="s">
        <v>19865</v>
      </c>
      <c r="D7256">
        <v>0</v>
      </c>
      <c r="E7256">
        <v>0</v>
      </c>
      <c r="F7256">
        <v>1</v>
      </c>
      <c r="G7256" t="s">
        <v>19866</v>
      </c>
      <c r="K7256">
        <v>1.20358803475682E+18</v>
      </c>
      <c r="L7256" t="s">
        <v>19867</v>
      </c>
    </row>
    <row r="7257" spans="1:12" x14ac:dyDescent="0.2">
      <c r="A7257" s="1">
        <v>43807.337083333332</v>
      </c>
      <c r="B7257" t="s">
        <v>19868</v>
      </c>
      <c r="D7257">
        <v>0</v>
      </c>
      <c r="E7257">
        <v>0</v>
      </c>
      <c r="F7257">
        <v>0</v>
      </c>
      <c r="G7257" t="s">
        <v>19869</v>
      </c>
      <c r="K7257">
        <v>1.20358636102401E+18</v>
      </c>
      <c r="L7257" t="s">
        <v>19870</v>
      </c>
    </row>
    <row r="7258" spans="1:12" x14ac:dyDescent="0.2">
      <c r="A7258" s="1">
        <v>43807.334606481483</v>
      </c>
      <c r="B7258" t="s">
        <v>7147</v>
      </c>
      <c r="D7258">
        <v>6</v>
      </c>
      <c r="E7258">
        <v>6</v>
      </c>
      <c r="F7258">
        <v>7</v>
      </c>
      <c r="G7258" t="s">
        <v>19871</v>
      </c>
      <c r="K7258">
        <v>1.2035854607082199E+18</v>
      </c>
      <c r="L7258" t="s">
        <v>19872</v>
      </c>
    </row>
    <row r="7259" spans="1:12" x14ac:dyDescent="0.2">
      <c r="A7259" s="1">
        <v>43807.331828703704</v>
      </c>
      <c r="B7259" t="s">
        <v>19873</v>
      </c>
      <c r="D7259">
        <v>1</v>
      </c>
      <c r="E7259">
        <v>0</v>
      </c>
      <c r="F7259">
        <v>0</v>
      </c>
      <c r="G7259" t="s">
        <v>19874</v>
      </c>
      <c r="K7259">
        <v>1.2035844553168399E+18</v>
      </c>
      <c r="L7259" t="s">
        <v>19875</v>
      </c>
    </row>
    <row r="7260" spans="1:12" x14ac:dyDescent="0.2">
      <c r="A7260" s="1">
        <v>43807.32540509259</v>
      </c>
      <c r="B7260" t="s">
        <v>19876</v>
      </c>
      <c r="C7260" t="s">
        <v>19877</v>
      </c>
      <c r="D7260">
        <v>0</v>
      </c>
      <c r="E7260">
        <v>0</v>
      </c>
      <c r="F7260">
        <v>0</v>
      </c>
      <c r="G7260" t="s">
        <v>19878</v>
      </c>
      <c r="K7260">
        <v>1.2035821278051999E+18</v>
      </c>
      <c r="L7260" t="s">
        <v>19879</v>
      </c>
    </row>
    <row r="7261" spans="1:12" x14ac:dyDescent="0.2">
      <c r="A7261" s="1">
        <v>43807.310983796298</v>
      </c>
      <c r="B7261" t="s">
        <v>19747</v>
      </c>
      <c r="C7261" t="s">
        <v>19748</v>
      </c>
      <c r="D7261">
        <v>1</v>
      </c>
      <c r="E7261">
        <v>0</v>
      </c>
      <c r="F7261">
        <v>0</v>
      </c>
      <c r="G7261" t="s">
        <v>19880</v>
      </c>
      <c r="K7261">
        <v>1.2035769036402099E+18</v>
      </c>
      <c r="L7261" t="s">
        <v>19881</v>
      </c>
    </row>
    <row r="7262" spans="1:12" x14ac:dyDescent="0.2">
      <c r="A7262" s="1">
        <v>43807.306770833333</v>
      </c>
      <c r="B7262" t="s">
        <v>19882</v>
      </c>
      <c r="D7262">
        <v>1</v>
      </c>
      <c r="E7262">
        <v>0</v>
      </c>
      <c r="F7262">
        <v>1</v>
      </c>
      <c r="G7262" t="s">
        <v>19883</v>
      </c>
      <c r="K7262">
        <v>1.20357537693875E+18</v>
      </c>
      <c r="L7262" t="s">
        <v>19884</v>
      </c>
    </row>
    <row r="7263" spans="1:12" x14ac:dyDescent="0.2">
      <c r="A7263" s="1">
        <v>43807.305231481485</v>
      </c>
      <c r="B7263" t="s">
        <v>19885</v>
      </c>
      <c r="D7263">
        <v>0</v>
      </c>
      <c r="E7263">
        <v>0</v>
      </c>
      <c r="F7263">
        <v>0</v>
      </c>
      <c r="G7263" t="s">
        <v>19886</v>
      </c>
      <c r="K7263">
        <v>1.2035748173808499E+18</v>
      </c>
      <c r="L7263" t="s">
        <v>19887</v>
      </c>
    </row>
    <row r="7264" spans="1:12" x14ac:dyDescent="0.2">
      <c r="A7264" s="1">
        <v>43807.304120370369</v>
      </c>
      <c r="B7264" t="s">
        <v>19888</v>
      </c>
      <c r="C7264" t="s">
        <v>721</v>
      </c>
      <c r="D7264">
        <v>0</v>
      </c>
      <c r="E7264">
        <v>0</v>
      </c>
      <c r="F7264">
        <v>1</v>
      </c>
      <c r="G7264" t="s">
        <v>19889</v>
      </c>
      <c r="K7264">
        <v>1.2035744152309499E+18</v>
      </c>
      <c r="L7264" t="s">
        <v>19890</v>
      </c>
    </row>
    <row r="7265" spans="1:12" x14ac:dyDescent="0.2">
      <c r="A7265" s="1">
        <v>43807.29546296296</v>
      </c>
      <c r="B7265" t="s">
        <v>19891</v>
      </c>
      <c r="C7265" t="s">
        <v>19892</v>
      </c>
      <c r="D7265">
        <v>1</v>
      </c>
      <c r="E7265">
        <v>0</v>
      </c>
      <c r="F7265">
        <v>0</v>
      </c>
      <c r="G7265" t="s">
        <v>19893</v>
      </c>
      <c r="K7265">
        <v>1.20357127663746E+18</v>
      </c>
      <c r="L7265" t="s">
        <v>19894</v>
      </c>
    </row>
    <row r="7266" spans="1:12" x14ac:dyDescent="0.2">
      <c r="A7266" s="1">
        <v>43807.294710648152</v>
      </c>
      <c r="B7266" t="s">
        <v>1293</v>
      </c>
      <c r="D7266">
        <v>3</v>
      </c>
      <c r="E7266">
        <v>4</v>
      </c>
      <c r="F7266">
        <v>1</v>
      </c>
      <c r="G7266" t="s">
        <v>19895</v>
      </c>
      <c r="K7266">
        <v>1.2035710041502999E+18</v>
      </c>
      <c r="L7266" t="s">
        <v>19896</v>
      </c>
    </row>
    <row r="7267" spans="1:12" x14ac:dyDescent="0.2">
      <c r="A7267" s="1">
        <v>43807.286157407405</v>
      </c>
      <c r="B7267" t="s">
        <v>19897</v>
      </c>
      <c r="C7267" t="s">
        <v>721</v>
      </c>
      <c r="D7267">
        <v>0</v>
      </c>
      <c r="E7267">
        <v>0</v>
      </c>
      <c r="F7267">
        <v>0</v>
      </c>
      <c r="G7267" t="s">
        <v>19898</v>
      </c>
      <c r="K7267">
        <v>1.2035679067197E+18</v>
      </c>
      <c r="L7267" t="s">
        <v>19899</v>
      </c>
    </row>
    <row r="7268" spans="1:12" x14ac:dyDescent="0.2">
      <c r="A7268" s="1">
        <v>43807.285590277781</v>
      </c>
      <c r="B7268" t="s">
        <v>19900</v>
      </c>
      <c r="D7268">
        <v>0</v>
      </c>
      <c r="E7268">
        <v>0</v>
      </c>
      <c r="F7268">
        <v>0</v>
      </c>
      <c r="G7268" t="s">
        <v>19901</v>
      </c>
      <c r="K7268">
        <v>1.2035677008549199E+18</v>
      </c>
      <c r="L7268" t="s">
        <v>19902</v>
      </c>
    </row>
    <row r="7269" spans="1:12" x14ac:dyDescent="0.2">
      <c r="A7269" s="1">
        <v>43807.276724537034</v>
      </c>
      <c r="B7269" t="s">
        <v>1572</v>
      </c>
      <c r="D7269">
        <v>0</v>
      </c>
      <c r="E7269">
        <v>8</v>
      </c>
      <c r="F7269">
        <v>2</v>
      </c>
      <c r="G7269" t="s">
        <v>19903</v>
      </c>
      <c r="K7269">
        <v>1.2035644882403E+18</v>
      </c>
      <c r="L7269" t="s">
        <v>19904</v>
      </c>
    </row>
    <row r="7270" spans="1:12" x14ac:dyDescent="0.2">
      <c r="A7270" s="1">
        <v>43807.275601851848</v>
      </c>
      <c r="B7270" t="s">
        <v>5050</v>
      </c>
      <c r="D7270">
        <v>0</v>
      </c>
      <c r="E7270">
        <v>0</v>
      </c>
      <c r="F7270">
        <v>0</v>
      </c>
      <c r="G7270" t="s">
        <v>19905</v>
      </c>
      <c r="K7270">
        <v>1.20356408042813E+18</v>
      </c>
      <c r="L7270" t="s">
        <v>19906</v>
      </c>
    </row>
    <row r="7271" spans="1:12" x14ac:dyDescent="0.2">
      <c r="A7271" s="1">
        <v>43807.275451388887</v>
      </c>
      <c r="B7271" t="s">
        <v>19907</v>
      </c>
      <c r="D7271">
        <v>0</v>
      </c>
      <c r="E7271">
        <v>0</v>
      </c>
      <c r="F7271">
        <v>0</v>
      </c>
      <c r="G7271" t="s">
        <v>19908</v>
      </c>
      <c r="K7271">
        <v>1.2035640269926899E+18</v>
      </c>
      <c r="L7271" t="s">
        <v>19909</v>
      </c>
    </row>
    <row r="7272" spans="1:12" x14ac:dyDescent="0.2">
      <c r="A7272" s="1">
        <v>43807.271099537036</v>
      </c>
      <c r="B7272" t="s">
        <v>19910</v>
      </c>
      <c r="C7272" t="s">
        <v>1253</v>
      </c>
      <c r="D7272">
        <v>0</v>
      </c>
      <c r="E7272">
        <v>0</v>
      </c>
      <c r="F7272">
        <v>0</v>
      </c>
      <c r="G7272" t="s">
        <v>19911</v>
      </c>
      <c r="K7272">
        <v>1.20356244729198E+18</v>
      </c>
      <c r="L7272" t="s">
        <v>19912</v>
      </c>
    </row>
    <row r="7273" spans="1:12" x14ac:dyDescent="0.2">
      <c r="A7273" s="1">
        <v>43807.265381944446</v>
      </c>
      <c r="B7273" t="s">
        <v>19913</v>
      </c>
      <c r="C7273" t="s">
        <v>1175</v>
      </c>
      <c r="D7273">
        <v>0</v>
      </c>
      <c r="E7273">
        <v>1</v>
      </c>
      <c r="F7273">
        <v>1</v>
      </c>
      <c r="G7273" t="s">
        <v>19914</v>
      </c>
      <c r="J7273" t="s">
        <v>17477</v>
      </c>
      <c r="K7273">
        <v>1.2035603766018501E+18</v>
      </c>
      <c r="L7273" t="s">
        <v>19915</v>
      </c>
    </row>
    <row r="7274" spans="1:12" x14ac:dyDescent="0.2">
      <c r="A7274" s="1">
        <v>43807.261643518519</v>
      </c>
      <c r="B7274" t="s">
        <v>1175</v>
      </c>
      <c r="D7274">
        <v>2</v>
      </c>
      <c r="E7274">
        <v>3</v>
      </c>
      <c r="F7274">
        <v>7</v>
      </c>
      <c r="G7274" t="s">
        <v>19916</v>
      </c>
      <c r="K7274">
        <v>1.20355902151875E+18</v>
      </c>
      <c r="L7274" t="s">
        <v>19917</v>
      </c>
    </row>
    <row r="7275" spans="1:12" x14ac:dyDescent="0.2">
      <c r="A7275" s="1">
        <v>43807.256157407406</v>
      </c>
      <c r="B7275" t="s">
        <v>19918</v>
      </c>
      <c r="D7275">
        <v>0</v>
      </c>
      <c r="E7275">
        <v>2</v>
      </c>
      <c r="F7275">
        <v>1</v>
      </c>
      <c r="G7275" t="s">
        <v>19919</v>
      </c>
      <c r="K7275">
        <v>1.2035570335319099E+18</v>
      </c>
      <c r="L7275" t="s">
        <v>19920</v>
      </c>
    </row>
    <row r="7276" spans="1:12" x14ac:dyDescent="0.2">
      <c r="A7276" s="1">
        <v>43807.255983796298</v>
      </c>
      <c r="B7276" t="s">
        <v>19921</v>
      </c>
      <c r="D7276">
        <v>1</v>
      </c>
      <c r="E7276">
        <v>0</v>
      </c>
      <c r="F7276">
        <v>0</v>
      </c>
      <c r="G7276" t="s">
        <v>19922</v>
      </c>
      <c r="K7276">
        <v>1.2035569725382899E+18</v>
      </c>
      <c r="L7276" t="s">
        <v>19923</v>
      </c>
    </row>
    <row r="7277" spans="1:12" x14ac:dyDescent="0.2">
      <c r="A7277" s="1">
        <v>43807.250717592593</v>
      </c>
      <c r="B7277" t="s">
        <v>90</v>
      </c>
      <c r="D7277">
        <v>2</v>
      </c>
      <c r="E7277">
        <v>28</v>
      </c>
      <c r="F7277">
        <v>21</v>
      </c>
      <c r="G7277" t="s">
        <v>19924</v>
      </c>
      <c r="K7277">
        <v>1.2035550632911501E+18</v>
      </c>
      <c r="L7277" t="s">
        <v>19925</v>
      </c>
    </row>
    <row r="7278" spans="1:12" x14ac:dyDescent="0.2">
      <c r="A7278" s="1">
        <v>43807.244699074072</v>
      </c>
      <c r="B7278" t="s">
        <v>19926</v>
      </c>
      <c r="D7278">
        <v>0</v>
      </c>
      <c r="E7278">
        <v>0</v>
      </c>
      <c r="F7278">
        <v>0</v>
      </c>
      <c r="G7278" t="s">
        <v>19927</v>
      </c>
      <c r="K7278">
        <v>1.20355288240402E+18</v>
      </c>
      <c r="L7278" t="s">
        <v>19928</v>
      </c>
    </row>
    <row r="7279" spans="1:12" x14ac:dyDescent="0.2">
      <c r="A7279" s="1">
        <v>43807.243784722225</v>
      </c>
      <c r="B7279" t="s">
        <v>19929</v>
      </c>
      <c r="C7279" t="s">
        <v>19930</v>
      </c>
      <c r="D7279">
        <v>1</v>
      </c>
      <c r="E7279">
        <v>0</v>
      </c>
      <c r="F7279">
        <v>0</v>
      </c>
      <c r="G7279" t="s">
        <v>19931</v>
      </c>
      <c r="K7279">
        <v>1.20355254833615E+18</v>
      </c>
      <c r="L7279" t="s">
        <v>19932</v>
      </c>
    </row>
    <row r="7280" spans="1:12" x14ac:dyDescent="0.2">
      <c r="A7280" s="1">
        <v>43807.243460648147</v>
      </c>
      <c r="B7280" t="s">
        <v>19933</v>
      </c>
      <c r="D7280">
        <v>1</v>
      </c>
      <c r="E7280">
        <v>0</v>
      </c>
      <c r="F7280">
        <v>0</v>
      </c>
      <c r="G7280" t="e">
        <f>AlRajhiCapital السلام عليكم تم فتح محفظة استثمارية لي لإيداع أسهم اكتتاب شركة آرامكو لكن لم يتم تزويدي بمعلومات المحفظة والية الدخول الكترونيت اليها</f>
        <v>#NAME?</v>
      </c>
      <c r="I7280" t="e">
        <f>AlRajhiCapital</f>
        <v>#NAME?</v>
      </c>
      <c r="K7280">
        <v>1.20355243171346E+18</v>
      </c>
      <c r="L7280" t="s">
        <v>19934</v>
      </c>
    </row>
    <row r="7281" spans="1:12" x14ac:dyDescent="0.2">
      <c r="A7281" s="1">
        <v>43807.243055555555</v>
      </c>
      <c r="B7281" t="s">
        <v>19929</v>
      </c>
      <c r="C7281" t="s">
        <v>19935</v>
      </c>
      <c r="D7281">
        <v>0</v>
      </c>
      <c r="E7281">
        <v>0</v>
      </c>
      <c r="F7281">
        <v>1</v>
      </c>
      <c r="G7281" t="s">
        <v>19931</v>
      </c>
      <c r="K7281">
        <v>1.20355228627597E+18</v>
      </c>
      <c r="L7281" t="s">
        <v>19936</v>
      </c>
    </row>
    <row r="7282" spans="1:12" x14ac:dyDescent="0.2">
      <c r="A7282" s="1">
        <v>43807.242939814816</v>
      </c>
      <c r="B7282" t="s">
        <v>19937</v>
      </c>
      <c r="D7282">
        <v>3</v>
      </c>
      <c r="E7282">
        <v>8</v>
      </c>
      <c r="F7282">
        <v>12</v>
      </c>
      <c r="G7282" t="s">
        <v>19938</v>
      </c>
      <c r="K7282">
        <v>1.20355224387581E+18</v>
      </c>
      <c r="L7282" t="s">
        <v>19939</v>
      </c>
    </row>
    <row r="7283" spans="1:12" x14ac:dyDescent="0.2">
      <c r="A7283" s="1">
        <v>43807.237974537034</v>
      </c>
      <c r="B7283" t="s">
        <v>19940</v>
      </c>
      <c r="D7283">
        <v>0</v>
      </c>
      <c r="E7283">
        <v>4</v>
      </c>
      <c r="F7283">
        <v>2</v>
      </c>
      <c r="G7283" t="s">
        <v>19941</v>
      </c>
      <c r="K7283">
        <v>1.2035504435923799E+18</v>
      </c>
      <c r="L7283" t="s">
        <v>19942</v>
      </c>
    </row>
    <row r="7284" spans="1:12" x14ac:dyDescent="0.2">
      <c r="A7284" s="1">
        <v>43807.237199074072</v>
      </c>
      <c r="B7284" t="s">
        <v>19943</v>
      </c>
      <c r="C7284" t="s">
        <v>1572</v>
      </c>
      <c r="D7284">
        <v>0</v>
      </c>
      <c r="E7284">
        <v>0</v>
      </c>
      <c r="F7284">
        <v>0</v>
      </c>
      <c r="G7284" t="s">
        <v>19944</v>
      </c>
      <c r="K7284">
        <v>1.20355016214622E+18</v>
      </c>
      <c r="L7284" t="s">
        <v>19945</v>
      </c>
    </row>
    <row r="7285" spans="1:12" x14ac:dyDescent="0.2">
      <c r="A7285" s="1">
        <v>43807.224675925929</v>
      </c>
      <c r="B7285" t="s">
        <v>19946</v>
      </c>
      <c r="D7285">
        <v>2</v>
      </c>
      <c r="E7285">
        <v>2</v>
      </c>
      <c r="F7285">
        <v>1</v>
      </c>
      <c r="G7285" t="s">
        <v>19673</v>
      </c>
      <c r="K7285">
        <v>1.2035456237833201E+18</v>
      </c>
      <c r="L7285" t="s">
        <v>19947</v>
      </c>
    </row>
    <row r="7286" spans="1:12" x14ac:dyDescent="0.2">
      <c r="A7286" s="1">
        <v>43807.22284722222</v>
      </c>
      <c r="B7286" t="s">
        <v>19948</v>
      </c>
      <c r="C7286" t="s">
        <v>721</v>
      </c>
      <c r="D7286">
        <v>1</v>
      </c>
      <c r="E7286">
        <v>0</v>
      </c>
      <c r="F7286">
        <v>0</v>
      </c>
      <c r="G7286" t="s">
        <v>19949</v>
      </c>
      <c r="K7286">
        <v>1.20354496295407E+18</v>
      </c>
      <c r="L7286" t="s">
        <v>19950</v>
      </c>
    </row>
    <row r="7287" spans="1:12" x14ac:dyDescent="0.2">
      <c r="A7287" s="1">
        <v>43807.212719907409</v>
      </c>
      <c r="B7287" t="s">
        <v>19951</v>
      </c>
      <c r="D7287">
        <v>2</v>
      </c>
      <c r="E7287">
        <v>0</v>
      </c>
      <c r="F7287">
        <v>1</v>
      </c>
      <c r="G7287" t="e">
        <f>AlRajhiCapital السلام عليكم ما الخطوة التالية بعد شراء أسهم في اكتتاب آرامكو و وصلتني رسالة منكم بفتح محفظة استثمارية جديدة لي ما الخطوة القادمة و ما هي بيانات المحفظة الاستثمارية</f>
        <v>#NAME?</v>
      </c>
      <c r="I7287" t="e">
        <f>AlRajhiCapital</f>
        <v>#NAME?</v>
      </c>
      <c r="K7287">
        <v>1.20354129207394E+18</v>
      </c>
      <c r="L7287" t="s">
        <v>19952</v>
      </c>
    </row>
    <row r="7288" spans="1:12" x14ac:dyDescent="0.2">
      <c r="A7288" s="1">
        <v>43807.211851851855</v>
      </c>
      <c r="B7288" t="s">
        <v>569</v>
      </c>
      <c r="D7288">
        <v>6</v>
      </c>
      <c r="E7288">
        <v>7</v>
      </c>
      <c r="F7288">
        <v>9</v>
      </c>
      <c r="G7288" t="s">
        <v>19953</v>
      </c>
      <c r="I7288" t="e">
        <f>_xlfn.SINGLE(AlRiyadh _xlfn.SINGLE(CNBCArabia))</f>
        <v>#NAME?</v>
      </c>
      <c r="K7288">
        <v>1.2035409798793001E+18</v>
      </c>
      <c r="L7288" t="s">
        <v>19954</v>
      </c>
    </row>
    <row r="7289" spans="1:12" x14ac:dyDescent="0.2">
      <c r="A7289" s="1">
        <v>43807.210520833331</v>
      </c>
      <c r="B7289" t="s">
        <v>19955</v>
      </c>
      <c r="C7289" t="s">
        <v>904</v>
      </c>
      <c r="D7289">
        <v>0</v>
      </c>
      <c r="E7289">
        <v>0</v>
      </c>
      <c r="F7289">
        <v>0</v>
      </c>
      <c r="G7289" t="s">
        <v>19956</v>
      </c>
      <c r="K7289">
        <v>1.20354049382658E+18</v>
      </c>
      <c r="L7289" t="s">
        <v>19957</v>
      </c>
    </row>
    <row r="7290" spans="1:12" x14ac:dyDescent="0.2">
      <c r="A7290" s="1">
        <v>43807.191087962965</v>
      </c>
      <c r="B7290" t="s">
        <v>19958</v>
      </c>
      <c r="C7290" t="s">
        <v>19959</v>
      </c>
      <c r="D7290">
        <v>0</v>
      </c>
      <c r="E7290">
        <v>0</v>
      </c>
      <c r="F7290">
        <v>0</v>
      </c>
      <c r="G7290" t="s">
        <v>19960</v>
      </c>
      <c r="K7290">
        <v>1.2035334515022001E+18</v>
      </c>
      <c r="L7290" t="s">
        <v>19961</v>
      </c>
    </row>
    <row r="7291" spans="1:12" x14ac:dyDescent="0.2">
      <c r="A7291" s="1">
        <v>43807.175092592595</v>
      </c>
      <c r="B7291" t="s">
        <v>695</v>
      </c>
      <c r="C7291" t="s">
        <v>19962</v>
      </c>
      <c r="D7291">
        <v>0</v>
      </c>
      <c r="E7291">
        <v>0</v>
      </c>
      <c r="F7291">
        <v>0</v>
      </c>
      <c r="G7291" t="s">
        <v>19963</v>
      </c>
      <c r="K7291">
        <v>1.20352765876992E+18</v>
      </c>
      <c r="L7291" t="s">
        <v>19964</v>
      </c>
    </row>
    <row r="7292" spans="1:12" x14ac:dyDescent="0.2">
      <c r="A7292" s="1">
        <v>43807.152662037035</v>
      </c>
      <c r="B7292" t="s">
        <v>19965</v>
      </c>
      <c r="D7292">
        <v>0</v>
      </c>
      <c r="E7292">
        <v>0</v>
      </c>
      <c r="F7292">
        <v>1</v>
      </c>
      <c r="G7292" t="s">
        <v>19966</v>
      </c>
      <c r="K7292">
        <v>1.20351952751602E+18</v>
      </c>
      <c r="L7292" t="s">
        <v>19967</v>
      </c>
    </row>
    <row r="7293" spans="1:12" x14ac:dyDescent="0.2">
      <c r="A7293" s="1">
        <v>43807.130370370367</v>
      </c>
      <c r="B7293" t="s">
        <v>17270</v>
      </c>
      <c r="D7293">
        <v>0</v>
      </c>
      <c r="E7293">
        <v>0</v>
      </c>
      <c r="F7293">
        <v>1</v>
      </c>
      <c r="G7293" t="s">
        <v>19968</v>
      </c>
      <c r="K7293">
        <v>1.20351144985693E+18</v>
      </c>
      <c r="L7293" t="s">
        <v>19969</v>
      </c>
    </row>
    <row r="7294" spans="1:12" x14ac:dyDescent="0.2">
      <c r="A7294" s="1">
        <v>43807.128576388888</v>
      </c>
      <c r="B7294" t="s">
        <v>19970</v>
      </c>
      <c r="D7294">
        <v>0</v>
      </c>
      <c r="E7294">
        <v>0</v>
      </c>
      <c r="F7294">
        <v>0</v>
      </c>
      <c r="G7294" t="s">
        <v>19971</v>
      </c>
      <c r="K7294">
        <v>1.20351079874162E+18</v>
      </c>
      <c r="L7294" t="s">
        <v>19972</v>
      </c>
    </row>
    <row r="7295" spans="1:12" x14ac:dyDescent="0.2">
      <c r="A7295" s="1">
        <v>43807.125173611108</v>
      </c>
      <c r="B7295" t="s">
        <v>17270</v>
      </c>
      <c r="D7295">
        <v>0</v>
      </c>
      <c r="E7295">
        <v>1</v>
      </c>
      <c r="F7295">
        <v>0</v>
      </c>
      <c r="G7295" t="s">
        <v>19973</v>
      </c>
      <c r="K7295">
        <v>1.2035095668787E+18</v>
      </c>
      <c r="L7295" t="s">
        <v>19974</v>
      </c>
    </row>
    <row r="7296" spans="1:12" x14ac:dyDescent="0.2">
      <c r="A7296" s="1">
        <v>43807.117731481485</v>
      </c>
      <c r="B7296" t="s">
        <v>19975</v>
      </c>
      <c r="D7296">
        <v>3</v>
      </c>
      <c r="E7296">
        <v>0</v>
      </c>
      <c r="F7296">
        <v>1</v>
      </c>
      <c r="G7296" t="s">
        <v>19976</v>
      </c>
      <c r="K7296">
        <v>1.2035068692827799E+18</v>
      </c>
      <c r="L7296" t="s">
        <v>19977</v>
      </c>
    </row>
    <row r="7297" spans="1:12" x14ac:dyDescent="0.2">
      <c r="A7297" s="1">
        <v>43807.116967592592</v>
      </c>
      <c r="B7297" t="s">
        <v>19978</v>
      </c>
      <c r="D7297">
        <v>0</v>
      </c>
      <c r="E7297">
        <v>0</v>
      </c>
      <c r="F7297">
        <v>0</v>
      </c>
      <c r="G7297" t="s">
        <v>19979</v>
      </c>
      <c r="K7297">
        <v>1.20350659141006E+18</v>
      </c>
      <c r="L7297" t="s">
        <v>19980</v>
      </c>
    </row>
    <row r="7298" spans="1:12" x14ac:dyDescent="0.2">
      <c r="A7298" s="1">
        <v>43807.112199074072</v>
      </c>
      <c r="B7298" t="s">
        <v>19981</v>
      </c>
      <c r="C7298" t="s">
        <v>721</v>
      </c>
      <c r="D7298">
        <v>0</v>
      </c>
      <c r="E7298">
        <v>0</v>
      </c>
      <c r="F7298">
        <v>0</v>
      </c>
      <c r="G7298" t="s">
        <v>19982</v>
      </c>
      <c r="K7298">
        <v>1.2035048638811699E+18</v>
      </c>
      <c r="L7298" t="s">
        <v>19983</v>
      </c>
    </row>
    <row r="7299" spans="1:12" x14ac:dyDescent="0.2">
      <c r="A7299" s="1">
        <v>43807.091828703706</v>
      </c>
      <c r="B7299" t="s">
        <v>274</v>
      </c>
      <c r="C7299" t="s">
        <v>19984</v>
      </c>
      <c r="D7299">
        <v>0</v>
      </c>
      <c r="E7299">
        <v>0</v>
      </c>
      <c r="F7299">
        <v>0</v>
      </c>
      <c r="G7299" t="s">
        <v>19985</v>
      </c>
      <c r="K7299">
        <v>1.20349748441427E+18</v>
      </c>
      <c r="L7299" t="s">
        <v>19986</v>
      </c>
    </row>
    <row r="7300" spans="1:12" x14ac:dyDescent="0.2">
      <c r="A7300" s="1">
        <v>43807.053425925929</v>
      </c>
      <c r="B7300" t="s">
        <v>19987</v>
      </c>
      <c r="D7300">
        <v>0</v>
      </c>
      <c r="E7300">
        <v>0</v>
      </c>
      <c r="F7300">
        <v>2</v>
      </c>
      <c r="G7300" t="s">
        <v>19988</v>
      </c>
      <c r="K7300">
        <v>1.2034835675248599E+18</v>
      </c>
      <c r="L7300" t="s">
        <v>19989</v>
      </c>
    </row>
    <row r="7301" spans="1:12" x14ac:dyDescent="0.2">
      <c r="A7301" s="1">
        <v>43807.047164351854</v>
      </c>
      <c r="B7301" t="s">
        <v>19987</v>
      </c>
      <c r="D7301">
        <v>0</v>
      </c>
      <c r="E7301">
        <v>0</v>
      </c>
      <c r="F7301">
        <v>0</v>
      </c>
      <c r="G7301" t="s">
        <v>19990</v>
      </c>
      <c r="K7301">
        <v>1.2034812968839199E+18</v>
      </c>
      <c r="L7301" t="s">
        <v>19991</v>
      </c>
    </row>
    <row r="7302" spans="1:12" x14ac:dyDescent="0.2">
      <c r="A7302" s="1">
        <v>43807.046296296299</v>
      </c>
      <c r="B7302" t="s">
        <v>19992</v>
      </c>
      <c r="D7302">
        <v>0</v>
      </c>
      <c r="E7302">
        <v>0</v>
      </c>
      <c r="F7302">
        <v>0</v>
      </c>
      <c r="G7302" t="s">
        <v>19908</v>
      </c>
      <c r="K7302">
        <v>1.20348098160641E+18</v>
      </c>
      <c r="L7302" t="s">
        <v>19993</v>
      </c>
    </row>
    <row r="7303" spans="1:12" x14ac:dyDescent="0.2">
      <c r="A7303" s="1">
        <v>43807.041666666664</v>
      </c>
      <c r="B7303" t="s">
        <v>7147</v>
      </c>
      <c r="D7303">
        <v>12</v>
      </c>
      <c r="E7303">
        <v>0</v>
      </c>
      <c r="F7303">
        <v>3</v>
      </c>
      <c r="G7303" t="s">
        <v>19994</v>
      </c>
      <c r="K7303">
        <v>1.2034793042160699E+18</v>
      </c>
      <c r="L7303" t="s">
        <v>19995</v>
      </c>
    </row>
    <row r="7304" spans="1:12" x14ac:dyDescent="0.2">
      <c r="A7304" s="1">
        <v>43807.038113425922</v>
      </c>
      <c r="B7304" t="s">
        <v>19987</v>
      </c>
      <c r="D7304">
        <v>0</v>
      </c>
      <c r="E7304">
        <v>0</v>
      </c>
      <c r="F7304">
        <v>0</v>
      </c>
      <c r="G7304" t="s">
        <v>19996</v>
      </c>
      <c r="K7304">
        <v>1.20347801785667E+18</v>
      </c>
      <c r="L7304" t="s">
        <v>19997</v>
      </c>
    </row>
    <row r="7305" spans="1:12" x14ac:dyDescent="0.2">
      <c r="A7305" s="1">
        <v>43807.011655092596</v>
      </c>
      <c r="B7305" t="s">
        <v>19998</v>
      </c>
      <c r="D7305">
        <v>0</v>
      </c>
      <c r="E7305">
        <v>0</v>
      </c>
      <c r="F7305">
        <v>0</v>
      </c>
      <c r="G7305" t="s">
        <v>19999</v>
      </c>
      <c r="K7305">
        <v>1.2034684293589801E+18</v>
      </c>
      <c r="L7305" t="s">
        <v>20000</v>
      </c>
    </row>
    <row r="7306" spans="1:12" x14ac:dyDescent="0.2">
      <c r="A7306" s="1">
        <v>43807.010208333333</v>
      </c>
      <c r="B7306" t="s">
        <v>20001</v>
      </c>
      <c r="D7306">
        <v>0</v>
      </c>
      <c r="E7306">
        <v>0</v>
      </c>
      <c r="F7306">
        <v>0</v>
      </c>
      <c r="G7306" t="s">
        <v>20002</v>
      </c>
      <c r="I7306" t="e">
        <f>NabdApp</f>
        <v>#NAME?</v>
      </c>
      <c r="K7306">
        <v>1.2034679051632799E+18</v>
      </c>
      <c r="L7306" t="s">
        <v>20003</v>
      </c>
    </row>
    <row r="7307" spans="1:12" x14ac:dyDescent="0.2">
      <c r="A7307" s="1">
        <v>43807.009664351855</v>
      </c>
      <c r="B7307" t="s">
        <v>3061</v>
      </c>
      <c r="D7307">
        <v>0</v>
      </c>
      <c r="E7307">
        <v>0</v>
      </c>
      <c r="F7307">
        <v>0</v>
      </c>
      <c r="G7307" t="s">
        <v>20004</v>
      </c>
      <c r="K7307">
        <v>1.20346770760737E+18</v>
      </c>
      <c r="L7307" t="s">
        <v>20005</v>
      </c>
    </row>
    <row r="7308" spans="1:12" x14ac:dyDescent="0.2">
      <c r="A7308" s="1">
        <v>43806.999108796299</v>
      </c>
      <c r="B7308" t="s">
        <v>11138</v>
      </c>
      <c r="D7308">
        <v>0</v>
      </c>
      <c r="E7308">
        <v>0</v>
      </c>
      <c r="F7308">
        <v>0</v>
      </c>
      <c r="G7308" t="s">
        <v>20006</v>
      </c>
      <c r="K7308">
        <v>1.2034638833710001E+18</v>
      </c>
      <c r="L7308" t="s">
        <v>20007</v>
      </c>
    </row>
    <row r="7309" spans="1:12" x14ac:dyDescent="0.2">
      <c r="A7309" s="1">
        <v>43806.983726851853</v>
      </c>
      <c r="B7309" t="s">
        <v>20008</v>
      </c>
      <c r="D7309">
        <v>3</v>
      </c>
      <c r="E7309">
        <v>0</v>
      </c>
      <c r="F7309">
        <v>0</v>
      </c>
      <c r="G7309" t="s">
        <v>20009</v>
      </c>
      <c r="K7309">
        <v>1.2034583087634601E+18</v>
      </c>
      <c r="L7309" t="s">
        <v>20010</v>
      </c>
    </row>
    <row r="7310" spans="1:12" x14ac:dyDescent="0.2">
      <c r="A7310" s="1">
        <v>43806.982118055559</v>
      </c>
      <c r="B7310" t="s">
        <v>19231</v>
      </c>
      <c r="C7310" t="s">
        <v>6526</v>
      </c>
      <c r="D7310">
        <v>2</v>
      </c>
      <c r="E7310">
        <v>0</v>
      </c>
      <c r="F7310">
        <v>0</v>
      </c>
      <c r="G7310" t="s">
        <v>20011</v>
      </c>
      <c r="K7310">
        <v>1.2034577245221199E+18</v>
      </c>
      <c r="L7310" t="s">
        <v>20012</v>
      </c>
    </row>
    <row r="7311" spans="1:12" x14ac:dyDescent="0.2">
      <c r="A7311" s="1">
        <v>43806.976875</v>
      </c>
      <c r="B7311" t="s">
        <v>20013</v>
      </c>
      <c r="D7311">
        <v>0</v>
      </c>
      <c r="E7311">
        <v>1</v>
      </c>
      <c r="F7311">
        <v>0</v>
      </c>
      <c r="G7311" t="s">
        <v>20014</v>
      </c>
      <c r="K7311">
        <v>1.2034558249638001E+18</v>
      </c>
      <c r="L7311" t="s">
        <v>20015</v>
      </c>
    </row>
    <row r="7312" spans="1:12" x14ac:dyDescent="0.2">
      <c r="A7312" s="1">
        <v>43806.969780092593</v>
      </c>
      <c r="B7312" t="s">
        <v>20016</v>
      </c>
      <c r="C7312" t="s">
        <v>750</v>
      </c>
      <c r="D7312">
        <v>0</v>
      </c>
      <c r="E7312">
        <v>0</v>
      </c>
      <c r="F7312">
        <v>1</v>
      </c>
      <c r="G7312" t="s">
        <v>20017</v>
      </c>
      <c r="K7312">
        <v>1.20345325407774E+18</v>
      </c>
      <c r="L7312" t="s">
        <v>20018</v>
      </c>
    </row>
    <row r="7313" spans="1:12" x14ac:dyDescent="0.2">
      <c r="A7313" s="1">
        <v>43806.967743055553</v>
      </c>
      <c r="B7313" t="s">
        <v>20019</v>
      </c>
      <c r="D7313">
        <v>3</v>
      </c>
      <c r="E7313">
        <v>0</v>
      </c>
      <c r="F7313">
        <v>3</v>
      </c>
      <c r="G7313" t="s">
        <v>20020</v>
      </c>
      <c r="K7313">
        <v>1.2034525172936699E+18</v>
      </c>
      <c r="L7313" t="s">
        <v>20021</v>
      </c>
    </row>
    <row r="7314" spans="1:12" x14ac:dyDescent="0.2">
      <c r="A7314" s="1">
        <v>43806.959270833337</v>
      </c>
      <c r="B7314" t="s">
        <v>20022</v>
      </c>
      <c r="C7314" t="s">
        <v>20023</v>
      </c>
      <c r="D7314">
        <v>3</v>
      </c>
      <c r="E7314">
        <v>0</v>
      </c>
      <c r="F7314">
        <v>0</v>
      </c>
      <c r="G7314" t="s">
        <v>20024</v>
      </c>
      <c r="K7314">
        <v>1.2034494465891699E+18</v>
      </c>
      <c r="L7314" t="s">
        <v>20025</v>
      </c>
    </row>
    <row r="7315" spans="1:12" x14ac:dyDescent="0.2">
      <c r="A7315" s="1">
        <v>43806.957280092596</v>
      </c>
      <c r="B7315" t="s">
        <v>4706</v>
      </c>
      <c r="D7315">
        <v>2</v>
      </c>
      <c r="E7315">
        <v>0</v>
      </c>
      <c r="F7315">
        <v>0</v>
      </c>
      <c r="G7315" t="s">
        <v>20026</v>
      </c>
      <c r="K7315">
        <v>1.2034487237638001E+18</v>
      </c>
      <c r="L7315" t="s">
        <v>20027</v>
      </c>
    </row>
    <row r="7316" spans="1:12" x14ac:dyDescent="0.2">
      <c r="A7316" s="1">
        <v>43806.951898148145</v>
      </c>
      <c r="B7316" t="s">
        <v>20028</v>
      </c>
      <c r="C7316" t="s">
        <v>6526</v>
      </c>
      <c r="D7316">
        <v>1</v>
      </c>
      <c r="E7316">
        <v>0</v>
      </c>
      <c r="F7316">
        <v>0</v>
      </c>
      <c r="G7316" t="s">
        <v>20029</v>
      </c>
      <c r="K7316">
        <v>1.20344677251074E+18</v>
      </c>
      <c r="L7316" t="s">
        <v>20030</v>
      </c>
    </row>
    <row r="7317" spans="1:12" x14ac:dyDescent="0.2">
      <c r="A7317" s="1">
        <v>43806.949918981481</v>
      </c>
      <c r="B7317" t="s">
        <v>20031</v>
      </c>
      <c r="C7317" t="s">
        <v>6526</v>
      </c>
      <c r="D7317">
        <v>0</v>
      </c>
      <c r="E7317">
        <v>0</v>
      </c>
      <c r="F7317">
        <v>0</v>
      </c>
      <c r="G7317" t="s">
        <v>20032</v>
      </c>
      <c r="K7317">
        <v>1.20344605713855E+18</v>
      </c>
      <c r="L7317" t="s">
        <v>20033</v>
      </c>
    </row>
    <row r="7318" spans="1:12" x14ac:dyDescent="0.2">
      <c r="A7318" s="1">
        <v>43806.946701388886</v>
      </c>
      <c r="B7318" t="s">
        <v>20034</v>
      </c>
      <c r="C7318" t="s">
        <v>6526</v>
      </c>
      <c r="D7318">
        <v>0</v>
      </c>
      <c r="E7318">
        <v>0</v>
      </c>
      <c r="F7318">
        <v>0</v>
      </c>
      <c r="G7318" t="s">
        <v>2285</v>
      </c>
      <c r="K7318">
        <v>1.2034448926865201E+18</v>
      </c>
      <c r="L7318" t="s">
        <v>20035</v>
      </c>
    </row>
    <row r="7319" spans="1:12" x14ac:dyDescent="0.2">
      <c r="A7319" s="1">
        <v>43806.941261574073</v>
      </c>
      <c r="B7319" t="s">
        <v>20036</v>
      </c>
      <c r="C7319" t="s">
        <v>6526</v>
      </c>
      <c r="D7319">
        <v>0</v>
      </c>
      <c r="E7319">
        <v>0</v>
      </c>
      <c r="F7319">
        <v>0</v>
      </c>
      <c r="G7319" t="s">
        <v>20037</v>
      </c>
      <c r="K7319">
        <v>1.2034429190693601E+18</v>
      </c>
      <c r="L7319" t="s">
        <v>20038</v>
      </c>
    </row>
    <row r="7320" spans="1:12" x14ac:dyDescent="0.2">
      <c r="A7320" s="1">
        <v>43806.939247685186</v>
      </c>
      <c r="B7320" t="s">
        <v>20039</v>
      </c>
      <c r="D7320">
        <v>1</v>
      </c>
      <c r="E7320">
        <v>2</v>
      </c>
      <c r="F7320">
        <v>4</v>
      </c>
      <c r="G7320" t="s">
        <v>20040</v>
      </c>
      <c r="K7320">
        <v>1.20344219048946E+18</v>
      </c>
      <c r="L7320" t="s">
        <v>20041</v>
      </c>
    </row>
    <row r="7321" spans="1:12" x14ac:dyDescent="0.2">
      <c r="A7321" s="1">
        <v>43806.937268518515</v>
      </c>
      <c r="B7321" t="s">
        <v>20042</v>
      </c>
      <c r="C7321" t="s">
        <v>721</v>
      </c>
      <c r="D7321">
        <v>0</v>
      </c>
      <c r="E7321">
        <v>1</v>
      </c>
      <c r="F7321">
        <v>1</v>
      </c>
      <c r="G7321" t="s">
        <v>20043</v>
      </c>
      <c r="K7321">
        <v>1.20344147096912E+18</v>
      </c>
      <c r="L7321" t="s">
        <v>20044</v>
      </c>
    </row>
    <row r="7322" spans="1:12" x14ac:dyDescent="0.2">
      <c r="A7322" s="1">
        <v>43806.937222222223</v>
      </c>
      <c r="B7322" t="s">
        <v>20045</v>
      </c>
      <c r="D7322">
        <v>0</v>
      </c>
      <c r="E7322">
        <v>0</v>
      </c>
      <c r="F7322">
        <v>2</v>
      </c>
      <c r="G7322" t="s">
        <v>20046</v>
      </c>
      <c r="K7322">
        <v>1.2034414537599601E+18</v>
      </c>
      <c r="L7322" t="s">
        <v>20047</v>
      </c>
    </row>
    <row r="7323" spans="1:12" x14ac:dyDescent="0.2">
      <c r="A7323" s="1">
        <v>43806.936655092592</v>
      </c>
      <c r="B7323" t="s">
        <v>10663</v>
      </c>
      <c r="C7323" t="s">
        <v>20048</v>
      </c>
      <c r="D7323">
        <v>1</v>
      </c>
      <c r="E7323">
        <v>0</v>
      </c>
      <c r="F7323">
        <v>1</v>
      </c>
      <c r="G7323" t="s">
        <v>20049</v>
      </c>
      <c r="K7323">
        <v>1.2034412506507799E+18</v>
      </c>
      <c r="L7323" t="s">
        <v>20050</v>
      </c>
    </row>
    <row r="7324" spans="1:12" x14ac:dyDescent="0.2">
      <c r="A7324" s="1">
        <v>43806.935648148145</v>
      </c>
      <c r="B7324" t="s">
        <v>20051</v>
      </c>
      <c r="C7324" t="s">
        <v>20052</v>
      </c>
      <c r="D7324">
        <v>0</v>
      </c>
      <c r="E7324">
        <v>0</v>
      </c>
      <c r="F7324">
        <v>0</v>
      </c>
      <c r="G7324" t="s">
        <v>20053</v>
      </c>
      <c r="K7324">
        <v>1.20344088689139E+18</v>
      </c>
      <c r="L7324" t="s">
        <v>20054</v>
      </c>
    </row>
    <row r="7325" spans="1:12" x14ac:dyDescent="0.2">
      <c r="A7325" s="1">
        <v>43806.934756944444</v>
      </c>
      <c r="B7325" t="s">
        <v>20055</v>
      </c>
      <c r="D7325">
        <v>3</v>
      </c>
      <c r="E7325">
        <v>0</v>
      </c>
      <c r="F7325">
        <v>1</v>
      </c>
      <c r="G7325" t="s">
        <v>20056</v>
      </c>
      <c r="K7325">
        <v>1.20344056212224E+18</v>
      </c>
      <c r="L7325" t="s">
        <v>20057</v>
      </c>
    </row>
    <row r="7326" spans="1:12" x14ac:dyDescent="0.2">
      <c r="A7326" s="1">
        <v>43806.930636574078</v>
      </c>
      <c r="B7326" t="s">
        <v>20058</v>
      </c>
      <c r="C7326" t="s">
        <v>3602</v>
      </c>
      <c r="D7326">
        <v>2</v>
      </c>
      <c r="E7326">
        <v>0</v>
      </c>
      <c r="F7326">
        <v>0</v>
      </c>
      <c r="G7326" t="s">
        <v>20059</v>
      </c>
      <c r="K7326">
        <v>1.2034390685598799E+18</v>
      </c>
      <c r="L7326" t="s">
        <v>20060</v>
      </c>
    </row>
    <row r="7327" spans="1:12" x14ac:dyDescent="0.2">
      <c r="A7327" s="1">
        <v>43806.930335648147</v>
      </c>
      <c r="B7327" t="s">
        <v>20061</v>
      </c>
      <c r="D7327">
        <v>11</v>
      </c>
      <c r="E7327">
        <v>0</v>
      </c>
      <c r="F7327">
        <v>0</v>
      </c>
      <c r="G7327" t="s">
        <v>20062</v>
      </c>
      <c r="K7327">
        <v>1.20343895873202E+18</v>
      </c>
      <c r="L7327" t="s">
        <v>20063</v>
      </c>
    </row>
    <row r="7328" spans="1:12" x14ac:dyDescent="0.2">
      <c r="A7328" s="1">
        <v>43806.9215625</v>
      </c>
      <c r="B7328" t="s">
        <v>20064</v>
      </c>
      <c r="C7328" t="s">
        <v>6526</v>
      </c>
      <c r="D7328">
        <v>0</v>
      </c>
      <c r="E7328">
        <v>0</v>
      </c>
      <c r="F7328">
        <v>0</v>
      </c>
      <c r="G7328" t="s">
        <v>20065</v>
      </c>
      <c r="K7328">
        <v>1.20343578211297E+18</v>
      </c>
      <c r="L7328" t="s">
        <v>20066</v>
      </c>
    </row>
    <row r="7329" spans="1:12" x14ac:dyDescent="0.2">
      <c r="A7329" s="1">
        <v>43806.921539351853</v>
      </c>
      <c r="B7329" t="s">
        <v>6390</v>
      </c>
      <c r="D7329">
        <v>36</v>
      </c>
      <c r="E7329">
        <v>38</v>
      </c>
      <c r="F7329">
        <v>113</v>
      </c>
      <c r="G7329" t="s">
        <v>20067</v>
      </c>
      <c r="K7329">
        <v>1.20343577120786E+18</v>
      </c>
      <c r="L7329" t="s">
        <v>20068</v>
      </c>
    </row>
    <row r="7330" spans="1:12" x14ac:dyDescent="0.2">
      <c r="A7330" s="1">
        <v>43806.921342592592</v>
      </c>
      <c r="B7330" t="s">
        <v>10929</v>
      </c>
      <c r="D7330">
        <v>3</v>
      </c>
      <c r="E7330">
        <v>3</v>
      </c>
      <c r="F7330">
        <v>3</v>
      </c>
      <c r="G7330" t="s">
        <v>20069</v>
      </c>
      <c r="I7330" t="e">
        <f>tweajriaziz</f>
        <v>#NAME?</v>
      </c>
      <c r="K7330">
        <v>1.2034357028741801E+18</v>
      </c>
      <c r="L7330" t="s">
        <v>20070</v>
      </c>
    </row>
    <row r="7331" spans="1:12" x14ac:dyDescent="0.2">
      <c r="A7331" s="1">
        <v>43806.91951388889</v>
      </c>
      <c r="B7331" t="s">
        <v>20071</v>
      </c>
      <c r="C7331" t="s">
        <v>7536</v>
      </c>
      <c r="D7331">
        <v>0</v>
      </c>
      <c r="E7331">
        <v>1</v>
      </c>
      <c r="F7331">
        <v>0</v>
      </c>
      <c r="G7331" t="s">
        <v>20072</v>
      </c>
      <c r="K7331">
        <v>1.2034350381944399E+18</v>
      </c>
      <c r="L7331" t="s">
        <v>20073</v>
      </c>
    </row>
    <row r="7332" spans="1:12" x14ac:dyDescent="0.2">
      <c r="A7332" s="1">
        <v>43806.919490740744</v>
      </c>
      <c r="B7332" t="s">
        <v>20074</v>
      </c>
      <c r="C7332" t="s">
        <v>666</v>
      </c>
      <c r="D7332">
        <v>0</v>
      </c>
      <c r="E7332">
        <v>0</v>
      </c>
      <c r="F7332">
        <v>0</v>
      </c>
      <c r="G7332" t="s">
        <v>20075</v>
      </c>
      <c r="K7332">
        <v>1.2034350281910999E+18</v>
      </c>
      <c r="L7332" t="s">
        <v>20076</v>
      </c>
    </row>
    <row r="7333" spans="1:12" x14ac:dyDescent="0.2">
      <c r="A7333" s="1">
        <v>43806.914710648147</v>
      </c>
      <c r="B7333" t="s">
        <v>20077</v>
      </c>
      <c r="C7333" t="s">
        <v>20078</v>
      </c>
      <c r="D7333">
        <v>0</v>
      </c>
      <c r="E7333">
        <v>1</v>
      </c>
      <c r="F7333">
        <v>1</v>
      </c>
      <c r="G7333" t="s">
        <v>20079</v>
      </c>
      <c r="K7333">
        <v>1.2034332965264699E+18</v>
      </c>
      <c r="L7333" t="s">
        <v>20080</v>
      </c>
    </row>
    <row r="7334" spans="1:12" x14ac:dyDescent="0.2">
      <c r="A7334" s="1">
        <v>43806.914178240739</v>
      </c>
      <c r="B7334" t="s">
        <v>20081</v>
      </c>
      <c r="D7334">
        <v>1</v>
      </c>
      <c r="E7334">
        <v>4</v>
      </c>
      <c r="F7334">
        <v>4</v>
      </c>
      <c r="G7334" t="s">
        <v>20082</v>
      </c>
      <c r="K7334">
        <v>1.20343310640707E+18</v>
      </c>
      <c r="L7334" t="s">
        <v>20083</v>
      </c>
    </row>
    <row r="7335" spans="1:12" x14ac:dyDescent="0.2">
      <c r="A7335" s="1">
        <v>43806.910752314812</v>
      </c>
      <c r="B7335" t="s">
        <v>5342</v>
      </c>
      <c r="D7335">
        <v>5</v>
      </c>
      <c r="E7335">
        <v>3</v>
      </c>
      <c r="F7335">
        <v>4</v>
      </c>
      <c r="G7335" t="s">
        <v>20084</v>
      </c>
      <c r="K7335">
        <v>1.2034318615082801E+18</v>
      </c>
      <c r="L7335" t="s">
        <v>20085</v>
      </c>
    </row>
    <row r="7336" spans="1:12" x14ac:dyDescent="0.2">
      <c r="A7336" s="1">
        <v>43806.909814814811</v>
      </c>
      <c r="B7336" t="s">
        <v>17706</v>
      </c>
      <c r="C7336" t="s">
        <v>721</v>
      </c>
      <c r="D7336">
        <v>3</v>
      </c>
      <c r="E7336">
        <v>20</v>
      </c>
      <c r="F7336">
        <v>38</v>
      </c>
      <c r="G7336" t="s">
        <v>20086</v>
      </c>
      <c r="K7336">
        <v>1.2034315221514099E+18</v>
      </c>
      <c r="L7336" t="s">
        <v>20087</v>
      </c>
    </row>
    <row r="7337" spans="1:12" x14ac:dyDescent="0.2">
      <c r="A7337" s="1">
        <v>43806.908171296294</v>
      </c>
      <c r="B7337" t="s">
        <v>20088</v>
      </c>
      <c r="C7337" t="s">
        <v>20089</v>
      </c>
      <c r="D7337">
        <v>1</v>
      </c>
      <c r="E7337">
        <v>1</v>
      </c>
      <c r="F7337">
        <v>1</v>
      </c>
      <c r="G7337" t="s">
        <v>20090</v>
      </c>
      <c r="K7337">
        <v>1.2034309256667899E+18</v>
      </c>
      <c r="L7337" t="s">
        <v>20091</v>
      </c>
    </row>
    <row r="7338" spans="1:12" x14ac:dyDescent="0.2">
      <c r="A7338" s="1">
        <v>43806.905706018515</v>
      </c>
      <c r="B7338" t="s">
        <v>19669</v>
      </c>
      <c r="D7338">
        <v>0</v>
      </c>
      <c r="E7338">
        <v>4</v>
      </c>
      <c r="F7338">
        <v>9</v>
      </c>
      <c r="G7338" t="s">
        <v>20092</v>
      </c>
      <c r="K7338">
        <v>1.20343003401235E+18</v>
      </c>
      <c r="L7338" t="s">
        <v>20093</v>
      </c>
    </row>
    <row r="7339" spans="1:12" x14ac:dyDescent="0.2">
      <c r="A7339" s="1">
        <v>43806.905162037037</v>
      </c>
      <c r="B7339" t="s">
        <v>20094</v>
      </c>
      <c r="D7339">
        <v>0</v>
      </c>
      <c r="E7339">
        <v>0</v>
      </c>
      <c r="F7339">
        <v>0</v>
      </c>
      <c r="G7339" t="s">
        <v>20095</v>
      </c>
      <c r="K7339">
        <v>1.20342983603693E+18</v>
      </c>
      <c r="L7339" t="s">
        <v>20096</v>
      </c>
    </row>
    <row r="7340" spans="1:12" x14ac:dyDescent="0.2">
      <c r="A7340" s="1">
        <v>43806.902777777781</v>
      </c>
      <c r="B7340" t="s">
        <v>20097</v>
      </c>
      <c r="D7340">
        <v>0</v>
      </c>
      <c r="E7340">
        <v>0</v>
      </c>
      <c r="F7340">
        <v>1</v>
      </c>
      <c r="G7340" t="s">
        <v>20098</v>
      </c>
      <c r="J7340" t="s">
        <v>20099</v>
      </c>
      <c r="K7340">
        <v>1.20342897461918E+18</v>
      </c>
      <c r="L7340" t="s">
        <v>20100</v>
      </c>
    </row>
    <row r="7341" spans="1:12" x14ac:dyDescent="0.2">
      <c r="A7341" s="1">
        <v>43806.902465277781</v>
      </c>
      <c r="B7341" t="s">
        <v>18634</v>
      </c>
      <c r="D7341">
        <v>0</v>
      </c>
      <c r="E7341">
        <v>1</v>
      </c>
      <c r="F7341">
        <v>0</v>
      </c>
      <c r="G7341" t="s">
        <v>20101</v>
      </c>
      <c r="K7341">
        <v>1.2034288608235599E+18</v>
      </c>
      <c r="L7341" t="s">
        <v>20102</v>
      </c>
    </row>
    <row r="7342" spans="1:12" x14ac:dyDescent="0.2">
      <c r="A7342" s="1">
        <v>43806.900335648148</v>
      </c>
      <c r="B7342" t="s">
        <v>20094</v>
      </c>
      <c r="D7342">
        <v>1</v>
      </c>
      <c r="E7342">
        <v>0</v>
      </c>
      <c r="F7342">
        <v>0</v>
      </c>
      <c r="G7342" t="s">
        <v>20103</v>
      </c>
      <c r="K7342">
        <v>1.2034280876455199E+18</v>
      </c>
      <c r="L7342" t="s">
        <v>20104</v>
      </c>
    </row>
    <row r="7343" spans="1:12" x14ac:dyDescent="0.2">
      <c r="A7343" s="1">
        <v>43806.897222222222</v>
      </c>
      <c r="B7343" t="s">
        <v>8994</v>
      </c>
      <c r="D7343">
        <v>0</v>
      </c>
      <c r="E7343">
        <v>3</v>
      </c>
      <c r="F7343">
        <v>1</v>
      </c>
      <c r="G7343" t="s">
        <v>20105</v>
      </c>
      <c r="K7343">
        <v>1.2034269588240901E+18</v>
      </c>
      <c r="L7343" t="s">
        <v>20106</v>
      </c>
    </row>
    <row r="7344" spans="1:12" x14ac:dyDescent="0.2">
      <c r="A7344" s="1">
        <v>43806.895046296297</v>
      </c>
      <c r="B7344" t="s">
        <v>20094</v>
      </c>
      <c r="D7344">
        <v>1</v>
      </c>
      <c r="E7344">
        <v>0</v>
      </c>
      <c r="F7344">
        <v>0</v>
      </c>
      <c r="G7344" t="s">
        <v>20107</v>
      </c>
      <c r="K7344">
        <v>1.2034261711967099E+18</v>
      </c>
      <c r="L7344" t="s">
        <v>20108</v>
      </c>
    </row>
    <row r="7345" spans="1:12" x14ac:dyDescent="0.2">
      <c r="A7345" s="1">
        <v>43806.892766203702</v>
      </c>
      <c r="B7345" t="s">
        <v>20109</v>
      </c>
      <c r="C7345" t="s">
        <v>13283</v>
      </c>
      <c r="D7345">
        <v>0</v>
      </c>
      <c r="E7345">
        <v>1</v>
      </c>
      <c r="F7345">
        <v>2</v>
      </c>
      <c r="G7345" t="s">
        <v>20110</v>
      </c>
      <c r="K7345">
        <v>1.2034253437024901E+18</v>
      </c>
      <c r="L7345" t="s">
        <v>20111</v>
      </c>
    </row>
    <row r="7346" spans="1:12" x14ac:dyDescent="0.2">
      <c r="A7346" s="1">
        <v>43806.892766203702</v>
      </c>
      <c r="B7346" t="s">
        <v>13283</v>
      </c>
      <c r="D7346">
        <v>10</v>
      </c>
      <c r="E7346">
        <v>79</v>
      </c>
      <c r="F7346">
        <v>108</v>
      </c>
      <c r="G7346" t="s">
        <v>20112</v>
      </c>
      <c r="K7346">
        <v>1.20342534345505E+18</v>
      </c>
      <c r="L7346" t="s">
        <v>20113</v>
      </c>
    </row>
    <row r="7347" spans="1:12" x14ac:dyDescent="0.2">
      <c r="A7347" s="1">
        <v>43806.892488425925</v>
      </c>
      <c r="B7347" t="s">
        <v>20114</v>
      </c>
      <c r="D7347">
        <v>0</v>
      </c>
      <c r="E7347">
        <v>0</v>
      </c>
      <c r="F7347">
        <v>0</v>
      </c>
      <c r="G7347" t="s">
        <v>20115</v>
      </c>
      <c r="K7347">
        <v>1.20342524331185E+18</v>
      </c>
      <c r="L7347" t="s">
        <v>20116</v>
      </c>
    </row>
    <row r="7348" spans="1:12" x14ac:dyDescent="0.2">
      <c r="A7348" s="1">
        <v>43806.890543981484</v>
      </c>
      <c r="B7348" t="s">
        <v>2052</v>
      </c>
      <c r="D7348">
        <v>0</v>
      </c>
      <c r="E7348">
        <v>10</v>
      </c>
      <c r="F7348">
        <v>12</v>
      </c>
      <c r="G7348" t="s">
        <v>20117</v>
      </c>
      <c r="K7348">
        <v>1.20342454035486E+18</v>
      </c>
      <c r="L7348" t="s">
        <v>20118</v>
      </c>
    </row>
    <row r="7349" spans="1:12" x14ac:dyDescent="0.2">
      <c r="A7349" s="1">
        <v>43806.889641203707</v>
      </c>
      <c r="B7349" t="s">
        <v>20119</v>
      </c>
      <c r="D7349">
        <v>0</v>
      </c>
      <c r="E7349">
        <v>1</v>
      </c>
      <c r="F7349">
        <v>1</v>
      </c>
      <c r="G7349" t="s">
        <v>20120</v>
      </c>
      <c r="K7349">
        <v>1.2034242135095099E+18</v>
      </c>
      <c r="L7349" t="s">
        <v>20121</v>
      </c>
    </row>
    <row r="7350" spans="1:12" x14ac:dyDescent="0.2">
      <c r="A7350" s="1">
        <v>43806.88894675926</v>
      </c>
      <c r="B7350" t="s">
        <v>20094</v>
      </c>
      <c r="D7350">
        <v>1</v>
      </c>
      <c r="E7350">
        <v>0</v>
      </c>
      <c r="F7350">
        <v>0</v>
      </c>
      <c r="G7350" t="s">
        <v>20122</v>
      </c>
      <c r="K7350">
        <v>1.20342395929695E+18</v>
      </c>
      <c r="L7350" t="s">
        <v>20123</v>
      </c>
    </row>
    <row r="7351" spans="1:12" x14ac:dyDescent="0.2">
      <c r="A7351" s="1">
        <v>43806.888842592591</v>
      </c>
      <c r="B7351" t="s">
        <v>20094</v>
      </c>
      <c r="D7351">
        <v>1</v>
      </c>
      <c r="E7351">
        <v>0</v>
      </c>
      <c r="F7351">
        <v>0</v>
      </c>
      <c r="G7351" t="s">
        <v>20124</v>
      </c>
      <c r="K7351">
        <v>1.20342392416125E+18</v>
      </c>
      <c r="L7351" t="s">
        <v>20125</v>
      </c>
    </row>
    <row r="7352" spans="1:12" x14ac:dyDescent="0.2">
      <c r="A7352" s="1">
        <v>43806.887199074074</v>
      </c>
      <c r="B7352" t="s">
        <v>20126</v>
      </c>
      <c r="D7352">
        <v>0</v>
      </c>
      <c r="E7352">
        <v>19</v>
      </c>
      <c r="F7352">
        <v>29</v>
      </c>
      <c r="G7352" t="s">
        <v>20127</v>
      </c>
      <c r="K7352">
        <v>1.2034233278487301E+18</v>
      </c>
      <c r="L7352" t="s">
        <v>20128</v>
      </c>
    </row>
    <row r="7353" spans="1:12" x14ac:dyDescent="0.2">
      <c r="A7353" s="1">
        <v>43806.886608796296</v>
      </c>
      <c r="B7353" t="s">
        <v>20129</v>
      </c>
      <c r="C7353" t="s">
        <v>721</v>
      </c>
      <c r="D7353">
        <v>0</v>
      </c>
      <c r="E7353">
        <v>0</v>
      </c>
      <c r="F7353">
        <v>1</v>
      </c>
      <c r="G7353" t="s">
        <v>20130</v>
      </c>
      <c r="K7353">
        <v>1.2034231129283899E+18</v>
      </c>
      <c r="L7353" t="s">
        <v>20131</v>
      </c>
    </row>
    <row r="7354" spans="1:12" x14ac:dyDescent="0.2">
      <c r="A7354" s="1">
        <v>43806.881215277775</v>
      </c>
      <c r="B7354" t="s">
        <v>20119</v>
      </c>
      <c r="D7354">
        <v>1</v>
      </c>
      <c r="E7354">
        <v>1</v>
      </c>
      <c r="F7354">
        <v>1</v>
      </c>
      <c r="G7354" t="s">
        <v>20132</v>
      </c>
      <c r="K7354">
        <v>1.2034211607651E+18</v>
      </c>
      <c r="L7354" t="s">
        <v>20133</v>
      </c>
    </row>
    <row r="7355" spans="1:12" x14ac:dyDescent="0.2">
      <c r="A7355" s="1">
        <v>43806.878981481481</v>
      </c>
      <c r="B7355" t="s">
        <v>20134</v>
      </c>
      <c r="C7355" t="s">
        <v>20134</v>
      </c>
      <c r="D7355">
        <v>0</v>
      </c>
      <c r="E7355">
        <v>0</v>
      </c>
      <c r="F7355">
        <v>1</v>
      </c>
      <c r="G7355" t="s">
        <v>20135</v>
      </c>
      <c r="K7355">
        <v>1.20342035043809E+18</v>
      </c>
      <c r="L7355" t="s">
        <v>20136</v>
      </c>
    </row>
    <row r="7356" spans="1:12" x14ac:dyDescent="0.2">
      <c r="A7356" s="1">
        <v>43806.877326388887</v>
      </c>
      <c r="B7356" t="s">
        <v>20137</v>
      </c>
      <c r="C7356" t="s">
        <v>20137</v>
      </c>
      <c r="D7356">
        <v>0</v>
      </c>
      <c r="E7356">
        <v>1</v>
      </c>
      <c r="F7356">
        <v>0</v>
      </c>
      <c r="G7356" t="s">
        <v>20138</v>
      </c>
      <c r="K7356">
        <v>1.20341974930205E+18</v>
      </c>
      <c r="L7356" t="s">
        <v>20139</v>
      </c>
    </row>
    <row r="7357" spans="1:12" x14ac:dyDescent="0.2">
      <c r="A7357" s="1">
        <v>43806.876446759263</v>
      </c>
      <c r="B7357" t="s">
        <v>20140</v>
      </c>
      <c r="D7357">
        <v>0</v>
      </c>
      <c r="E7357">
        <v>0</v>
      </c>
      <c r="F7357">
        <v>0</v>
      </c>
      <c r="G7357" t="s">
        <v>19908</v>
      </c>
      <c r="K7357">
        <v>1.2034194299687301E+18</v>
      </c>
      <c r="L7357" t="s">
        <v>20141</v>
      </c>
    </row>
    <row r="7358" spans="1:12" x14ac:dyDescent="0.2">
      <c r="A7358" s="1">
        <v>43806.876354166663</v>
      </c>
      <c r="B7358" t="s">
        <v>20142</v>
      </c>
      <c r="D7358">
        <v>0</v>
      </c>
      <c r="E7358">
        <v>0</v>
      </c>
      <c r="F7358">
        <v>1</v>
      </c>
      <c r="G7358" t="s">
        <v>20143</v>
      </c>
      <c r="K7358">
        <v>1.2034193982345999E+18</v>
      </c>
      <c r="L7358" t="s">
        <v>20144</v>
      </c>
    </row>
    <row r="7359" spans="1:12" x14ac:dyDescent="0.2">
      <c r="A7359" s="1">
        <v>43806.870775462965</v>
      </c>
      <c r="B7359" t="s">
        <v>750</v>
      </c>
      <c r="C7359" t="s">
        <v>40</v>
      </c>
      <c r="D7359">
        <v>18</v>
      </c>
      <c r="E7359">
        <v>65</v>
      </c>
      <c r="F7359">
        <v>104</v>
      </c>
      <c r="G7359" t="s">
        <v>20145</v>
      </c>
      <c r="K7359">
        <v>1.2034173756615199E+18</v>
      </c>
      <c r="L7359" t="s">
        <v>20146</v>
      </c>
    </row>
    <row r="7360" spans="1:12" x14ac:dyDescent="0.2">
      <c r="A7360" s="1">
        <v>43806.870300925926</v>
      </c>
      <c r="B7360" t="s">
        <v>20134</v>
      </c>
      <c r="C7360" t="s">
        <v>3721</v>
      </c>
      <c r="D7360">
        <v>2</v>
      </c>
      <c r="E7360">
        <v>0</v>
      </c>
      <c r="F7360">
        <v>1</v>
      </c>
      <c r="G7360" t="s">
        <v>20147</v>
      </c>
      <c r="K7360">
        <v>1.2034172029107999E+18</v>
      </c>
      <c r="L7360" t="s">
        <v>20148</v>
      </c>
    </row>
    <row r="7361" spans="1:12" x14ac:dyDescent="0.2">
      <c r="A7361" s="1">
        <v>43806.864965277775</v>
      </c>
      <c r="B7361" t="s">
        <v>20149</v>
      </c>
      <c r="D7361">
        <v>0</v>
      </c>
      <c r="E7361">
        <v>0</v>
      </c>
      <c r="F7361">
        <v>1</v>
      </c>
      <c r="G7361" t="s">
        <v>298</v>
      </c>
      <c r="K7361">
        <v>1.20341527207966E+18</v>
      </c>
      <c r="L7361" t="s">
        <v>20150</v>
      </c>
    </row>
    <row r="7362" spans="1:12" x14ac:dyDescent="0.2">
      <c r="A7362" s="1">
        <v>43806.86478009259</v>
      </c>
      <c r="B7362" t="s">
        <v>13283</v>
      </c>
      <c r="D7362">
        <v>181</v>
      </c>
      <c r="E7362">
        <v>879</v>
      </c>
      <c r="F7362">
        <v>1133</v>
      </c>
      <c r="G7362" t="s">
        <v>20151</v>
      </c>
      <c r="K7362">
        <v>1.2034152033350899E+18</v>
      </c>
      <c r="L7362" t="s">
        <v>20152</v>
      </c>
    </row>
    <row r="7363" spans="1:12" x14ac:dyDescent="0.2">
      <c r="A7363" s="1">
        <v>43806.863171296296</v>
      </c>
      <c r="B7363" t="s">
        <v>20149</v>
      </c>
      <c r="D7363">
        <v>0</v>
      </c>
      <c r="E7363">
        <v>0</v>
      </c>
      <c r="F7363">
        <v>0</v>
      </c>
      <c r="G7363" t="s">
        <v>298</v>
      </c>
      <c r="K7363">
        <v>1.2034146218618701E+18</v>
      </c>
      <c r="L7363" t="s">
        <v>20153</v>
      </c>
    </row>
    <row r="7364" spans="1:12" x14ac:dyDescent="0.2">
      <c r="A7364" s="1">
        <v>43806.860439814816</v>
      </c>
      <c r="B7364" t="s">
        <v>20154</v>
      </c>
      <c r="C7364" t="s">
        <v>721</v>
      </c>
      <c r="D7364">
        <v>2</v>
      </c>
      <c r="E7364">
        <v>4</v>
      </c>
      <c r="F7364">
        <v>6</v>
      </c>
      <c r="G7364" t="s">
        <v>20155</v>
      </c>
      <c r="K7364">
        <v>1.2034136307142999E+18</v>
      </c>
      <c r="L7364" t="s">
        <v>20156</v>
      </c>
    </row>
    <row r="7365" spans="1:12" x14ac:dyDescent="0.2">
      <c r="A7365" s="1">
        <v>43806.859467592592</v>
      </c>
      <c r="B7365" t="s">
        <v>20157</v>
      </c>
      <c r="D7365">
        <v>0</v>
      </c>
      <c r="E7365">
        <v>0</v>
      </c>
      <c r="F7365">
        <v>1</v>
      </c>
      <c r="G7365" t="s">
        <v>20158</v>
      </c>
      <c r="K7365">
        <v>1.20341327964685E+18</v>
      </c>
      <c r="L7365" t="s">
        <v>20159</v>
      </c>
    </row>
    <row r="7366" spans="1:12" x14ac:dyDescent="0.2">
      <c r="A7366" s="1">
        <v>43806.858738425923</v>
      </c>
      <c r="B7366" t="s">
        <v>20160</v>
      </c>
      <c r="C7366" t="s">
        <v>721</v>
      </c>
      <c r="D7366">
        <v>0</v>
      </c>
      <c r="E7366">
        <v>0</v>
      </c>
      <c r="F7366">
        <v>0</v>
      </c>
      <c r="G7366" t="s">
        <v>20161</v>
      </c>
      <c r="K7366">
        <v>1.2034130128136599E+18</v>
      </c>
      <c r="L7366" t="s">
        <v>20162</v>
      </c>
    </row>
    <row r="7367" spans="1:12" x14ac:dyDescent="0.2">
      <c r="A7367" s="1">
        <v>43806.845509259256</v>
      </c>
      <c r="B7367" t="s">
        <v>20163</v>
      </c>
      <c r="C7367" t="s">
        <v>17604</v>
      </c>
      <c r="D7367">
        <v>0</v>
      </c>
      <c r="E7367">
        <v>3</v>
      </c>
      <c r="F7367">
        <v>1</v>
      </c>
      <c r="G7367" t="s">
        <v>20164</v>
      </c>
      <c r="K7367">
        <v>1.20340821988178E+18</v>
      </c>
      <c r="L7367" t="s">
        <v>20165</v>
      </c>
    </row>
    <row r="7368" spans="1:12" x14ac:dyDescent="0.2">
      <c r="A7368" s="1">
        <v>43806.841851851852</v>
      </c>
      <c r="B7368" t="s">
        <v>20166</v>
      </c>
      <c r="C7368" t="s">
        <v>20167</v>
      </c>
      <c r="D7368">
        <v>1</v>
      </c>
      <c r="E7368">
        <v>0</v>
      </c>
      <c r="F7368">
        <v>0</v>
      </c>
      <c r="G7368" t="s">
        <v>20168</v>
      </c>
      <c r="K7368">
        <v>1.2034068932821299E+18</v>
      </c>
      <c r="L7368" t="s">
        <v>20169</v>
      </c>
    </row>
    <row r="7369" spans="1:12" x14ac:dyDescent="0.2">
      <c r="A7369" s="1">
        <v>43806.839444444442</v>
      </c>
      <c r="B7369" t="s">
        <v>20170</v>
      </c>
      <c r="D7369">
        <v>0</v>
      </c>
      <c r="E7369">
        <v>0</v>
      </c>
      <c r="F7369">
        <v>0</v>
      </c>
      <c r="G7369" t="s">
        <v>2407</v>
      </c>
      <c r="K7369">
        <v>1.20340602390784E+18</v>
      </c>
      <c r="L7369" t="s">
        <v>20171</v>
      </c>
    </row>
    <row r="7370" spans="1:12" x14ac:dyDescent="0.2">
      <c r="A7370" s="1">
        <v>43806.835185185184</v>
      </c>
      <c r="B7370" t="s">
        <v>20172</v>
      </c>
      <c r="D7370">
        <v>0</v>
      </c>
      <c r="E7370">
        <v>0</v>
      </c>
      <c r="F7370">
        <v>0</v>
      </c>
      <c r="G7370" t="s">
        <v>20173</v>
      </c>
      <c r="K7370">
        <v>1.2034044777573399E+18</v>
      </c>
      <c r="L7370" t="s">
        <v>20174</v>
      </c>
    </row>
    <row r="7371" spans="1:12" x14ac:dyDescent="0.2">
      <c r="A7371" s="1">
        <v>43806.83452546296</v>
      </c>
      <c r="B7371" t="s">
        <v>20175</v>
      </c>
      <c r="D7371">
        <v>0</v>
      </c>
      <c r="E7371">
        <v>0</v>
      </c>
      <c r="F7371">
        <v>1</v>
      </c>
      <c r="G7371" t="s">
        <v>20176</v>
      </c>
      <c r="K7371">
        <v>1.2034042408924301E+18</v>
      </c>
      <c r="L7371" t="s">
        <v>20177</v>
      </c>
    </row>
    <row r="7372" spans="1:12" x14ac:dyDescent="0.2">
      <c r="A7372" s="1">
        <v>43806.833449074074</v>
      </c>
      <c r="B7372" t="s">
        <v>20178</v>
      </c>
      <c r="C7372" t="s">
        <v>20179</v>
      </c>
      <c r="D7372">
        <v>1</v>
      </c>
      <c r="E7372">
        <v>0</v>
      </c>
      <c r="F7372">
        <v>0</v>
      </c>
      <c r="G7372" t="s">
        <v>17226</v>
      </c>
      <c r="K7372">
        <v>1.2034038478861299E+18</v>
      </c>
      <c r="L7372" t="s">
        <v>20180</v>
      </c>
    </row>
    <row r="7373" spans="1:12" x14ac:dyDescent="0.2">
      <c r="A7373" s="1">
        <v>43806.833333333336</v>
      </c>
      <c r="B7373" t="s">
        <v>8994</v>
      </c>
      <c r="D7373">
        <v>1</v>
      </c>
      <c r="E7373">
        <v>6</v>
      </c>
      <c r="F7373">
        <v>4</v>
      </c>
      <c r="G7373" t="s">
        <v>20181</v>
      </c>
      <c r="K7373">
        <v>1.20340380713827E+18</v>
      </c>
      <c r="L7373" t="s">
        <v>20182</v>
      </c>
    </row>
    <row r="7374" spans="1:12" x14ac:dyDescent="0.2">
      <c r="A7374" s="1">
        <v>43806.832256944443</v>
      </c>
      <c r="B7374" t="s">
        <v>20183</v>
      </c>
      <c r="C7374" t="s">
        <v>323</v>
      </c>
      <c r="D7374">
        <v>0</v>
      </c>
      <c r="E7374">
        <v>0</v>
      </c>
      <c r="F7374">
        <v>1</v>
      </c>
      <c r="G7374" t="s">
        <v>20184</v>
      </c>
      <c r="K7374">
        <v>1.2034034175883E+18</v>
      </c>
      <c r="L7374" t="s">
        <v>20185</v>
      </c>
    </row>
    <row r="7375" spans="1:12" x14ac:dyDescent="0.2">
      <c r="A7375" s="1">
        <v>43806.83184027778</v>
      </c>
      <c r="B7375" t="s">
        <v>20186</v>
      </c>
      <c r="D7375">
        <v>1</v>
      </c>
      <c r="E7375">
        <v>0</v>
      </c>
      <c r="F7375">
        <v>0</v>
      </c>
      <c r="G7375" t="s">
        <v>20187</v>
      </c>
      <c r="K7375">
        <v>1.2034032649492101E+18</v>
      </c>
      <c r="L7375" t="s">
        <v>20188</v>
      </c>
    </row>
    <row r="7376" spans="1:12" x14ac:dyDescent="0.2">
      <c r="A7376" s="1">
        <v>43806.830428240741</v>
      </c>
      <c r="B7376" t="s">
        <v>7111</v>
      </c>
      <c r="D7376">
        <v>0</v>
      </c>
      <c r="E7376">
        <v>0</v>
      </c>
      <c r="F7376">
        <v>0</v>
      </c>
      <c r="G7376" t="s">
        <v>20189</v>
      </c>
      <c r="K7376">
        <v>1.2034027545358899E+18</v>
      </c>
      <c r="L7376" t="s">
        <v>20190</v>
      </c>
    </row>
    <row r="7377" spans="1:12" x14ac:dyDescent="0.2">
      <c r="A7377" s="1">
        <v>43806.830335648148</v>
      </c>
      <c r="B7377" t="s">
        <v>20191</v>
      </c>
      <c r="C7377" t="s">
        <v>750</v>
      </c>
      <c r="D7377">
        <v>0</v>
      </c>
      <c r="E7377">
        <v>0</v>
      </c>
      <c r="F7377">
        <v>0</v>
      </c>
      <c r="G7377" t="s">
        <v>20192</v>
      </c>
      <c r="K7377">
        <v>1.2034027197483799E+18</v>
      </c>
      <c r="L7377" t="s">
        <v>20193</v>
      </c>
    </row>
    <row r="7378" spans="1:12" x14ac:dyDescent="0.2">
      <c r="A7378" s="1">
        <v>43806.829259259262</v>
      </c>
      <c r="B7378" t="s">
        <v>20194</v>
      </c>
      <c r="D7378">
        <v>0</v>
      </c>
      <c r="E7378">
        <v>0</v>
      </c>
      <c r="F7378">
        <v>0</v>
      </c>
      <c r="G7378" t="s">
        <v>20195</v>
      </c>
      <c r="K7378">
        <v>1.2034023314312699E+18</v>
      </c>
      <c r="L7378" t="s">
        <v>20196</v>
      </c>
    </row>
    <row r="7379" spans="1:12" x14ac:dyDescent="0.2">
      <c r="A7379" s="1">
        <v>43806.828344907408</v>
      </c>
      <c r="B7379" t="s">
        <v>20197</v>
      </c>
      <c r="C7379" t="s">
        <v>18188</v>
      </c>
      <c r="D7379">
        <v>0</v>
      </c>
      <c r="E7379">
        <v>0</v>
      </c>
      <c r="F7379">
        <v>0</v>
      </c>
      <c r="G7379" t="s">
        <v>20198</v>
      </c>
      <c r="K7379">
        <v>1.20340200056781E+18</v>
      </c>
      <c r="L7379" t="s">
        <v>20199</v>
      </c>
    </row>
    <row r="7380" spans="1:12" x14ac:dyDescent="0.2">
      <c r="A7380" s="1">
        <v>43806.827187499999</v>
      </c>
      <c r="B7380" t="s">
        <v>1751</v>
      </c>
      <c r="D7380">
        <v>0</v>
      </c>
      <c r="E7380">
        <v>0</v>
      </c>
      <c r="F7380">
        <v>0</v>
      </c>
      <c r="G7380" t="s">
        <v>20200</v>
      </c>
      <c r="K7380">
        <v>1.2034015801518001E+18</v>
      </c>
      <c r="L7380" t="s">
        <v>20201</v>
      </c>
    </row>
    <row r="7381" spans="1:12" x14ac:dyDescent="0.2">
      <c r="A7381" s="1">
        <v>43806.825578703705</v>
      </c>
      <c r="B7381" t="s">
        <v>20202</v>
      </c>
      <c r="D7381">
        <v>0</v>
      </c>
      <c r="E7381">
        <v>0</v>
      </c>
      <c r="F7381">
        <v>3</v>
      </c>
      <c r="G7381" t="s">
        <v>20203</v>
      </c>
      <c r="K7381">
        <v>1.2034009964891899E+18</v>
      </c>
      <c r="L7381" t="s">
        <v>20204</v>
      </c>
    </row>
    <row r="7382" spans="1:12" x14ac:dyDescent="0.2">
      <c r="A7382" s="1">
        <v>43806.824999999997</v>
      </c>
      <c r="B7382" t="s">
        <v>13219</v>
      </c>
      <c r="C7382" t="s">
        <v>7471</v>
      </c>
      <c r="D7382">
        <v>0</v>
      </c>
      <c r="E7382">
        <v>0</v>
      </c>
      <c r="F7382">
        <v>1</v>
      </c>
      <c r="G7382" t="s">
        <v>20205</v>
      </c>
      <c r="K7382">
        <v>1.20340078705923E+18</v>
      </c>
      <c r="L7382" t="s">
        <v>20206</v>
      </c>
    </row>
    <row r="7383" spans="1:12" x14ac:dyDescent="0.2">
      <c r="A7383" s="1">
        <v>43806.823703703703</v>
      </c>
      <c r="B7383" t="s">
        <v>18318</v>
      </c>
      <c r="D7383">
        <v>0</v>
      </c>
      <c r="E7383">
        <v>1</v>
      </c>
      <c r="F7383">
        <v>1</v>
      </c>
      <c r="G7383" t="s">
        <v>20207</v>
      </c>
      <c r="K7383">
        <v>1.2034003189245399E+18</v>
      </c>
      <c r="L7383" t="s">
        <v>20208</v>
      </c>
    </row>
    <row r="7384" spans="1:12" x14ac:dyDescent="0.2">
      <c r="A7384" s="1">
        <v>43806.823055555556</v>
      </c>
      <c r="B7384" t="s">
        <v>20209</v>
      </c>
      <c r="C7384" t="s">
        <v>20210</v>
      </c>
      <c r="D7384">
        <v>0</v>
      </c>
      <c r="E7384">
        <v>0</v>
      </c>
      <c r="F7384">
        <v>0</v>
      </c>
      <c r="G7384" t="s">
        <v>20211</v>
      </c>
      <c r="K7384">
        <v>1.20340008453005E+18</v>
      </c>
      <c r="L7384" t="s">
        <v>20212</v>
      </c>
    </row>
    <row r="7385" spans="1:12" x14ac:dyDescent="0.2">
      <c r="A7385" s="1">
        <v>43806.821273148147</v>
      </c>
      <c r="B7385" t="s">
        <v>20213</v>
      </c>
      <c r="C7385" t="s">
        <v>750</v>
      </c>
      <c r="D7385">
        <v>0</v>
      </c>
      <c r="E7385">
        <v>0</v>
      </c>
      <c r="F7385">
        <v>0</v>
      </c>
      <c r="G7385" t="s">
        <v>20214</v>
      </c>
      <c r="K7385">
        <v>1.2033994373573199E+18</v>
      </c>
      <c r="L7385" t="s">
        <v>20215</v>
      </c>
    </row>
    <row r="7386" spans="1:12" x14ac:dyDescent="0.2">
      <c r="A7386" s="1">
        <v>43806.818240740744</v>
      </c>
      <c r="B7386" t="s">
        <v>13511</v>
      </c>
      <c r="D7386">
        <v>0</v>
      </c>
      <c r="E7386">
        <v>2</v>
      </c>
      <c r="F7386">
        <v>5</v>
      </c>
      <c r="G7386" t="s">
        <v>20216</v>
      </c>
      <c r="K7386">
        <v>1.2033983387936699E+18</v>
      </c>
      <c r="L7386" t="s">
        <v>20217</v>
      </c>
    </row>
    <row r="7387" spans="1:12" x14ac:dyDescent="0.2">
      <c r="A7387" s="1">
        <v>43806.816134259258</v>
      </c>
      <c r="B7387" t="s">
        <v>20218</v>
      </c>
      <c r="C7387" t="s">
        <v>20219</v>
      </c>
      <c r="D7387">
        <v>0</v>
      </c>
      <c r="E7387">
        <v>0</v>
      </c>
      <c r="F7387">
        <v>0</v>
      </c>
      <c r="G7387" t="s">
        <v>20220</v>
      </c>
      <c r="K7387">
        <v>1.2033975762607501E+18</v>
      </c>
      <c r="L7387" t="s">
        <v>20221</v>
      </c>
    </row>
    <row r="7388" spans="1:12" x14ac:dyDescent="0.2">
      <c r="A7388" s="1">
        <v>43806.81527777778</v>
      </c>
      <c r="B7388" t="s">
        <v>666</v>
      </c>
      <c r="D7388">
        <v>15</v>
      </c>
      <c r="E7388">
        <v>25</v>
      </c>
      <c r="F7388">
        <v>95</v>
      </c>
      <c r="G7388" t="s">
        <v>18531</v>
      </c>
      <c r="K7388">
        <v>1.20339726336994E+18</v>
      </c>
      <c r="L7388" t="s">
        <v>20222</v>
      </c>
    </row>
    <row r="7389" spans="1:12" x14ac:dyDescent="0.2">
      <c r="A7389" s="1">
        <v>43806.812199074076</v>
      </c>
      <c r="B7389" t="s">
        <v>20223</v>
      </c>
      <c r="D7389">
        <v>0</v>
      </c>
      <c r="E7389">
        <v>1</v>
      </c>
      <c r="F7389">
        <v>1</v>
      </c>
      <c r="G7389" t="s">
        <v>20224</v>
      </c>
      <c r="I7389" t="e">
        <f>cnnarabic</f>
        <v>#NAME?</v>
      </c>
      <c r="K7389">
        <v>1.20339614810448E+18</v>
      </c>
      <c r="L7389" t="s">
        <v>20225</v>
      </c>
    </row>
    <row r="7390" spans="1:12" x14ac:dyDescent="0.2">
      <c r="A7390" s="1">
        <v>43806.808923611112</v>
      </c>
      <c r="B7390" t="s">
        <v>20226</v>
      </c>
      <c r="D7390">
        <v>2</v>
      </c>
      <c r="E7390">
        <v>0</v>
      </c>
      <c r="F7390">
        <v>0</v>
      </c>
      <c r="G7390" t="s">
        <v>20227</v>
      </c>
      <c r="K7390">
        <v>1.20339496049565E+18</v>
      </c>
      <c r="L7390" t="s">
        <v>20228</v>
      </c>
    </row>
    <row r="7391" spans="1:12" x14ac:dyDescent="0.2">
      <c r="A7391" s="1">
        <v>43806.808807870373</v>
      </c>
      <c r="B7391" t="s">
        <v>20229</v>
      </c>
      <c r="D7391">
        <v>0</v>
      </c>
      <c r="E7391">
        <v>0</v>
      </c>
      <c r="F7391">
        <v>0</v>
      </c>
      <c r="G7391" t="s">
        <v>20230</v>
      </c>
      <c r="K7391">
        <v>1.20339492090142E+18</v>
      </c>
      <c r="L7391" t="s">
        <v>20231</v>
      </c>
    </row>
    <row r="7392" spans="1:12" x14ac:dyDescent="0.2">
      <c r="A7392" s="1">
        <v>43806.806898148148</v>
      </c>
      <c r="B7392" t="s">
        <v>8994</v>
      </c>
      <c r="D7392">
        <v>0</v>
      </c>
      <c r="E7392">
        <v>4</v>
      </c>
      <c r="F7392">
        <v>3</v>
      </c>
      <c r="G7392" t="s">
        <v>20232</v>
      </c>
      <c r="K7392">
        <v>1.20339422716355E+18</v>
      </c>
      <c r="L7392" t="s">
        <v>20233</v>
      </c>
    </row>
    <row r="7393" spans="1:12" x14ac:dyDescent="0.2">
      <c r="A7393" s="1">
        <v>43806.806875000002</v>
      </c>
      <c r="B7393" t="s">
        <v>20234</v>
      </c>
      <c r="C7393" t="s">
        <v>6725</v>
      </c>
      <c r="D7393">
        <v>1</v>
      </c>
      <c r="E7393">
        <v>0</v>
      </c>
      <c r="F7393">
        <v>0</v>
      </c>
      <c r="G7393" t="s">
        <v>20235</v>
      </c>
      <c r="K7393">
        <v>1.2033942199242099E+18</v>
      </c>
      <c r="L7393" t="s">
        <v>20236</v>
      </c>
    </row>
    <row r="7394" spans="1:12" x14ac:dyDescent="0.2">
      <c r="A7394" s="1">
        <v>43806.803356481483</v>
      </c>
      <c r="B7394" t="s">
        <v>20237</v>
      </c>
      <c r="C7394" t="s">
        <v>20238</v>
      </c>
      <c r="D7394">
        <v>1</v>
      </c>
      <c r="E7394">
        <v>0</v>
      </c>
      <c r="F7394">
        <v>0</v>
      </c>
      <c r="G7394" t="s">
        <v>20239</v>
      </c>
      <c r="K7394">
        <v>1.2033929428047301E+18</v>
      </c>
      <c r="L7394" t="s">
        <v>20240</v>
      </c>
    </row>
    <row r="7395" spans="1:12" x14ac:dyDescent="0.2">
      <c r="A7395" s="1">
        <v>43806.798113425924</v>
      </c>
      <c r="B7395" t="s">
        <v>20241</v>
      </c>
      <c r="C7395" t="s">
        <v>20242</v>
      </c>
      <c r="D7395">
        <v>0</v>
      </c>
      <c r="E7395">
        <v>0</v>
      </c>
      <c r="F7395">
        <v>0</v>
      </c>
      <c r="G7395" t="s">
        <v>20243</v>
      </c>
      <c r="K7395">
        <v>1.2033910421895099E+18</v>
      </c>
      <c r="L7395" t="s">
        <v>20244</v>
      </c>
    </row>
    <row r="7396" spans="1:12" x14ac:dyDescent="0.2">
      <c r="A7396" s="1">
        <v>43806.795243055552</v>
      </c>
      <c r="B7396" t="s">
        <v>20245</v>
      </c>
      <c r="D7396">
        <v>16</v>
      </c>
      <c r="E7396">
        <v>53</v>
      </c>
      <c r="F7396">
        <v>87</v>
      </c>
      <c r="G7396" t="s">
        <v>20246</v>
      </c>
      <c r="K7396">
        <v>1.20339000550429E+18</v>
      </c>
      <c r="L7396" t="s">
        <v>20247</v>
      </c>
    </row>
    <row r="7397" spans="1:12" x14ac:dyDescent="0.2">
      <c r="A7397" s="1">
        <v>43806.795081018521</v>
      </c>
      <c r="B7397" t="s">
        <v>20248</v>
      </c>
      <c r="C7397" t="s">
        <v>721</v>
      </c>
      <c r="D7397">
        <v>0</v>
      </c>
      <c r="E7397">
        <v>0</v>
      </c>
      <c r="F7397">
        <v>0</v>
      </c>
      <c r="G7397" t="s">
        <v>20249</v>
      </c>
      <c r="K7397">
        <v>1.2033899445778199E+18</v>
      </c>
      <c r="L7397" t="s">
        <v>20250</v>
      </c>
    </row>
    <row r="7398" spans="1:12" x14ac:dyDescent="0.2">
      <c r="A7398" s="1">
        <v>43806.793761574074</v>
      </c>
      <c r="B7398" t="s">
        <v>20251</v>
      </c>
      <c r="C7398" t="s">
        <v>20252</v>
      </c>
      <c r="D7398">
        <v>0</v>
      </c>
      <c r="E7398">
        <v>0</v>
      </c>
      <c r="F7398">
        <v>1</v>
      </c>
      <c r="G7398" t="s">
        <v>20253</v>
      </c>
      <c r="K7398">
        <v>1.20338946615039E+18</v>
      </c>
      <c r="L7398" t="s">
        <v>20254</v>
      </c>
    </row>
    <row r="7399" spans="1:12" x14ac:dyDescent="0.2">
      <c r="A7399" s="1">
        <v>43806.793587962966</v>
      </c>
      <c r="B7399" t="s">
        <v>20255</v>
      </c>
      <c r="D7399">
        <v>1</v>
      </c>
      <c r="E7399">
        <v>4</v>
      </c>
      <c r="F7399">
        <v>1</v>
      </c>
      <c r="G7399" t="s">
        <v>20256</v>
      </c>
      <c r="K7399">
        <v>1.2033894031058199E+18</v>
      </c>
      <c r="L7399" t="s">
        <v>20257</v>
      </c>
    </row>
    <row r="7400" spans="1:12" x14ac:dyDescent="0.2">
      <c r="A7400" s="1">
        <v>43806.792997685188</v>
      </c>
      <c r="B7400" t="s">
        <v>1048</v>
      </c>
      <c r="D7400">
        <v>1</v>
      </c>
      <c r="E7400">
        <v>0</v>
      </c>
      <c r="F7400">
        <v>1</v>
      </c>
      <c r="G7400" t="s">
        <v>20258</v>
      </c>
      <c r="K7400">
        <v>1.20338919128926E+18</v>
      </c>
      <c r="L7400" t="s">
        <v>20259</v>
      </c>
    </row>
    <row r="7401" spans="1:12" x14ac:dyDescent="0.2">
      <c r="A7401" s="1">
        <v>43806.792824074073</v>
      </c>
      <c r="B7401" t="s">
        <v>20260</v>
      </c>
      <c r="D7401">
        <v>0</v>
      </c>
      <c r="E7401">
        <v>0</v>
      </c>
      <c r="F7401">
        <v>1</v>
      </c>
      <c r="G7401" t="s">
        <v>20261</v>
      </c>
      <c r="K7401">
        <v>1.2033891269402199E+18</v>
      </c>
      <c r="L7401" t="s">
        <v>20262</v>
      </c>
    </row>
    <row r="7402" spans="1:12" x14ac:dyDescent="0.2">
      <c r="A7402" s="1">
        <v>43806.792187500003</v>
      </c>
      <c r="B7402" t="s">
        <v>20263</v>
      </c>
      <c r="C7402" t="s">
        <v>771</v>
      </c>
      <c r="D7402">
        <v>0</v>
      </c>
      <c r="E7402">
        <v>1</v>
      </c>
      <c r="F7402">
        <v>6</v>
      </c>
      <c r="G7402" t="s">
        <v>20264</v>
      </c>
      <c r="K7402">
        <v>1.20338889598511E+18</v>
      </c>
      <c r="L7402" t="s">
        <v>20265</v>
      </c>
    </row>
    <row r="7403" spans="1:12" x14ac:dyDescent="0.2">
      <c r="A7403" s="1">
        <v>43806.792013888888</v>
      </c>
      <c r="B7403" t="s">
        <v>20266</v>
      </c>
      <c r="D7403">
        <v>2</v>
      </c>
      <c r="E7403">
        <v>1</v>
      </c>
      <c r="F7403">
        <v>0</v>
      </c>
      <c r="G7403" t="s">
        <v>20267</v>
      </c>
      <c r="K7403">
        <v>1.20338883562482E+18</v>
      </c>
      <c r="L7403" t="s">
        <v>20268</v>
      </c>
    </row>
    <row r="7404" spans="1:12" x14ac:dyDescent="0.2">
      <c r="A7404" s="1">
        <v>43806.789664351854</v>
      </c>
      <c r="B7404" t="s">
        <v>20269</v>
      </c>
      <c r="D7404">
        <v>0</v>
      </c>
      <c r="E7404">
        <v>0</v>
      </c>
      <c r="F7404">
        <v>0</v>
      </c>
      <c r="G7404" t="s">
        <v>20270</v>
      </c>
      <c r="K7404">
        <v>1.20338798153874E+18</v>
      </c>
      <c r="L7404" t="s">
        <v>20271</v>
      </c>
    </row>
    <row r="7405" spans="1:12" x14ac:dyDescent="0.2">
      <c r="A7405" s="1">
        <v>43806.786226851851</v>
      </c>
      <c r="B7405" t="s">
        <v>20272</v>
      </c>
      <c r="D7405">
        <v>0</v>
      </c>
      <c r="E7405">
        <v>0</v>
      </c>
      <c r="F7405">
        <v>0</v>
      </c>
      <c r="G7405" t="s">
        <v>20273</v>
      </c>
      <c r="I7405" t="e">
        <f>SaudiNews50</f>
        <v>#NAME?</v>
      </c>
      <c r="K7405">
        <v>1.2033867358387899E+18</v>
      </c>
      <c r="L7405" t="s">
        <v>20274</v>
      </c>
    </row>
    <row r="7406" spans="1:12" x14ac:dyDescent="0.2">
      <c r="A7406" s="1">
        <v>43806.778680555559</v>
      </c>
      <c r="B7406" t="s">
        <v>20275</v>
      </c>
      <c r="C7406" t="s">
        <v>20276</v>
      </c>
      <c r="D7406">
        <v>1</v>
      </c>
      <c r="E7406">
        <v>0</v>
      </c>
      <c r="F7406">
        <v>0</v>
      </c>
      <c r="G7406" t="s">
        <v>1159</v>
      </c>
      <c r="K7406">
        <v>1.20338400166014E+18</v>
      </c>
      <c r="L7406" t="s">
        <v>20277</v>
      </c>
    </row>
    <row r="7407" spans="1:12" x14ac:dyDescent="0.2">
      <c r="A7407" s="1">
        <v>43806.770833333336</v>
      </c>
      <c r="B7407" t="s">
        <v>18580</v>
      </c>
      <c r="D7407">
        <v>0</v>
      </c>
      <c r="E7407">
        <v>3</v>
      </c>
      <c r="F7407">
        <v>4</v>
      </c>
      <c r="G7407" t="s">
        <v>20278</v>
      </c>
      <c r="K7407">
        <v>1.2033811576450099E+18</v>
      </c>
      <c r="L7407" t="s">
        <v>20279</v>
      </c>
    </row>
    <row r="7408" spans="1:12" x14ac:dyDescent="0.2">
      <c r="A7408" s="1">
        <v>43806.76939814815</v>
      </c>
      <c r="B7408" t="s">
        <v>3340</v>
      </c>
      <c r="C7408" t="s">
        <v>569</v>
      </c>
      <c r="D7408">
        <v>0</v>
      </c>
      <c r="E7408">
        <v>0</v>
      </c>
      <c r="F7408">
        <v>0</v>
      </c>
      <c r="G7408" t="s">
        <v>20280</v>
      </c>
      <c r="K7408">
        <v>1.2033806384867899E+18</v>
      </c>
      <c r="L7408" t="s">
        <v>20281</v>
      </c>
    </row>
    <row r="7409" spans="1:12" x14ac:dyDescent="0.2">
      <c r="A7409" s="1">
        <v>43806.764502314814</v>
      </c>
      <c r="B7409" t="s">
        <v>20282</v>
      </c>
      <c r="D7409">
        <v>0</v>
      </c>
      <c r="E7409">
        <v>0</v>
      </c>
      <c r="F7409">
        <v>0</v>
      </c>
      <c r="G7409" t="s">
        <v>20283</v>
      </c>
      <c r="K7409">
        <v>1.20337886535742E+18</v>
      </c>
      <c r="L7409" t="s">
        <v>20284</v>
      </c>
    </row>
    <row r="7410" spans="1:12" x14ac:dyDescent="0.2">
      <c r="A7410" s="1">
        <v>43806.761296296296</v>
      </c>
      <c r="B7410" t="s">
        <v>17997</v>
      </c>
      <c r="D7410">
        <v>0</v>
      </c>
      <c r="E7410">
        <v>0</v>
      </c>
      <c r="F7410">
        <v>0</v>
      </c>
      <c r="G7410" t="s">
        <v>20285</v>
      </c>
      <c r="K7410">
        <v>1.20337770278864E+18</v>
      </c>
      <c r="L7410" t="s">
        <v>20286</v>
      </c>
    </row>
    <row r="7411" spans="1:12" x14ac:dyDescent="0.2">
      <c r="A7411" s="1">
        <v>43806.760937500003</v>
      </c>
      <c r="B7411" t="s">
        <v>20287</v>
      </c>
      <c r="D7411">
        <v>3</v>
      </c>
      <c r="E7411">
        <v>0</v>
      </c>
      <c r="F7411">
        <v>26</v>
      </c>
      <c r="G7411" t="s">
        <v>20288</v>
      </c>
      <c r="K7411">
        <v>1.20337757344883E+18</v>
      </c>
      <c r="L7411" t="s">
        <v>20289</v>
      </c>
    </row>
    <row r="7412" spans="1:12" x14ac:dyDescent="0.2">
      <c r="A7412" s="1">
        <v>43806.760324074072</v>
      </c>
      <c r="B7412" t="s">
        <v>20290</v>
      </c>
      <c r="C7412" t="s">
        <v>20291</v>
      </c>
      <c r="D7412">
        <v>3</v>
      </c>
      <c r="E7412">
        <v>0</v>
      </c>
      <c r="F7412">
        <v>3</v>
      </c>
      <c r="G7412" t="s">
        <v>20292</v>
      </c>
      <c r="K7412">
        <v>1.20337735097456E+18</v>
      </c>
      <c r="L7412" t="s">
        <v>20293</v>
      </c>
    </row>
    <row r="7413" spans="1:12" x14ac:dyDescent="0.2">
      <c r="A7413" s="1">
        <v>43806.758402777778</v>
      </c>
      <c r="B7413" t="s">
        <v>20294</v>
      </c>
      <c r="C7413" t="s">
        <v>721</v>
      </c>
      <c r="D7413">
        <v>0</v>
      </c>
      <c r="E7413">
        <v>0</v>
      </c>
      <c r="F7413">
        <v>1</v>
      </c>
      <c r="G7413" t="s">
        <v>20295</v>
      </c>
      <c r="K7413">
        <v>1.2033766530801101E+18</v>
      </c>
      <c r="L7413" t="s">
        <v>20296</v>
      </c>
    </row>
    <row r="7414" spans="1:12" x14ac:dyDescent="0.2">
      <c r="A7414" s="1">
        <v>43806.756458333337</v>
      </c>
      <c r="B7414" t="s">
        <v>20297</v>
      </c>
      <c r="D7414">
        <v>1</v>
      </c>
      <c r="E7414">
        <v>0</v>
      </c>
      <c r="F7414">
        <v>0</v>
      </c>
      <c r="G7414" t="e">
        <f>AlRajhiBankCare لم تصلني رساله توضح عدد الاسهم المخصصه من اكتتاب آرامكو</f>
        <v>#NAME?</v>
      </c>
      <c r="I7414" t="e">
        <f>AlRajhiBankCare</f>
        <v>#NAME?</v>
      </c>
      <c r="K7414">
        <v>1.20337594826511E+18</v>
      </c>
      <c r="L7414" t="s">
        <v>20298</v>
      </c>
    </row>
    <row r="7415" spans="1:12" x14ac:dyDescent="0.2">
      <c r="A7415" s="1">
        <v>43806.756435185183</v>
      </c>
      <c r="B7415" t="s">
        <v>20299</v>
      </c>
      <c r="C7415" t="s">
        <v>721</v>
      </c>
      <c r="D7415">
        <v>0</v>
      </c>
      <c r="E7415">
        <v>0</v>
      </c>
      <c r="F7415">
        <v>0</v>
      </c>
      <c r="G7415" t="s">
        <v>20300</v>
      </c>
      <c r="K7415">
        <v>1.2033759425103099E+18</v>
      </c>
      <c r="L7415" t="s">
        <v>20301</v>
      </c>
    </row>
    <row r="7416" spans="1:12" x14ac:dyDescent="0.2">
      <c r="A7416" s="1">
        <v>43806.755347222221</v>
      </c>
      <c r="B7416" t="s">
        <v>20302</v>
      </c>
      <c r="D7416">
        <v>0</v>
      </c>
      <c r="E7416">
        <v>0</v>
      </c>
      <c r="F7416">
        <v>0</v>
      </c>
      <c r="G7416" t="s">
        <v>20303</v>
      </c>
      <c r="K7416">
        <v>1.2033755445088499E+18</v>
      </c>
      <c r="L7416" t="s">
        <v>20304</v>
      </c>
    </row>
    <row r="7417" spans="1:12" x14ac:dyDescent="0.2">
      <c r="A7417" s="1">
        <v>43806.754502314812</v>
      </c>
      <c r="B7417" t="s">
        <v>7536</v>
      </c>
      <c r="D7417">
        <v>25</v>
      </c>
      <c r="E7417">
        <v>153</v>
      </c>
      <c r="F7417">
        <v>159</v>
      </c>
      <c r="G7417" t="s">
        <v>20305</v>
      </c>
      <c r="K7417">
        <v>1.2033752414493599E+18</v>
      </c>
      <c r="L7417" t="s">
        <v>20306</v>
      </c>
    </row>
    <row r="7418" spans="1:12" x14ac:dyDescent="0.2">
      <c r="A7418" s="1">
        <v>43806.75340277778</v>
      </c>
      <c r="B7418" t="s">
        <v>20307</v>
      </c>
      <c r="C7418" t="s">
        <v>20308</v>
      </c>
      <c r="D7418">
        <v>1</v>
      </c>
      <c r="E7418">
        <v>0</v>
      </c>
      <c r="F7418">
        <v>0</v>
      </c>
      <c r="G7418" t="s">
        <v>20309</v>
      </c>
      <c r="K7418">
        <v>1.20337484170286E+18</v>
      </c>
      <c r="L7418" t="s">
        <v>20310</v>
      </c>
    </row>
    <row r="7419" spans="1:12" x14ac:dyDescent="0.2">
      <c r="A7419" s="1">
        <v>43806.751828703702</v>
      </c>
      <c r="B7419" t="s">
        <v>20311</v>
      </c>
      <c r="C7419" t="s">
        <v>721</v>
      </c>
      <c r="D7419">
        <v>0</v>
      </c>
      <c r="E7419">
        <v>0</v>
      </c>
      <c r="F7419">
        <v>1</v>
      </c>
      <c r="G7419" t="s">
        <v>20312</v>
      </c>
      <c r="K7419">
        <v>1.20337426995631E+18</v>
      </c>
      <c r="L7419" t="s">
        <v>20313</v>
      </c>
    </row>
    <row r="7420" spans="1:12" x14ac:dyDescent="0.2">
      <c r="A7420" s="1">
        <v>43806.75037037037</v>
      </c>
      <c r="B7420" t="s">
        <v>3158</v>
      </c>
      <c r="D7420">
        <v>0</v>
      </c>
      <c r="E7420">
        <v>1</v>
      </c>
      <c r="F7420">
        <v>1</v>
      </c>
      <c r="G7420" t="s">
        <v>20314</v>
      </c>
      <c r="J7420" t="s">
        <v>20315</v>
      </c>
      <c r="K7420">
        <v>1.20337374076513E+18</v>
      </c>
      <c r="L7420" t="s">
        <v>20316</v>
      </c>
    </row>
    <row r="7421" spans="1:12" x14ac:dyDescent="0.2">
      <c r="A7421" s="1">
        <v>43806.748599537037</v>
      </c>
      <c r="B7421" t="s">
        <v>20317</v>
      </c>
      <c r="D7421">
        <v>2</v>
      </c>
      <c r="E7421">
        <v>0</v>
      </c>
      <c r="F7421">
        <v>0</v>
      </c>
      <c r="G7421" t="s">
        <v>20318</v>
      </c>
      <c r="K7421">
        <v>1.20337310193069E+18</v>
      </c>
      <c r="L7421" t="s">
        <v>20319</v>
      </c>
    </row>
    <row r="7422" spans="1:12" x14ac:dyDescent="0.2">
      <c r="A7422" s="1">
        <v>43806.744930555556</v>
      </c>
      <c r="B7422" t="s">
        <v>20320</v>
      </c>
      <c r="D7422">
        <v>1</v>
      </c>
      <c r="E7422">
        <v>0</v>
      </c>
      <c r="F7422">
        <v>2</v>
      </c>
      <c r="G7422" t="s">
        <v>20321</v>
      </c>
      <c r="K7422">
        <v>1.2033717726929101E+18</v>
      </c>
      <c r="L7422" t="s">
        <v>20322</v>
      </c>
    </row>
    <row r="7423" spans="1:12" x14ac:dyDescent="0.2">
      <c r="A7423" s="1">
        <v>43806.744085648148</v>
      </c>
      <c r="B7423" t="s">
        <v>20323</v>
      </c>
      <c r="D7423">
        <v>0</v>
      </c>
      <c r="E7423">
        <v>0</v>
      </c>
      <c r="F7423">
        <v>0</v>
      </c>
      <c r="G7423" t="s">
        <v>20324</v>
      </c>
      <c r="K7423">
        <v>1.20337146611858E+18</v>
      </c>
      <c r="L7423" t="s">
        <v>20325</v>
      </c>
    </row>
    <row r="7424" spans="1:12" x14ac:dyDescent="0.2">
      <c r="A7424" s="1">
        <v>43806.738078703704</v>
      </c>
      <c r="B7424" t="s">
        <v>18485</v>
      </c>
      <c r="D7424">
        <v>0</v>
      </c>
      <c r="E7424">
        <v>0</v>
      </c>
      <c r="F7424">
        <v>0</v>
      </c>
      <c r="G7424" t="s">
        <v>20326</v>
      </c>
      <c r="K7424">
        <v>1.2033692902730299E+18</v>
      </c>
      <c r="L7424" t="s">
        <v>20327</v>
      </c>
    </row>
    <row r="7425" spans="1:12" x14ac:dyDescent="0.2">
      <c r="A7425" s="1">
        <v>43806.737523148149</v>
      </c>
      <c r="B7425" t="s">
        <v>15120</v>
      </c>
      <c r="C7425" t="s">
        <v>20328</v>
      </c>
      <c r="D7425">
        <v>0</v>
      </c>
      <c r="E7425">
        <v>1</v>
      </c>
      <c r="F7425">
        <v>1</v>
      </c>
      <c r="G7425" t="s">
        <v>20329</v>
      </c>
      <c r="K7425">
        <v>1.20336908686606E+18</v>
      </c>
      <c r="L7425" t="s">
        <v>20330</v>
      </c>
    </row>
    <row r="7426" spans="1:12" x14ac:dyDescent="0.2">
      <c r="A7426" s="1">
        <v>43806.736886574072</v>
      </c>
      <c r="B7426" t="s">
        <v>20331</v>
      </c>
      <c r="C7426" t="s">
        <v>721</v>
      </c>
      <c r="D7426">
        <v>0</v>
      </c>
      <c r="E7426">
        <v>0</v>
      </c>
      <c r="F7426">
        <v>0</v>
      </c>
      <c r="G7426" t="s">
        <v>20332</v>
      </c>
      <c r="K7426">
        <v>1.2033688547785201E+18</v>
      </c>
      <c r="L7426" t="s">
        <v>20333</v>
      </c>
    </row>
    <row r="7427" spans="1:12" x14ac:dyDescent="0.2">
      <c r="A7427" s="1">
        <v>43806.732858796298</v>
      </c>
      <c r="B7427" t="s">
        <v>7934</v>
      </c>
      <c r="D7427">
        <v>24</v>
      </c>
      <c r="E7427">
        <v>475</v>
      </c>
      <c r="F7427">
        <v>752</v>
      </c>
      <c r="G7427" t="s">
        <v>20334</v>
      </c>
      <c r="K7427">
        <v>1.2033673946867E+18</v>
      </c>
      <c r="L7427" t="s">
        <v>20335</v>
      </c>
    </row>
    <row r="7428" spans="1:12" x14ac:dyDescent="0.2">
      <c r="A7428" s="1">
        <v>43806.731770833336</v>
      </c>
      <c r="B7428" t="s">
        <v>19599</v>
      </c>
      <c r="D7428">
        <v>0</v>
      </c>
      <c r="E7428">
        <v>1</v>
      </c>
      <c r="F7428">
        <v>7</v>
      </c>
      <c r="G7428" t="s">
        <v>19908</v>
      </c>
      <c r="K7428">
        <v>1.2033670032994199E+18</v>
      </c>
      <c r="L7428" t="s">
        <v>20336</v>
      </c>
    </row>
    <row r="7429" spans="1:12" x14ac:dyDescent="0.2">
      <c r="A7429" s="1">
        <v>43806.729039351849</v>
      </c>
      <c r="B7429" t="s">
        <v>20337</v>
      </c>
      <c r="C7429" t="s">
        <v>20338</v>
      </c>
      <c r="D7429">
        <v>0</v>
      </c>
      <c r="E7429">
        <v>0</v>
      </c>
      <c r="F7429">
        <v>0</v>
      </c>
      <c r="G7429" t="s">
        <v>20339</v>
      </c>
      <c r="K7429">
        <v>1.2033660135651599E+18</v>
      </c>
      <c r="L7429" t="s">
        <v>20340</v>
      </c>
    </row>
    <row r="7430" spans="1:12" x14ac:dyDescent="0.2">
      <c r="A7430" s="1">
        <v>43806.727465277778</v>
      </c>
      <c r="B7430" t="s">
        <v>20341</v>
      </c>
      <c r="D7430">
        <v>0</v>
      </c>
      <c r="E7430">
        <v>0</v>
      </c>
      <c r="F7430">
        <v>0</v>
      </c>
      <c r="G7430" t="s">
        <v>20342</v>
      </c>
      <c r="K7430">
        <v>1.20336544286733E+18</v>
      </c>
      <c r="L7430" t="s">
        <v>20343</v>
      </c>
    </row>
    <row r="7431" spans="1:12" x14ac:dyDescent="0.2">
      <c r="A7431" s="1">
        <v>43806.725532407407</v>
      </c>
      <c r="B7431" t="s">
        <v>20344</v>
      </c>
      <c r="D7431">
        <v>0</v>
      </c>
      <c r="E7431">
        <v>0</v>
      </c>
      <c r="F7431">
        <v>0</v>
      </c>
      <c r="G7431" t="s">
        <v>20345</v>
      </c>
      <c r="K7431">
        <v>1.2033647437272399E+18</v>
      </c>
      <c r="L7431" t="s">
        <v>20346</v>
      </c>
    </row>
    <row r="7432" spans="1:12" x14ac:dyDescent="0.2">
      <c r="A7432" s="1">
        <v>43806.724814814814</v>
      </c>
      <c r="B7432" t="s">
        <v>20347</v>
      </c>
      <c r="C7432" t="s">
        <v>721</v>
      </c>
      <c r="D7432">
        <v>0</v>
      </c>
      <c r="E7432">
        <v>0</v>
      </c>
      <c r="F7432">
        <v>0</v>
      </c>
      <c r="G7432" t="s">
        <v>20348</v>
      </c>
      <c r="K7432">
        <v>1.2033644817971E+18</v>
      </c>
      <c r="L7432" t="s">
        <v>20349</v>
      </c>
    </row>
    <row r="7433" spans="1:12" x14ac:dyDescent="0.2">
      <c r="A7433" s="1">
        <v>43806.72111111111</v>
      </c>
      <c r="B7433" t="s">
        <v>20350</v>
      </c>
      <c r="C7433" t="s">
        <v>20350</v>
      </c>
      <c r="D7433">
        <v>0</v>
      </c>
      <c r="E7433">
        <v>0</v>
      </c>
      <c r="F7433">
        <v>0</v>
      </c>
      <c r="G7433" t="s">
        <v>20351</v>
      </c>
      <c r="K7433">
        <v>1.2033631381644401E+18</v>
      </c>
      <c r="L7433" t="s">
        <v>20352</v>
      </c>
    </row>
    <row r="7434" spans="1:12" x14ac:dyDescent="0.2">
      <c r="A7434" s="1">
        <v>43806.719884259262</v>
      </c>
      <c r="B7434" t="s">
        <v>20353</v>
      </c>
      <c r="C7434" t="s">
        <v>569</v>
      </c>
      <c r="D7434">
        <v>1</v>
      </c>
      <c r="E7434">
        <v>1</v>
      </c>
      <c r="F7434">
        <v>1</v>
      </c>
      <c r="G7434" t="s">
        <v>20354</v>
      </c>
      <c r="K7434">
        <v>1.20336269604707E+18</v>
      </c>
      <c r="L7434" t="s">
        <v>20355</v>
      </c>
    </row>
    <row r="7435" spans="1:12" x14ac:dyDescent="0.2">
      <c r="A7435" s="1">
        <v>43806.719780092593</v>
      </c>
      <c r="B7435" t="s">
        <v>20356</v>
      </c>
      <c r="C7435" t="s">
        <v>708</v>
      </c>
      <c r="D7435">
        <v>0</v>
      </c>
      <c r="E7435">
        <v>0</v>
      </c>
      <c r="F7435">
        <v>0</v>
      </c>
      <c r="G7435" t="s">
        <v>20357</v>
      </c>
      <c r="K7435">
        <v>1.2033626591077901E+18</v>
      </c>
      <c r="L7435" t="s">
        <v>20358</v>
      </c>
    </row>
    <row r="7436" spans="1:12" x14ac:dyDescent="0.2">
      <c r="A7436" s="1">
        <v>43806.719675925924</v>
      </c>
      <c r="B7436" t="s">
        <v>9715</v>
      </c>
      <c r="D7436">
        <v>2</v>
      </c>
      <c r="E7436">
        <v>4</v>
      </c>
      <c r="F7436">
        <v>2</v>
      </c>
      <c r="G7436" t="s">
        <v>20359</v>
      </c>
      <c r="I7436" t="e">
        <f>_xlfn.SINGLE(Saudi_Aramco _xlfn.SINGLE(MoEnergy_Saudi))</f>
        <v>#NAME?</v>
      </c>
      <c r="K7436">
        <v>1.2033626194757901E+18</v>
      </c>
      <c r="L7436" t="s">
        <v>20360</v>
      </c>
    </row>
    <row r="7437" spans="1:12" x14ac:dyDescent="0.2">
      <c r="A7437" s="1">
        <v>43806.718078703707</v>
      </c>
      <c r="B7437" t="s">
        <v>20361</v>
      </c>
      <c r="C7437" t="s">
        <v>721</v>
      </c>
      <c r="D7437">
        <v>0</v>
      </c>
      <c r="E7437">
        <v>0</v>
      </c>
      <c r="F7437">
        <v>1</v>
      </c>
      <c r="G7437" t="s">
        <v>20362</v>
      </c>
      <c r="K7437">
        <v>1.2033620396007401E+18</v>
      </c>
      <c r="L7437" t="s">
        <v>20363</v>
      </c>
    </row>
    <row r="7438" spans="1:12" x14ac:dyDescent="0.2">
      <c r="A7438" s="1">
        <v>43806.714502314811</v>
      </c>
      <c r="B7438" t="s">
        <v>20364</v>
      </c>
      <c r="C7438" t="s">
        <v>20238</v>
      </c>
      <c r="D7438">
        <v>2</v>
      </c>
      <c r="E7438">
        <v>0</v>
      </c>
      <c r="F7438">
        <v>1</v>
      </c>
      <c r="G7438" t="s">
        <v>20365</v>
      </c>
      <c r="K7438">
        <v>1.2033607458551099E+18</v>
      </c>
      <c r="L7438" t="s">
        <v>20366</v>
      </c>
    </row>
    <row r="7439" spans="1:12" x14ac:dyDescent="0.2">
      <c r="A7439" s="1">
        <v>43806.712407407409</v>
      </c>
      <c r="B7439" t="s">
        <v>20367</v>
      </c>
      <c r="C7439" t="s">
        <v>20367</v>
      </c>
      <c r="D7439">
        <v>0</v>
      </c>
      <c r="E7439">
        <v>0</v>
      </c>
      <c r="F7439">
        <v>0</v>
      </c>
      <c r="G7439" t="s">
        <v>20368</v>
      </c>
      <c r="K7439">
        <v>1.20335998518449E+18</v>
      </c>
      <c r="L7439" t="s">
        <v>20369</v>
      </c>
    </row>
    <row r="7440" spans="1:12" x14ac:dyDescent="0.2">
      <c r="A7440" s="1">
        <v>43806.708298611113</v>
      </c>
      <c r="B7440" t="s">
        <v>20370</v>
      </c>
      <c r="D7440">
        <v>1</v>
      </c>
      <c r="E7440">
        <v>5</v>
      </c>
      <c r="F7440">
        <v>7</v>
      </c>
      <c r="G7440" t="s">
        <v>20371</v>
      </c>
      <c r="K7440">
        <v>1.20335849816947E+18</v>
      </c>
      <c r="L7440" t="s">
        <v>20372</v>
      </c>
    </row>
    <row r="7441" spans="1:12" x14ac:dyDescent="0.2">
      <c r="A7441" s="1">
        <v>43806.705185185187</v>
      </c>
      <c r="B7441" t="s">
        <v>20373</v>
      </c>
      <c r="C7441" t="s">
        <v>721</v>
      </c>
      <c r="D7441">
        <v>0</v>
      </c>
      <c r="E7441">
        <v>2</v>
      </c>
      <c r="F7441">
        <v>1</v>
      </c>
      <c r="G7441" t="s">
        <v>20374</v>
      </c>
      <c r="K7441">
        <v>1.20335736941919E+18</v>
      </c>
      <c r="L7441" t="s">
        <v>20375</v>
      </c>
    </row>
    <row r="7442" spans="1:12" x14ac:dyDescent="0.2">
      <c r="A7442" s="1">
        <v>43806.704872685186</v>
      </c>
      <c r="B7442" t="s">
        <v>20376</v>
      </c>
      <c r="C7442" t="s">
        <v>5542</v>
      </c>
      <c r="D7442">
        <v>1</v>
      </c>
      <c r="E7442">
        <v>0</v>
      </c>
      <c r="F7442">
        <v>0</v>
      </c>
      <c r="G7442" t="s">
        <v>20377</v>
      </c>
      <c r="K7442">
        <v>1.20335725596349E+18</v>
      </c>
      <c r="L7442" t="s">
        <v>20378</v>
      </c>
    </row>
    <row r="7443" spans="1:12" x14ac:dyDescent="0.2">
      <c r="A7443" s="1">
        <v>43806.704386574071</v>
      </c>
      <c r="B7443" t="s">
        <v>20379</v>
      </c>
      <c r="C7443" t="s">
        <v>20380</v>
      </c>
      <c r="D7443">
        <v>1</v>
      </c>
      <c r="E7443">
        <v>0</v>
      </c>
      <c r="F7443">
        <v>1</v>
      </c>
      <c r="G7443" t="s">
        <v>20381</v>
      </c>
      <c r="K7443">
        <v>1.2033570777306601E+18</v>
      </c>
      <c r="L7443" t="s">
        <v>20382</v>
      </c>
    </row>
    <row r="7444" spans="1:12" x14ac:dyDescent="0.2">
      <c r="A7444" s="1">
        <v>43806.703969907408</v>
      </c>
      <c r="B7444" t="s">
        <v>20383</v>
      </c>
      <c r="C7444" t="s">
        <v>20384</v>
      </c>
      <c r="D7444">
        <v>1</v>
      </c>
      <c r="E7444">
        <v>0</v>
      </c>
      <c r="F7444">
        <v>0</v>
      </c>
      <c r="G7444" t="s">
        <v>20385</v>
      </c>
      <c r="K7444">
        <v>1.2033569291894001E+18</v>
      </c>
      <c r="L7444" t="s">
        <v>20386</v>
      </c>
    </row>
    <row r="7445" spans="1:12" x14ac:dyDescent="0.2">
      <c r="A7445" s="1">
        <v>43806.703402777777</v>
      </c>
      <c r="B7445" t="s">
        <v>544</v>
      </c>
      <c r="C7445" t="s">
        <v>20387</v>
      </c>
      <c r="D7445">
        <v>1</v>
      </c>
      <c r="E7445">
        <v>0</v>
      </c>
      <c r="F7445">
        <v>0</v>
      </c>
      <c r="G7445" t="s">
        <v>20388</v>
      </c>
      <c r="K7445">
        <v>1.2033567238110999E+18</v>
      </c>
      <c r="L7445" t="s">
        <v>20389</v>
      </c>
    </row>
    <row r="7446" spans="1:12" x14ac:dyDescent="0.2">
      <c r="A7446" s="1">
        <v>43806.703402777777</v>
      </c>
      <c r="B7446" t="s">
        <v>18286</v>
      </c>
      <c r="D7446">
        <v>0</v>
      </c>
      <c r="E7446">
        <v>0</v>
      </c>
      <c r="F7446">
        <v>1</v>
      </c>
      <c r="G7446" t="s">
        <v>20390</v>
      </c>
      <c r="K7446">
        <v>1.20335672131967E+18</v>
      </c>
      <c r="L7446" t="s">
        <v>20391</v>
      </c>
    </row>
    <row r="7447" spans="1:12" x14ac:dyDescent="0.2">
      <c r="A7447" s="1">
        <v>43806.702604166669</v>
      </c>
      <c r="B7447" t="s">
        <v>20392</v>
      </c>
      <c r="D7447">
        <v>0</v>
      </c>
      <c r="E7447">
        <v>4</v>
      </c>
      <c r="F7447">
        <v>2</v>
      </c>
      <c r="G7447" t="s">
        <v>19908</v>
      </c>
      <c r="K7447">
        <v>1.20335643149327E+18</v>
      </c>
      <c r="L7447" t="s">
        <v>20393</v>
      </c>
    </row>
    <row r="7448" spans="1:12" x14ac:dyDescent="0.2">
      <c r="A7448" s="1">
        <v>43806.700914351852</v>
      </c>
      <c r="B7448" t="s">
        <v>7147</v>
      </c>
      <c r="D7448">
        <v>29</v>
      </c>
      <c r="E7448">
        <v>10</v>
      </c>
      <c r="F7448">
        <v>19</v>
      </c>
      <c r="G7448" t="s">
        <v>20394</v>
      </c>
      <c r="K7448">
        <v>1.2033558198505101E+18</v>
      </c>
      <c r="L7448" t="s">
        <v>20395</v>
      </c>
    </row>
    <row r="7449" spans="1:12" x14ac:dyDescent="0.2">
      <c r="A7449" s="1">
        <v>43806.699571759258</v>
      </c>
      <c r="B7449" t="s">
        <v>20396</v>
      </c>
      <c r="C7449" t="s">
        <v>721</v>
      </c>
      <c r="D7449">
        <v>0</v>
      </c>
      <c r="E7449">
        <v>0</v>
      </c>
      <c r="F7449">
        <v>0</v>
      </c>
      <c r="G7449" t="s">
        <v>20397</v>
      </c>
      <c r="K7449">
        <v>1.20335533559298E+18</v>
      </c>
      <c r="L7449" t="s">
        <v>20398</v>
      </c>
    </row>
    <row r="7450" spans="1:12" x14ac:dyDescent="0.2">
      <c r="A7450" s="1">
        <v>43806.696435185186</v>
      </c>
      <c r="B7450" t="s">
        <v>20399</v>
      </c>
      <c r="D7450">
        <v>0</v>
      </c>
      <c r="E7450">
        <v>0</v>
      </c>
      <c r="F7450">
        <v>0</v>
      </c>
      <c r="G7450" t="s">
        <v>298</v>
      </c>
      <c r="K7450">
        <v>1.20335419639901E+18</v>
      </c>
      <c r="L7450" t="s">
        <v>20400</v>
      </c>
    </row>
    <row r="7451" spans="1:12" x14ac:dyDescent="0.2">
      <c r="A7451" s="1">
        <v>43806.693819444445</v>
      </c>
      <c r="B7451" t="s">
        <v>20401</v>
      </c>
      <c r="C7451" t="s">
        <v>20402</v>
      </c>
      <c r="D7451">
        <v>0</v>
      </c>
      <c r="E7451">
        <v>0</v>
      </c>
      <c r="F7451">
        <v>1</v>
      </c>
      <c r="G7451" t="s">
        <v>20403</v>
      </c>
      <c r="K7451">
        <v>1.20335324757613E+18</v>
      </c>
      <c r="L7451" t="s">
        <v>20404</v>
      </c>
    </row>
    <row r="7452" spans="1:12" x14ac:dyDescent="0.2">
      <c r="A7452" s="1">
        <v>43806.69226851852</v>
      </c>
      <c r="B7452" t="s">
        <v>20405</v>
      </c>
      <c r="C7452" t="s">
        <v>2389</v>
      </c>
      <c r="D7452">
        <v>1</v>
      </c>
      <c r="E7452">
        <v>0</v>
      </c>
      <c r="F7452">
        <v>0</v>
      </c>
      <c r="G7452" t="s">
        <v>20406</v>
      </c>
      <c r="K7452">
        <v>1.20335268774562E+18</v>
      </c>
      <c r="L7452" t="s">
        <v>20407</v>
      </c>
    </row>
    <row r="7453" spans="1:12" x14ac:dyDescent="0.2">
      <c r="A7453" s="1">
        <v>43806.691840277781</v>
      </c>
      <c r="B7453" t="s">
        <v>20408</v>
      </c>
      <c r="C7453" t="s">
        <v>261</v>
      </c>
      <c r="D7453">
        <v>0</v>
      </c>
      <c r="E7453">
        <v>0</v>
      </c>
      <c r="F7453">
        <v>0</v>
      </c>
      <c r="G7453" t="s">
        <v>20409</v>
      </c>
      <c r="K7453">
        <v>1.2033525332106701E+18</v>
      </c>
      <c r="L7453" t="s">
        <v>20410</v>
      </c>
    </row>
    <row r="7454" spans="1:12" x14ac:dyDescent="0.2">
      <c r="A7454" s="1">
        <v>43806.690138888887</v>
      </c>
      <c r="B7454" t="s">
        <v>20411</v>
      </c>
      <c r="D7454">
        <v>9</v>
      </c>
      <c r="E7454">
        <v>6</v>
      </c>
      <c r="F7454">
        <v>9</v>
      </c>
      <c r="G7454" t="s">
        <v>20412</v>
      </c>
      <c r="K7454">
        <v>1.2033519137874601E+18</v>
      </c>
      <c r="L7454" t="s">
        <v>20413</v>
      </c>
    </row>
    <row r="7455" spans="1:12" x14ac:dyDescent="0.2">
      <c r="A7455" s="1">
        <v>43806.686585648145</v>
      </c>
      <c r="B7455" t="s">
        <v>20414</v>
      </c>
      <c r="D7455">
        <v>0</v>
      </c>
      <c r="E7455">
        <v>0</v>
      </c>
      <c r="F7455">
        <v>0</v>
      </c>
      <c r="G7455" t="s">
        <v>20415</v>
      </c>
      <c r="K7455">
        <v>1.2033506292147999E+18</v>
      </c>
      <c r="L7455" t="s">
        <v>20416</v>
      </c>
    </row>
    <row r="7456" spans="1:12" x14ac:dyDescent="0.2">
      <c r="A7456" s="1">
        <v>43806.681817129633</v>
      </c>
      <c r="B7456" t="s">
        <v>20417</v>
      </c>
      <c r="D7456">
        <v>1</v>
      </c>
      <c r="E7456">
        <v>0</v>
      </c>
      <c r="F7456">
        <v>0</v>
      </c>
      <c r="G7456" t="s">
        <v>20418</v>
      </c>
      <c r="K7456">
        <v>1.20334889877075E+18</v>
      </c>
      <c r="L7456" t="s">
        <v>20419</v>
      </c>
    </row>
    <row r="7457" spans="1:12" x14ac:dyDescent="0.2">
      <c r="A7457" s="1">
        <v>43806.680625000001</v>
      </c>
      <c r="B7457" t="s">
        <v>20420</v>
      </c>
      <c r="C7457" t="s">
        <v>2104</v>
      </c>
      <c r="D7457">
        <v>2</v>
      </c>
      <c r="E7457">
        <v>0</v>
      </c>
      <c r="F7457">
        <v>0</v>
      </c>
      <c r="G7457" t="s">
        <v>20421</v>
      </c>
      <c r="K7457">
        <v>1.2033484674704799E+18</v>
      </c>
      <c r="L7457" t="s">
        <v>20422</v>
      </c>
    </row>
    <row r="7458" spans="1:12" x14ac:dyDescent="0.2">
      <c r="A7458" s="1">
        <v>43806.679363425923</v>
      </c>
      <c r="B7458" t="s">
        <v>20423</v>
      </c>
      <c r="C7458" t="s">
        <v>20424</v>
      </c>
      <c r="D7458">
        <v>1</v>
      </c>
      <c r="E7458">
        <v>1</v>
      </c>
      <c r="F7458">
        <v>2</v>
      </c>
      <c r="G7458" t="s">
        <v>20425</v>
      </c>
      <c r="K7458">
        <v>1.20334801175934E+18</v>
      </c>
      <c r="L7458" t="s">
        <v>20426</v>
      </c>
    </row>
    <row r="7459" spans="1:12" x14ac:dyDescent="0.2">
      <c r="A7459" s="1">
        <v>43806.679131944446</v>
      </c>
      <c r="B7459" t="s">
        <v>20427</v>
      </c>
      <c r="D7459">
        <v>0</v>
      </c>
      <c r="E7459">
        <v>0</v>
      </c>
      <c r="F7459">
        <v>1</v>
      </c>
      <c r="G7459" t="s">
        <v>20428</v>
      </c>
      <c r="K7459">
        <v>1.2033479284310999E+18</v>
      </c>
      <c r="L7459" t="s">
        <v>20429</v>
      </c>
    </row>
    <row r="7460" spans="1:12" x14ac:dyDescent="0.2">
      <c r="A7460" s="1">
        <v>43806.676180555558</v>
      </c>
      <c r="B7460" t="s">
        <v>20430</v>
      </c>
      <c r="D7460">
        <v>0</v>
      </c>
      <c r="E7460">
        <v>0</v>
      </c>
      <c r="F7460">
        <v>1</v>
      </c>
      <c r="G7460" t="s">
        <v>20431</v>
      </c>
      <c r="K7460">
        <v>1.2033468553184699E+18</v>
      </c>
      <c r="L7460" t="s">
        <v>20432</v>
      </c>
    </row>
    <row r="7461" spans="1:12" x14ac:dyDescent="0.2">
      <c r="A7461" s="1">
        <v>43806.675254629627</v>
      </c>
      <c r="B7461" t="s">
        <v>20430</v>
      </c>
      <c r="D7461">
        <v>0</v>
      </c>
      <c r="E7461">
        <v>0</v>
      </c>
      <c r="F7461">
        <v>0</v>
      </c>
      <c r="G7461" t="s">
        <v>20433</v>
      </c>
      <c r="K7461">
        <v>1.2033465221061801E+18</v>
      </c>
      <c r="L7461" t="s">
        <v>20434</v>
      </c>
    </row>
    <row r="7462" spans="1:12" x14ac:dyDescent="0.2">
      <c r="A7462" s="1">
        <v>43806.673703703702</v>
      </c>
      <c r="B7462" t="s">
        <v>20435</v>
      </c>
      <c r="C7462" t="s">
        <v>721</v>
      </c>
      <c r="D7462">
        <v>0</v>
      </c>
      <c r="E7462">
        <v>0</v>
      </c>
      <c r="F7462">
        <v>0</v>
      </c>
      <c r="G7462" t="s">
        <v>20436</v>
      </c>
      <c r="K7462">
        <v>1.2033459608076401E+18</v>
      </c>
      <c r="L7462" t="s">
        <v>20437</v>
      </c>
    </row>
    <row r="7463" spans="1:12" x14ac:dyDescent="0.2">
      <c r="A7463" s="1">
        <v>43806.673437500001</v>
      </c>
      <c r="B7463" t="s">
        <v>20438</v>
      </c>
      <c r="C7463" t="s">
        <v>2520</v>
      </c>
      <c r="D7463">
        <v>1</v>
      </c>
      <c r="E7463">
        <v>0</v>
      </c>
      <c r="F7463">
        <v>0</v>
      </c>
      <c r="G7463" t="s">
        <v>20439</v>
      </c>
      <c r="K7463">
        <v>1.2033458618094899E+18</v>
      </c>
      <c r="L7463" t="s">
        <v>20440</v>
      </c>
    </row>
    <row r="7464" spans="1:12" x14ac:dyDescent="0.2">
      <c r="A7464" s="1">
        <v>43806.670648148145</v>
      </c>
      <c r="B7464" t="s">
        <v>20441</v>
      </c>
      <c r="C7464" t="s">
        <v>1898</v>
      </c>
      <c r="D7464">
        <v>0</v>
      </c>
      <c r="E7464">
        <v>0</v>
      </c>
      <c r="F7464">
        <v>0</v>
      </c>
      <c r="G7464" t="s">
        <v>20442</v>
      </c>
      <c r="K7464">
        <v>1.2033448502482199E+18</v>
      </c>
      <c r="L7464" t="s">
        <v>20443</v>
      </c>
    </row>
    <row r="7465" spans="1:12" x14ac:dyDescent="0.2">
      <c r="A7465" s="1">
        <v>43806.669537037036</v>
      </c>
      <c r="B7465" t="s">
        <v>20444</v>
      </c>
      <c r="C7465" t="s">
        <v>721</v>
      </c>
      <c r="D7465">
        <v>0</v>
      </c>
      <c r="E7465">
        <v>0</v>
      </c>
      <c r="F7465">
        <v>0</v>
      </c>
      <c r="G7465" t="s">
        <v>20445</v>
      </c>
      <c r="K7465">
        <v>1.2033444489581901E+18</v>
      </c>
      <c r="L7465" t="s">
        <v>20446</v>
      </c>
    </row>
    <row r="7466" spans="1:12" x14ac:dyDescent="0.2">
      <c r="A7466" s="1">
        <v>43806.66851851852</v>
      </c>
      <c r="B7466" t="s">
        <v>20447</v>
      </c>
      <c r="D7466">
        <v>1</v>
      </c>
      <c r="E7466">
        <v>0</v>
      </c>
      <c r="F7466">
        <v>0</v>
      </c>
      <c r="G7466" t="s">
        <v>20448</v>
      </c>
      <c r="K7466">
        <v>1.20334407933934E+18</v>
      </c>
      <c r="L7466" t="s">
        <v>20449</v>
      </c>
    </row>
    <row r="7467" spans="1:12" x14ac:dyDescent="0.2">
      <c r="A7467" s="1">
        <v>43806.667893518519</v>
      </c>
      <c r="B7467" t="s">
        <v>20450</v>
      </c>
      <c r="D7467">
        <v>2</v>
      </c>
      <c r="E7467">
        <v>2</v>
      </c>
      <c r="F7467">
        <v>3</v>
      </c>
      <c r="G7467" t="s">
        <v>20451</v>
      </c>
      <c r="K7467">
        <v>1.2033438544785201E+18</v>
      </c>
      <c r="L7467" t="s">
        <v>20452</v>
      </c>
    </row>
    <row r="7468" spans="1:12" x14ac:dyDescent="0.2">
      <c r="A7468" s="1">
        <v>43806.667743055557</v>
      </c>
      <c r="B7468" t="s">
        <v>17207</v>
      </c>
      <c r="D7468">
        <v>0</v>
      </c>
      <c r="E7468">
        <v>0</v>
      </c>
      <c r="F7468">
        <v>0</v>
      </c>
      <c r="G7468" t="s">
        <v>2407</v>
      </c>
      <c r="K7468">
        <v>1.2033437994995899E+18</v>
      </c>
      <c r="L7468" t="s">
        <v>20453</v>
      </c>
    </row>
    <row r="7469" spans="1:12" x14ac:dyDescent="0.2">
      <c r="A7469" s="1">
        <v>43806.665729166663</v>
      </c>
      <c r="B7469" t="s">
        <v>20454</v>
      </c>
      <c r="D7469">
        <v>3</v>
      </c>
      <c r="E7469">
        <v>0</v>
      </c>
      <c r="F7469">
        <v>1</v>
      </c>
      <c r="G7469" t="s">
        <v>20455</v>
      </c>
      <c r="K7469">
        <v>1.20334306772355E+18</v>
      </c>
      <c r="L7469" t="s">
        <v>20456</v>
      </c>
    </row>
    <row r="7470" spans="1:12" x14ac:dyDescent="0.2">
      <c r="A7470" s="1">
        <v>43806.665636574071</v>
      </c>
      <c r="B7470" t="s">
        <v>20457</v>
      </c>
      <c r="C7470" t="s">
        <v>721</v>
      </c>
      <c r="D7470">
        <v>0</v>
      </c>
      <c r="E7470">
        <v>0</v>
      </c>
      <c r="F7470">
        <v>0</v>
      </c>
      <c r="G7470" t="s">
        <v>20458</v>
      </c>
      <c r="K7470">
        <v>1.20334303569999E+18</v>
      </c>
      <c r="L7470" t="s">
        <v>20459</v>
      </c>
    </row>
    <row r="7471" spans="1:12" x14ac:dyDescent="0.2">
      <c r="A7471" s="1">
        <v>43806.664722222224</v>
      </c>
      <c r="B7471" t="s">
        <v>4970</v>
      </c>
      <c r="D7471">
        <v>0</v>
      </c>
      <c r="E7471">
        <v>0</v>
      </c>
      <c r="F7471">
        <v>0</v>
      </c>
      <c r="G7471" t="s">
        <v>20460</v>
      </c>
      <c r="K7471">
        <v>1.2033427054028101E+18</v>
      </c>
      <c r="L7471" t="s">
        <v>20461</v>
      </c>
    </row>
    <row r="7472" spans="1:12" x14ac:dyDescent="0.2">
      <c r="A7472" s="1">
        <v>43806.6643287037</v>
      </c>
      <c r="B7472" t="s">
        <v>11279</v>
      </c>
      <c r="D7472">
        <v>0</v>
      </c>
      <c r="E7472">
        <v>6</v>
      </c>
      <c r="F7472">
        <v>4</v>
      </c>
      <c r="G7472" t="s">
        <v>20462</v>
      </c>
      <c r="K7472">
        <v>1.2033425619618099E+18</v>
      </c>
      <c r="L7472" t="s">
        <v>20463</v>
      </c>
    </row>
    <row r="7473" spans="1:12" x14ac:dyDescent="0.2">
      <c r="A7473" s="1">
        <v>43806.664143518516</v>
      </c>
      <c r="B7473" t="s">
        <v>20464</v>
      </c>
      <c r="D7473">
        <v>0</v>
      </c>
      <c r="E7473">
        <v>3</v>
      </c>
      <c r="F7473">
        <v>2</v>
      </c>
      <c r="G7473" t="s">
        <v>20465</v>
      </c>
      <c r="K7473">
        <v>1.2033424933471401E+18</v>
      </c>
      <c r="L7473" t="s">
        <v>20466</v>
      </c>
    </row>
    <row r="7474" spans="1:12" x14ac:dyDescent="0.2">
      <c r="A7474" s="1">
        <v>43806.664120370369</v>
      </c>
      <c r="B7474" t="s">
        <v>18485</v>
      </c>
      <c r="D7474">
        <v>0</v>
      </c>
      <c r="E7474">
        <v>1</v>
      </c>
      <c r="F7474">
        <v>0</v>
      </c>
      <c r="G7474" t="s">
        <v>20467</v>
      </c>
      <c r="K7474">
        <v>1.2033424884314601E+18</v>
      </c>
      <c r="L7474" t="s">
        <v>20468</v>
      </c>
    </row>
    <row r="7475" spans="1:12" x14ac:dyDescent="0.2">
      <c r="A7475" s="1">
        <v>43806.663599537038</v>
      </c>
      <c r="B7475" t="s">
        <v>20469</v>
      </c>
      <c r="D7475">
        <v>2</v>
      </c>
      <c r="E7475">
        <v>2</v>
      </c>
      <c r="F7475">
        <v>0</v>
      </c>
      <c r="G7475" t="s">
        <v>20470</v>
      </c>
      <c r="K7475">
        <v>1.20334229886144E+18</v>
      </c>
      <c r="L7475" t="s">
        <v>20471</v>
      </c>
    </row>
    <row r="7476" spans="1:12" x14ac:dyDescent="0.2">
      <c r="A7476" s="1">
        <v>43806.662245370368</v>
      </c>
      <c r="B7476" t="s">
        <v>20472</v>
      </c>
      <c r="C7476" t="s">
        <v>721</v>
      </c>
      <c r="D7476">
        <v>0</v>
      </c>
      <c r="E7476">
        <v>0</v>
      </c>
      <c r="F7476">
        <v>0</v>
      </c>
      <c r="G7476" t="s">
        <v>20473</v>
      </c>
      <c r="K7476">
        <v>1.2033418051750999E+18</v>
      </c>
      <c r="L7476" t="s">
        <v>20474</v>
      </c>
    </row>
    <row r="7477" spans="1:12" x14ac:dyDescent="0.2">
      <c r="A7477" s="1">
        <v>43806.657939814817</v>
      </c>
      <c r="B7477" t="s">
        <v>20475</v>
      </c>
      <c r="C7477" t="s">
        <v>721</v>
      </c>
      <c r="D7477">
        <v>0</v>
      </c>
      <c r="E7477">
        <v>0</v>
      </c>
      <c r="F7477">
        <v>0</v>
      </c>
      <c r="G7477" t="s">
        <v>20476</v>
      </c>
      <c r="K7477">
        <v>1.2033402448310799E+18</v>
      </c>
      <c r="L7477" t="s">
        <v>20477</v>
      </c>
    </row>
    <row r="7478" spans="1:12" x14ac:dyDescent="0.2">
      <c r="A7478" s="1">
        <v>43806.656342592592</v>
      </c>
      <c r="B7478" t="s">
        <v>20478</v>
      </c>
      <c r="C7478" t="s">
        <v>721</v>
      </c>
      <c r="D7478">
        <v>2</v>
      </c>
      <c r="E7478">
        <v>2</v>
      </c>
      <c r="F7478">
        <v>1</v>
      </c>
      <c r="G7478" t="s">
        <v>20479</v>
      </c>
      <c r="K7478">
        <v>1.2033396672545201E+18</v>
      </c>
      <c r="L7478" t="s">
        <v>20480</v>
      </c>
    </row>
    <row r="7479" spans="1:12" x14ac:dyDescent="0.2">
      <c r="A7479" s="1">
        <v>43806.656134259261</v>
      </c>
      <c r="B7479" t="s">
        <v>2457</v>
      </c>
      <c r="D7479">
        <v>0</v>
      </c>
      <c r="E7479">
        <v>1</v>
      </c>
      <c r="F7479">
        <v>1</v>
      </c>
      <c r="G7479" t="s">
        <v>20481</v>
      </c>
      <c r="K7479">
        <v>1.2033395912788401E+18</v>
      </c>
      <c r="L7479" t="s">
        <v>20482</v>
      </c>
    </row>
    <row r="7480" spans="1:12" x14ac:dyDescent="0.2">
      <c r="A7480" s="1">
        <v>43806.655578703707</v>
      </c>
      <c r="B7480" t="s">
        <v>5542</v>
      </c>
      <c r="D7480">
        <v>3</v>
      </c>
      <c r="E7480">
        <v>8</v>
      </c>
      <c r="F7480">
        <v>17</v>
      </c>
      <c r="G7480" t="s">
        <v>298</v>
      </c>
      <c r="K7480">
        <v>1.2033393927415099E+18</v>
      </c>
      <c r="L7480" t="s">
        <v>20483</v>
      </c>
    </row>
    <row r="7481" spans="1:12" x14ac:dyDescent="0.2">
      <c r="A7481" s="1">
        <v>43806.654409722221</v>
      </c>
      <c r="B7481" t="s">
        <v>7471</v>
      </c>
      <c r="D7481">
        <v>5</v>
      </c>
      <c r="E7481">
        <v>35</v>
      </c>
      <c r="F7481">
        <v>55</v>
      </c>
      <c r="G7481" t="s">
        <v>20484</v>
      </c>
      <c r="K7481">
        <v>1.20333896850018E+18</v>
      </c>
      <c r="L7481" t="s">
        <v>20485</v>
      </c>
    </row>
    <row r="7482" spans="1:12" x14ac:dyDescent="0.2">
      <c r="A7482" s="1">
        <v>43806.652812499997</v>
      </c>
      <c r="B7482" t="s">
        <v>20486</v>
      </c>
      <c r="D7482">
        <v>0</v>
      </c>
      <c r="E7482">
        <v>0</v>
      </c>
      <c r="F7482">
        <v>1</v>
      </c>
      <c r="G7482" t="s">
        <v>20487</v>
      </c>
      <c r="K7482">
        <v>1.2033383893255099E+18</v>
      </c>
      <c r="L7482" t="s">
        <v>20488</v>
      </c>
    </row>
    <row r="7483" spans="1:12" x14ac:dyDescent="0.2">
      <c r="A7483" s="1">
        <v>43806.652800925927</v>
      </c>
      <c r="B7483" t="s">
        <v>7628</v>
      </c>
      <c r="D7483">
        <v>4</v>
      </c>
      <c r="E7483">
        <v>18</v>
      </c>
      <c r="F7483">
        <v>12</v>
      </c>
      <c r="G7483" t="s">
        <v>20489</v>
      </c>
      <c r="K7483">
        <v>1.2033383834367601E+18</v>
      </c>
      <c r="L7483" t="s">
        <v>20490</v>
      </c>
    </row>
    <row r="7484" spans="1:12" x14ac:dyDescent="0.2">
      <c r="A7484" s="1">
        <v>43806.651712962965</v>
      </c>
      <c r="B7484" t="s">
        <v>17736</v>
      </c>
      <c r="C7484" t="s">
        <v>721</v>
      </c>
      <c r="D7484">
        <v>9</v>
      </c>
      <c r="E7484">
        <v>17</v>
      </c>
      <c r="F7484">
        <v>13</v>
      </c>
      <c r="G7484" t="s">
        <v>20491</v>
      </c>
      <c r="K7484">
        <v>1.2033379894112799E+18</v>
      </c>
      <c r="L7484" t="s">
        <v>20492</v>
      </c>
    </row>
    <row r="7485" spans="1:12" x14ac:dyDescent="0.2">
      <c r="A7485" s="1">
        <v>43806.65115740741</v>
      </c>
      <c r="B7485" t="s">
        <v>20493</v>
      </c>
      <c r="D7485">
        <v>2</v>
      </c>
      <c r="E7485">
        <v>4</v>
      </c>
      <c r="F7485">
        <v>9</v>
      </c>
      <c r="G7485" t="s">
        <v>20494</v>
      </c>
      <c r="K7485">
        <v>1.2033377892758799E+18</v>
      </c>
      <c r="L7485" t="s">
        <v>20495</v>
      </c>
    </row>
    <row r="7486" spans="1:12" x14ac:dyDescent="0.2">
      <c r="A7486" s="1">
        <v>43806.649988425925</v>
      </c>
      <c r="B7486" t="s">
        <v>20496</v>
      </c>
      <c r="C7486" t="s">
        <v>721</v>
      </c>
      <c r="D7486">
        <v>3</v>
      </c>
      <c r="E7486">
        <v>0</v>
      </c>
      <c r="F7486">
        <v>0</v>
      </c>
      <c r="G7486" t="s">
        <v>20497</v>
      </c>
      <c r="K7486">
        <v>1.2033373664732001E+18</v>
      </c>
      <c r="L7486" t="s">
        <v>20498</v>
      </c>
    </row>
    <row r="7487" spans="1:12" x14ac:dyDescent="0.2">
      <c r="A7487" s="1">
        <v>43806.649895833332</v>
      </c>
      <c r="B7487" t="s">
        <v>20499</v>
      </c>
      <c r="D7487">
        <v>0</v>
      </c>
      <c r="E7487">
        <v>1</v>
      </c>
      <c r="F7487">
        <v>6</v>
      </c>
      <c r="G7487" t="s">
        <v>20500</v>
      </c>
      <c r="K7487">
        <v>1.20333733168143E+18</v>
      </c>
      <c r="L7487" t="s">
        <v>20501</v>
      </c>
    </row>
    <row r="7488" spans="1:12" x14ac:dyDescent="0.2">
      <c r="A7488" s="1">
        <v>43806.647997685184</v>
      </c>
      <c r="B7488" t="s">
        <v>2975</v>
      </c>
      <c r="D7488">
        <v>0</v>
      </c>
      <c r="E7488">
        <v>0</v>
      </c>
      <c r="F7488">
        <v>0</v>
      </c>
      <c r="G7488" t="s">
        <v>20502</v>
      </c>
      <c r="K7488">
        <v>1.20333664587919E+18</v>
      </c>
      <c r="L7488" t="s">
        <v>20503</v>
      </c>
    </row>
    <row r="7489" spans="1:12" x14ac:dyDescent="0.2">
      <c r="A7489" s="1">
        <v>43806.647118055553</v>
      </c>
      <c r="B7489" t="s">
        <v>20504</v>
      </c>
      <c r="C7489" t="s">
        <v>20219</v>
      </c>
      <c r="D7489">
        <v>0</v>
      </c>
      <c r="E7489">
        <v>0</v>
      </c>
      <c r="F7489">
        <v>0</v>
      </c>
      <c r="G7489" t="s">
        <v>20505</v>
      </c>
      <c r="K7489">
        <v>1.20333632718339E+18</v>
      </c>
      <c r="L7489" t="s">
        <v>20506</v>
      </c>
    </row>
    <row r="7490" spans="1:12" x14ac:dyDescent="0.2">
      <c r="A7490" s="1">
        <v>43806.64640046296</v>
      </c>
      <c r="B7490" t="s">
        <v>20320</v>
      </c>
      <c r="D7490">
        <v>0</v>
      </c>
      <c r="E7490">
        <v>0</v>
      </c>
      <c r="F7490">
        <v>2</v>
      </c>
      <c r="G7490" t="s">
        <v>20507</v>
      </c>
      <c r="K7490">
        <v>1.2033360643096399E+18</v>
      </c>
      <c r="L7490" t="s">
        <v>20508</v>
      </c>
    </row>
    <row r="7491" spans="1:12" x14ac:dyDescent="0.2">
      <c r="A7491" s="1">
        <v>43806.645729166667</v>
      </c>
      <c r="B7491" t="s">
        <v>20509</v>
      </c>
      <c r="C7491" t="s">
        <v>721</v>
      </c>
      <c r="D7491">
        <v>0</v>
      </c>
      <c r="E7491">
        <v>0</v>
      </c>
      <c r="F7491">
        <v>0</v>
      </c>
      <c r="G7491" t="s">
        <v>20510</v>
      </c>
      <c r="K7491">
        <v>1.2033358198613299E+18</v>
      </c>
      <c r="L7491" t="s">
        <v>20511</v>
      </c>
    </row>
    <row r="7492" spans="1:12" x14ac:dyDescent="0.2">
      <c r="A7492" s="1">
        <v>43806.645069444443</v>
      </c>
      <c r="B7492" t="s">
        <v>20512</v>
      </c>
      <c r="C7492" t="s">
        <v>2520</v>
      </c>
      <c r="D7492">
        <v>0</v>
      </c>
      <c r="E7492">
        <v>0</v>
      </c>
      <c r="F7492">
        <v>0</v>
      </c>
      <c r="G7492" t="s">
        <v>20513</v>
      </c>
      <c r="K7492">
        <v>1.2033355842631301E+18</v>
      </c>
      <c r="L7492" t="s">
        <v>20514</v>
      </c>
    </row>
    <row r="7493" spans="1:12" x14ac:dyDescent="0.2">
      <c r="A7493" s="1">
        <v>43806.644699074073</v>
      </c>
      <c r="B7493" t="s">
        <v>4725</v>
      </c>
      <c r="D7493">
        <v>0</v>
      </c>
      <c r="E7493">
        <v>0</v>
      </c>
      <c r="F7493">
        <v>0</v>
      </c>
      <c r="G7493" t="s">
        <v>20515</v>
      </c>
      <c r="K7493">
        <v>1.2033354491562099E+18</v>
      </c>
      <c r="L7493" t="s">
        <v>20516</v>
      </c>
    </row>
    <row r="7494" spans="1:12" x14ac:dyDescent="0.2">
      <c r="A7494" s="1">
        <v>43806.644317129627</v>
      </c>
      <c r="B7494" t="s">
        <v>20517</v>
      </c>
      <c r="D7494">
        <v>0</v>
      </c>
      <c r="E7494">
        <v>0</v>
      </c>
      <c r="F7494">
        <v>0</v>
      </c>
      <c r="G7494" t="s">
        <v>20518</v>
      </c>
      <c r="K7494">
        <v>1.20333531024925E+18</v>
      </c>
      <c r="L7494" t="s">
        <v>20519</v>
      </c>
    </row>
    <row r="7495" spans="1:12" x14ac:dyDescent="0.2">
      <c r="A7495" s="1">
        <v>43806.644282407404</v>
      </c>
      <c r="B7495" t="s">
        <v>2455</v>
      </c>
      <c r="D7495">
        <v>0</v>
      </c>
      <c r="E7495">
        <v>3</v>
      </c>
      <c r="F7495">
        <v>1</v>
      </c>
      <c r="G7495" t="s">
        <v>20481</v>
      </c>
      <c r="K7495">
        <v>1.20333529774179E+18</v>
      </c>
      <c r="L7495" t="s">
        <v>20520</v>
      </c>
    </row>
    <row r="7496" spans="1:12" x14ac:dyDescent="0.2">
      <c r="A7496" s="1">
        <v>43806.643449074072</v>
      </c>
      <c r="B7496" t="s">
        <v>20521</v>
      </c>
      <c r="D7496">
        <v>2</v>
      </c>
      <c r="E7496">
        <v>0</v>
      </c>
      <c r="F7496">
        <v>0</v>
      </c>
      <c r="G7496" t="s">
        <v>20522</v>
      </c>
      <c r="K7496">
        <v>1.20333499495919E+18</v>
      </c>
      <c r="L7496" t="s">
        <v>20523</v>
      </c>
    </row>
    <row r="7497" spans="1:12" x14ac:dyDescent="0.2">
      <c r="A7497" s="1">
        <v>43806.64303240741</v>
      </c>
      <c r="B7497" t="s">
        <v>20524</v>
      </c>
      <c r="D7497">
        <v>1</v>
      </c>
      <c r="E7497">
        <v>0</v>
      </c>
      <c r="F7497">
        <v>0</v>
      </c>
      <c r="G7497" t="s">
        <v>20525</v>
      </c>
      <c r="K7497">
        <v>1.2033348448660101E+18</v>
      </c>
      <c r="L7497" t="s">
        <v>20526</v>
      </c>
    </row>
    <row r="7498" spans="1:12" x14ac:dyDescent="0.2">
      <c r="A7498" s="1">
        <v>43806.642291666663</v>
      </c>
      <c r="B7498" t="s">
        <v>13</v>
      </c>
      <c r="C7498" t="s">
        <v>20527</v>
      </c>
      <c r="D7498">
        <v>1</v>
      </c>
      <c r="E7498">
        <v>0</v>
      </c>
      <c r="F7498">
        <v>0</v>
      </c>
      <c r="G7498" t="s">
        <v>20528</v>
      </c>
      <c r="K7498">
        <v>1.20333457628382E+18</v>
      </c>
      <c r="L7498" t="s">
        <v>20529</v>
      </c>
    </row>
    <row r="7499" spans="1:12" x14ac:dyDescent="0.2">
      <c r="A7499" s="1">
        <v>43806.642175925925</v>
      </c>
      <c r="B7499" t="s">
        <v>20521</v>
      </c>
      <c r="D7499">
        <v>0</v>
      </c>
      <c r="E7499">
        <v>0</v>
      </c>
      <c r="F7499">
        <v>0</v>
      </c>
      <c r="G7499" t="s">
        <v>20530</v>
      </c>
      <c r="K7499">
        <v>1.2033345352424901E+18</v>
      </c>
      <c r="L7499" t="s">
        <v>20531</v>
      </c>
    </row>
    <row r="7500" spans="1:12" x14ac:dyDescent="0.2">
      <c r="A7500" s="1">
        <v>43806.641134259262</v>
      </c>
      <c r="B7500" t="s">
        <v>721</v>
      </c>
      <c r="D7500">
        <v>2135</v>
      </c>
      <c r="E7500">
        <v>1483</v>
      </c>
      <c r="F7500">
        <v>2299</v>
      </c>
      <c r="G7500" t="s">
        <v>19908</v>
      </c>
      <c r="K7500">
        <v>1.20333415580062E+18</v>
      </c>
      <c r="L7500" t="s">
        <v>20532</v>
      </c>
    </row>
    <row r="7501" spans="1:12" x14ac:dyDescent="0.2">
      <c r="A7501" s="1">
        <v>43806.640370370369</v>
      </c>
      <c r="B7501" t="s">
        <v>20450</v>
      </c>
      <c r="D7501">
        <v>0</v>
      </c>
      <c r="E7501">
        <v>1</v>
      </c>
      <c r="F7501">
        <v>3</v>
      </c>
      <c r="G7501" t="s">
        <v>20533</v>
      </c>
      <c r="K7501">
        <v>1.20333388120371E+18</v>
      </c>
      <c r="L7501" t="s">
        <v>20534</v>
      </c>
    </row>
    <row r="7502" spans="1:12" x14ac:dyDescent="0.2">
      <c r="A7502" s="1">
        <v>43806.63821759259</v>
      </c>
      <c r="B7502" t="s">
        <v>20535</v>
      </c>
      <c r="D7502">
        <v>0</v>
      </c>
      <c r="E7502">
        <v>0</v>
      </c>
      <c r="F7502">
        <v>0</v>
      </c>
      <c r="G7502" t="s">
        <v>20536</v>
      </c>
      <c r="K7502">
        <v>1.2033330977411699E+18</v>
      </c>
      <c r="L7502" t="s">
        <v>20537</v>
      </c>
    </row>
    <row r="7503" spans="1:12" x14ac:dyDescent="0.2">
      <c r="A7503" s="1">
        <v>43806.634652777779</v>
      </c>
      <c r="B7503" t="s">
        <v>20538</v>
      </c>
      <c r="D7503">
        <v>2</v>
      </c>
      <c r="E7503">
        <v>3</v>
      </c>
      <c r="F7503">
        <v>15</v>
      </c>
      <c r="G7503" t="s">
        <v>20539</v>
      </c>
      <c r="K7503">
        <v>1.20333180723361E+18</v>
      </c>
      <c r="L7503" t="s">
        <v>20540</v>
      </c>
    </row>
    <row r="7504" spans="1:12" x14ac:dyDescent="0.2">
      <c r="A7504" s="1">
        <v>43806.633356481485</v>
      </c>
      <c r="B7504" t="s">
        <v>20541</v>
      </c>
      <c r="D7504">
        <v>0</v>
      </c>
      <c r="E7504">
        <v>0</v>
      </c>
      <c r="F7504">
        <v>2</v>
      </c>
      <c r="G7504" t="s">
        <v>20542</v>
      </c>
      <c r="K7504">
        <v>1.20333133949329E+18</v>
      </c>
      <c r="L7504" t="s">
        <v>20543</v>
      </c>
    </row>
    <row r="7505" spans="1:12" x14ac:dyDescent="0.2">
      <c r="A7505" s="1">
        <v>43806.628553240742</v>
      </c>
      <c r="B7505" t="s">
        <v>20544</v>
      </c>
      <c r="D7505">
        <v>0</v>
      </c>
      <c r="E7505">
        <v>0</v>
      </c>
      <c r="F7505">
        <v>1</v>
      </c>
      <c r="G7505" t="s">
        <v>20545</v>
      </c>
      <c r="K7505">
        <v>1.2033295996413901E+18</v>
      </c>
      <c r="L7505" t="s">
        <v>20546</v>
      </c>
    </row>
    <row r="7506" spans="1:12" x14ac:dyDescent="0.2">
      <c r="A7506" s="1">
        <v>43806.628391203703</v>
      </c>
      <c r="B7506" t="s">
        <v>20547</v>
      </c>
      <c r="C7506" t="s">
        <v>2354</v>
      </c>
      <c r="D7506">
        <v>0</v>
      </c>
      <c r="E7506">
        <v>0</v>
      </c>
      <c r="F7506">
        <v>0</v>
      </c>
      <c r="G7506" t="s">
        <v>20548</v>
      </c>
      <c r="K7506">
        <v>1.2033295407995E+18</v>
      </c>
      <c r="L7506" t="s">
        <v>20549</v>
      </c>
    </row>
    <row r="7507" spans="1:12" x14ac:dyDescent="0.2">
      <c r="A7507" s="1">
        <v>43806.627152777779</v>
      </c>
      <c r="B7507" t="s">
        <v>20550</v>
      </c>
      <c r="C7507" t="s">
        <v>750</v>
      </c>
      <c r="D7507">
        <v>0</v>
      </c>
      <c r="E7507">
        <v>0</v>
      </c>
      <c r="F7507">
        <v>0</v>
      </c>
      <c r="G7507" t="s">
        <v>20551</v>
      </c>
      <c r="K7507">
        <v>1.20332909192928E+18</v>
      </c>
      <c r="L7507" t="s">
        <v>20552</v>
      </c>
    </row>
    <row r="7508" spans="1:12" x14ac:dyDescent="0.2">
      <c r="A7508" s="1">
        <v>43806.625416666669</v>
      </c>
      <c r="B7508" t="s">
        <v>3158</v>
      </c>
      <c r="D7508">
        <v>0</v>
      </c>
      <c r="E7508">
        <v>0</v>
      </c>
      <c r="F7508">
        <v>0</v>
      </c>
      <c r="G7508" t="s">
        <v>20553</v>
      </c>
      <c r="J7508" t="s">
        <v>3508</v>
      </c>
      <c r="K7508">
        <v>1.2033284591053499E+18</v>
      </c>
      <c r="L7508" t="s">
        <v>20554</v>
      </c>
    </row>
    <row r="7509" spans="1:12" x14ac:dyDescent="0.2">
      <c r="A7509" s="1">
        <v>43806.625196759262</v>
      </c>
      <c r="B7509" t="s">
        <v>4970</v>
      </c>
      <c r="D7509">
        <v>0</v>
      </c>
      <c r="E7509">
        <v>0</v>
      </c>
      <c r="F7509">
        <v>0</v>
      </c>
      <c r="G7509" t="s">
        <v>20555</v>
      </c>
      <c r="K7509">
        <v>1.2033283804914401E+18</v>
      </c>
      <c r="L7509" t="s">
        <v>20556</v>
      </c>
    </row>
    <row r="7510" spans="1:12" x14ac:dyDescent="0.2">
      <c r="A7510" s="1">
        <v>43806.624988425923</v>
      </c>
      <c r="B7510" t="s">
        <v>4932</v>
      </c>
      <c r="D7510">
        <v>0</v>
      </c>
      <c r="E7510">
        <v>0</v>
      </c>
      <c r="F7510">
        <v>0</v>
      </c>
      <c r="G7510" t="s">
        <v>20557</v>
      </c>
      <c r="K7510">
        <v>1.2033283042515699E+18</v>
      </c>
      <c r="L7510" t="s">
        <v>20558</v>
      </c>
    </row>
    <row r="7511" spans="1:12" x14ac:dyDescent="0.2">
      <c r="A7511" s="1">
        <v>43806.622141203705</v>
      </c>
      <c r="B7511" t="s">
        <v>20559</v>
      </c>
      <c r="C7511" t="s">
        <v>20560</v>
      </c>
      <c r="D7511">
        <v>0</v>
      </c>
      <c r="E7511">
        <v>0</v>
      </c>
      <c r="F7511">
        <v>0</v>
      </c>
      <c r="G7511" t="s">
        <v>20561</v>
      </c>
      <c r="K7511">
        <v>1.20332727446606E+18</v>
      </c>
      <c r="L7511" t="s">
        <v>20562</v>
      </c>
    </row>
    <row r="7512" spans="1:12" x14ac:dyDescent="0.2">
      <c r="A7512" s="1">
        <v>43806.620532407411</v>
      </c>
      <c r="B7512" t="s">
        <v>20563</v>
      </c>
      <c r="C7512" t="s">
        <v>1563</v>
      </c>
      <c r="D7512">
        <v>1</v>
      </c>
      <c r="E7512">
        <v>0</v>
      </c>
      <c r="F7512">
        <v>1</v>
      </c>
      <c r="G7512" t="s">
        <v>20564</v>
      </c>
      <c r="K7512">
        <v>1.20332669300131E+18</v>
      </c>
      <c r="L7512" t="s">
        <v>20565</v>
      </c>
    </row>
    <row r="7513" spans="1:12" x14ac:dyDescent="0.2">
      <c r="A7513" s="1">
        <v>43806.613136574073</v>
      </c>
      <c r="B7513" t="s">
        <v>20566</v>
      </c>
      <c r="C7513" t="s">
        <v>6597</v>
      </c>
      <c r="D7513">
        <v>1</v>
      </c>
      <c r="E7513">
        <v>0</v>
      </c>
      <c r="F7513">
        <v>0</v>
      </c>
      <c r="G7513" t="s">
        <v>20567</v>
      </c>
      <c r="K7513">
        <v>1.2033240120064599E+18</v>
      </c>
      <c r="L7513" t="s">
        <v>20568</v>
      </c>
    </row>
    <row r="7514" spans="1:12" x14ac:dyDescent="0.2">
      <c r="A7514" s="1">
        <v>43806.612685185188</v>
      </c>
      <c r="B7514" t="s">
        <v>20569</v>
      </c>
      <c r="C7514" t="s">
        <v>20570</v>
      </c>
      <c r="D7514">
        <v>0</v>
      </c>
      <c r="E7514">
        <v>0</v>
      </c>
      <c r="F7514">
        <v>0</v>
      </c>
      <c r="G7514" t="s">
        <v>20571</v>
      </c>
      <c r="K7514">
        <v>1.2033238476987599E+18</v>
      </c>
      <c r="L7514" t="s">
        <v>20572</v>
      </c>
    </row>
    <row r="7515" spans="1:12" x14ac:dyDescent="0.2">
      <c r="A7515" s="1">
        <v>43806.607233796298</v>
      </c>
      <c r="B7515" t="s">
        <v>1012</v>
      </c>
      <c r="D7515">
        <v>4</v>
      </c>
      <c r="E7515">
        <v>6</v>
      </c>
      <c r="F7515">
        <v>9</v>
      </c>
      <c r="G7515" t="s">
        <v>20573</v>
      </c>
      <c r="K7515">
        <v>1.20332187030669E+18</v>
      </c>
      <c r="L7515" t="s">
        <v>20574</v>
      </c>
    </row>
    <row r="7516" spans="1:12" x14ac:dyDescent="0.2">
      <c r="A7516" s="1">
        <v>43806.60701388889</v>
      </c>
      <c r="B7516" t="s">
        <v>17270</v>
      </c>
      <c r="C7516" t="s">
        <v>20575</v>
      </c>
      <c r="D7516">
        <v>0</v>
      </c>
      <c r="E7516">
        <v>0</v>
      </c>
      <c r="F7516">
        <v>0</v>
      </c>
      <c r="G7516" t="s">
        <v>20576</v>
      </c>
      <c r="K7516">
        <v>1.20332179221293E+18</v>
      </c>
      <c r="L7516" t="s">
        <v>20577</v>
      </c>
    </row>
    <row r="7517" spans="1:12" x14ac:dyDescent="0.2">
      <c r="A7517" s="1">
        <v>43806.603182870371</v>
      </c>
      <c r="B7517" t="s">
        <v>13468</v>
      </c>
      <c r="D7517">
        <v>0</v>
      </c>
      <c r="E7517">
        <v>0</v>
      </c>
      <c r="F7517">
        <v>0</v>
      </c>
      <c r="G7517" t="s">
        <v>20578</v>
      </c>
      <c r="K7517">
        <v>1.2033204022919501E+18</v>
      </c>
      <c r="L7517" t="s">
        <v>20579</v>
      </c>
    </row>
    <row r="7518" spans="1:12" x14ac:dyDescent="0.2">
      <c r="A7518" s="1">
        <v>43806.601747685185</v>
      </c>
      <c r="B7518" t="s">
        <v>20580</v>
      </c>
      <c r="D7518">
        <v>0</v>
      </c>
      <c r="E7518">
        <v>0</v>
      </c>
      <c r="F7518">
        <v>0</v>
      </c>
      <c r="G7518" t="s">
        <v>20581</v>
      </c>
      <c r="K7518">
        <v>1.2033198837753001E+18</v>
      </c>
      <c r="L7518" t="s">
        <v>20582</v>
      </c>
    </row>
    <row r="7519" spans="1:12" x14ac:dyDescent="0.2">
      <c r="A7519" s="1">
        <v>43806.600243055553</v>
      </c>
      <c r="B7519" t="s">
        <v>19262</v>
      </c>
      <c r="D7519">
        <v>0</v>
      </c>
      <c r="E7519">
        <v>2</v>
      </c>
      <c r="F7519">
        <v>3</v>
      </c>
      <c r="G7519" t="s">
        <v>20583</v>
      </c>
      <c r="K7519">
        <v>1.2033193385786399E+18</v>
      </c>
      <c r="L7519" t="s">
        <v>20584</v>
      </c>
    </row>
    <row r="7520" spans="1:12" x14ac:dyDescent="0.2">
      <c r="A7520" s="1">
        <v>43806.599027777775</v>
      </c>
      <c r="B7520" t="s">
        <v>20585</v>
      </c>
      <c r="D7520">
        <v>0</v>
      </c>
      <c r="E7520">
        <v>0</v>
      </c>
      <c r="F7520">
        <v>0</v>
      </c>
      <c r="G7520" t="s">
        <v>20586</v>
      </c>
      <c r="K7520">
        <v>1.20331889675486E+18</v>
      </c>
      <c r="L7520" t="s">
        <v>20587</v>
      </c>
    </row>
    <row r="7521" spans="1:12" x14ac:dyDescent="0.2">
      <c r="A7521" s="1">
        <v>43806.597708333335</v>
      </c>
      <c r="B7521" t="s">
        <v>20588</v>
      </c>
      <c r="C7521" t="s">
        <v>2389</v>
      </c>
      <c r="D7521">
        <v>0</v>
      </c>
      <c r="E7521">
        <v>0</v>
      </c>
      <c r="F7521">
        <v>0</v>
      </c>
      <c r="G7521" t="s">
        <v>20589</v>
      </c>
      <c r="K7521">
        <v>1.2033184176857001E+18</v>
      </c>
      <c r="L7521" t="s">
        <v>20590</v>
      </c>
    </row>
    <row r="7522" spans="1:12" x14ac:dyDescent="0.2">
      <c r="A7522" s="1">
        <v>43806.597048611111</v>
      </c>
      <c r="B7522" t="s">
        <v>20591</v>
      </c>
      <c r="C7522" t="s">
        <v>20592</v>
      </c>
      <c r="D7522">
        <v>1</v>
      </c>
      <c r="E7522">
        <v>1</v>
      </c>
      <c r="F7522">
        <v>0</v>
      </c>
      <c r="G7522" t="s">
        <v>20593</v>
      </c>
      <c r="K7522">
        <v>1.20331817981409E+18</v>
      </c>
      <c r="L7522" t="s">
        <v>20594</v>
      </c>
    </row>
    <row r="7523" spans="1:12" x14ac:dyDescent="0.2">
      <c r="A7523" s="1">
        <v>43806.595763888887</v>
      </c>
      <c r="B7523" t="s">
        <v>1572</v>
      </c>
      <c r="D7523">
        <v>9</v>
      </c>
      <c r="E7523">
        <v>46</v>
      </c>
      <c r="F7523">
        <v>35</v>
      </c>
      <c r="G7523" t="s">
        <v>20595</v>
      </c>
      <c r="K7523">
        <v>1.2033177141666401E+18</v>
      </c>
      <c r="L7523" t="s">
        <v>20596</v>
      </c>
    </row>
    <row r="7524" spans="1:12" x14ac:dyDescent="0.2">
      <c r="A7524" s="1">
        <v>43806.590636574074</v>
      </c>
      <c r="B7524" t="s">
        <v>20597</v>
      </c>
      <c r="C7524" t="s">
        <v>20598</v>
      </c>
      <c r="D7524">
        <v>1</v>
      </c>
      <c r="E7524">
        <v>0</v>
      </c>
      <c r="F7524">
        <v>0</v>
      </c>
      <c r="G7524" t="s">
        <v>20599</v>
      </c>
      <c r="K7524">
        <v>1.2033158570253199E+18</v>
      </c>
      <c r="L7524" t="s">
        <v>20600</v>
      </c>
    </row>
    <row r="7525" spans="1:12" x14ac:dyDescent="0.2">
      <c r="A7525" s="1">
        <v>43806.579722222225</v>
      </c>
      <c r="B7525" t="s">
        <v>20601</v>
      </c>
      <c r="C7525" t="s">
        <v>20602</v>
      </c>
      <c r="D7525">
        <v>0</v>
      </c>
      <c r="E7525">
        <v>0</v>
      </c>
      <c r="F7525">
        <v>0</v>
      </c>
      <c r="G7525" t="s">
        <v>20603</v>
      </c>
      <c r="K7525">
        <v>1.20331190162049E+18</v>
      </c>
      <c r="L7525" t="s">
        <v>20604</v>
      </c>
    </row>
    <row r="7526" spans="1:12" x14ac:dyDescent="0.2">
      <c r="A7526" s="1">
        <v>43806.569293981483</v>
      </c>
      <c r="B7526" t="s">
        <v>20605</v>
      </c>
      <c r="D7526">
        <v>0</v>
      </c>
      <c r="E7526">
        <v>2</v>
      </c>
      <c r="F7526">
        <v>0</v>
      </c>
      <c r="G7526" t="s">
        <v>20606</v>
      </c>
      <c r="K7526">
        <v>1.2033081217095099E+18</v>
      </c>
      <c r="L7526" t="s">
        <v>20607</v>
      </c>
    </row>
    <row r="7527" spans="1:12" x14ac:dyDescent="0.2">
      <c r="A7527" s="1">
        <v>43806.568831018521</v>
      </c>
      <c r="B7527" t="s">
        <v>20608</v>
      </c>
      <c r="C7527" t="s">
        <v>186</v>
      </c>
      <c r="D7527">
        <v>0</v>
      </c>
      <c r="E7527">
        <v>0</v>
      </c>
      <c r="F7527">
        <v>4</v>
      </c>
      <c r="G7527" t="s">
        <v>20609</v>
      </c>
      <c r="K7527">
        <v>1.2033079532369101E+18</v>
      </c>
      <c r="L7527" t="s">
        <v>20610</v>
      </c>
    </row>
    <row r="7528" spans="1:12" x14ac:dyDescent="0.2">
      <c r="A7528" s="1">
        <v>43806.568622685183</v>
      </c>
      <c r="B7528" t="s">
        <v>4965</v>
      </c>
      <c r="D7528">
        <v>2</v>
      </c>
      <c r="E7528">
        <v>0</v>
      </c>
      <c r="F7528">
        <v>0</v>
      </c>
      <c r="G7528" t="s">
        <v>20611</v>
      </c>
      <c r="K7528">
        <v>1.2033078815269299E+18</v>
      </c>
      <c r="L7528" t="s">
        <v>20612</v>
      </c>
    </row>
    <row r="7529" spans="1:12" x14ac:dyDescent="0.2">
      <c r="A7529" s="1">
        <v>43806.567164351851</v>
      </c>
      <c r="B7529" t="s">
        <v>20613</v>
      </c>
      <c r="D7529">
        <v>2</v>
      </c>
      <c r="E7529">
        <v>0</v>
      </c>
      <c r="F7529">
        <v>1</v>
      </c>
      <c r="G7529" t="s">
        <v>20614</v>
      </c>
      <c r="K7529">
        <v>1.2033073530530199E+18</v>
      </c>
      <c r="L7529" t="s">
        <v>20615</v>
      </c>
    </row>
    <row r="7530" spans="1:12" x14ac:dyDescent="0.2">
      <c r="A7530" s="1">
        <v>43806.564131944448</v>
      </c>
      <c r="B7530" t="s">
        <v>90</v>
      </c>
      <c r="D7530">
        <v>1</v>
      </c>
      <c r="E7530">
        <v>13</v>
      </c>
      <c r="F7530">
        <v>12</v>
      </c>
      <c r="G7530" t="s">
        <v>20616</v>
      </c>
      <c r="K7530">
        <v>1.2033062505298501E+18</v>
      </c>
      <c r="L7530" t="s">
        <v>20617</v>
      </c>
    </row>
    <row r="7531" spans="1:12" x14ac:dyDescent="0.2">
      <c r="A7531" s="1">
        <v>43806.556481481479</v>
      </c>
      <c r="B7531" t="s">
        <v>19100</v>
      </c>
      <c r="D7531">
        <v>0</v>
      </c>
      <c r="E7531">
        <v>1</v>
      </c>
      <c r="F7531">
        <v>0</v>
      </c>
      <c r="G7531" t="s">
        <v>20618</v>
      </c>
      <c r="K7531">
        <v>1.2033034807164001E+18</v>
      </c>
      <c r="L7531" t="s">
        <v>20619</v>
      </c>
    </row>
    <row r="7532" spans="1:12" x14ac:dyDescent="0.2">
      <c r="A7532" s="1">
        <v>43806.544606481482</v>
      </c>
      <c r="B7532" t="s">
        <v>2460</v>
      </c>
      <c r="D7532">
        <v>0</v>
      </c>
      <c r="E7532">
        <v>3</v>
      </c>
      <c r="F7532">
        <v>1</v>
      </c>
      <c r="G7532" t="s">
        <v>20481</v>
      </c>
      <c r="K7532">
        <v>1.2032991746509599E+18</v>
      </c>
      <c r="L7532" t="s">
        <v>20620</v>
      </c>
    </row>
    <row r="7533" spans="1:12" x14ac:dyDescent="0.2">
      <c r="A7533" s="1">
        <v>43806.54277777778</v>
      </c>
      <c r="B7533" t="s">
        <v>288</v>
      </c>
      <c r="D7533">
        <v>2</v>
      </c>
      <c r="E7533">
        <v>13</v>
      </c>
      <c r="F7533">
        <v>17</v>
      </c>
      <c r="G7533" t="s">
        <v>20621</v>
      </c>
      <c r="K7533">
        <v>1.2032985120516201E+18</v>
      </c>
      <c r="L7533" t="s">
        <v>20622</v>
      </c>
    </row>
    <row r="7534" spans="1:12" x14ac:dyDescent="0.2">
      <c r="A7534" s="1">
        <v>43806.540543981479</v>
      </c>
      <c r="B7534" t="s">
        <v>7132</v>
      </c>
      <c r="C7534" t="s">
        <v>1898</v>
      </c>
      <c r="D7534">
        <v>1</v>
      </c>
      <c r="E7534">
        <v>1</v>
      </c>
      <c r="F7534">
        <v>1</v>
      </c>
      <c r="G7534" t="s">
        <v>20623</v>
      </c>
      <c r="K7534">
        <v>1.20329770413217E+18</v>
      </c>
      <c r="L7534" t="s">
        <v>20624</v>
      </c>
    </row>
    <row r="7535" spans="1:12" x14ac:dyDescent="0.2">
      <c r="A7535" s="1">
        <v>43806.540034722224</v>
      </c>
      <c r="B7535" t="s">
        <v>18070</v>
      </c>
      <c r="D7535">
        <v>0</v>
      </c>
      <c r="E7535">
        <v>0</v>
      </c>
      <c r="F7535">
        <v>0</v>
      </c>
      <c r="G7535" t="s">
        <v>20625</v>
      </c>
      <c r="K7535">
        <v>1.20329752005251E+18</v>
      </c>
      <c r="L7535" t="s">
        <v>20626</v>
      </c>
    </row>
    <row r="7536" spans="1:12" x14ac:dyDescent="0.2">
      <c r="A7536" s="1">
        <v>43806.537766203706</v>
      </c>
      <c r="B7536" t="s">
        <v>18070</v>
      </c>
      <c r="D7536">
        <v>1</v>
      </c>
      <c r="E7536">
        <v>0</v>
      </c>
      <c r="F7536">
        <v>0</v>
      </c>
      <c r="G7536" t="s">
        <v>20625</v>
      </c>
      <c r="K7536">
        <v>1.20329669702526E+18</v>
      </c>
      <c r="L7536" t="s">
        <v>20627</v>
      </c>
    </row>
    <row r="7537" spans="1:12" x14ac:dyDescent="0.2">
      <c r="A7537" s="1">
        <v>43806.529826388891</v>
      </c>
      <c r="B7537" t="s">
        <v>20628</v>
      </c>
      <c r="D7537">
        <v>0</v>
      </c>
      <c r="E7537">
        <v>7</v>
      </c>
      <c r="F7537">
        <v>6</v>
      </c>
      <c r="G7537" t="s">
        <v>20629</v>
      </c>
      <c r="K7537">
        <v>1.20329381816399E+18</v>
      </c>
      <c r="L7537" t="s">
        <v>20630</v>
      </c>
    </row>
    <row r="7538" spans="1:12" x14ac:dyDescent="0.2">
      <c r="A7538" s="1">
        <v>43806.528263888889</v>
      </c>
      <c r="B7538" t="s">
        <v>18550</v>
      </c>
      <c r="D7538">
        <v>1</v>
      </c>
      <c r="E7538">
        <v>1</v>
      </c>
      <c r="F7538">
        <v>4</v>
      </c>
      <c r="G7538" t="s">
        <v>20631</v>
      </c>
      <c r="K7538">
        <v>1.20329325392944E+18</v>
      </c>
      <c r="L7538" t="s">
        <v>20632</v>
      </c>
    </row>
    <row r="7539" spans="1:12" x14ac:dyDescent="0.2">
      <c r="A7539" s="1">
        <v>43806.528032407405</v>
      </c>
      <c r="B7539" t="s">
        <v>6543</v>
      </c>
      <c r="D7539">
        <v>2</v>
      </c>
      <c r="E7539">
        <v>0</v>
      </c>
      <c r="F7539">
        <v>0</v>
      </c>
      <c r="G7539" t="s">
        <v>20633</v>
      </c>
      <c r="K7539">
        <v>1.2032931699049999E+18</v>
      </c>
      <c r="L7539" t="s">
        <v>20634</v>
      </c>
    </row>
    <row r="7540" spans="1:12" x14ac:dyDescent="0.2">
      <c r="A7540" s="1">
        <v>43806.524907407409</v>
      </c>
      <c r="B7540" t="s">
        <v>20635</v>
      </c>
      <c r="D7540">
        <v>0</v>
      </c>
      <c r="E7540">
        <v>7</v>
      </c>
      <c r="F7540">
        <v>9</v>
      </c>
      <c r="G7540" t="s">
        <v>20636</v>
      </c>
      <c r="K7540">
        <v>1.2032920394016599E+18</v>
      </c>
      <c r="L7540" t="s">
        <v>20637</v>
      </c>
    </row>
    <row r="7541" spans="1:12" x14ac:dyDescent="0.2">
      <c r="A7541" s="1">
        <v>43806.524861111109</v>
      </c>
      <c r="B7541" t="s">
        <v>419</v>
      </c>
      <c r="D7541">
        <v>3</v>
      </c>
      <c r="E7541">
        <v>0</v>
      </c>
      <c r="F7541">
        <v>1</v>
      </c>
      <c r="G7541" t="s">
        <v>20638</v>
      </c>
      <c r="K7541">
        <v>1.2032920203469599E+18</v>
      </c>
      <c r="L7541" t="s">
        <v>20639</v>
      </c>
    </row>
    <row r="7542" spans="1:12" x14ac:dyDescent="0.2">
      <c r="A7542" s="1">
        <v>43806.521192129629</v>
      </c>
      <c r="B7542" t="s">
        <v>5050</v>
      </c>
      <c r="D7542">
        <v>2</v>
      </c>
      <c r="E7542">
        <v>3</v>
      </c>
      <c r="F7542">
        <v>4</v>
      </c>
      <c r="G7542" t="s">
        <v>20371</v>
      </c>
      <c r="K7542">
        <v>1.2032906897501299E+18</v>
      </c>
      <c r="L7542" t="s">
        <v>20640</v>
      </c>
    </row>
    <row r="7543" spans="1:12" x14ac:dyDescent="0.2">
      <c r="A7543" s="1">
        <v>43806.520833333336</v>
      </c>
      <c r="B7543" t="s">
        <v>1950</v>
      </c>
      <c r="D7543">
        <v>0</v>
      </c>
      <c r="E7543">
        <v>4</v>
      </c>
      <c r="F7543">
        <v>5</v>
      </c>
      <c r="G7543" t="s">
        <v>20641</v>
      </c>
      <c r="K7543">
        <v>1.20329056028018E+18</v>
      </c>
      <c r="L7543" t="s">
        <v>20642</v>
      </c>
    </row>
    <row r="7544" spans="1:12" x14ac:dyDescent="0.2">
      <c r="A7544" s="1">
        <v>43806.520358796297</v>
      </c>
      <c r="B7544" t="s">
        <v>20643</v>
      </c>
      <c r="D7544">
        <v>0</v>
      </c>
      <c r="E7544">
        <v>0</v>
      </c>
      <c r="F7544">
        <v>0</v>
      </c>
      <c r="G7544" t="s">
        <v>20644</v>
      </c>
      <c r="K7544">
        <v>1.2032903893287099E+18</v>
      </c>
      <c r="L7544" t="s">
        <v>20645</v>
      </c>
    </row>
    <row r="7545" spans="1:12" x14ac:dyDescent="0.2">
      <c r="A7545" s="1">
        <v>43806.515277777777</v>
      </c>
      <c r="B7545" t="s">
        <v>2801</v>
      </c>
      <c r="D7545">
        <v>0</v>
      </c>
      <c r="E7545">
        <v>18</v>
      </c>
      <c r="F7545">
        <v>31</v>
      </c>
      <c r="G7545" t="s">
        <v>20646</v>
      </c>
      <c r="I7545" t="e">
        <f>_xlfn.SINGLE(MoEnergy_Saudi _xlfn.SINGLE(Saudi_Aramco))</f>
        <v>#NAME?</v>
      </c>
      <c r="K7545">
        <v>1.2032885465152699E+18</v>
      </c>
      <c r="L7545" t="s">
        <v>20647</v>
      </c>
    </row>
    <row r="7546" spans="1:12" x14ac:dyDescent="0.2">
      <c r="A7546" s="1">
        <v>43806.508425925924</v>
      </c>
      <c r="B7546" t="s">
        <v>20648</v>
      </c>
      <c r="D7546">
        <v>0</v>
      </c>
      <c r="E7546">
        <v>1</v>
      </c>
      <c r="F7546">
        <v>1</v>
      </c>
      <c r="G7546" t="s">
        <v>20649</v>
      </c>
      <c r="K7546">
        <v>1.20328606495951E+18</v>
      </c>
      <c r="L7546" t="s">
        <v>20650</v>
      </c>
    </row>
    <row r="7547" spans="1:12" x14ac:dyDescent="0.2">
      <c r="A7547" s="1">
        <v>43806.501550925925</v>
      </c>
      <c r="B7547" t="s">
        <v>20651</v>
      </c>
      <c r="D7547">
        <v>0</v>
      </c>
      <c r="E7547">
        <v>1</v>
      </c>
      <c r="F7547">
        <v>2</v>
      </c>
      <c r="G7547" t="s">
        <v>20652</v>
      </c>
      <c r="I7547" t="e">
        <f>Dr_ibnrubbian</f>
        <v>#NAME?</v>
      </c>
      <c r="K7547">
        <v>1.2032835726537201E+18</v>
      </c>
      <c r="L7547" t="s">
        <v>20653</v>
      </c>
    </row>
    <row r="7548" spans="1:12" x14ac:dyDescent="0.2">
      <c r="A7548" s="1">
        <v>43806.500497685185</v>
      </c>
      <c r="B7548" t="s">
        <v>20654</v>
      </c>
      <c r="D7548">
        <v>0</v>
      </c>
      <c r="E7548">
        <v>0</v>
      </c>
      <c r="F7548">
        <v>2</v>
      </c>
      <c r="G7548" t="s">
        <v>20655</v>
      </c>
      <c r="K7548">
        <v>1.20328319337121E+18</v>
      </c>
      <c r="L7548" t="s">
        <v>20656</v>
      </c>
    </row>
    <row r="7549" spans="1:12" x14ac:dyDescent="0.2">
      <c r="A7549" s="1">
        <v>43806.498599537037</v>
      </c>
      <c r="B7549" t="s">
        <v>20450</v>
      </c>
      <c r="D7549">
        <v>1</v>
      </c>
      <c r="E7549">
        <v>2</v>
      </c>
      <c r="F7549">
        <v>2</v>
      </c>
      <c r="G7549" t="s">
        <v>20657</v>
      </c>
      <c r="K7549">
        <v>1.20328250486369E+18</v>
      </c>
      <c r="L7549" t="s">
        <v>20658</v>
      </c>
    </row>
    <row r="7550" spans="1:12" x14ac:dyDescent="0.2">
      <c r="A7550" s="1">
        <v>43806.483136574076</v>
      </c>
      <c r="B7550" t="s">
        <v>20659</v>
      </c>
      <c r="C7550" t="s">
        <v>844</v>
      </c>
      <c r="D7550">
        <v>1</v>
      </c>
      <c r="E7550">
        <v>0</v>
      </c>
      <c r="F7550">
        <v>0</v>
      </c>
      <c r="G7550" t="s">
        <v>20660</v>
      </c>
      <c r="K7550">
        <v>1.20327690149584E+18</v>
      </c>
      <c r="L7550" t="s">
        <v>20661</v>
      </c>
    </row>
    <row r="7551" spans="1:12" x14ac:dyDescent="0.2">
      <c r="A7551" s="1">
        <v>43806.482187499998</v>
      </c>
      <c r="B7551" t="s">
        <v>20662</v>
      </c>
      <c r="D7551">
        <v>6</v>
      </c>
      <c r="E7551">
        <v>1</v>
      </c>
      <c r="F7551">
        <v>4</v>
      </c>
      <c r="G7551" t="s">
        <v>20663</v>
      </c>
      <c r="K7551">
        <v>1.2032765550504599E+18</v>
      </c>
      <c r="L7551" t="s">
        <v>20664</v>
      </c>
    </row>
    <row r="7552" spans="1:12" x14ac:dyDescent="0.2">
      <c r="A7552" s="1">
        <v>43806.479166666664</v>
      </c>
      <c r="B7552" t="s">
        <v>1950</v>
      </c>
      <c r="D7552">
        <v>2</v>
      </c>
      <c r="E7552">
        <v>5</v>
      </c>
      <c r="F7552">
        <v>4</v>
      </c>
      <c r="G7552" t="s">
        <v>20665</v>
      </c>
      <c r="I7552" t="e">
        <f>Saudi_Aramco</f>
        <v>#NAME?</v>
      </c>
      <c r="K7552">
        <v>1.20327546111725E+18</v>
      </c>
      <c r="L7552" t="s">
        <v>20666</v>
      </c>
    </row>
    <row r="7553" spans="1:12" x14ac:dyDescent="0.2">
      <c r="A7553" s="1">
        <v>43806.476006944446</v>
      </c>
      <c r="B7553" t="s">
        <v>20667</v>
      </c>
      <c r="D7553">
        <v>1</v>
      </c>
      <c r="E7553">
        <v>0</v>
      </c>
      <c r="F7553">
        <v>1</v>
      </c>
      <c r="G7553" t="s">
        <v>20668</v>
      </c>
      <c r="I7553" t="e">
        <f>riyadbank</f>
        <v>#NAME?</v>
      </c>
      <c r="K7553">
        <v>1.2032743160890801E+18</v>
      </c>
      <c r="L7553" t="s">
        <v>20669</v>
      </c>
    </row>
    <row r="7554" spans="1:12" x14ac:dyDescent="0.2">
      <c r="A7554" s="1">
        <v>43806.474756944444</v>
      </c>
      <c r="B7554" t="s">
        <v>20670</v>
      </c>
      <c r="D7554">
        <v>2</v>
      </c>
      <c r="E7554">
        <v>0</v>
      </c>
      <c r="F7554">
        <v>0</v>
      </c>
      <c r="G7554" t="s">
        <v>20671</v>
      </c>
      <c r="K7554">
        <v>1.2032738628525499E+18</v>
      </c>
      <c r="L7554" t="s">
        <v>20672</v>
      </c>
    </row>
    <row r="7555" spans="1:12" x14ac:dyDescent="0.2">
      <c r="A7555" s="1">
        <v>43806.474131944444</v>
      </c>
      <c r="B7555" t="s">
        <v>20673</v>
      </c>
      <c r="C7555" t="s">
        <v>1898</v>
      </c>
      <c r="D7555">
        <v>0</v>
      </c>
      <c r="E7555">
        <v>7</v>
      </c>
      <c r="F7555">
        <v>20</v>
      </c>
      <c r="G7555" t="s">
        <v>20674</v>
      </c>
      <c r="I7555" t="e">
        <f>MoEnergy_Saudi</f>
        <v>#NAME?</v>
      </c>
      <c r="K7555">
        <v>1.2032736381973E+18</v>
      </c>
      <c r="L7555" t="s">
        <v>20675</v>
      </c>
    </row>
    <row r="7556" spans="1:12" x14ac:dyDescent="0.2">
      <c r="A7556" s="1">
        <v>43806.468148148146</v>
      </c>
      <c r="B7556" t="s">
        <v>1898</v>
      </c>
      <c r="D7556">
        <v>42</v>
      </c>
      <c r="E7556">
        <v>149</v>
      </c>
      <c r="F7556">
        <v>188</v>
      </c>
      <c r="G7556" t="s">
        <v>20676</v>
      </c>
      <c r="K7556">
        <v>1.2032714671961201E+18</v>
      </c>
      <c r="L7556" t="s">
        <v>20677</v>
      </c>
    </row>
    <row r="7557" spans="1:12" x14ac:dyDescent="0.2">
      <c r="A7557" s="1">
        <v>43806.463310185187</v>
      </c>
      <c r="B7557" t="s">
        <v>20678</v>
      </c>
      <c r="D7557">
        <v>0</v>
      </c>
      <c r="E7557">
        <v>8</v>
      </c>
      <c r="F7557">
        <v>2</v>
      </c>
      <c r="G7557" t="s">
        <v>20679</v>
      </c>
      <c r="K7557">
        <v>1.20326971505923E+18</v>
      </c>
      <c r="L7557" t="s">
        <v>20680</v>
      </c>
    </row>
    <row r="7558" spans="1:12" x14ac:dyDescent="0.2">
      <c r="A7558" s="1">
        <v>43806.459756944445</v>
      </c>
      <c r="B7558" t="s">
        <v>20450</v>
      </c>
      <c r="D7558">
        <v>5</v>
      </c>
      <c r="E7558">
        <v>7</v>
      </c>
      <c r="F7558">
        <v>13</v>
      </c>
      <c r="G7558" t="s">
        <v>20681</v>
      </c>
      <c r="K7558">
        <v>1.20326842971053E+18</v>
      </c>
      <c r="L7558" t="s">
        <v>20682</v>
      </c>
    </row>
    <row r="7559" spans="1:12" x14ac:dyDescent="0.2">
      <c r="A7559" s="1">
        <v>43806.456793981481</v>
      </c>
      <c r="B7559" t="s">
        <v>20683</v>
      </c>
      <c r="D7559">
        <v>0</v>
      </c>
      <c r="E7559">
        <v>0</v>
      </c>
      <c r="F7559">
        <v>0</v>
      </c>
      <c r="G7559" t="s">
        <v>20684</v>
      </c>
      <c r="K7559">
        <v>1.2032673556290299E+18</v>
      </c>
      <c r="L7559" t="s">
        <v>20685</v>
      </c>
    </row>
    <row r="7560" spans="1:12" x14ac:dyDescent="0.2">
      <c r="A7560" s="1">
        <v>43806.447546296295</v>
      </c>
      <c r="B7560" t="s">
        <v>20686</v>
      </c>
      <c r="D7560">
        <v>0</v>
      </c>
      <c r="E7560">
        <v>1</v>
      </c>
      <c r="F7560">
        <v>0</v>
      </c>
      <c r="G7560" t="s">
        <v>20687</v>
      </c>
      <c r="K7560">
        <v>1.20326400161603E+18</v>
      </c>
      <c r="L7560" t="s">
        <v>20688</v>
      </c>
    </row>
    <row r="7561" spans="1:12" x14ac:dyDescent="0.2">
      <c r="A7561" s="1">
        <v>43806.445543981485</v>
      </c>
      <c r="B7561" t="s">
        <v>20689</v>
      </c>
      <c r="C7561" t="s">
        <v>20690</v>
      </c>
      <c r="D7561">
        <v>0</v>
      </c>
      <c r="E7561">
        <v>0</v>
      </c>
      <c r="F7561">
        <v>0</v>
      </c>
      <c r="G7561" t="s">
        <v>20691</v>
      </c>
      <c r="K7561">
        <v>1.2032632774569201E+18</v>
      </c>
      <c r="L7561" t="s">
        <v>20692</v>
      </c>
    </row>
    <row r="7562" spans="1:12" x14ac:dyDescent="0.2">
      <c r="A7562" s="1">
        <v>43806.443622685183</v>
      </c>
      <c r="B7562" t="s">
        <v>20693</v>
      </c>
      <c r="D7562">
        <v>3</v>
      </c>
      <c r="E7562">
        <v>12</v>
      </c>
      <c r="F7562">
        <v>31</v>
      </c>
      <c r="G7562" t="s">
        <v>20694</v>
      </c>
      <c r="K7562">
        <v>1.2032625789165599E+18</v>
      </c>
      <c r="L7562" t="s">
        <v>20695</v>
      </c>
    </row>
    <row r="7563" spans="1:12" x14ac:dyDescent="0.2">
      <c r="A7563" s="1">
        <v>43806.442245370374</v>
      </c>
      <c r="B7563" t="s">
        <v>7147</v>
      </c>
      <c r="D7563">
        <v>13</v>
      </c>
      <c r="E7563">
        <v>5</v>
      </c>
      <c r="F7563">
        <v>17</v>
      </c>
      <c r="G7563" t="s">
        <v>20696</v>
      </c>
      <c r="K7563">
        <v>1.2032620836447601E+18</v>
      </c>
      <c r="L7563" t="s">
        <v>20697</v>
      </c>
    </row>
    <row r="7564" spans="1:12" x14ac:dyDescent="0.2">
      <c r="A7564" s="1">
        <v>43806.441840277781</v>
      </c>
      <c r="B7564" t="s">
        <v>20698</v>
      </c>
      <c r="D7564">
        <v>6</v>
      </c>
      <c r="E7564">
        <v>4</v>
      </c>
      <c r="F7564">
        <v>0</v>
      </c>
      <c r="G7564" t="s">
        <v>20699</v>
      </c>
      <c r="K7564">
        <v>1.20326193600526E+18</v>
      </c>
      <c r="L7564" t="s">
        <v>20700</v>
      </c>
    </row>
    <row r="7565" spans="1:12" x14ac:dyDescent="0.2">
      <c r="A7565" s="1">
        <v>43806.439502314817</v>
      </c>
      <c r="B7565" t="s">
        <v>20701</v>
      </c>
      <c r="C7565" t="s">
        <v>1476</v>
      </c>
      <c r="D7565">
        <v>0</v>
      </c>
      <c r="E7565">
        <v>1</v>
      </c>
      <c r="F7565">
        <v>1</v>
      </c>
      <c r="G7565" t="s">
        <v>20702</v>
      </c>
      <c r="K7565">
        <v>1.2032610887474701E+18</v>
      </c>
      <c r="L7565" t="s">
        <v>20703</v>
      </c>
    </row>
    <row r="7566" spans="1:12" x14ac:dyDescent="0.2">
      <c r="A7566" s="1">
        <v>43806.431666666664</v>
      </c>
      <c r="B7566" t="s">
        <v>3278</v>
      </c>
      <c r="D7566">
        <v>0</v>
      </c>
      <c r="E7566">
        <v>1</v>
      </c>
      <c r="F7566">
        <v>0</v>
      </c>
      <c r="G7566" t="s">
        <v>20704</v>
      </c>
      <c r="K7566">
        <v>1.2032582499208599E+18</v>
      </c>
      <c r="L7566" t="s">
        <v>20705</v>
      </c>
    </row>
    <row r="7567" spans="1:12" x14ac:dyDescent="0.2">
      <c r="A7567" s="1">
        <v>43806.431504629632</v>
      </c>
      <c r="B7567" t="s">
        <v>408</v>
      </c>
      <c r="D7567">
        <v>2</v>
      </c>
      <c r="E7567">
        <v>15</v>
      </c>
      <c r="F7567">
        <v>36</v>
      </c>
      <c r="G7567" t="s">
        <v>20706</v>
      </c>
      <c r="K7567">
        <v>1.20325818818066E+18</v>
      </c>
      <c r="L7567" t="s">
        <v>20707</v>
      </c>
    </row>
    <row r="7568" spans="1:12" x14ac:dyDescent="0.2">
      <c r="A7568" s="1">
        <v>43806.429560185185</v>
      </c>
      <c r="B7568" t="s">
        <v>2137</v>
      </c>
      <c r="D7568">
        <v>1</v>
      </c>
      <c r="E7568">
        <v>0</v>
      </c>
      <c r="F7568">
        <v>0</v>
      </c>
      <c r="G7568" t="s">
        <v>20708</v>
      </c>
      <c r="K7568">
        <v>1.2032574840576799E+18</v>
      </c>
      <c r="L7568" t="s">
        <v>20709</v>
      </c>
    </row>
    <row r="7569" spans="1:12" x14ac:dyDescent="0.2">
      <c r="A7569" s="1">
        <v>43806.421446759261</v>
      </c>
      <c r="B7569" t="s">
        <v>20710</v>
      </c>
      <c r="D7569">
        <v>0</v>
      </c>
      <c r="E7569">
        <v>0</v>
      </c>
      <c r="F7569">
        <v>0</v>
      </c>
      <c r="G7569" t="s">
        <v>298</v>
      </c>
      <c r="K7569">
        <v>1.20325454573807E+18</v>
      </c>
      <c r="L7569" t="s">
        <v>20711</v>
      </c>
    </row>
    <row r="7570" spans="1:12" x14ac:dyDescent="0.2">
      <c r="A7570" s="1">
        <v>43806.418078703704</v>
      </c>
      <c r="B7570" t="s">
        <v>20712</v>
      </c>
      <c r="C7570" t="s">
        <v>20713</v>
      </c>
      <c r="D7570">
        <v>0</v>
      </c>
      <c r="E7570">
        <v>0</v>
      </c>
      <c r="F7570">
        <v>0</v>
      </c>
      <c r="G7570" t="s">
        <v>20714</v>
      </c>
      <c r="K7570">
        <v>1.2032533228048E+18</v>
      </c>
      <c r="L7570" t="s">
        <v>20715</v>
      </c>
    </row>
    <row r="7571" spans="1:12" x14ac:dyDescent="0.2">
      <c r="A7571" s="1">
        <v>43806.413055555553</v>
      </c>
      <c r="B7571" t="s">
        <v>20716</v>
      </c>
      <c r="C7571" t="s">
        <v>20717</v>
      </c>
      <c r="D7571">
        <v>2</v>
      </c>
      <c r="E7571">
        <v>1</v>
      </c>
      <c r="F7571">
        <v>1</v>
      </c>
      <c r="G7571" t="s">
        <v>20718</v>
      </c>
      <c r="I7571" t="e">
        <f>manalal888</f>
        <v>#NAME?</v>
      </c>
      <c r="K7571">
        <v>1.20325150363456E+18</v>
      </c>
      <c r="L7571" t="s">
        <v>20719</v>
      </c>
    </row>
    <row r="7572" spans="1:12" x14ac:dyDescent="0.2">
      <c r="A7572" s="1">
        <v>43806.407766203702</v>
      </c>
      <c r="B7572" t="s">
        <v>20720</v>
      </c>
      <c r="C7572" t="s">
        <v>1052</v>
      </c>
      <c r="D7572">
        <v>1</v>
      </c>
      <c r="E7572">
        <v>0</v>
      </c>
      <c r="F7572">
        <v>1</v>
      </c>
      <c r="G7572" t="s">
        <v>20721</v>
      </c>
      <c r="K7572">
        <v>1.20324958694242E+18</v>
      </c>
      <c r="L7572" t="s">
        <v>20722</v>
      </c>
    </row>
    <row r="7573" spans="1:12" x14ac:dyDescent="0.2">
      <c r="A7573" s="1">
        <v>43806.401493055557</v>
      </c>
      <c r="B7573" t="s">
        <v>844</v>
      </c>
      <c r="D7573">
        <v>14</v>
      </c>
      <c r="E7573">
        <v>72</v>
      </c>
      <c r="F7573">
        <v>341</v>
      </c>
      <c r="G7573" t="s">
        <v>20723</v>
      </c>
      <c r="K7573">
        <v>1.20324731561776E+18</v>
      </c>
      <c r="L7573" t="s">
        <v>20724</v>
      </c>
    </row>
    <row r="7574" spans="1:12" x14ac:dyDescent="0.2">
      <c r="A7574" s="1">
        <v>43806.401192129626</v>
      </c>
      <c r="B7574" t="s">
        <v>4965</v>
      </c>
      <c r="D7574">
        <v>3</v>
      </c>
      <c r="E7574">
        <v>0</v>
      </c>
      <c r="F7574">
        <v>0</v>
      </c>
      <c r="G7574" t="s">
        <v>20725</v>
      </c>
      <c r="K7574">
        <v>1.2032472058821901E+18</v>
      </c>
      <c r="L7574" t="s">
        <v>20726</v>
      </c>
    </row>
    <row r="7575" spans="1:12" x14ac:dyDescent="0.2">
      <c r="A7575" s="1">
        <v>43806.395891203705</v>
      </c>
      <c r="B7575" t="s">
        <v>20727</v>
      </c>
      <c r="C7575" t="s">
        <v>2104</v>
      </c>
      <c r="D7575">
        <v>1</v>
      </c>
      <c r="E7575">
        <v>0</v>
      </c>
      <c r="F7575">
        <v>0</v>
      </c>
      <c r="G7575" t="s">
        <v>20728</v>
      </c>
      <c r="K7575">
        <v>1.20324528378784E+18</v>
      </c>
      <c r="L7575" t="s">
        <v>20729</v>
      </c>
    </row>
    <row r="7576" spans="1:12" x14ac:dyDescent="0.2">
      <c r="A7576" s="1">
        <v>43806.38958333333</v>
      </c>
      <c r="B7576" t="s">
        <v>5995</v>
      </c>
      <c r="D7576">
        <v>0</v>
      </c>
      <c r="E7576">
        <v>0</v>
      </c>
      <c r="F7576">
        <v>0</v>
      </c>
      <c r="G7576" t="s">
        <v>20730</v>
      </c>
      <c r="K7576">
        <v>1.2032429977957E+18</v>
      </c>
      <c r="L7576" t="s">
        <v>20731</v>
      </c>
    </row>
    <row r="7577" spans="1:12" x14ac:dyDescent="0.2">
      <c r="A7577" s="1">
        <v>43806.389039351852</v>
      </c>
      <c r="B7577" t="s">
        <v>20732</v>
      </c>
      <c r="C7577" t="s">
        <v>20733</v>
      </c>
      <c r="D7577">
        <v>0</v>
      </c>
      <c r="E7577">
        <v>0</v>
      </c>
      <c r="F7577">
        <v>0</v>
      </c>
      <c r="G7577" t="s">
        <v>20734</v>
      </c>
      <c r="K7577">
        <v>1.2032427986082401E+18</v>
      </c>
      <c r="L7577" t="s">
        <v>20735</v>
      </c>
    </row>
    <row r="7578" spans="1:12" x14ac:dyDescent="0.2">
      <c r="A7578" s="1">
        <v>43806.388912037037</v>
      </c>
      <c r="B7578" t="s">
        <v>20736</v>
      </c>
      <c r="D7578">
        <v>2</v>
      </c>
      <c r="E7578">
        <v>1</v>
      </c>
      <c r="F7578">
        <v>6</v>
      </c>
      <c r="G7578" t="s">
        <v>20737</v>
      </c>
      <c r="K7578">
        <v>1.20324275358654E+18</v>
      </c>
      <c r="L7578" t="s">
        <v>20738</v>
      </c>
    </row>
    <row r="7579" spans="1:12" x14ac:dyDescent="0.2">
      <c r="A7579" s="1">
        <v>43806.388298611113</v>
      </c>
      <c r="B7579" t="s">
        <v>20739</v>
      </c>
      <c r="C7579" t="s">
        <v>20740</v>
      </c>
      <c r="D7579">
        <v>0</v>
      </c>
      <c r="E7579">
        <v>0</v>
      </c>
      <c r="F7579">
        <v>0</v>
      </c>
      <c r="G7579" t="s">
        <v>20741</v>
      </c>
      <c r="K7579">
        <v>1.20324253273971E+18</v>
      </c>
      <c r="L7579" t="s">
        <v>20742</v>
      </c>
    </row>
    <row r="7580" spans="1:12" x14ac:dyDescent="0.2">
      <c r="A7580" s="1">
        <v>43806.387025462966</v>
      </c>
      <c r="B7580" t="s">
        <v>20743</v>
      </c>
      <c r="D7580">
        <v>0</v>
      </c>
      <c r="E7580">
        <v>0</v>
      </c>
      <c r="F7580">
        <v>0</v>
      </c>
      <c r="G7580" t="s">
        <v>20744</v>
      </c>
      <c r="K7580">
        <v>1.2032420690887099E+18</v>
      </c>
      <c r="L7580" t="s">
        <v>20745</v>
      </c>
    </row>
    <row r="7581" spans="1:12" x14ac:dyDescent="0.2">
      <c r="A7581" s="1">
        <v>43806.38689814815</v>
      </c>
      <c r="B7581" t="s">
        <v>20746</v>
      </c>
      <c r="D7581">
        <v>10</v>
      </c>
      <c r="E7581">
        <v>50</v>
      </c>
      <c r="F7581">
        <v>40</v>
      </c>
      <c r="G7581" t="s">
        <v>20747</v>
      </c>
      <c r="K7581">
        <v>1.2032420255224699E+18</v>
      </c>
      <c r="L7581" t="s">
        <v>20748</v>
      </c>
    </row>
    <row r="7582" spans="1:12" x14ac:dyDescent="0.2">
      <c r="A7582" s="1">
        <v>43806.379537037035</v>
      </c>
      <c r="B7582" t="s">
        <v>18164</v>
      </c>
      <c r="D7582">
        <v>7</v>
      </c>
      <c r="E7582">
        <v>1</v>
      </c>
      <c r="F7582">
        <v>2</v>
      </c>
      <c r="G7582" t="s">
        <v>20749</v>
      </c>
      <c r="K7582">
        <v>1.2032393577019E+18</v>
      </c>
      <c r="L7582" t="s">
        <v>20750</v>
      </c>
    </row>
    <row r="7583" spans="1:12" x14ac:dyDescent="0.2">
      <c r="A7583" s="1">
        <v>43806.378750000003</v>
      </c>
      <c r="B7583" t="s">
        <v>20751</v>
      </c>
      <c r="C7583" t="s">
        <v>20752</v>
      </c>
      <c r="D7583">
        <v>0</v>
      </c>
      <c r="E7583">
        <v>0</v>
      </c>
      <c r="F7583">
        <v>0</v>
      </c>
      <c r="G7583" t="s">
        <v>20753</v>
      </c>
      <c r="K7583">
        <v>1.2032390698300001E+18</v>
      </c>
      <c r="L7583" t="s">
        <v>20754</v>
      </c>
    </row>
    <row r="7584" spans="1:12" x14ac:dyDescent="0.2">
      <c r="A7584" s="1">
        <v>43806.374398148146</v>
      </c>
      <c r="B7584" t="s">
        <v>20755</v>
      </c>
      <c r="C7584" t="s">
        <v>20756</v>
      </c>
      <c r="D7584">
        <v>1</v>
      </c>
      <c r="E7584">
        <v>0</v>
      </c>
      <c r="F7584">
        <v>1</v>
      </c>
      <c r="G7584" t="s">
        <v>20757</v>
      </c>
      <c r="K7584">
        <v>1.2032374968444301E+18</v>
      </c>
      <c r="L7584" t="s">
        <v>20758</v>
      </c>
    </row>
    <row r="7585" spans="1:12" x14ac:dyDescent="0.2">
      <c r="A7585" s="1">
        <v>43806.344513888886</v>
      </c>
      <c r="B7585" t="s">
        <v>4340</v>
      </c>
      <c r="D7585">
        <v>8</v>
      </c>
      <c r="E7585">
        <v>29</v>
      </c>
      <c r="F7585">
        <v>99</v>
      </c>
      <c r="G7585" t="s">
        <v>20759</v>
      </c>
      <c r="K7585">
        <v>1.2032266652891599E+18</v>
      </c>
      <c r="L7585" t="s">
        <v>20760</v>
      </c>
    </row>
    <row r="7586" spans="1:12" x14ac:dyDescent="0.2">
      <c r="A7586" s="1">
        <v>43806.33189814815</v>
      </c>
      <c r="B7586" t="s">
        <v>20761</v>
      </c>
      <c r="C7586" t="s">
        <v>323</v>
      </c>
      <c r="D7586">
        <v>0</v>
      </c>
      <c r="E7586">
        <v>0</v>
      </c>
      <c r="F7586">
        <v>0</v>
      </c>
      <c r="G7586" t="s">
        <v>20762</v>
      </c>
      <c r="K7586">
        <v>1.2032220917571599E+18</v>
      </c>
      <c r="L7586" t="s">
        <v>20763</v>
      </c>
    </row>
    <row r="7587" spans="1:12" x14ac:dyDescent="0.2">
      <c r="A7587" s="1">
        <v>43806.331435185188</v>
      </c>
      <c r="B7587" t="s">
        <v>3278</v>
      </c>
      <c r="D7587">
        <v>1</v>
      </c>
      <c r="E7587">
        <v>2</v>
      </c>
      <c r="F7587">
        <v>2</v>
      </c>
      <c r="G7587" t="s">
        <v>20764</v>
      </c>
      <c r="K7587">
        <v>1.2032219268959201E+18</v>
      </c>
      <c r="L7587" t="s">
        <v>20765</v>
      </c>
    </row>
    <row r="7588" spans="1:12" x14ac:dyDescent="0.2">
      <c r="A7588" s="1">
        <v>43806.328125</v>
      </c>
      <c r="B7588" t="s">
        <v>7147</v>
      </c>
      <c r="D7588">
        <v>24</v>
      </c>
      <c r="E7588">
        <v>5</v>
      </c>
      <c r="F7588">
        <v>8</v>
      </c>
      <c r="G7588" t="s">
        <v>20766</v>
      </c>
      <c r="K7588">
        <v>1.20322072614211E+18</v>
      </c>
      <c r="L7588" t="s">
        <v>20767</v>
      </c>
    </row>
    <row r="7589" spans="1:12" x14ac:dyDescent="0.2">
      <c r="A7589" s="1">
        <v>43806.324259259258</v>
      </c>
      <c r="B7589" t="s">
        <v>20768</v>
      </c>
      <c r="C7589" t="s">
        <v>20769</v>
      </c>
      <c r="D7589">
        <v>1</v>
      </c>
      <c r="E7589">
        <v>0</v>
      </c>
      <c r="F7589">
        <v>0</v>
      </c>
      <c r="G7589" t="s">
        <v>20770</v>
      </c>
      <c r="J7589" t="s">
        <v>20771</v>
      </c>
      <c r="K7589">
        <v>1.20321932336558E+18</v>
      </c>
      <c r="L7589" t="s">
        <v>20772</v>
      </c>
    </row>
    <row r="7590" spans="1:12" x14ac:dyDescent="0.2">
      <c r="A7590" s="1">
        <v>43806.324224537035</v>
      </c>
      <c r="B7590" t="s">
        <v>641</v>
      </c>
      <c r="D7590">
        <v>9</v>
      </c>
      <c r="E7590">
        <v>8</v>
      </c>
      <c r="F7590">
        <v>16</v>
      </c>
      <c r="G7590" t="s">
        <v>20773</v>
      </c>
      <c r="K7590">
        <v>1.2032193124226601E+18</v>
      </c>
      <c r="L7590" t="s">
        <v>20774</v>
      </c>
    </row>
    <row r="7591" spans="1:12" x14ac:dyDescent="0.2">
      <c r="A7591" s="1">
        <v>43806.321736111109</v>
      </c>
      <c r="B7591" t="s">
        <v>3069</v>
      </c>
      <c r="C7591" t="s">
        <v>3070</v>
      </c>
      <c r="D7591">
        <v>0</v>
      </c>
      <c r="E7591">
        <v>0</v>
      </c>
      <c r="F7591">
        <v>1</v>
      </c>
      <c r="G7591" t="s">
        <v>20775</v>
      </c>
      <c r="K7591">
        <v>1.20321841257246E+18</v>
      </c>
      <c r="L7591" t="s">
        <v>20776</v>
      </c>
    </row>
    <row r="7592" spans="1:12" x14ac:dyDescent="0.2">
      <c r="A7592" s="1">
        <v>43806.318206018521</v>
      </c>
      <c r="B7592" t="s">
        <v>20777</v>
      </c>
      <c r="C7592" t="s">
        <v>18593</v>
      </c>
      <c r="D7592">
        <v>2</v>
      </c>
      <c r="E7592">
        <v>0</v>
      </c>
      <c r="F7592">
        <v>0</v>
      </c>
      <c r="G7592" t="s">
        <v>20778</v>
      </c>
      <c r="K7592">
        <v>1.2032171329573901E+18</v>
      </c>
      <c r="L7592" t="s">
        <v>20779</v>
      </c>
    </row>
    <row r="7593" spans="1:12" x14ac:dyDescent="0.2">
      <c r="A7593" s="1">
        <v>43806.317511574074</v>
      </c>
      <c r="B7593" t="s">
        <v>1293</v>
      </c>
      <c r="C7593" t="s">
        <v>2114</v>
      </c>
      <c r="D7593">
        <v>3</v>
      </c>
      <c r="E7593">
        <v>2</v>
      </c>
      <c r="F7593">
        <v>1</v>
      </c>
      <c r="G7593" t="s">
        <v>20780</v>
      </c>
      <c r="K7593">
        <v>1.20321687994864E+18</v>
      </c>
      <c r="L7593" t="s">
        <v>20781</v>
      </c>
    </row>
    <row r="7594" spans="1:12" x14ac:dyDescent="0.2">
      <c r="A7594" s="1">
        <v>43806.317418981482</v>
      </c>
      <c r="B7594" t="s">
        <v>20782</v>
      </c>
      <c r="C7594" t="s">
        <v>393</v>
      </c>
      <c r="D7594">
        <v>1</v>
      </c>
      <c r="E7594">
        <v>0</v>
      </c>
      <c r="F7594">
        <v>0</v>
      </c>
      <c r="G7594" t="s">
        <v>20783</v>
      </c>
      <c r="K7594">
        <v>1.2032168459118001E+18</v>
      </c>
      <c r="L7594" t="s">
        <v>20784</v>
      </c>
    </row>
    <row r="7595" spans="1:12" x14ac:dyDescent="0.2">
      <c r="A7595" s="1">
        <v>43806.316481481481</v>
      </c>
      <c r="B7595" t="s">
        <v>20785</v>
      </c>
      <c r="D7595">
        <v>0</v>
      </c>
      <c r="E7595">
        <v>0</v>
      </c>
      <c r="F7595">
        <v>0</v>
      </c>
      <c r="G7595" t="s">
        <v>20786</v>
      </c>
      <c r="K7595">
        <v>1.20321650783822E+18</v>
      </c>
      <c r="L7595" t="s">
        <v>20787</v>
      </c>
    </row>
    <row r="7596" spans="1:12" x14ac:dyDescent="0.2">
      <c r="A7596" s="1">
        <v>43806.291666666664</v>
      </c>
      <c r="B7596" t="s">
        <v>20788</v>
      </c>
      <c r="C7596" t="s">
        <v>20789</v>
      </c>
      <c r="D7596">
        <v>0</v>
      </c>
      <c r="E7596">
        <v>0</v>
      </c>
      <c r="F7596">
        <v>0</v>
      </c>
      <c r="G7596" t="s">
        <v>20790</v>
      </c>
      <c r="K7596">
        <v>1.2032075146508001E+18</v>
      </c>
      <c r="L7596" t="s">
        <v>20791</v>
      </c>
    </row>
    <row r="7597" spans="1:12" x14ac:dyDescent="0.2">
      <c r="A7597" s="1">
        <v>43806.289756944447</v>
      </c>
      <c r="B7597" t="s">
        <v>20792</v>
      </c>
      <c r="C7597" t="s">
        <v>454</v>
      </c>
      <c r="D7597">
        <v>1</v>
      </c>
      <c r="E7597">
        <v>0</v>
      </c>
      <c r="F7597">
        <v>0</v>
      </c>
      <c r="G7597" t="s">
        <v>20793</v>
      </c>
      <c r="K7597">
        <v>1.20320682303519E+18</v>
      </c>
      <c r="L7597" t="s">
        <v>20794</v>
      </c>
    </row>
    <row r="7598" spans="1:12" x14ac:dyDescent="0.2">
      <c r="A7598" s="1">
        <v>43806.288715277777</v>
      </c>
      <c r="B7598" t="s">
        <v>20795</v>
      </c>
      <c r="D7598">
        <v>5</v>
      </c>
      <c r="E7598">
        <v>1</v>
      </c>
      <c r="F7598">
        <v>7</v>
      </c>
      <c r="G7598" t="s">
        <v>20796</v>
      </c>
      <c r="K7598">
        <v>1.2032064458120599E+18</v>
      </c>
      <c r="L7598" t="s">
        <v>20797</v>
      </c>
    </row>
    <row r="7599" spans="1:12" x14ac:dyDescent="0.2">
      <c r="A7599" s="1">
        <v>43806.285914351851</v>
      </c>
      <c r="B7599" t="s">
        <v>20798</v>
      </c>
      <c r="C7599" t="s">
        <v>18877</v>
      </c>
      <c r="D7599">
        <v>1</v>
      </c>
      <c r="E7599">
        <v>0</v>
      </c>
      <c r="F7599">
        <v>1</v>
      </c>
      <c r="G7599" t="s">
        <v>20799</v>
      </c>
      <c r="K7599">
        <v>1.20320542967906E+18</v>
      </c>
      <c r="L7599" t="s">
        <v>20800</v>
      </c>
    </row>
    <row r="7600" spans="1:12" x14ac:dyDescent="0.2">
      <c r="A7600" s="1">
        <v>43806.280370370368</v>
      </c>
      <c r="B7600" t="s">
        <v>20801</v>
      </c>
      <c r="C7600" t="s">
        <v>186</v>
      </c>
      <c r="D7600">
        <v>8</v>
      </c>
      <c r="E7600">
        <v>2</v>
      </c>
      <c r="F7600">
        <v>3</v>
      </c>
      <c r="G7600" t="s">
        <v>20802</v>
      </c>
      <c r="I7600" t="e">
        <f>TadawulFeed</f>
        <v>#NAME?</v>
      </c>
      <c r="K7600">
        <v>1.2032034198104699E+18</v>
      </c>
      <c r="L7600" t="s">
        <v>20803</v>
      </c>
    </row>
    <row r="7601" spans="1:12" x14ac:dyDescent="0.2">
      <c r="A7601" s="1">
        <v>43806.241400462961</v>
      </c>
      <c r="B7601" t="s">
        <v>1175</v>
      </c>
      <c r="D7601">
        <v>2</v>
      </c>
      <c r="E7601">
        <v>1</v>
      </c>
      <c r="F7601">
        <v>1</v>
      </c>
      <c r="G7601" t="s">
        <v>20804</v>
      </c>
      <c r="K7601">
        <v>1.2031892992078999E+18</v>
      </c>
      <c r="L7601" t="s">
        <v>20805</v>
      </c>
    </row>
    <row r="7602" spans="1:12" x14ac:dyDescent="0.2">
      <c r="A7602" s="1">
        <v>43806.235821759263</v>
      </c>
      <c r="B7602" t="s">
        <v>2125</v>
      </c>
      <c r="D7602">
        <v>0</v>
      </c>
      <c r="E7602">
        <v>0</v>
      </c>
      <c r="F7602">
        <v>0</v>
      </c>
      <c r="G7602" t="s">
        <v>20806</v>
      </c>
      <c r="K7602">
        <v>1.20318727490257E+18</v>
      </c>
      <c r="L7602" t="s">
        <v>20807</v>
      </c>
    </row>
    <row r="7603" spans="1:12" x14ac:dyDescent="0.2">
      <c r="A7603" s="1">
        <v>43806.232557870368</v>
      </c>
      <c r="B7603" t="s">
        <v>20808</v>
      </c>
      <c r="D7603">
        <v>0</v>
      </c>
      <c r="E7603">
        <v>0</v>
      </c>
      <c r="F7603">
        <v>2</v>
      </c>
      <c r="G7603" t="s">
        <v>20809</v>
      </c>
      <c r="K7603">
        <v>1.20318609218435E+18</v>
      </c>
      <c r="L7603" t="s">
        <v>20810</v>
      </c>
    </row>
    <row r="7604" spans="1:12" x14ac:dyDescent="0.2">
      <c r="A7604" s="1">
        <v>43806.197384259256</v>
      </c>
      <c r="B7604" t="s">
        <v>20811</v>
      </c>
      <c r="C7604" t="s">
        <v>20812</v>
      </c>
      <c r="D7604">
        <v>0</v>
      </c>
      <c r="E7604">
        <v>1</v>
      </c>
      <c r="F7604">
        <v>0</v>
      </c>
      <c r="G7604" t="s">
        <v>20813</v>
      </c>
      <c r="K7604">
        <v>1.2031733463026701E+18</v>
      </c>
      <c r="L7604" t="s">
        <v>20814</v>
      </c>
    </row>
    <row r="7605" spans="1:12" x14ac:dyDescent="0.2">
      <c r="A7605" s="1">
        <v>43806.191550925927</v>
      </c>
      <c r="B7605" t="s">
        <v>20815</v>
      </c>
      <c r="D7605">
        <v>0</v>
      </c>
      <c r="E7605">
        <v>0</v>
      </c>
      <c r="F7605">
        <v>0</v>
      </c>
      <c r="G7605" t="e">
        <f>OTVLebanon بعد إعلان حجم اكتتاب آرامكو السعوديه بد المسولين اللبناني بتصريحات نتوقع دعوه السعوديه وكم دوله لموتمر باريس من اجل دعم لبنان وانتم يامليرديرات لبنان ليش ماتدعمو بلدكم ليش الخليج مسول عن فسادكم وتغطيه سرقاتكم اليس لكم ارصده خياليه بالخارج ادعمو بنوك بلدكم بودايع بس</f>
        <v>#NAME?</v>
      </c>
      <c r="I7605" t="e">
        <f>OTVLebanon</f>
        <v>#NAME?</v>
      </c>
      <c r="K7605">
        <v>1.2031712322434199E+18</v>
      </c>
      <c r="L7605" t="s">
        <v>20816</v>
      </c>
    </row>
    <row r="7606" spans="1:12" x14ac:dyDescent="0.2">
      <c r="A7606" s="1">
        <v>43806.188611111109</v>
      </c>
      <c r="B7606" t="s">
        <v>20817</v>
      </c>
      <c r="D7606">
        <v>0</v>
      </c>
      <c r="E7606">
        <v>2</v>
      </c>
      <c r="F7606">
        <v>5</v>
      </c>
      <c r="G7606" t="s">
        <v>20818</v>
      </c>
      <c r="K7606">
        <v>1.20317016626526E+18</v>
      </c>
      <c r="L7606" t="s">
        <v>20819</v>
      </c>
    </row>
    <row r="7607" spans="1:12" x14ac:dyDescent="0.2">
      <c r="A7607" s="1">
        <v>43806.165949074071</v>
      </c>
      <c r="B7607" t="s">
        <v>20820</v>
      </c>
      <c r="D7607">
        <v>0</v>
      </c>
      <c r="E7607">
        <v>0</v>
      </c>
      <c r="F7607">
        <v>0</v>
      </c>
      <c r="G7607" t="s">
        <v>20821</v>
      </c>
      <c r="I7607" t="e">
        <f>ANB_BANK</f>
        <v>#NAME?</v>
      </c>
      <c r="K7607">
        <v>1.2031619565024499E+18</v>
      </c>
      <c r="L7607" t="s">
        <v>20822</v>
      </c>
    </row>
    <row r="7608" spans="1:12" x14ac:dyDescent="0.2">
      <c r="A7608" s="1">
        <v>43806.161770833336</v>
      </c>
      <c r="B7608" t="s">
        <v>17270</v>
      </c>
      <c r="D7608">
        <v>2</v>
      </c>
      <c r="E7608">
        <v>1</v>
      </c>
      <c r="F7608">
        <v>1</v>
      </c>
      <c r="G7608" t="s">
        <v>20823</v>
      </c>
      <c r="K7608">
        <v>1.2031604425055099E+18</v>
      </c>
      <c r="L7608" t="s">
        <v>20824</v>
      </c>
    </row>
    <row r="7609" spans="1:12" x14ac:dyDescent="0.2">
      <c r="A7609" s="1">
        <v>43806.142048611109</v>
      </c>
      <c r="B7609" t="s">
        <v>20825</v>
      </c>
      <c r="D7609">
        <v>1</v>
      </c>
      <c r="E7609">
        <v>1</v>
      </c>
      <c r="F7609">
        <v>1</v>
      </c>
      <c r="G7609" t="e">
        <f>AlinmaInvest شريكنا العزيز تم إيداع أسهم اكتتاب شركة آرامكو في محفظتك الاستثمارية كيف استطيع الوصول الى محفظتي</f>
        <v>#NAME?</v>
      </c>
      <c r="I7609" t="e">
        <f>AlinmaInvest</f>
        <v>#NAME?</v>
      </c>
      <c r="K7609">
        <v>1.20315329581826E+18</v>
      </c>
      <c r="L7609" t="s">
        <v>20826</v>
      </c>
    </row>
    <row r="7610" spans="1:12" x14ac:dyDescent="0.2">
      <c r="A7610" s="1">
        <v>43806.120393518519</v>
      </c>
      <c r="B7610" t="s">
        <v>20827</v>
      </c>
      <c r="D7610">
        <v>3</v>
      </c>
      <c r="E7610">
        <v>34</v>
      </c>
      <c r="F7610">
        <v>9</v>
      </c>
      <c r="G7610" t="s">
        <v>20828</v>
      </c>
      <c r="K7610">
        <v>1.2031454463712699E+18</v>
      </c>
      <c r="L7610" t="s">
        <v>20829</v>
      </c>
    </row>
    <row r="7611" spans="1:12" x14ac:dyDescent="0.2">
      <c r="A7611" s="1">
        <v>43806.102581018517</v>
      </c>
      <c r="B7611" t="s">
        <v>20830</v>
      </c>
      <c r="D7611">
        <v>1</v>
      </c>
      <c r="E7611">
        <v>0</v>
      </c>
      <c r="F7611">
        <v>0</v>
      </c>
      <c r="G7611" t="e">
        <f>AlinmaInvest السلام عليكم وصلت لي هذا رساله ولا فهمت شريكنا العزيز تم إيداع أسهم اكتتاب شركة آرامكو في محفظتك الاستثمارية</f>
        <v>#NAME?</v>
      </c>
      <c r="I7611" t="e">
        <f>AlinmaInvest</f>
        <v>#NAME?</v>
      </c>
      <c r="K7611">
        <v>1.2031389928726001E+18</v>
      </c>
      <c r="L7611" t="s">
        <v>20831</v>
      </c>
    </row>
    <row r="7612" spans="1:12" x14ac:dyDescent="0.2">
      <c r="A7612" s="1">
        <v>43806.090277777781</v>
      </c>
      <c r="B7612" t="s">
        <v>5644</v>
      </c>
      <c r="D7612">
        <v>4</v>
      </c>
      <c r="E7612">
        <v>1</v>
      </c>
      <c r="F7612">
        <v>7</v>
      </c>
      <c r="G7612" t="s">
        <v>20832</v>
      </c>
      <c r="K7612">
        <v>1.2031345319701701E+18</v>
      </c>
      <c r="L7612" t="s">
        <v>20833</v>
      </c>
    </row>
    <row r="7613" spans="1:12" x14ac:dyDescent="0.2">
      <c r="A7613" s="1">
        <v>43806.053287037037</v>
      </c>
      <c r="B7613" t="s">
        <v>20834</v>
      </c>
      <c r="D7613">
        <v>0</v>
      </c>
      <c r="E7613">
        <v>0</v>
      </c>
      <c r="F7613">
        <v>1</v>
      </c>
      <c r="G7613" t="s">
        <v>20835</v>
      </c>
      <c r="K7613">
        <v>1.20312112940736E+18</v>
      </c>
      <c r="L7613" t="s">
        <v>20836</v>
      </c>
    </row>
    <row r="7614" spans="1:12" x14ac:dyDescent="0.2">
      <c r="A7614" s="1">
        <v>43806.050474537034</v>
      </c>
      <c r="B7614" t="s">
        <v>20837</v>
      </c>
      <c r="D7614">
        <v>0</v>
      </c>
      <c r="E7614">
        <v>0</v>
      </c>
      <c r="F7614">
        <v>0</v>
      </c>
      <c r="G7614" t="s">
        <v>20838</v>
      </c>
      <c r="K7614">
        <v>1.2031201077965299E+18</v>
      </c>
      <c r="L7614" t="s">
        <v>20839</v>
      </c>
    </row>
    <row r="7615" spans="1:12" x14ac:dyDescent="0.2">
      <c r="A7615" s="1">
        <v>43806.047650462962</v>
      </c>
      <c r="B7615" t="s">
        <v>20840</v>
      </c>
      <c r="D7615">
        <v>1</v>
      </c>
      <c r="E7615">
        <v>1</v>
      </c>
      <c r="F7615">
        <v>0</v>
      </c>
      <c r="G7615" t="s">
        <v>20841</v>
      </c>
      <c r="K7615">
        <v>1.20311908343838E+18</v>
      </c>
      <c r="L7615" t="s">
        <v>20842</v>
      </c>
    </row>
    <row r="7616" spans="1:12" x14ac:dyDescent="0.2">
      <c r="A7616" s="1">
        <v>43806.043298611112</v>
      </c>
      <c r="B7616" t="s">
        <v>20843</v>
      </c>
      <c r="D7616">
        <v>0</v>
      </c>
      <c r="E7616">
        <v>0</v>
      </c>
      <c r="F7616">
        <v>0</v>
      </c>
      <c r="G7616" t="s">
        <v>20844</v>
      </c>
      <c r="K7616">
        <v>1.2031175101885E+18</v>
      </c>
      <c r="L7616" t="s">
        <v>20845</v>
      </c>
    </row>
    <row r="7617" spans="1:12" x14ac:dyDescent="0.2">
      <c r="A7617" s="1">
        <v>43806.036030092589</v>
      </c>
      <c r="B7617" t="s">
        <v>20846</v>
      </c>
      <c r="C7617" t="s">
        <v>20847</v>
      </c>
      <c r="D7617">
        <v>0</v>
      </c>
      <c r="E7617">
        <v>0</v>
      </c>
      <c r="F7617">
        <v>0</v>
      </c>
      <c r="G7617" t="s">
        <v>20848</v>
      </c>
      <c r="K7617">
        <v>1.2031148728395799E+18</v>
      </c>
      <c r="L7617" t="s">
        <v>20849</v>
      </c>
    </row>
    <row r="7618" spans="1:12" x14ac:dyDescent="0.2">
      <c r="A7618" s="1">
        <v>43806.031828703701</v>
      </c>
      <c r="B7618" t="s">
        <v>20850</v>
      </c>
      <c r="C7618" t="s">
        <v>20851</v>
      </c>
      <c r="D7618">
        <v>0</v>
      </c>
      <c r="E7618">
        <v>1</v>
      </c>
      <c r="F7618">
        <v>1</v>
      </c>
      <c r="G7618" t="s">
        <v>20852</v>
      </c>
      <c r="K7618">
        <v>1.2031133502988301E+18</v>
      </c>
      <c r="L7618" t="s">
        <v>20853</v>
      </c>
    </row>
    <row r="7619" spans="1:12" x14ac:dyDescent="0.2">
      <c r="A7619" s="1">
        <v>43806.03125</v>
      </c>
      <c r="B7619" t="s">
        <v>20854</v>
      </c>
      <c r="C7619" t="s">
        <v>20855</v>
      </c>
      <c r="D7619">
        <v>0</v>
      </c>
      <c r="E7619">
        <v>0</v>
      </c>
      <c r="F7619">
        <v>0</v>
      </c>
      <c r="G7619" t="s">
        <v>20856</v>
      </c>
      <c r="K7619">
        <v>1.2031131423997701E+18</v>
      </c>
      <c r="L7619" t="s">
        <v>20857</v>
      </c>
    </row>
    <row r="7620" spans="1:12" x14ac:dyDescent="0.2">
      <c r="A7620" s="1">
        <v>43806.028819444444</v>
      </c>
      <c r="B7620" t="s">
        <v>20858</v>
      </c>
      <c r="C7620" t="s">
        <v>20859</v>
      </c>
      <c r="D7620">
        <v>1</v>
      </c>
      <c r="E7620">
        <v>0</v>
      </c>
      <c r="F7620">
        <v>0</v>
      </c>
      <c r="G7620" t="s">
        <v>20860</v>
      </c>
      <c r="K7620">
        <v>1.20311226173853E+18</v>
      </c>
      <c r="L7620" t="s">
        <v>20861</v>
      </c>
    </row>
    <row r="7621" spans="1:12" x14ac:dyDescent="0.2">
      <c r="A7621" s="1">
        <v>43806.026574074072</v>
      </c>
      <c r="B7621" t="s">
        <v>20862</v>
      </c>
      <c r="C7621" t="s">
        <v>3455</v>
      </c>
      <c r="D7621">
        <v>1</v>
      </c>
      <c r="E7621">
        <v>0</v>
      </c>
      <c r="F7621">
        <v>0</v>
      </c>
      <c r="G7621" t="s">
        <v>20863</v>
      </c>
      <c r="K7621">
        <v>1.20311144849229E+18</v>
      </c>
      <c r="L7621" t="s">
        <v>20864</v>
      </c>
    </row>
    <row r="7622" spans="1:12" x14ac:dyDescent="0.2">
      <c r="A7622" s="1">
        <v>43806.026412037034</v>
      </c>
      <c r="B7622" t="s">
        <v>20865</v>
      </c>
      <c r="D7622">
        <v>0</v>
      </c>
      <c r="E7622">
        <v>0</v>
      </c>
      <c r="F7622">
        <v>0</v>
      </c>
      <c r="G7622" t="s">
        <v>20866</v>
      </c>
      <c r="K7622">
        <v>1.20311138784688E+18</v>
      </c>
      <c r="L7622" t="s">
        <v>20867</v>
      </c>
    </row>
    <row r="7623" spans="1:12" x14ac:dyDescent="0.2">
      <c r="A7623" s="1">
        <v>43806.021261574075</v>
      </c>
      <c r="B7623" t="s">
        <v>20868</v>
      </c>
      <c r="C7623" t="s">
        <v>323</v>
      </c>
      <c r="D7623">
        <v>0</v>
      </c>
      <c r="E7623">
        <v>2</v>
      </c>
      <c r="F7623">
        <v>1</v>
      </c>
      <c r="G7623" t="s">
        <v>20869</v>
      </c>
      <c r="K7623">
        <v>1.2031095225475799E+18</v>
      </c>
      <c r="L7623" t="s">
        <v>20870</v>
      </c>
    </row>
    <row r="7624" spans="1:12" x14ac:dyDescent="0.2">
      <c r="A7624" s="1">
        <v>43806.019687499997</v>
      </c>
      <c r="B7624" t="s">
        <v>20871</v>
      </c>
      <c r="D7624">
        <v>0</v>
      </c>
      <c r="E7624">
        <v>0</v>
      </c>
      <c r="F7624">
        <v>0</v>
      </c>
      <c r="G7624" t="s">
        <v>20872</v>
      </c>
      <c r="J7624" t="s">
        <v>20873</v>
      </c>
      <c r="K7624">
        <v>1.20310895006285E+18</v>
      </c>
      <c r="L7624" t="s">
        <v>20874</v>
      </c>
    </row>
    <row r="7625" spans="1:12" x14ac:dyDescent="0.2">
      <c r="A7625" s="1">
        <v>43806.01803240741</v>
      </c>
      <c r="B7625" t="s">
        <v>20875</v>
      </c>
      <c r="C7625" t="s">
        <v>20855</v>
      </c>
      <c r="D7625">
        <v>1</v>
      </c>
      <c r="E7625">
        <v>0</v>
      </c>
      <c r="F7625">
        <v>0</v>
      </c>
      <c r="G7625" t="s">
        <v>20876</v>
      </c>
      <c r="K7625">
        <v>1.2031083518167199E+18</v>
      </c>
      <c r="L7625" t="s">
        <v>20877</v>
      </c>
    </row>
    <row r="7626" spans="1:12" x14ac:dyDescent="0.2">
      <c r="A7626" s="1">
        <v>43806.017881944441</v>
      </c>
      <c r="B7626" t="s">
        <v>20878</v>
      </c>
      <c r="D7626">
        <v>0</v>
      </c>
      <c r="E7626">
        <v>4</v>
      </c>
      <c r="F7626">
        <v>7</v>
      </c>
      <c r="G7626" t="s">
        <v>20879</v>
      </c>
      <c r="K7626">
        <v>1.2031082993208399E+18</v>
      </c>
      <c r="L7626" t="s">
        <v>20880</v>
      </c>
    </row>
    <row r="7627" spans="1:12" x14ac:dyDescent="0.2">
      <c r="A7627" s="1">
        <v>43806.017175925925</v>
      </c>
      <c r="B7627" t="s">
        <v>20881</v>
      </c>
      <c r="D7627">
        <v>0</v>
      </c>
      <c r="E7627">
        <v>0</v>
      </c>
      <c r="F7627">
        <v>3</v>
      </c>
      <c r="G7627" t="s">
        <v>20882</v>
      </c>
      <c r="J7627" t="s">
        <v>20883</v>
      </c>
      <c r="K7627">
        <v>1.2031080404734799E+18</v>
      </c>
      <c r="L7627" t="s">
        <v>20884</v>
      </c>
    </row>
    <row r="7628" spans="1:12" x14ac:dyDescent="0.2">
      <c r="A7628" s="1">
        <v>43806.016550925924</v>
      </c>
      <c r="B7628" t="s">
        <v>7890</v>
      </c>
      <c r="D7628">
        <v>0</v>
      </c>
      <c r="E7628">
        <v>2</v>
      </c>
      <c r="F7628">
        <v>2</v>
      </c>
      <c r="G7628" t="s">
        <v>20885</v>
      </c>
      <c r="K7628">
        <v>1.2031078167115599E+18</v>
      </c>
      <c r="L7628" t="s">
        <v>20886</v>
      </c>
    </row>
    <row r="7629" spans="1:12" x14ac:dyDescent="0.2">
      <c r="A7629" s="1">
        <v>43806.016319444447</v>
      </c>
      <c r="B7629" t="s">
        <v>20887</v>
      </c>
      <c r="D7629">
        <v>0</v>
      </c>
      <c r="E7629">
        <v>0</v>
      </c>
      <c r="F7629">
        <v>0</v>
      </c>
      <c r="G7629" t="s">
        <v>20888</v>
      </c>
      <c r="K7629">
        <v>1.2031077328842601E+18</v>
      </c>
      <c r="L7629" t="s">
        <v>20889</v>
      </c>
    </row>
    <row r="7630" spans="1:12" x14ac:dyDescent="0.2">
      <c r="A7630" s="1">
        <v>43806.015960648147</v>
      </c>
      <c r="B7630" t="s">
        <v>20890</v>
      </c>
      <c r="C7630" t="s">
        <v>393</v>
      </c>
      <c r="D7630">
        <v>0</v>
      </c>
      <c r="E7630">
        <v>0</v>
      </c>
      <c r="F7630">
        <v>0</v>
      </c>
      <c r="G7630" t="s">
        <v>20891</v>
      </c>
      <c r="K7630">
        <v>1.20310760305373E+18</v>
      </c>
      <c r="L7630" t="s">
        <v>20892</v>
      </c>
    </row>
    <row r="7631" spans="1:12" x14ac:dyDescent="0.2">
      <c r="A7631" s="1">
        <v>43806.014456018522</v>
      </c>
      <c r="B7631" t="s">
        <v>20893</v>
      </c>
      <c r="D7631">
        <v>0</v>
      </c>
      <c r="E7631">
        <v>0</v>
      </c>
      <c r="F7631">
        <v>0</v>
      </c>
      <c r="G7631" t="s">
        <v>20894</v>
      </c>
      <c r="K7631">
        <v>1.2031070575048599E+18</v>
      </c>
      <c r="L7631" t="s">
        <v>20895</v>
      </c>
    </row>
    <row r="7632" spans="1:12" x14ac:dyDescent="0.2">
      <c r="A7632" s="1">
        <v>43806.01357638889</v>
      </c>
      <c r="B7632" t="s">
        <v>20896</v>
      </c>
      <c r="D7632">
        <v>3</v>
      </c>
      <c r="E7632">
        <v>0</v>
      </c>
      <c r="F7632">
        <v>1</v>
      </c>
      <c r="G7632" t="s">
        <v>20897</v>
      </c>
      <c r="K7632">
        <v>1.20310673928718E+18</v>
      </c>
      <c r="L7632" t="s">
        <v>20898</v>
      </c>
    </row>
    <row r="7633" spans="1:12" x14ac:dyDescent="0.2">
      <c r="A7633" s="1">
        <v>43806.012881944444</v>
      </c>
      <c r="B7633" t="s">
        <v>20899</v>
      </c>
      <c r="D7633">
        <v>2</v>
      </c>
      <c r="E7633">
        <v>0</v>
      </c>
      <c r="F7633">
        <v>0</v>
      </c>
      <c r="G7633" t="s">
        <v>20900</v>
      </c>
      <c r="K7633">
        <v>1.2031064864797199E+18</v>
      </c>
      <c r="L7633" t="s">
        <v>20901</v>
      </c>
    </row>
    <row r="7634" spans="1:12" x14ac:dyDescent="0.2">
      <c r="A7634" s="1">
        <v>43806.011979166666</v>
      </c>
      <c r="B7634" t="s">
        <v>20902</v>
      </c>
      <c r="D7634">
        <v>1</v>
      </c>
      <c r="E7634">
        <v>1</v>
      </c>
      <c r="F7634">
        <v>1</v>
      </c>
      <c r="G7634" t="s">
        <v>20903</v>
      </c>
      <c r="I7634" t="e">
        <f>NuttinButtNet69</f>
        <v>#NAME?</v>
      </c>
      <c r="J7634" t="s">
        <v>20904</v>
      </c>
      <c r="K7634">
        <v>1.20310615757491E+18</v>
      </c>
      <c r="L7634" t="s">
        <v>20905</v>
      </c>
    </row>
    <row r="7635" spans="1:12" x14ac:dyDescent="0.2">
      <c r="A7635" s="1">
        <v>43806.011944444443</v>
      </c>
      <c r="B7635" t="s">
        <v>20906</v>
      </c>
      <c r="D7635">
        <v>4</v>
      </c>
      <c r="E7635">
        <v>1</v>
      </c>
      <c r="F7635">
        <v>1</v>
      </c>
      <c r="G7635" t="s">
        <v>20907</v>
      </c>
      <c r="K7635">
        <v>1.20310614498367E+18</v>
      </c>
      <c r="L7635" t="s">
        <v>20908</v>
      </c>
    </row>
    <row r="7636" spans="1:12" x14ac:dyDescent="0.2">
      <c r="A7636" s="1">
        <v>43806.006932870368</v>
      </c>
      <c r="B7636" t="s">
        <v>20855</v>
      </c>
      <c r="D7636">
        <v>4</v>
      </c>
      <c r="E7636">
        <v>0</v>
      </c>
      <c r="F7636">
        <v>1</v>
      </c>
      <c r="G7636" t="s">
        <v>20909</v>
      </c>
      <c r="K7636">
        <v>1.2031043286696699E+18</v>
      </c>
      <c r="L7636" t="s">
        <v>20910</v>
      </c>
    </row>
    <row r="7637" spans="1:12" x14ac:dyDescent="0.2">
      <c r="A7637" s="1">
        <v>43806.002349537041</v>
      </c>
      <c r="B7637" t="s">
        <v>20911</v>
      </c>
      <c r="D7637">
        <v>0</v>
      </c>
      <c r="E7637">
        <v>1</v>
      </c>
      <c r="F7637">
        <v>5</v>
      </c>
      <c r="G7637" t="s">
        <v>20912</v>
      </c>
      <c r="K7637">
        <v>1.2031026673477701E+18</v>
      </c>
      <c r="L7637" t="s">
        <v>20913</v>
      </c>
    </row>
    <row r="7638" spans="1:12" x14ac:dyDescent="0.2">
      <c r="A7638" s="1">
        <v>43805.99927083333</v>
      </c>
      <c r="B7638" t="s">
        <v>18377</v>
      </c>
      <c r="D7638">
        <v>0</v>
      </c>
      <c r="E7638">
        <v>0</v>
      </c>
      <c r="F7638">
        <v>0</v>
      </c>
      <c r="G7638" t="s">
        <v>20914</v>
      </c>
      <c r="K7638">
        <v>1.2031015533951501E+18</v>
      </c>
      <c r="L7638" t="s">
        <v>20915</v>
      </c>
    </row>
    <row r="7639" spans="1:12" x14ac:dyDescent="0.2">
      <c r="A7639" s="1">
        <v>43805.999074074076</v>
      </c>
      <c r="B7639" t="s">
        <v>8885</v>
      </c>
      <c r="D7639">
        <v>0</v>
      </c>
      <c r="E7639">
        <v>0</v>
      </c>
      <c r="F7639">
        <v>0</v>
      </c>
      <c r="G7639" t="s">
        <v>20916</v>
      </c>
      <c r="K7639">
        <v>1.203101480452E+18</v>
      </c>
      <c r="L7639" t="s">
        <v>20917</v>
      </c>
    </row>
    <row r="7640" spans="1:12" x14ac:dyDescent="0.2">
      <c r="A7640" s="1">
        <v>43805.998078703706</v>
      </c>
      <c r="B7640" t="s">
        <v>2073</v>
      </c>
      <c r="C7640" t="s">
        <v>323</v>
      </c>
      <c r="D7640">
        <v>3</v>
      </c>
      <c r="E7640">
        <v>1</v>
      </c>
      <c r="F7640">
        <v>2</v>
      </c>
      <c r="G7640" t="s">
        <v>20918</v>
      </c>
      <c r="K7640">
        <v>1.20310112248898E+18</v>
      </c>
      <c r="L7640" t="s">
        <v>20919</v>
      </c>
    </row>
    <row r="7641" spans="1:12" x14ac:dyDescent="0.2">
      <c r="A7641" s="1">
        <v>43805.994479166664</v>
      </c>
      <c r="B7641" t="s">
        <v>20920</v>
      </c>
      <c r="D7641">
        <v>2</v>
      </c>
      <c r="E7641">
        <v>1</v>
      </c>
      <c r="F7641">
        <v>2</v>
      </c>
      <c r="G7641" t="s">
        <v>20921</v>
      </c>
      <c r="K7641">
        <v>1.2030998155691699E+18</v>
      </c>
      <c r="L7641" t="s">
        <v>20922</v>
      </c>
    </row>
    <row r="7642" spans="1:12" x14ac:dyDescent="0.2">
      <c r="A7642" s="1">
        <v>43805.992881944447</v>
      </c>
      <c r="B7642" t="s">
        <v>20923</v>
      </c>
      <c r="C7642" t="s">
        <v>20924</v>
      </c>
      <c r="D7642">
        <v>1</v>
      </c>
      <c r="E7642">
        <v>0</v>
      </c>
      <c r="F7642">
        <v>1</v>
      </c>
      <c r="G7642" t="s">
        <v>20925</v>
      </c>
      <c r="K7642">
        <v>1.20309923777024E+18</v>
      </c>
      <c r="L7642" t="s">
        <v>20926</v>
      </c>
    </row>
    <row r="7643" spans="1:12" x14ac:dyDescent="0.2">
      <c r="A7643" s="1">
        <v>43805.991215277776</v>
      </c>
      <c r="B7643" t="s">
        <v>17925</v>
      </c>
      <c r="D7643">
        <v>2</v>
      </c>
      <c r="E7643">
        <v>2</v>
      </c>
      <c r="F7643">
        <v>4</v>
      </c>
      <c r="G7643" t="s">
        <v>20927</v>
      </c>
      <c r="I7643" t="e">
        <f>Saudi_Aramco</f>
        <v>#NAME?</v>
      </c>
      <c r="K7643">
        <v>1.20309863598834E+18</v>
      </c>
      <c r="L7643" t="s">
        <v>20928</v>
      </c>
    </row>
    <row r="7644" spans="1:12" x14ac:dyDescent="0.2">
      <c r="A7644" s="1">
        <v>43805.98814814815</v>
      </c>
      <c r="B7644" t="s">
        <v>20929</v>
      </c>
      <c r="C7644" t="s">
        <v>20847</v>
      </c>
      <c r="D7644">
        <v>0</v>
      </c>
      <c r="E7644">
        <v>0</v>
      </c>
      <c r="F7644">
        <v>0</v>
      </c>
      <c r="G7644" t="s">
        <v>20930</v>
      </c>
      <c r="K7644">
        <v>1.20309752354561E+18</v>
      </c>
      <c r="L7644" t="s">
        <v>20931</v>
      </c>
    </row>
    <row r="7645" spans="1:12" x14ac:dyDescent="0.2">
      <c r="A7645" s="1">
        <v>43805.984583333331</v>
      </c>
      <c r="B7645" t="s">
        <v>20932</v>
      </c>
      <c r="D7645">
        <v>0</v>
      </c>
      <c r="E7645">
        <v>2</v>
      </c>
      <c r="F7645">
        <v>2</v>
      </c>
      <c r="G7645" t="s">
        <v>20933</v>
      </c>
      <c r="K7645">
        <v>1.2030962326520901E+18</v>
      </c>
      <c r="L7645" t="s">
        <v>20934</v>
      </c>
    </row>
    <row r="7646" spans="1:12" x14ac:dyDescent="0.2">
      <c r="A7646" s="1">
        <v>43805.982951388891</v>
      </c>
      <c r="B7646" t="s">
        <v>5114</v>
      </c>
      <c r="D7646">
        <v>0</v>
      </c>
      <c r="E7646">
        <v>0</v>
      </c>
      <c r="F7646">
        <v>0</v>
      </c>
      <c r="G7646" t="s">
        <v>20935</v>
      </c>
      <c r="K7646">
        <v>1.20309563960685E+18</v>
      </c>
      <c r="L7646" t="s">
        <v>20936</v>
      </c>
    </row>
    <row r="7647" spans="1:12" x14ac:dyDescent="0.2">
      <c r="A7647" s="1">
        <v>43805.982175925928</v>
      </c>
      <c r="B7647" t="s">
        <v>18286</v>
      </c>
      <c r="D7647">
        <v>0</v>
      </c>
      <c r="E7647">
        <v>1</v>
      </c>
      <c r="F7647">
        <v>1</v>
      </c>
      <c r="G7647" t="s">
        <v>20937</v>
      </c>
      <c r="K7647">
        <v>1.2030953592554299E+18</v>
      </c>
      <c r="L7647" t="s">
        <v>20938</v>
      </c>
    </row>
    <row r="7648" spans="1:12" x14ac:dyDescent="0.2">
      <c r="A7648" s="1">
        <v>43805.980509259258</v>
      </c>
      <c r="B7648" t="s">
        <v>20939</v>
      </c>
      <c r="C7648" t="s">
        <v>2828</v>
      </c>
      <c r="D7648">
        <v>0</v>
      </c>
      <c r="E7648">
        <v>0</v>
      </c>
      <c r="F7648">
        <v>0</v>
      </c>
      <c r="G7648" t="s">
        <v>20940</v>
      </c>
      <c r="K7648">
        <v>1.20309475539731E+18</v>
      </c>
      <c r="L7648" t="s">
        <v>20941</v>
      </c>
    </row>
    <row r="7649" spans="1:12" x14ac:dyDescent="0.2">
      <c r="A7649" s="1">
        <v>43805.979861111111</v>
      </c>
      <c r="B7649" t="s">
        <v>20942</v>
      </c>
      <c r="C7649" t="s">
        <v>20847</v>
      </c>
      <c r="D7649">
        <v>0</v>
      </c>
      <c r="E7649">
        <v>0</v>
      </c>
      <c r="F7649">
        <v>0</v>
      </c>
      <c r="G7649" t="s">
        <v>20943</v>
      </c>
      <c r="K7649">
        <v>1.20309452040304E+18</v>
      </c>
      <c r="L7649" t="s">
        <v>20944</v>
      </c>
    </row>
    <row r="7650" spans="1:12" x14ac:dyDescent="0.2">
      <c r="A7650" s="1">
        <v>43805.979074074072</v>
      </c>
      <c r="B7650" t="s">
        <v>20945</v>
      </c>
      <c r="D7650">
        <v>1</v>
      </c>
      <c r="E7650">
        <v>0</v>
      </c>
      <c r="F7650">
        <v>1</v>
      </c>
      <c r="G7650" t="s">
        <v>20946</v>
      </c>
      <c r="J7650" t="s">
        <v>20947</v>
      </c>
      <c r="K7650">
        <v>1.20309423250595E+18</v>
      </c>
      <c r="L7650" t="s">
        <v>20948</v>
      </c>
    </row>
    <row r="7651" spans="1:12" x14ac:dyDescent="0.2">
      <c r="A7651" s="1">
        <v>43805.974456018521</v>
      </c>
      <c r="B7651" t="s">
        <v>20949</v>
      </c>
      <c r="D7651">
        <v>0</v>
      </c>
      <c r="E7651">
        <v>1</v>
      </c>
      <c r="F7651">
        <v>1</v>
      </c>
      <c r="G7651" t="s">
        <v>20950</v>
      </c>
      <c r="K7651">
        <v>1.2030925594484201E+18</v>
      </c>
      <c r="L7651" t="s">
        <v>20951</v>
      </c>
    </row>
    <row r="7652" spans="1:12" x14ac:dyDescent="0.2">
      <c r="A7652" s="1">
        <v>43805.972673611112</v>
      </c>
      <c r="B7652" t="s">
        <v>20952</v>
      </c>
      <c r="C7652" t="s">
        <v>20953</v>
      </c>
      <c r="D7652">
        <v>1</v>
      </c>
      <c r="E7652">
        <v>0</v>
      </c>
      <c r="F7652">
        <v>0</v>
      </c>
      <c r="G7652" t="s">
        <v>20954</v>
      </c>
      <c r="K7652">
        <v>1.2030919135130701E+18</v>
      </c>
      <c r="L7652" t="s">
        <v>20955</v>
      </c>
    </row>
    <row r="7653" spans="1:12" x14ac:dyDescent="0.2">
      <c r="A7653" s="1">
        <v>43805.970185185186</v>
      </c>
      <c r="B7653" t="s">
        <v>20956</v>
      </c>
      <c r="D7653">
        <v>0</v>
      </c>
      <c r="E7653">
        <v>0</v>
      </c>
      <c r="F7653">
        <v>0</v>
      </c>
      <c r="G7653" t="s">
        <v>20957</v>
      </c>
      <c r="K7653">
        <v>1.2030910110540001E+18</v>
      </c>
      <c r="L7653" t="s">
        <v>20958</v>
      </c>
    </row>
    <row r="7654" spans="1:12" x14ac:dyDescent="0.2">
      <c r="A7654" s="1">
        <v>43805.965775462966</v>
      </c>
      <c r="B7654" t="s">
        <v>393</v>
      </c>
      <c r="D7654">
        <v>30</v>
      </c>
      <c r="E7654">
        <v>2</v>
      </c>
      <c r="F7654">
        <v>18</v>
      </c>
      <c r="G7654" t="s">
        <v>20959</v>
      </c>
      <c r="K7654">
        <v>1.2030894151423301E+18</v>
      </c>
      <c r="L7654" t="s">
        <v>20960</v>
      </c>
    </row>
    <row r="7655" spans="1:12" x14ac:dyDescent="0.2">
      <c r="A7655" s="1">
        <v>43805.964930555558</v>
      </c>
      <c r="B7655" t="s">
        <v>20961</v>
      </c>
      <c r="D7655">
        <v>1</v>
      </c>
      <c r="E7655">
        <v>3</v>
      </c>
      <c r="F7655">
        <v>27</v>
      </c>
      <c r="G7655" t="s">
        <v>20962</v>
      </c>
      <c r="K7655">
        <v>1.20308911044707E+18</v>
      </c>
      <c r="L7655" t="s">
        <v>20963</v>
      </c>
    </row>
    <row r="7656" spans="1:12" x14ac:dyDescent="0.2">
      <c r="A7656" s="1">
        <v>43805.963229166664</v>
      </c>
      <c r="B7656" t="s">
        <v>20964</v>
      </c>
      <c r="D7656">
        <v>0</v>
      </c>
      <c r="E7656">
        <v>6</v>
      </c>
      <c r="F7656">
        <v>1</v>
      </c>
      <c r="G7656" t="s">
        <v>20965</v>
      </c>
      <c r="K7656">
        <v>1.2030884935111501E+18</v>
      </c>
      <c r="L7656" t="s">
        <v>20966</v>
      </c>
    </row>
    <row r="7657" spans="1:12" x14ac:dyDescent="0.2">
      <c r="A7657" s="1">
        <v>43805.960231481484</v>
      </c>
      <c r="B7657" t="s">
        <v>20967</v>
      </c>
      <c r="C7657" t="s">
        <v>323</v>
      </c>
      <c r="D7657">
        <v>0</v>
      </c>
      <c r="E7657">
        <v>0</v>
      </c>
      <c r="F7657">
        <v>0</v>
      </c>
      <c r="G7657" t="s">
        <v>20968</v>
      </c>
      <c r="K7657">
        <v>1.2030874044432799E+18</v>
      </c>
      <c r="L7657" t="s">
        <v>20969</v>
      </c>
    </row>
    <row r="7658" spans="1:12" x14ac:dyDescent="0.2">
      <c r="A7658" s="1">
        <v>43805.954247685186</v>
      </c>
      <c r="B7658" t="s">
        <v>20970</v>
      </c>
      <c r="C7658" t="s">
        <v>7082</v>
      </c>
      <c r="D7658">
        <v>1</v>
      </c>
      <c r="E7658">
        <v>0</v>
      </c>
      <c r="F7658">
        <v>0</v>
      </c>
      <c r="G7658" t="s">
        <v>20971</v>
      </c>
      <c r="K7658">
        <v>1.2030852362356201E+18</v>
      </c>
      <c r="L7658" t="s">
        <v>20972</v>
      </c>
    </row>
    <row r="7659" spans="1:12" x14ac:dyDescent="0.2">
      <c r="A7659" s="1">
        <v>43805.954108796293</v>
      </c>
      <c r="B7659" t="s">
        <v>20973</v>
      </c>
      <c r="D7659">
        <v>1</v>
      </c>
      <c r="E7659">
        <v>0</v>
      </c>
      <c r="F7659">
        <v>0</v>
      </c>
      <c r="G7659" t="s">
        <v>20974</v>
      </c>
      <c r="K7659">
        <v>1.2030851874264599E+18</v>
      </c>
      <c r="L7659" t="s">
        <v>20975</v>
      </c>
    </row>
    <row r="7660" spans="1:12" x14ac:dyDescent="0.2">
      <c r="A7660" s="1">
        <v>43805.953449074077</v>
      </c>
      <c r="B7660" t="s">
        <v>554</v>
      </c>
      <c r="C7660" t="s">
        <v>13163</v>
      </c>
      <c r="D7660">
        <v>1</v>
      </c>
      <c r="E7660">
        <v>0</v>
      </c>
      <c r="F7660">
        <v>0</v>
      </c>
      <c r="G7660" t="s">
        <v>20976</v>
      </c>
      <c r="K7660">
        <v>1.2030849487286899E+18</v>
      </c>
      <c r="L7660" t="s">
        <v>20977</v>
      </c>
    </row>
    <row r="7661" spans="1:12" x14ac:dyDescent="0.2">
      <c r="A7661" s="1">
        <v>43805.951851851853</v>
      </c>
      <c r="B7661" t="s">
        <v>20956</v>
      </c>
      <c r="D7661">
        <v>0</v>
      </c>
      <c r="E7661">
        <v>0</v>
      </c>
      <c r="F7661">
        <v>0</v>
      </c>
      <c r="G7661" t="s">
        <v>20957</v>
      </c>
      <c r="K7661">
        <v>1.2030843692771899E+18</v>
      </c>
      <c r="L7661" t="s">
        <v>20978</v>
      </c>
    </row>
    <row r="7662" spans="1:12" x14ac:dyDescent="0.2">
      <c r="A7662" s="1">
        <v>43805.947638888887</v>
      </c>
      <c r="B7662" t="s">
        <v>20979</v>
      </c>
      <c r="D7662">
        <v>0</v>
      </c>
      <c r="E7662">
        <v>0</v>
      </c>
      <c r="F7662">
        <v>0</v>
      </c>
      <c r="G7662" t="s">
        <v>20980</v>
      </c>
      <c r="K7662">
        <v>1.203082844224E+18</v>
      </c>
      <c r="L7662" t="s">
        <v>20981</v>
      </c>
    </row>
    <row r="7663" spans="1:12" x14ac:dyDescent="0.2">
      <c r="A7663" s="1">
        <v>43805.945613425924</v>
      </c>
      <c r="B7663" t="s">
        <v>20982</v>
      </c>
      <c r="D7663">
        <v>0</v>
      </c>
      <c r="E7663">
        <v>0</v>
      </c>
      <c r="F7663">
        <v>1</v>
      </c>
      <c r="G7663" t="s">
        <v>20983</v>
      </c>
      <c r="K7663">
        <v>1.2030821082536901E+18</v>
      </c>
      <c r="L7663" t="s">
        <v>20984</v>
      </c>
    </row>
    <row r="7664" spans="1:12" x14ac:dyDescent="0.2">
      <c r="A7664" s="1">
        <v>43805.945497685185</v>
      </c>
      <c r="B7664" t="s">
        <v>20985</v>
      </c>
      <c r="D7664">
        <v>0</v>
      </c>
      <c r="E7664">
        <v>0</v>
      </c>
      <c r="F7664">
        <v>0</v>
      </c>
      <c r="G7664" t="s">
        <v>20986</v>
      </c>
      <c r="K7664">
        <v>1.2030820684917299E+18</v>
      </c>
      <c r="L7664" t="s">
        <v>20987</v>
      </c>
    </row>
    <row r="7665" spans="1:12" x14ac:dyDescent="0.2">
      <c r="A7665" s="1">
        <v>43805.945173611108</v>
      </c>
      <c r="B7665" t="s">
        <v>2975</v>
      </c>
      <c r="D7665">
        <v>1</v>
      </c>
      <c r="E7665">
        <v>0</v>
      </c>
      <c r="F7665">
        <v>0</v>
      </c>
      <c r="G7665" t="s">
        <v>20988</v>
      </c>
      <c r="K7665">
        <v>1.2030819493861E+18</v>
      </c>
      <c r="L7665" t="s">
        <v>20989</v>
      </c>
    </row>
    <row r="7666" spans="1:12" x14ac:dyDescent="0.2">
      <c r="A7666" s="1">
        <v>43805.943935185183</v>
      </c>
      <c r="B7666" t="s">
        <v>20990</v>
      </c>
      <c r="D7666">
        <v>3</v>
      </c>
      <c r="E7666">
        <v>0</v>
      </c>
      <c r="F7666">
        <v>1</v>
      </c>
      <c r="G7666" t="s">
        <v>20991</v>
      </c>
      <c r="K7666">
        <v>1.20308150093105E+18</v>
      </c>
      <c r="L7666" t="s">
        <v>20992</v>
      </c>
    </row>
    <row r="7667" spans="1:12" x14ac:dyDescent="0.2">
      <c r="A7667" s="1">
        <v>43805.943078703705</v>
      </c>
      <c r="B7667" t="s">
        <v>20048</v>
      </c>
      <c r="D7667">
        <v>3</v>
      </c>
      <c r="E7667">
        <v>0</v>
      </c>
      <c r="F7667">
        <v>0</v>
      </c>
      <c r="G7667" t="s">
        <v>20993</v>
      </c>
      <c r="K7667">
        <v>1.20308119062803E+18</v>
      </c>
      <c r="L7667" t="s">
        <v>20994</v>
      </c>
    </row>
    <row r="7668" spans="1:12" x14ac:dyDescent="0.2">
      <c r="A7668" s="1">
        <v>43805.941030092596</v>
      </c>
      <c r="B7668" t="s">
        <v>20995</v>
      </c>
      <c r="D7668">
        <v>1</v>
      </c>
      <c r="E7668">
        <v>0</v>
      </c>
      <c r="F7668">
        <v>0</v>
      </c>
      <c r="G7668" t="s">
        <v>20996</v>
      </c>
      <c r="K7668">
        <v>1.20308044884029E+18</v>
      </c>
      <c r="L7668" t="s">
        <v>20997</v>
      </c>
    </row>
    <row r="7669" spans="1:12" x14ac:dyDescent="0.2">
      <c r="A7669" s="1">
        <v>43805.940729166665</v>
      </c>
      <c r="B7669" t="s">
        <v>20998</v>
      </c>
      <c r="D7669">
        <v>0</v>
      </c>
      <c r="E7669">
        <v>2</v>
      </c>
      <c r="F7669">
        <v>0</v>
      </c>
      <c r="G7669" t="s">
        <v>20999</v>
      </c>
      <c r="K7669">
        <v>1.2030803385300101E+18</v>
      </c>
      <c r="L7669" t="s">
        <v>21000</v>
      </c>
    </row>
    <row r="7670" spans="1:12" x14ac:dyDescent="0.2">
      <c r="A7670" s="1">
        <v>43805.938506944447</v>
      </c>
      <c r="B7670" t="s">
        <v>9247</v>
      </c>
      <c r="D7670">
        <v>0</v>
      </c>
      <c r="E7670">
        <v>0</v>
      </c>
      <c r="F7670">
        <v>0</v>
      </c>
      <c r="G7670" t="s">
        <v>21001</v>
      </c>
      <c r="K7670">
        <v>1.2030795344819799E+18</v>
      </c>
      <c r="L7670" t="s">
        <v>21002</v>
      </c>
    </row>
    <row r="7671" spans="1:12" x14ac:dyDescent="0.2">
      <c r="A7671" s="1">
        <v>43805.934270833335</v>
      </c>
      <c r="B7671" t="s">
        <v>641</v>
      </c>
      <c r="D7671">
        <v>2</v>
      </c>
      <c r="E7671">
        <v>8</v>
      </c>
      <c r="F7671">
        <v>9</v>
      </c>
      <c r="G7671" t="s">
        <v>21003</v>
      </c>
      <c r="K7671">
        <v>1.20307799985747E+18</v>
      </c>
      <c r="L7671" t="s">
        <v>21004</v>
      </c>
    </row>
    <row r="7672" spans="1:12" x14ac:dyDescent="0.2">
      <c r="A7672" s="1">
        <v>43805.934166666666</v>
      </c>
      <c r="B7672" t="s">
        <v>21005</v>
      </c>
      <c r="D7672">
        <v>2</v>
      </c>
      <c r="E7672">
        <v>0</v>
      </c>
      <c r="F7672">
        <v>4</v>
      </c>
      <c r="G7672" t="s">
        <v>21006</v>
      </c>
      <c r="K7672">
        <v>1.2030779601793001E+18</v>
      </c>
      <c r="L7672" t="s">
        <v>21007</v>
      </c>
    </row>
    <row r="7673" spans="1:12" x14ac:dyDescent="0.2">
      <c r="A7673" s="1">
        <v>43805.933553240742</v>
      </c>
      <c r="B7673" t="s">
        <v>21008</v>
      </c>
      <c r="D7673">
        <v>0</v>
      </c>
      <c r="E7673">
        <v>1</v>
      </c>
      <c r="F7673">
        <v>1</v>
      </c>
      <c r="G7673" t="s">
        <v>21009</v>
      </c>
      <c r="K7673">
        <v>1.2030777365935201E+18</v>
      </c>
      <c r="L7673" t="s">
        <v>21010</v>
      </c>
    </row>
    <row r="7674" spans="1:12" x14ac:dyDescent="0.2">
      <c r="A7674" s="1">
        <v>43805.930798611109</v>
      </c>
      <c r="B7674" t="s">
        <v>21011</v>
      </c>
      <c r="C7674" t="s">
        <v>19477</v>
      </c>
      <c r="D7674">
        <v>0</v>
      </c>
      <c r="E7674">
        <v>0</v>
      </c>
      <c r="F7674">
        <v>0</v>
      </c>
      <c r="G7674" t="s">
        <v>21012</v>
      </c>
      <c r="K7674">
        <v>1.2030767399514099E+18</v>
      </c>
      <c r="L7674" t="s">
        <v>21013</v>
      </c>
    </row>
    <row r="7675" spans="1:12" x14ac:dyDescent="0.2">
      <c r="A7675" s="1">
        <v>43805.930578703701</v>
      </c>
      <c r="B7675" t="s">
        <v>21014</v>
      </c>
      <c r="D7675">
        <v>0</v>
      </c>
      <c r="E7675">
        <v>1</v>
      </c>
      <c r="F7675">
        <v>6</v>
      </c>
      <c r="G7675" t="s">
        <v>21015</v>
      </c>
      <c r="K7675">
        <v>1.20307666171086E+18</v>
      </c>
      <c r="L7675" t="s">
        <v>21016</v>
      </c>
    </row>
    <row r="7676" spans="1:12" x14ac:dyDescent="0.2">
      <c r="A7676" s="1">
        <v>43805.930428240739</v>
      </c>
      <c r="B7676" t="s">
        <v>21017</v>
      </c>
      <c r="C7676" t="s">
        <v>18218</v>
      </c>
      <c r="D7676">
        <v>0</v>
      </c>
      <c r="E7676">
        <v>0</v>
      </c>
      <c r="F7676">
        <v>0</v>
      </c>
      <c r="G7676" t="s">
        <v>21018</v>
      </c>
      <c r="K7676">
        <v>1.20307660625376E+18</v>
      </c>
      <c r="L7676" t="s">
        <v>21019</v>
      </c>
    </row>
    <row r="7677" spans="1:12" x14ac:dyDescent="0.2">
      <c r="A7677" s="1">
        <v>43805.930393518516</v>
      </c>
      <c r="B7677" t="s">
        <v>21020</v>
      </c>
      <c r="D7677">
        <v>0</v>
      </c>
      <c r="E7677">
        <v>0</v>
      </c>
      <c r="F7677">
        <v>0</v>
      </c>
      <c r="G7677" t="s">
        <v>21021</v>
      </c>
      <c r="K7677">
        <v>1.20307659353663E+18</v>
      </c>
      <c r="L7677" t="s">
        <v>21022</v>
      </c>
    </row>
    <row r="7678" spans="1:12" x14ac:dyDescent="0.2">
      <c r="A7678" s="1">
        <v>43805.929201388892</v>
      </c>
      <c r="B7678" t="s">
        <v>12755</v>
      </c>
      <c r="D7678">
        <v>0</v>
      </c>
      <c r="E7678">
        <v>2</v>
      </c>
      <c r="F7678">
        <v>0</v>
      </c>
      <c r="G7678" t="s">
        <v>21023</v>
      </c>
      <c r="K7678">
        <v>1.20307616027342E+18</v>
      </c>
      <c r="L7678" t="s">
        <v>21024</v>
      </c>
    </row>
    <row r="7679" spans="1:12" x14ac:dyDescent="0.2">
      <c r="A7679" s="1">
        <v>43805.926770833335</v>
      </c>
      <c r="B7679" t="s">
        <v>21025</v>
      </c>
      <c r="C7679" t="s">
        <v>21026</v>
      </c>
      <c r="D7679">
        <v>0</v>
      </c>
      <c r="E7679">
        <v>0</v>
      </c>
      <c r="F7679">
        <v>2</v>
      </c>
      <c r="G7679" t="s">
        <v>21027</v>
      </c>
      <c r="K7679">
        <v>1.2030752821833101E+18</v>
      </c>
      <c r="L7679" t="s">
        <v>21028</v>
      </c>
    </row>
    <row r="7680" spans="1:12" x14ac:dyDescent="0.2">
      <c r="A7680" s="1">
        <v>43805.925127314818</v>
      </c>
      <c r="B7680" t="s">
        <v>21029</v>
      </c>
      <c r="D7680">
        <v>0</v>
      </c>
      <c r="E7680">
        <v>0</v>
      </c>
      <c r="F7680">
        <v>1</v>
      </c>
      <c r="G7680" t="s">
        <v>21030</v>
      </c>
      <c r="K7680">
        <v>1.20307468511155E+18</v>
      </c>
      <c r="L7680" t="s">
        <v>21031</v>
      </c>
    </row>
    <row r="7681" spans="1:12" x14ac:dyDescent="0.2">
      <c r="A7681" s="1">
        <v>43805.918749999997</v>
      </c>
      <c r="B7681" t="s">
        <v>21032</v>
      </c>
      <c r="C7681" t="s">
        <v>1052</v>
      </c>
      <c r="D7681">
        <v>1</v>
      </c>
      <c r="E7681">
        <v>0</v>
      </c>
      <c r="F7681">
        <v>2</v>
      </c>
      <c r="G7681" t="s">
        <v>21033</v>
      </c>
      <c r="K7681">
        <v>1.20307237299312E+18</v>
      </c>
      <c r="L7681" t="s">
        <v>21034</v>
      </c>
    </row>
    <row r="7682" spans="1:12" x14ac:dyDescent="0.2">
      <c r="A7682" s="1">
        <v>43805.91574074074</v>
      </c>
      <c r="B7682" t="s">
        <v>20956</v>
      </c>
      <c r="D7682">
        <v>0</v>
      </c>
      <c r="E7682">
        <v>0</v>
      </c>
      <c r="F7682">
        <v>0</v>
      </c>
      <c r="G7682" t="s">
        <v>20957</v>
      </c>
      <c r="K7682">
        <v>1.2030712823482199E+18</v>
      </c>
      <c r="L7682" t="s">
        <v>21035</v>
      </c>
    </row>
    <row r="7683" spans="1:12" x14ac:dyDescent="0.2">
      <c r="A7683" s="1">
        <v>43805.915439814817</v>
      </c>
      <c r="B7683" t="s">
        <v>21036</v>
      </c>
      <c r="D7683">
        <v>1</v>
      </c>
      <c r="E7683">
        <v>0</v>
      </c>
      <c r="F7683">
        <v>4</v>
      </c>
      <c r="G7683" t="s">
        <v>21037</v>
      </c>
      <c r="K7683">
        <v>1.2030711747517599E+18</v>
      </c>
      <c r="L7683" t="s">
        <v>21038</v>
      </c>
    </row>
    <row r="7684" spans="1:12" x14ac:dyDescent="0.2">
      <c r="A7684" s="1">
        <v>43805.915358796294</v>
      </c>
      <c r="B7684" t="s">
        <v>21039</v>
      </c>
      <c r="D7684">
        <v>0</v>
      </c>
      <c r="E7684">
        <v>0</v>
      </c>
      <c r="F7684">
        <v>1</v>
      </c>
      <c r="G7684" t="s">
        <v>21040</v>
      </c>
      <c r="K7684">
        <v>1.2030711432650801E+18</v>
      </c>
      <c r="L7684" t="s">
        <v>21041</v>
      </c>
    </row>
    <row r="7685" spans="1:12" x14ac:dyDescent="0.2">
      <c r="A7685" s="1">
        <v>43805.912824074076</v>
      </c>
      <c r="B7685" t="s">
        <v>21042</v>
      </c>
      <c r="D7685">
        <v>0</v>
      </c>
      <c r="E7685">
        <v>0</v>
      </c>
      <c r="F7685">
        <v>1</v>
      </c>
      <c r="G7685" t="s">
        <v>21043</v>
      </c>
      <c r="K7685">
        <v>1.2030702239240399E+18</v>
      </c>
      <c r="L7685" t="s">
        <v>21044</v>
      </c>
    </row>
    <row r="7686" spans="1:12" x14ac:dyDescent="0.2">
      <c r="A7686" s="1">
        <v>43805.911643518521</v>
      </c>
      <c r="B7686" t="s">
        <v>21045</v>
      </c>
      <c r="D7686">
        <v>0</v>
      </c>
      <c r="E7686">
        <v>0</v>
      </c>
      <c r="F7686">
        <v>0</v>
      </c>
      <c r="G7686" t="s">
        <v>20832</v>
      </c>
      <c r="K7686">
        <v>1.2030697991081001E+18</v>
      </c>
      <c r="L7686" t="s">
        <v>21046</v>
      </c>
    </row>
    <row r="7687" spans="1:12" x14ac:dyDescent="0.2">
      <c r="A7687" s="1">
        <v>43805.910949074074</v>
      </c>
      <c r="B7687" t="s">
        <v>21047</v>
      </c>
      <c r="C7687" t="s">
        <v>21048</v>
      </c>
      <c r="D7687">
        <v>1</v>
      </c>
      <c r="E7687">
        <v>1</v>
      </c>
      <c r="F7687">
        <v>1</v>
      </c>
      <c r="G7687" t="s">
        <v>21049</v>
      </c>
      <c r="K7687">
        <v>1.2030695460657999E+18</v>
      </c>
      <c r="L7687" t="s">
        <v>21050</v>
      </c>
    </row>
    <row r="7688" spans="1:12" x14ac:dyDescent="0.2">
      <c r="A7688" s="1">
        <v>43805.910324074073</v>
      </c>
      <c r="B7688" t="s">
        <v>21051</v>
      </c>
      <c r="D7688">
        <v>0</v>
      </c>
      <c r="E7688">
        <v>0</v>
      </c>
      <c r="F7688">
        <v>0</v>
      </c>
      <c r="G7688" t="s">
        <v>21052</v>
      </c>
      <c r="K7688">
        <v>1.20306932087362E+18</v>
      </c>
      <c r="L7688" t="s">
        <v>21053</v>
      </c>
    </row>
    <row r="7689" spans="1:12" x14ac:dyDescent="0.2">
      <c r="A7689" s="1">
        <v>43805.909907407404</v>
      </c>
      <c r="B7689" t="s">
        <v>753</v>
      </c>
      <c r="D7689">
        <v>18</v>
      </c>
      <c r="E7689">
        <v>44</v>
      </c>
      <c r="F7689">
        <v>26</v>
      </c>
      <c r="G7689" t="s">
        <v>21054</v>
      </c>
      <c r="K7689">
        <v>1.2030691703903099E+18</v>
      </c>
      <c r="L7689" t="s">
        <v>21055</v>
      </c>
    </row>
    <row r="7690" spans="1:12" x14ac:dyDescent="0.2">
      <c r="A7690" s="1">
        <v>43805.907557870371</v>
      </c>
      <c r="B7690" t="s">
        <v>21056</v>
      </c>
      <c r="D7690">
        <v>2</v>
      </c>
      <c r="E7690">
        <v>0</v>
      </c>
      <c r="F7690">
        <v>0</v>
      </c>
      <c r="G7690" t="s">
        <v>21057</v>
      </c>
      <c r="K7690">
        <v>1.20306831733186E+18</v>
      </c>
      <c r="L7690" t="s">
        <v>21058</v>
      </c>
    </row>
    <row r="7691" spans="1:12" x14ac:dyDescent="0.2">
      <c r="A7691" s="1">
        <v>43805.902106481481</v>
      </c>
      <c r="B7691" t="s">
        <v>21059</v>
      </c>
      <c r="D7691">
        <v>0</v>
      </c>
      <c r="E7691">
        <v>0</v>
      </c>
      <c r="F7691">
        <v>0</v>
      </c>
      <c r="G7691" t="s">
        <v>20957</v>
      </c>
      <c r="K7691">
        <v>1.20306634184403E+18</v>
      </c>
      <c r="L7691" t="s">
        <v>21060</v>
      </c>
    </row>
    <row r="7692" spans="1:12" x14ac:dyDescent="0.2">
      <c r="A7692" s="1">
        <v>43805.899861111109</v>
      </c>
      <c r="B7692" t="s">
        <v>8994</v>
      </c>
      <c r="D7692">
        <v>0</v>
      </c>
      <c r="E7692">
        <v>11</v>
      </c>
      <c r="F7692">
        <v>6</v>
      </c>
      <c r="G7692" t="s">
        <v>21061</v>
      </c>
      <c r="K7692">
        <v>1.2030655279518999E+18</v>
      </c>
      <c r="L7692" t="s">
        <v>21062</v>
      </c>
    </row>
    <row r="7693" spans="1:12" x14ac:dyDescent="0.2">
      <c r="A7693" s="1">
        <v>43805.898935185185</v>
      </c>
      <c r="B7693" t="s">
        <v>21063</v>
      </c>
      <c r="D7693">
        <v>0</v>
      </c>
      <c r="E7693">
        <v>0</v>
      </c>
      <c r="F7693">
        <v>0</v>
      </c>
      <c r="G7693" t="s">
        <v>21064</v>
      </c>
      <c r="K7693">
        <v>1.20306519344354E+18</v>
      </c>
      <c r="L7693" t="s">
        <v>21065</v>
      </c>
    </row>
    <row r="7694" spans="1:12" x14ac:dyDescent="0.2">
      <c r="A7694" s="1">
        <v>43805.898113425923</v>
      </c>
      <c r="B7694" t="s">
        <v>21066</v>
      </c>
      <c r="D7694">
        <v>0</v>
      </c>
      <c r="E7694">
        <v>0</v>
      </c>
      <c r="F7694">
        <v>0</v>
      </c>
      <c r="G7694" t="s">
        <v>21067</v>
      </c>
      <c r="K7694">
        <v>1.2030648960128499E+18</v>
      </c>
      <c r="L7694" t="s">
        <v>21068</v>
      </c>
    </row>
    <row r="7695" spans="1:12" x14ac:dyDescent="0.2">
      <c r="A7695" s="1">
        <v>43805.897546296299</v>
      </c>
      <c r="B7695" t="s">
        <v>21069</v>
      </c>
      <c r="D7695">
        <v>0</v>
      </c>
      <c r="E7695">
        <v>0</v>
      </c>
      <c r="F7695">
        <v>1</v>
      </c>
      <c r="G7695" t="s">
        <v>21070</v>
      </c>
      <c r="K7695">
        <v>1.2030646885248901E+18</v>
      </c>
      <c r="L7695" t="s">
        <v>21071</v>
      </c>
    </row>
    <row r="7696" spans="1:12" x14ac:dyDescent="0.2">
      <c r="A7696" s="1">
        <v>43805.896747685183</v>
      </c>
      <c r="B7696" t="s">
        <v>21072</v>
      </c>
      <c r="D7696">
        <v>0</v>
      </c>
      <c r="E7696">
        <v>0</v>
      </c>
      <c r="F7696">
        <v>2</v>
      </c>
      <c r="G7696" t="s">
        <v>21073</v>
      </c>
      <c r="K7696">
        <v>1.20306440211264E+18</v>
      </c>
      <c r="L7696" t="s">
        <v>21074</v>
      </c>
    </row>
    <row r="7697" spans="1:12" x14ac:dyDescent="0.2">
      <c r="A7697" s="1">
        <v>43805.891793981478</v>
      </c>
      <c r="B7697" t="s">
        <v>21072</v>
      </c>
      <c r="D7697">
        <v>1</v>
      </c>
      <c r="E7697">
        <v>1</v>
      </c>
      <c r="F7697">
        <v>2</v>
      </c>
      <c r="G7697" t="s">
        <v>21075</v>
      </c>
      <c r="K7697">
        <v>1.20306260693375E+18</v>
      </c>
      <c r="L7697" t="s">
        <v>21076</v>
      </c>
    </row>
    <row r="7698" spans="1:12" x14ac:dyDescent="0.2">
      <c r="A7698" s="1">
        <v>43805.88784722222</v>
      </c>
      <c r="B7698" t="s">
        <v>21026</v>
      </c>
      <c r="D7698">
        <v>10</v>
      </c>
      <c r="E7698">
        <v>19</v>
      </c>
      <c r="F7698">
        <v>364</v>
      </c>
      <c r="G7698" t="s">
        <v>21077</v>
      </c>
      <c r="I7698" t="e">
        <f>AnaAlarabytv</f>
        <v>#NAME?</v>
      </c>
      <c r="K7698">
        <v>1.20306117295568E+18</v>
      </c>
      <c r="L7698" t="s">
        <v>21078</v>
      </c>
    </row>
    <row r="7699" spans="1:12" x14ac:dyDescent="0.2">
      <c r="A7699" s="1">
        <v>43805.887743055559</v>
      </c>
      <c r="B7699" t="s">
        <v>21079</v>
      </c>
      <c r="D7699">
        <v>0</v>
      </c>
      <c r="E7699">
        <v>2</v>
      </c>
      <c r="F7699">
        <v>20</v>
      </c>
      <c r="G7699" t="s">
        <v>21080</v>
      </c>
      <c r="K7699">
        <v>1.2030611372999099E+18</v>
      </c>
      <c r="L7699" t="s">
        <v>21081</v>
      </c>
    </row>
    <row r="7700" spans="1:12" x14ac:dyDescent="0.2">
      <c r="A7700" s="1">
        <v>43805.887731481482</v>
      </c>
      <c r="B7700" t="s">
        <v>21082</v>
      </c>
      <c r="D7700">
        <v>0</v>
      </c>
      <c r="E7700">
        <v>0</v>
      </c>
      <c r="F7700">
        <v>0</v>
      </c>
      <c r="G7700" t="s">
        <v>21083</v>
      </c>
      <c r="K7700">
        <v>1.2030611330467699E+18</v>
      </c>
      <c r="L7700" t="s">
        <v>21084</v>
      </c>
    </row>
    <row r="7701" spans="1:12" x14ac:dyDescent="0.2">
      <c r="A7701" s="1">
        <v>43805.885787037034</v>
      </c>
      <c r="B7701" t="s">
        <v>21085</v>
      </c>
      <c r="D7701">
        <v>0</v>
      </c>
      <c r="E7701">
        <v>0</v>
      </c>
      <c r="F7701">
        <v>0</v>
      </c>
      <c r="G7701" t="s">
        <v>21086</v>
      </c>
      <c r="K7701">
        <v>1.2030604271833201E+18</v>
      </c>
      <c r="L7701" t="s">
        <v>21087</v>
      </c>
    </row>
    <row r="7702" spans="1:12" x14ac:dyDescent="0.2">
      <c r="A7702" s="1">
        <v>43805.885393518518</v>
      </c>
      <c r="B7702" t="s">
        <v>21088</v>
      </c>
      <c r="D7702">
        <v>3</v>
      </c>
      <c r="E7702">
        <v>14</v>
      </c>
      <c r="F7702">
        <v>3</v>
      </c>
      <c r="G7702" t="s">
        <v>21089</v>
      </c>
      <c r="K7702">
        <v>1.20306028515998E+18</v>
      </c>
      <c r="L7702" t="s">
        <v>21090</v>
      </c>
    </row>
    <row r="7703" spans="1:12" x14ac:dyDescent="0.2">
      <c r="A7703" s="1">
        <v>43805.885358796295</v>
      </c>
      <c r="B7703" t="s">
        <v>21091</v>
      </c>
      <c r="D7703">
        <v>2</v>
      </c>
      <c r="E7703">
        <v>1</v>
      </c>
      <c r="F7703">
        <v>2</v>
      </c>
      <c r="G7703" t="s">
        <v>21092</v>
      </c>
      <c r="K7703">
        <v>1.2030602712223099E+18</v>
      </c>
      <c r="L7703" t="s">
        <v>21093</v>
      </c>
    </row>
    <row r="7704" spans="1:12" x14ac:dyDescent="0.2">
      <c r="A7704" s="1">
        <v>43805.884745370371</v>
      </c>
      <c r="B7704" t="s">
        <v>21094</v>
      </c>
      <c r="C7704" t="s">
        <v>21095</v>
      </c>
      <c r="D7704">
        <v>1</v>
      </c>
      <c r="E7704">
        <v>0</v>
      </c>
      <c r="F7704">
        <v>0</v>
      </c>
      <c r="G7704" t="s">
        <v>21096</v>
      </c>
      <c r="K7704">
        <v>1.2030600501028201E+18</v>
      </c>
      <c r="L7704" t="s">
        <v>21097</v>
      </c>
    </row>
    <row r="7705" spans="1:12" x14ac:dyDescent="0.2">
      <c r="A7705" s="1">
        <v>43805.884409722225</v>
      </c>
      <c r="B7705" t="s">
        <v>2389</v>
      </c>
      <c r="D7705">
        <v>45</v>
      </c>
      <c r="E7705">
        <v>81</v>
      </c>
      <c r="F7705">
        <v>16</v>
      </c>
      <c r="G7705" t="s">
        <v>21098</v>
      </c>
      <c r="K7705">
        <v>1.2030599271928699E+18</v>
      </c>
      <c r="L7705" t="s">
        <v>21099</v>
      </c>
    </row>
    <row r="7706" spans="1:12" x14ac:dyDescent="0.2">
      <c r="A7706" s="1">
        <v>43805.884363425925</v>
      </c>
      <c r="B7706" t="s">
        <v>21100</v>
      </c>
      <c r="C7706" t="s">
        <v>21101</v>
      </c>
      <c r="D7706">
        <v>1</v>
      </c>
      <c r="E7706">
        <v>0</v>
      </c>
      <c r="F7706">
        <v>2</v>
      </c>
      <c r="G7706" t="s">
        <v>21102</v>
      </c>
      <c r="K7706">
        <v>1.20305991047437E+18</v>
      </c>
      <c r="L7706" t="s">
        <v>21103</v>
      </c>
    </row>
    <row r="7707" spans="1:12" x14ac:dyDescent="0.2">
      <c r="A7707" s="1">
        <v>43805.884131944447</v>
      </c>
      <c r="B7707" t="s">
        <v>21104</v>
      </c>
      <c r="D7707">
        <v>0</v>
      </c>
      <c r="E7707">
        <v>0</v>
      </c>
      <c r="F7707">
        <v>0</v>
      </c>
      <c r="G7707" t="s">
        <v>21105</v>
      </c>
      <c r="K7707">
        <v>1.2030598291845801E+18</v>
      </c>
      <c r="L7707" t="s">
        <v>21106</v>
      </c>
    </row>
    <row r="7708" spans="1:12" x14ac:dyDescent="0.2">
      <c r="A7708" s="1">
        <v>43805.883969907409</v>
      </c>
      <c r="B7708" t="s">
        <v>21107</v>
      </c>
      <c r="D7708">
        <v>0</v>
      </c>
      <c r="E7708">
        <v>0</v>
      </c>
      <c r="F7708">
        <v>0</v>
      </c>
      <c r="G7708" t="s">
        <v>21108</v>
      </c>
      <c r="K7708">
        <v>1.2030597678261601E+18</v>
      </c>
      <c r="L7708" t="s">
        <v>21109</v>
      </c>
    </row>
    <row r="7709" spans="1:12" x14ac:dyDescent="0.2">
      <c r="A7709" s="1">
        <v>43805.882453703707</v>
      </c>
      <c r="B7709" t="s">
        <v>17925</v>
      </c>
      <c r="D7709">
        <v>3</v>
      </c>
      <c r="E7709">
        <v>5</v>
      </c>
      <c r="F7709">
        <v>6</v>
      </c>
      <c r="G7709" t="s">
        <v>21110</v>
      </c>
      <c r="I7709" t="e">
        <f>Saudi_Aramco</f>
        <v>#NAME?</v>
      </c>
      <c r="K7709">
        <v>1.2030592191482701E+18</v>
      </c>
      <c r="L7709" t="s">
        <v>21111</v>
      </c>
    </row>
    <row r="7710" spans="1:12" x14ac:dyDescent="0.2">
      <c r="A7710" s="1">
        <v>43805.882303240738</v>
      </c>
      <c r="B7710" t="s">
        <v>21112</v>
      </c>
      <c r="D7710">
        <v>0</v>
      </c>
      <c r="E7710">
        <v>1</v>
      </c>
      <c r="F7710">
        <v>0</v>
      </c>
      <c r="G7710" t="s">
        <v>21113</v>
      </c>
      <c r="I7710" t="e">
        <f>_xlfn.SINGLE(SAMAcares _xlfn.SINGLE(SAMA_GOV _xlfn.SINGLE(AlRajhiBank)))</f>
        <v>#NAME?</v>
      </c>
      <c r="K7710">
        <v>1.2030591642490099E+18</v>
      </c>
      <c r="L7710" t="s">
        <v>21114</v>
      </c>
    </row>
    <row r="7711" spans="1:12" x14ac:dyDescent="0.2">
      <c r="A7711" s="1">
        <v>43805.881504629629</v>
      </c>
      <c r="B7711" t="s">
        <v>5114</v>
      </c>
      <c r="D7711">
        <v>0</v>
      </c>
      <c r="E7711">
        <v>0</v>
      </c>
      <c r="F7711">
        <v>0</v>
      </c>
      <c r="G7711" t="s">
        <v>21115</v>
      </c>
      <c r="K7711">
        <v>1.2030588776103099E+18</v>
      </c>
      <c r="L7711" t="s">
        <v>21116</v>
      </c>
    </row>
    <row r="7712" spans="1:12" x14ac:dyDescent="0.2">
      <c r="A7712" s="1">
        <v>43805.881319444445</v>
      </c>
      <c r="B7712" t="s">
        <v>21117</v>
      </c>
      <c r="D7712">
        <v>0</v>
      </c>
      <c r="E7712">
        <v>3</v>
      </c>
      <c r="F7712">
        <v>1</v>
      </c>
      <c r="G7712" t="s">
        <v>20957</v>
      </c>
      <c r="K7712">
        <v>1.2030588078715899E+18</v>
      </c>
      <c r="L7712" t="s">
        <v>21118</v>
      </c>
    </row>
    <row r="7713" spans="1:12" x14ac:dyDescent="0.2">
      <c r="A7713" s="1">
        <v>43805.880520833336</v>
      </c>
      <c r="B7713" t="s">
        <v>19341</v>
      </c>
      <c r="D7713">
        <v>0</v>
      </c>
      <c r="E7713">
        <v>0</v>
      </c>
      <c r="F7713">
        <v>0</v>
      </c>
      <c r="G7713" t="s">
        <v>21119</v>
      </c>
      <c r="K7713">
        <v>1.2030585189134001E+18</v>
      </c>
      <c r="L7713" t="s">
        <v>21120</v>
      </c>
    </row>
    <row r="7714" spans="1:12" x14ac:dyDescent="0.2">
      <c r="A7714" s="1">
        <v>43805.880243055559</v>
      </c>
      <c r="B7714" t="s">
        <v>21121</v>
      </c>
      <c r="D7714">
        <v>0</v>
      </c>
      <c r="E7714">
        <v>0</v>
      </c>
      <c r="F7714">
        <v>6</v>
      </c>
      <c r="G7714" t="s">
        <v>21122</v>
      </c>
      <c r="I7714" t="e">
        <f>_xlfn.SINGLE(Rania_Nashar _xlfn.SINGLE(SambaBank _xlfn.SINGLE(_PNU_KSA)))</f>
        <v>#NAME?</v>
      </c>
      <c r="K7714">
        <v>1.20305841981039E+18</v>
      </c>
      <c r="L7714" t="s">
        <v>21123</v>
      </c>
    </row>
    <row r="7715" spans="1:12" x14ac:dyDescent="0.2">
      <c r="A7715" s="1">
        <v>43805.878229166665</v>
      </c>
      <c r="B7715" t="s">
        <v>21124</v>
      </c>
      <c r="D7715">
        <v>0</v>
      </c>
      <c r="E7715">
        <v>1</v>
      </c>
      <c r="F7715">
        <v>0</v>
      </c>
      <c r="G7715" t="s">
        <v>21125</v>
      </c>
      <c r="K7715">
        <v>1.20305768762752E+18</v>
      </c>
      <c r="L7715" t="s">
        <v>21126</v>
      </c>
    </row>
    <row r="7716" spans="1:12" x14ac:dyDescent="0.2">
      <c r="A7716" s="1">
        <v>43805.877962962964</v>
      </c>
      <c r="B7716" t="s">
        <v>21127</v>
      </c>
      <c r="D7716">
        <v>0</v>
      </c>
      <c r="E7716">
        <v>0</v>
      </c>
      <c r="F7716">
        <v>0</v>
      </c>
      <c r="G7716" t="s">
        <v>21128</v>
      </c>
      <c r="K7716">
        <v>1.2030575935450801E+18</v>
      </c>
      <c r="L7716" t="s">
        <v>21129</v>
      </c>
    </row>
    <row r="7717" spans="1:12" x14ac:dyDescent="0.2">
      <c r="A7717" s="1">
        <v>43805.875486111108</v>
      </c>
      <c r="B7717" t="s">
        <v>17925</v>
      </c>
      <c r="D7717">
        <v>5</v>
      </c>
      <c r="E7717">
        <v>2</v>
      </c>
      <c r="F7717">
        <v>7</v>
      </c>
      <c r="G7717" t="s">
        <v>21130</v>
      </c>
      <c r="I7717" t="e">
        <f>Saudi_Aramco</f>
        <v>#NAME?</v>
      </c>
      <c r="K7717">
        <v>1.2030566967986501E+18</v>
      </c>
      <c r="L7717" t="s">
        <v>21131</v>
      </c>
    </row>
    <row r="7718" spans="1:12" x14ac:dyDescent="0.2">
      <c r="A7718" s="1">
        <v>43805.874884259261</v>
      </c>
      <c r="B7718" t="s">
        <v>18671</v>
      </c>
      <c r="D7718">
        <v>0</v>
      </c>
      <c r="E7718">
        <v>1</v>
      </c>
      <c r="F7718">
        <v>1</v>
      </c>
      <c r="G7718" t="s">
        <v>21132</v>
      </c>
      <c r="I7718" t="e">
        <f>almoustahlek</f>
        <v>#NAME?</v>
      </c>
      <c r="K7718">
        <v>1.2030564753687501E+18</v>
      </c>
      <c r="L7718" t="s">
        <v>21133</v>
      </c>
    </row>
    <row r="7719" spans="1:12" x14ac:dyDescent="0.2">
      <c r="A7719" s="1">
        <v>43805.874282407407</v>
      </c>
      <c r="B7719" t="s">
        <v>21134</v>
      </c>
      <c r="D7719">
        <v>0</v>
      </c>
      <c r="E7719">
        <v>0</v>
      </c>
      <c r="F7719">
        <v>0</v>
      </c>
      <c r="G7719" t="s">
        <v>21135</v>
      </c>
      <c r="K7719">
        <v>1.2030562608427599E+18</v>
      </c>
      <c r="L7719" t="s">
        <v>21136</v>
      </c>
    </row>
    <row r="7720" spans="1:12" x14ac:dyDescent="0.2">
      <c r="A7720" s="1">
        <v>43805.874236111114</v>
      </c>
      <c r="B7720" t="s">
        <v>21137</v>
      </c>
      <c r="D7720">
        <v>0</v>
      </c>
      <c r="E7720">
        <v>0</v>
      </c>
      <c r="F7720">
        <v>0</v>
      </c>
      <c r="G7720" t="s">
        <v>20957</v>
      </c>
      <c r="K7720">
        <v>1.2030562403577001E+18</v>
      </c>
      <c r="L7720" t="s">
        <v>21138</v>
      </c>
    </row>
    <row r="7721" spans="1:12" x14ac:dyDescent="0.2">
      <c r="A7721" s="1">
        <v>43805.870995370373</v>
      </c>
      <c r="B7721" t="s">
        <v>21139</v>
      </c>
      <c r="D7721">
        <v>0</v>
      </c>
      <c r="E7721">
        <v>0</v>
      </c>
      <c r="F7721">
        <v>0</v>
      </c>
      <c r="G7721" t="s">
        <v>21140</v>
      </c>
      <c r="K7721">
        <v>1.2030550677646001E+18</v>
      </c>
      <c r="L7721" t="s">
        <v>21141</v>
      </c>
    </row>
    <row r="7722" spans="1:12" x14ac:dyDescent="0.2">
      <c r="A7722" s="1">
        <v>43805.869942129626</v>
      </c>
      <c r="B7722" t="s">
        <v>21142</v>
      </c>
      <c r="D7722">
        <v>0</v>
      </c>
      <c r="E7722">
        <v>0</v>
      </c>
      <c r="F7722">
        <v>0</v>
      </c>
      <c r="G7722" t="s">
        <v>21143</v>
      </c>
      <c r="K7722">
        <v>1.20305468633038E+18</v>
      </c>
      <c r="L7722" t="s">
        <v>21144</v>
      </c>
    </row>
    <row r="7723" spans="1:12" x14ac:dyDescent="0.2">
      <c r="A7723" s="1">
        <v>43805.868726851855</v>
      </c>
      <c r="B7723" t="s">
        <v>21145</v>
      </c>
      <c r="D7723">
        <v>0</v>
      </c>
      <c r="E7723">
        <v>0</v>
      </c>
      <c r="F7723">
        <v>0</v>
      </c>
      <c r="G7723" t="s">
        <v>21146</v>
      </c>
      <c r="K7723">
        <v>1.2030542440032901E+18</v>
      </c>
      <c r="L7723" t="s">
        <v>21147</v>
      </c>
    </row>
    <row r="7724" spans="1:12" x14ac:dyDescent="0.2">
      <c r="A7724" s="1">
        <v>43805.868090277778</v>
      </c>
      <c r="B7724" t="s">
        <v>21148</v>
      </c>
      <c r="D7724">
        <v>1</v>
      </c>
      <c r="E7724">
        <v>2</v>
      </c>
      <c r="F7724">
        <v>2</v>
      </c>
      <c r="G7724" t="s">
        <v>21149</v>
      </c>
      <c r="K7724">
        <v>1.2030540133669E+18</v>
      </c>
      <c r="L7724" t="s">
        <v>21150</v>
      </c>
    </row>
    <row r="7725" spans="1:12" x14ac:dyDescent="0.2">
      <c r="A7725" s="1">
        <v>43805.865358796298</v>
      </c>
      <c r="B7725" t="s">
        <v>21151</v>
      </c>
      <c r="D7725">
        <v>0</v>
      </c>
      <c r="E7725">
        <v>0</v>
      </c>
      <c r="F7725">
        <v>0</v>
      </c>
      <c r="G7725" t="s">
        <v>21152</v>
      </c>
      <c r="K7725">
        <v>1.2030530247903601E+18</v>
      </c>
      <c r="L7725" t="s">
        <v>21153</v>
      </c>
    </row>
    <row r="7726" spans="1:12" x14ac:dyDescent="0.2">
      <c r="A7726" s="1">
        <v>43805.864016203705</v>
      </c>
      <c r="B7726" t="s">
        <v>4932</v>
      </c>
      <c r="D7726">
        <v>0</v>
      </c>
      <c r="E7726">
        <v>0</v>
      </c>
      <c r="F7726">
        <v>0</v>
      </c>
      <c r="G7726" t="s">
        <v>21154</v>
      </c>
      <c r="K7726">
        <v>1.2030525367621801E+18</v>
      </c>
      <c r="L7726" t="s">
        <v>21155</v>
      </c>
    </row>
    <row r="7727" spans="1:12" x14ac:dyDescent="0.2">
      <c r="A7727" s="1">
        <v>43805.863726851851</v>
      </c>
      <c r="B7727" t="s">
        <v>21156</v>
      </c>
      <c r="D7727">
        <v>0</v>
      </c>
      <c r="E7727">
        <v>0</v>
      </c>
      <c r="F7727">
        <v>0</v>
      </c>
      <c r="G7727" t="s">
        <v>21157</v>
      </c>
      <c r="K7727">
        <v>1.2030524317535099E+18</v>
      </c>
      <c r="L7727" t="s">
        <v>21158</v>
      </c>
    </row>
    <row r="7728" spans="1:12" x14ac:dyDescent="0.2">
      <c r="A7728" s="1">
        <v>43805.863298611112</v>
      </c>
      <c r="B7728" t="s">
        <v>4970</v>
      </c>
      <c r="D7728">
        <v>0</v>
      </c>
      <c r="E7728">
        <v>0</v>
      </c>
      <c r="F7728">
        <v>0</v>
      </c>
      <c r="G7728" t="s">
        <v>21159</v>
      </c>
      <c r="K7728">
        <v>1.2030522766104E+18</v>
      </c>
      <c r="L7728" t="s">
        <v>21160</v>
      </c>
    </row>
    <row r="7729" spans="1:12" x14ac:dyDescent="0.2">
      <c r="A7729" s="1">
        <v>43805.861180555556</v>
      </c>
      <c r="B7729" t="s">
        <v>17925</v>
      </c>
      <c r="D7729">
        <v>2</v>
      </c>
      <c r="E7729">
        <v>4</v>
      </c>
      <c r="F7729">
        <v>3</v>
      </c>
      <c r="G7729" t="s">
        <v>21161</v>
      </c>
      <c r="I7729" t="e">
        <f>Saudi_Aramco</f>
        <v>#NAME?</v>
      </c>
      <c r="K7729">
        <v>1.2030515125843799E+18</v>
      </c>
      <c r="L7729" t="s">
        <v>21162</v>
      </c>
    </row>
    <row r="7730" spans="1:12" x14ac:dyDescent="0.2">
      <c r="A7730" s="1">
        <v>43805.8596875</v>
      </c>
      <c r="B7730" t="s">
        <v>14078</v>
      </c>
      <c r="D7730">
        <v>1</v>
      </c>
      <c r="E7730">
        <v>3</v>
      </c>
      <c r="F7730">
        <v>4</v>
      </c>
      <c r="G7730" t="s">
        <v>20957</v>
      </c>
      <c r="K7730">
        <v>1.2030509698876201E+18</v>
      </c>
      <c r="L7730" t="s">
        <v>21163</v>
      </c>
    </row>
    <row r="7731" spans="1:12" x14ac:dyDescent="0.2">
      <c r="A7731" s="1">
        <v>43805.859027777777</v>
      </c>
      <c r="B7731" t="s">
        <v>20</v>
      </c>
      <c r="D7731">
        <v>42</v>
      </c>
      <c r="E7731">
        <v>19</v>
      </c>
      <c r="F7731">
        <v>47</v>
      </c>
      <c r="G7731" t="s">
        <v>21164</v>
      </c>
      <c r="K7731">
        <v>1.2030507317517801E+18</v>
      </c>
      <c r="L7731" t="s">
        <v>21165</v>
      </c>
    </row>
    <row r="7732" spans="1:12" x14ac:dyDescent="0.2">
      <c r="A7732" s="1">
        <v>43805.858888888892</v>
      </c>
      <c r="B7732" t="s">
        <v>6666</v>
      </c>
      <c r="D7732">
        <v>0</v>
      </c>
      <c r="E7732">
        <v>0</v>
      </c>
      <c r="F7732">
        <v>0</v>
      </c>
      <c r="G7732" t="s">
        <v>21166</v>
      </c>
      <c r="K7732">
        <v>1.2030506815543401E+18</v>
      </c>
      <c r="L7732" t="s">
        <v>21167</v>
      </c>
    </row>
    <row r="7733" spans="1:12" x14ac:dyDescent="0.2">
      <c r="A7733" s="1">
        <v>43805.857847222222</v>
      </c>
      <c r="B7733" t="s">
        <v>21168</v>
      </c>
      <c r="D7733">
        <v>0</v>
      </c>
      <c r="E7733">
        <v>0</v>
      </c>
      <c r="F7733">
        <v>0</v>
      </c>
      <c r="G7733" t="s">
        <v>21169</v>
      </c>
      <c r="K7733">
        <v>1.20305030465423E+18</v>
      </c>
      <c r="L7733" t="s">
        <v>21170</v>
      </c>
    </row>
    <row r="7734" spans="1:12" x14ac:dyDescent="0.2">
      <c r="A7734" s="1">
        <v>43805.857129629629</v>
      </c>
      <c r="B7734" t="s">
        <v>21171</v>
      </c>
      <c r="D7734">
        <v>1</v>
      </c>
      <c r="E7734">
        <v>0</v>
      </c>
      <c r="F7734">
        <v>1</v>
      </c>
      <c r="G7734" t="s">
        <v>21172</v>
      </c>
      <c r="K7734">
        <v>1.2030500430554501E+18</v>
      </c>
      <c r="L7734" t="s">
        <v>21173</v>
      </c>
    </row>
    <row r="7735" spans="1:12" x14ac:dyDescent="0.2">
      <c r="A7735" s="1">
        <v>43805.856006944443</v>
      </c>
      <c r="B7735" t="s">
        <v>90</v>
      </c>
      <c r="D7735">
        <v>8</v>
      </c>
      <c r="E7735">
        <v>26</v>
      </c>
      <c r="F7735">
        <v>30</v>
      </c>
      <c r="G7735" t="s">
        <v>21174</v>
      </c>
      <c r="K7735">
        <v>1.20304963549073E+18</v>
      </c>
      <c r="L7735" t="s">
        <v>21175</v>
      </c>
    </row>
    <row r="7736" spans="1:12" x14ac:dyDescent="0.2">
      <c r="A7736" s="1">
        <v>43805.855798611112</v>
      </c>
      <c r="B7736" t="s">
        <v>21176</v>
      </c>
      <c r="D7736">
        <v>0</v>
      </c>
      <c r="E7736">
        <v>0</v>
      </c>
      <c r="F7736">
        <v>0</v>
      </c>
      <c r="G7736" t="s">
        <v>21177</v>
      </c>
      <c r="K7736">
        <v>1.2030495601988201E+18</v>
      </c>
      <c r="L7736" t="s">
        <v>21178</v>
      </c>
    </row>
    <row r="7737" spans="1:12" x14ac:dyDescent="0.2">
      <c r="A7737" s="1">
        <v>43805.855023148149</v>
      </c>
      <c r="B7737" t="s">
        <v>21179</v>
      </c>
      <c r="D7737">
        <v>0</v>
      </c>
      <c r="E7737">
        <v>0</v>
      </c>
      <c r="F7737">
        <v>0</v>
      </c>
      <c r="G7737" t="s">
        <v>21180</v>
      </c>
      <c r="K7737">
        <v>1.2030492809294999E+18</v>
      </c>
      <c r="L7737" t="s">
        <v>21181</v>
      </c>
    </row>
    <row r="7738" spans="1:12" x14ac:dyDescent="0.2">
      <c r="A7738" s="1">
        <v>43805.85434027778</v>
      </c>
      <c r="B7738" t="s">
        <v>3602</v>
      </c>
      <c r="D7738">
        <v>100</v>
      </c>
      <c r="E7738">
        <v>10</v>
      </c>
      <c r="F7738">
        <v>30</v>
      </c>
      <c r="G7738" t="s">
        <v>21182</v>
      </c>
      <c r="K7738">
        <v>1.2030490301645801E+18</v>
      </c>
      <c r="L7738" t="s">
        <v>21183</v>
      </c>
    </row>
    <row r="7739" spans="1:12" x14ac:dyDescent="0.2">
      <c r="A7739" s="1">
        <v>43805.852187500001</v>
      </c>
      <c r="B7739" t="s">
        <v>9390</v>
      </c>
      <c r="D7739">
        <v>2</v>
      </c>
      <c r="E7739">
        <v>0</v>
      </c>
      <c r="F7739">
        <v>0</v>
      </c>
      <c r="G7739" t="s">
        <v>21184</v>
      </c>
      <c r="K7739">
        <v>1.20304825020866E+18</v>
      </c>
      <c r="L7739" t="s">
        <v>21185</v>
      </c>
    </row>
    <row r="7740" spans="1:12" x14ac:dyDescent="0.2">
      <c r="A7740" s="1">
        <v>43805.8518287037</v>
      </c>
      <c r="B7740" t="s">
        <v>2801</v>
      </c>
      <c r="D7740">
        <v>18</v>
      </c>
      <c r="E7740">
        <v>74</v>
      </c>
      <c r="F7740">
        <v>84</v>
      </c>
      <c r="G7740" t="s">
        <v>21186</v>
      </c>
      <c r="I7740" t="e">
        <f>_xlfn.SINGLE(MoEnergy_Saudi _xlfn.SINGLE(Saudi_Aramco))</f>
        <v>#NAME?</v>
      </c>
      <c r="K7740">
        <v>1.2030481237587699E+18</v>
      </c>
      <c r="L7740" t="s">
        <v>21187</v>
      </c>
    </row>
    <row r="7741" spans="1:12" x14ac:dyDescent="0.2">
      <c r="A7741" s="1">
        <v>43805.851793981485</v>
      </c>
      <c r="B7741" t="s">
        <v>21151</v>
      </c>
      <c r="D7741">
        <v>4</v>
      </c>
      <c r="E7741">
        <v>0</v>
      </c>
      <c r="F7741">
        <v>1</v>
      </c>
      <c r="G7741" t="s">
        <v>21188</v>
      </c>
      <c r="K7741">
        <v>1.2030481095610399E+18</v>
      </c>
      <c r="L7741" t="s">
        <v>21189</v>
      </c>
    </row>
    <row r="7742" spans="1:12" x14ac:dyDescent="0.2">
      <c r="A7742" s="1">
        <v>43805.851203703707</v>
      </c>
      <c r="B7742" t="s">
        <v>21190</v>
      </c>
      <c r="D7742">
        <v>1</v>
      </c>
      <c r="E7742">
        <v>0</v>
      </c>
      <c r="F7742">
        <v>0</v>
      </c>
      <c r="G7742" t="s">
        <v>21191</v>
      </c>
      <c r="K7742">
        <v>1.20304789547533E+18</v>
      </c>
      <c r="L7742" t="s">
        <v>21192</v>
      </c>
    </row>
    <row r="7743" spans="1:12" x14ac:dyDescent="0.2">
      <c r="A7743" s="1">
        <v>43805.850370370368</v>
      </c>
      <c r="B7743" t="s">
        <v>21193</v>
      </c>
      <c r="D7743">
        <v>0</v>
      </c>
      <c r="E7743">
        <v>0</v>
      </c>
      <c r="F7743">
        <v>2</v>
      </c>
      <c r="G7743" t="s">
        <v>21194</v>
      </c>
      <c r="K7743">
        <v>1.2030475954190899E+18</v>
      </c>
      <c r="L7743" t="s">
        <v>21195</v>
      </c>
    </row>
    <row r="7744" spans="1:12" x14ac:dyDescent="0.2">
      <c r="A7744" s="1">
        <v>43805.849907407406</v>
      </c>
      <c r="B7744" t="s">
        <v>18877</v>
      </c>
      <c r="D7744">
        <v>1</v>
      </c>
      <c r="E7744">
        <v>0</v>
      </c>
      <c r="F7744">
        <v>0</v>
      </c>
      <c r="G7744" t="s">
        <v>21196</v>
      </c>
      <c r="K7744">
        <v>1.2030474273407201E+18</v>
      </c>
      <c r="L7744" t="s">
        <v>21197</v>
      </c>
    </row>
    <row r="7745" spans="1:12" x14ac:dyDescent="0.2">
      <c r="A7745" s="1">
        <v>43805.848564814813</v>
      </c>
      <c r="B7745" t="s">
        <v>12938</v>
      </c>
      <c r="C7745" t="s">
        <v>844</v>
      </c>
      <c r="D7745">
        <v>2</v>
      </c>
      <c r="E7745">
        <v>0</v>
      </c>
      <c r="F7745">
        <v>0</v>
      </c>
      <c r="G7745" t="s">
        <v>21198</v>
      </c>
      <c r="K7745">
        <v>1.2030469383141901E+18</v>
      </c>
      <c r="L7745" t="s">
        <v>21199</v>
      </c>
    </row>
    <row r="7746" spans="1:12" x14ac:dyDescent="0.2">
      <c r="A7746" s="1">
        <v>43805.848055555558</v>
      </c>
      <c r="B7746" t="s">
        <v>21200</v>
      </c>
      <c r="D7746">
        <v>0</v>
      </c>
      <c r="E7746">
        <v>0</v>
      </c>
      <c r="F7746">
        <v>0</v>
      </c>
      <c r="G7746" t="s">
        <v>21201</v>
      </c>
      <c r="I7746" t="e">
        <f>riyadcapital</f>
        <v>#NAME?</v>
      </c>
      <c r="K7746">
        <v>1.20304675551807E+18</v>
      </c>
      <c r="L7746" t="s">
        <v>21202</v>
      </c>
    </row>
    <row r="7747" spans="1:12" x14ac:dyDescent="0.2">
      <c r="A7747" s="1">
        <v>43805.847673611112</v>
      </c>
      <c r="B7747" t="s">
        <v>21203</v>
      </c>
      <c r="D7747">
        <v>0</v>
      </c>
      <c r="E7747">
        <v>1</v>
      </c>
      <c r="F7747">
        <v>0</v>
      </c>
      <c r="G7747" t="s">
        <v>21204</v>
      </c>
      <c r="K7747">
        <v>1.20304661690467E+18</v>
      </c>
      <c r="L7747" t="s">
        <v>21205</v>
      </c>
    </row>
    <row r="7748" spans="1:12" x14ac:dyDescent="0.2">
      <c r="A7748" s="1">
        <v>43805.847604166665</v>
      </c>
      <c r="B7748" t="s">
        <v>17925</v>
      </c>
      <c r="D7748">
        <v>3</v>
      </c>
      <c r="E7748">
        <v>5</v>
      </c>
      <c r="F7748">
        <v>11</v>
      </c>
      <c r="G7748" t="s">
        <v>21206</v>
      </c>
      <c r="I7748" t="e">
        <f>Saudi_Aramco</f>
        <v>#NAME?</v>
      </c>
      <c r="K7748">
        <v>1.20304659170529E+18</v>
      </c>
      <c r="L7748" t="s">
        <v>21207</v>
      </c>
    </row>
    <row r="7749" spans="1:12" x14ac:dyDescent="0.2">
      <c r="A7749" s="1">
        <v>43805.847002314818</v>
      </c>
      <c r="B7749" t="s">
        <v>18877</v>
      </c>
      <c r="D7749">
        <v>2</v>
      </c>
      <c r="E7749">
        <v>0</v>
      </c>
      <c r="F7749">
        <v>0</v>
      </c>
      <c r="G7749" t="s">
        <v>21208</v>
      </c>
      <c r="K7749">
        <v>1.2030463723557801E+18</v>
      </c>
      <c r="L7749" t="s">
        <v>21209</v>
      </c>
    </row>
    <row r="7750" spans="1:12" x14ac:dyDescent="0.2">
      <c r="A7750" s="1">
        <v>43805.846388888887</v>
      </c>
      <c r="B7750" t="s">
        <v>9346</v>
      </c>
      <c r="D7750">
        <v>1</v>
      </c>
      <c r="E7750">
        <v>39</v>
      </c>
      <c r="F7750">
        <v>23</v>
      </c>
      <c r="G7750" t="s">
        <v>21210</v>
      </c>
      <c r="K7750">
        <v>1.2030461511313999E+18</v>
      </c>
      <c r="L7750" t="s">
        <v>21211</v>
      </c>
    </row>
    <row r="7751" spans="1:12" x14ac:dyDescent="0.2">
      <c r="A7751" s="1">
        <v>43805.845208333332</v>
      </c>
      <c r="B7751" t="s">
        <v>21212</v>
      </c>
      <c r="D7751">
        <v>22</v>
      </c>
      <c r="E7751">
        <v>13</v>
      </c>
      <c r="F7751">
        <v>13</v>
      </c>
      <c r="G7751" t="s">
        <v>21213</v>
      </c>
      <c r="K7751">
        <v>1.20304572136623E+18</v>
      </c>
      <c r="L7751" t="s">
        <v>21214</v>
      </c>
    </row>
    <row r="7752" spans="1:12" x14ac:dyDescent="0.2">
      <c r="A7752" s="1">
        <v>43805.844733796293</v>
      </c>
      <c r="B7752" t="s">
        <v>12879</v>
      </c>
      <c r="D7752">
        <v>0</v>
      </c>
      <c r="E7752">
        <v>0</v>
      </c>
      <c r="F7752">
        <v>0</v>
      </c>
      <c r="G7752" t="s">
        <v>21215</v>
      </c>
      <c r="K7752">
        <v>1.2030455517402099E+18</v>
      </c>
      <c r="L7752" t="s">
        <v>21216</v>
      </c>
    </row>
    <row r="7753" spans="1:12" x14ac:dyDescent="0.2">
      <c r="A7753" s="1">
        <v>43805.844282407408</v>
      </c>
      <c r="B7753" t="s">
        <v>18877</v>
      </c>
      <c r="D7753">
        <v>0</v>
      </c>
      <c r="E7753">
        <v>0</v>
      </c>
      <c r="F7753">
        <v>0</v>
      </c>
      <c r="G7753" t="s">
        <v>21217</v>
      </c>
      <c r="K7753">
        <v>1.2030453852682701E+18</v>
      </c>
      <c r="L7753" t="s">
        <v>21218</v>
      </c>
    </row>
    <row r="7754" spans="1:12" x14ac:dyDescent="0.2">
      <c r="A7754" s="1">
        <v>43805.843854166669</v>
      </c>
      <c r="B7754" t="s">
        <v>20843</v>
      </c>
      <c r="D7754">
        <v>0</v>
      </c>
      <c r="E7754">
        <v>0</v>
      </c>
      <c r="F7754">
        <v>2</v>
      </c>
      <c r="G7754" t="s">
        <v>21219</v>
      </c>
      <c r="K7754">
        <v>1.20304523117358E+18</v>
      </c>
      <c r="L7754" t="s">
        <v>21220</v>
      </c>
    </row>
    <row r="7755" spans="1:12" x14ac:dyDescent="0.2">
      <c r="A7755" s="1">
        <v>43805.843726851854</v>
      </c>
      <c r="B7755" t="s">
        <v>40</v>
      </c>
      <c r="D7755">
        <v>17</v>
      </c>
      <c r="E7755">
        <v>33</v>
      </c>
      <c r="F7755">
        <v>40</v>
      </c>
      <c r="G7755" t="s">
        <v>21221</v>
      </c>
      <c r="K7755">
        <v>1.2030451875823401E+18</v>
      </c>
      <c r="L7755" t="s">
        <v>21222</v>
      </c>
    </row>
    <row r="7756" spans="1:12" x14ac:dyDescent="0.2">
      <c r="A7756" s="1">
        <v>43805.842789351853</v>
      </c>
      <c r="B7756" t="s">
        <v>2801</v>
      </c>
      <c r="D7756">
        <v>0</v>
      </c>
      <c r="E7756">
        <v>3</v>
      </c>
      <c r="F7756">
        <v>3</v>
      </c>
      <c r="G7756" t="s">
        <v>21223</v>
      </c>
      <c r="I7756" t="e">
        <f>_xlfn.SINGLE(MoEnergy_Saudi _xlfn.SINGLE(Saudi_Aramco))</f>
        <v>#NAME?</v>
      </c>
      <c r="K7756">
        <v>1.20304484473153E+18</v>
      </c>
      <c r="L7756" t="s">
        <v>21224</v>
      </c>
    </row>
    <row r="7757" spans="1:12" x14ac:dyDescent="0.2">
      <c r="A7757" s="1">
        <v>43805.842638888891</v>
      </c>
      <c r="B7757" t="s">
        <v>13287</v>
      </c>
      <c r="D7757">
        <v>1</v>
      </c>
      <c r="E7757">
        <v>1</v>
      </c>
      <c r="F7757">
        <v>1</v>
      </c>
      <c r="G7757" t="s">
        <v>21225</v>
      </c>
      <c r="K7757">
        <v>1.2030447913757901E+18</v>
      </c>
      <c r="L7757" t="s">
        <v>21226</v>
      </c>
    </row>
    <row r="7758" spans="1:12" x14ac:dyDescent="0.2">
      <c r="A7758" s="1">
        <v>43805.842476851853</v>
      </c>
      <c r="B7758" t="s">
        <v>21227</v>
      </c>
      <c r="D7758">
        <v>0</v>
      </c>
      <c r="E7758">
        <v>0</v>
      </c>
      <c r="F7758">
        <v>0</v>
      </c>
      <c r="G7758" t="s">
        <v>21228</v>
      </c>
      <c r="K7758">
        <v>1.20304473410257E+18</v>
      </c>
      <c r="L7758" t="s">
        <v>21229</v>
      </c>
    </row>
    <row r="7759" spans="1:12" x14ac:dyDescent="0.2">
      <c r="A7759" s="1">
        <v>43805.842106481483</v>
      </c>
      <c r="B7759" t="s">
        <v>21230</v>
      </c>
      <c r="D7759">
        <v>0</v>
      </c>
      <c r="E7759">
        <v>0</v>
      </c>
      <c r="F7759">
        <v>0</v>
      </c>
      <c r="G7759" t="s">
        <v>21231</v>
      </c>
      <c r="K7759">
        <v>1.2030445994528499E+18</v>
      </c>
      <c r="L7759" t="s">
        <v>21232</v>
      </c>
    </row>
    <row r="7760" spans="1:12" x14ac:dyDescent="0.2">
      <c r="A7760" s="1">
        <v>43805.84165509259</v>
      </c>
      <c r="B7760" t="s">
        <v>53</v>
      </c>
      <c r="D7760">
        <v>0</v>
      </c>
      <c r="E7760">
        <v>0</v>
      </c>
      <c r="F7760">
        <v>4</v>
      </c>
      <c r="G7760" t="s">
        <v>21233</v>
      </c>
      <c r="K7760">
        <v>1.20304443462096E+18</v>
      </c>
      <c r="L7760" t="s">
        <v>21234</v>
      </c>
    </row>
    <row r="7761" spans="1:12" x14ac:dyDescent="0.2">
      <c r="A7761" s="1">
        <v>43805.84165509259</v>
      </c>
      <c r="B7761" t="s">
        <v>21235</v>
      </c>
      <c r="D7761">
        <v>1</v>
      </c>
      <c r="E7761">
        <v>0</v>
      </c>
      <c r="F7761">
        <v>3</v>
      </c>
      <c r="G7761" t="s">
        <v>21236</v>
      </c>
      <c r="K7761">
        <v>1.2030444335555699E+18</v>
      </c>
      <c r="L7761" t="s">
        <v>21237</v>
      </c>
    </row>
    <row r="7762" spans="1:12" x14ac:dyDescent="0.2">
      <c r="A7762" s="1">
        <v>43805.839236111111</v>
      </c>
      <c r="B7762" t="s">
        <v>21238</v>
      </c>
      <c r="D7762">
        <v>0</v>
      </c>
      <c r="E7762">
        <v>0</v>
      </c>
      <c r="F7762">
        <v>0</v>
      </c>
      <c r="G7762" t="s">
        <v>21239</v>
      </c>
      <c r="I7762" t="e">
        <f>NabdApp</f>
        <v>#NAME?</v>
      </c>
      <c r="K7762">
        <v>1.2030435588460001E+18</v>
      </c>
      <c r="L7762" t="s">
        <v>21240</v>
      </c>
    </row>
    <row r="7763" spans="1:12" x14ac:dyDescent="0.2">
      <c r="A7763" s="1">
        <v>43805.838831018518</v>
      </c>
      <c r="B7763" t="s">
        <v>21241</v>
      </c>
      <c r="D7763">
        <v>1</v>
      </c>
      <c r="E7763">
        <v>1</v>
      </c>
      <c r="F7763">
        <v>0</v>
      </c>
      <c r="G7763" t="s">
        <v>21242</v>
      </c>
      <c r="K7763">
        <v>1.20304340987693E+18</v>
      </c>
      <c r="L7763" t="s">
        <v>21243</v>
      </c>
    </row>
    <row r="7764" spans="1:12" x14ac:dyDescent="0.2">
      <c r="A7764" s="1">
        <v>43805.838750000003</v>
      </c>
      <c r="B7764" t="s">
        <v>21244</v>
      </c>
      <c r="C7764" t="s">
        <v>2520</v>
      </c>
      <c r="D7764">
        <v>0</v>
      </c>
      <c r="E7764">
        <v>0</v>
      </c>
      <c r="F7764">
        <v>0</v>
      </c>
      <c r="G7764" t="s">
        <v>21245</v>
      </c>
      <c r="K7764">
        <v>1.2030433831592599E+18</v>
      </c>
      <c r="L7764" t="s">
        <v>21246</v>
      </c>
    </row>
    <row r="7765" spans="1:12" x14ac:dyDescent="0.2">
      <c r="A7765" s="1">
        <v>43805.836064814815</v>
      </c>
      <c r="B7765" t="s">
        <v>21247</v>
      </c>
      <c r="D7765">
        <v>0</v>
      </c>
      <c r="E7765">
        <v>0</v>
      </c>
      <c r="F7765">
        <v>0</v>
      </c>
      <c r="G7765" t="s">
        <v>21248</v>
      </c>
      <c r="K7765">
        <v>1.2030424083191099E+18</v>
      </c>
      <c r="L7765" t="s">
        <v>21249</v>
      </c>
    </row>
    <row r="7766" spans="1:12" x14ac:dyDescent="0.2">
      <c r="A7766" s="1">
        <v>43805.835127314815</v>
      </c>
      <c r="B7766" t="s">
        <v>19552</v>
      </c>
      <c r="D7766">
        <v>0</v>
      </c>
      <c r="E7766">
        <v>0</v>
      </c>
      <c r="F7766">
        <v>1</v>
      </c>
      <c r="G7766" t="s">
        <v>21250</v>
      </c>
      <c r="K7766">
        <v>1.20304206848817E+18</v>
      </c>
      <c r="L7766" t="s">
        <v>21251</v>
      </c>
    </row>
    <row r="7767" spans="1:12" x14ac:dyDescent="0.2">
      <c r="A7767" s="1">
        <v>43805.834918981483</v>
      </c>
      <c r="B7767" t="s">
        <v>21252</v>
      </c>
      <c r="D7767">
        <v>0</v>
      </c>
      <c r="E7767">
        <v>0</v>
      </c>
      <c r="F7767">
        <v>0</v>
      </c>
      <c r="G7767" t="s">
        <v>21253</v>
      </c>
      <c r="K7767">
        <v>1.20304199425325E+18</v>
      </c>
      <c r="L7767" t="s">
        <v>21254</v>
      </c>
    </row>
    <row r="7768" spans="1:12" x14ac:dyDescent="0.2">
      <c r="A7768" s="1">
        <v>43805.834513888891</v>
      </c>
      <c r="B7768" t="s">
        <v>21255</v>
      </c>
      <c r="D7768">
        <v>0</v>
      </c>
      <c r="E7768">
        <v>0</v>
      </c>
      <c r="F7768">
        <v>2</v>
      </c>
      <c r="G7768" t="s">
        <v>21256</v>
      </c>
      <c r="K7768">
        <v>1.20304184691154E+18</v>
      </c>
      <c r="L7768" t="s">
        <v>21257</v>
      </c>
    </row>
    <row r="7769" spans="1:12" x14ac:dyDescent="0.2">
      <c r="A7769" s="1">
        <v>43805.834386574075</v>
      </c>
      <c r="B7769" t="s">
        <v>17925</v>
      </c>
      <c r="D7769">
        <v>2</v>
      </c>
      <c r="E7769">
        <v>2</v>
      </c>
      <c r="F7769">
        <v>3</v>
      </c>
      <c r="G7769" t="s">
        <v>21258</v>
      </c>
      <c r="I7769" t="e">
        <f>Saudi_Aramco</f>
        <v>#NAME?</v>
      </c>
      <c r="K7769">
        <v>1.2030418006986501E+18</v>
      </c>
      <c r="L7769" t="s">
        <v>21259</v>
      </c>
    </row>
    <row r="7770" spans="1:12" x14ac:dyDescent="0.2">
      <c r="A7770" s="1">
        <v>43805.834027777775</v>
      </c>
      <c r="B7770" t="s">
        <v>21260</v>
      </c>
      <c r="D7770">
        <v>2</v>
      </c>
      <c r="E7770">
        <v>0</v>
      </c>
      <c r="F7770">
        <v>0</v>
      </c>
      <c r="G7770" t="s">
        <v>21261</v>
      </c>
      <c r="K7770">
        <v>1.2030416691400901E+18</v>
      </c>
      <c r="L7770" t="s">
        <v>21262</v>
      </c>
    </row>
    <row r="7771" spans="1:12" x14ac:dyDescent="0.2">
      <c r="A7771" s="1">
        <v>43805.832268518519</v>
      </c>
      <c r="B7771" t="s">
        <v>21255</v>
      </c>
      <c r="D7771">
        <v>0</v>
      </c>
      <c r="E7771">
        <v>0</v>
      </c>
      <c r="F7771">
        <v>0</v>
      </c>
      <c r="G7771" t="s">
        <v>21263</v>
      </c>
      <c r="K7771">
        <v>1.2030410322643799E+18</v>
      </c>
      <c r="L7771" t="s">
        <v>21264</v>
      </c>
    </row>
    <row r="7772" spans="1:12" x14ac:dyDescent="0.2">
      <c r="A7772" s="1">
        <v>43805.831643518519</v>
      </c>
      <c r="B7772" t="s">
        <v>21265</v>
      </c>
      <c r="D7772">
        <v>0</v>
      </c>
      <c r="E7772">
        <v>10</v>
      </c>
      <c r="F7772">
        <v>13</v>
      </c>
      <c r="G7772" t="s">
        <v>21266</v>
      </c>
      <c r="K7772">
        <v>1.2030408090309601E+18</v>
      </c>
      <c r="L7772" t="s">
        <v>21267</v>
      </c>
    </row>
    <row r="7773" spans="1:12" x14ac:dyDescent="0.2">
      <c r="A7773" s="1">
        <v>43805.831597222219</v>
      </c>
      <c r="B7773" t="s">
        <v>750</v>
      </c>
      <c r="D7773">
        <v>21</v>
      </c>
      <c r="E7773">
        <v>169</v>
      </c>
      <c r="F7773">
        <v>258</v>
      </c>
      <c r="G7773" t="s">
        <v>21268</v>
      </c>
      <c r="K7773">
        <v>1.20304079196434E+18</v>
      </c>
      <c r="L7773" t="s">
        <v>21269</v>
      </c>
    </row>
    <row r="7774" spans="1:12" x14ac:dyDescent="0.2">
      <c r="A7774" s="1">
        <v>43805.831030092595</v>
      </c>
      <c r="B7774" t="s">
        <v>21270</v>
      </c>
      <c r="D7774">
        <v>0</v>
      </c>
      <c r="E7774">
        <v>0</v>
      </c>
      <c r="F7774">
        <v>0</v>
      </c>
      <c r="G7774" t="s">
        <v>20957</v>
      </c>
      <c r="K7774">
        <v>1.2030405838052201E+18</v>
      </c>
      <c r="L7774" t="s">
        <v>21271</v>
      </c>
    </row>
    <row r="7775" spans="1:12" x14ac:dyDescent="0.2">
      <c r="A7775" s="1">
        <v>43805.827881944446</v>
      </c>
      <c r="B7775" t="s">
        <v>3473</v>
      </c>
      <c r="D7775">
        <v>0</v>
      </c>
      <c r="E7775">
        <v>0</v>
      </c>
      <c r="F7775">
        <v>0</v>
      </c>
      <c r="G7775" t="s">
        <v>3474</v>
      </c>
      <c r="K7775">
        <v>1.2030394439738099E+18</v>
      </c>
      <c r="L7775" t="s">
        <v>21272</v>
      </c>
    </row>
    <row r="7776" spans="1:12" x14ac:dyDescent="0.2">
      <c r="A7776" s="1">
        <v>43805.827592592592</v>
      </c>
      <c r="B7776" t="s">
        <v>19714</v>
      </c>
      <c r="D7776">
        <v>14</v>
      </c>
      <c r="E7776">
        <v>21</v>
      </c>
      <c r="F7776">
        <v>20</v>
      </c>
      <c r="G7776" t="s">
        <v>21273</v>
      </c>
      <c r="K7776">
        <v>1.20303933875967E+18</v>
      </c>
      <c r="L7776" t="s">
        <v>21274</v>
      </c>
    </row>
    <row r="7777" spans="1:12" x14ac:dyDescent="0.2">
      <c r="A7777" s="1">
        <v>43805.826701388891</v>
      </c>
      <c r="B7777">
        <v>14030</v>
      </c>
      <c r="D7777">
        <v>0</v>
      </c>
      <c r="E7777">
        <v>0</v>
      </c>
      <c r="F7777">
        <v>0</v>
      </c>
      <c r="G7777" t="s">
        <v>21275</v>
      </c>
      <c r="K7777">
        <v>1.2030390169433101E+18</v>
      </c>
      <c r="L7777" t="s">
        <v>21276</v>
      </c>
    </row>
    <row r="7778" spans="1:12" x14ac:dyDescent="0.2">
      <c r="A7778" s="1">
        <v>43805.826481481483</v>
      </c>
      <c r="B7778" t="s">
        <v>17925</v>
      </c>
      <c r="D7778">
        <v>2</v>
      </c>
      <c r="E7778">
        <v>1</v>
      </c>
      <c r="F7778">
        <v>4</v>
      </c>
      <c r="G7778" t="s">
        <v>21277</v>
      </c>
      <c r="I7778" t="e">
        <f>Saudi_Aramco</f>
        <v>#NAME?</v>
      </c>
      <c r="K7778">
        <v>1.2030389369831301E+18</v>
      </c>
      <c r="L7778" t="s">
        <v>21278</v>
      </c>
    </row>
    <row r="7779" spans="1:12" x14ac:dyDescent="0.2">
      <c r="A7779" s="1">
        <v>43805.825011574074</v>
      </c>
      <c r="B7779" t="s">
        <v>21279</v>
      </c>
      <c r="D7779">
        <v>0</v>
      </c>
      <c r="E7779">
        <v>0</v>
      </c>
      <c r="F7779">
        <v>1</v>
      </c>
      <c r="G7779" t="s">
        <v>20957</v>
      </c>
      <c r="K7779">
        <v>1.20303840270002E+18</v>
      </c>
      <c r="L7779" t="s">
        <v>21280</v>
      </c>
    </row>
    <row r="7780" spans="1:12" x14ac:dyDescent="0.2">
      <c r="A7780" s="1">
        <v>43805.823368055557</v>
      </c>
      <c r="B7780" t="s">
        <v>21281</v>
      </c>
      <c r="D7780">
        <v>0</v>
      </c>
      <c r="E7780">
        <v>0</v>
      </c>
      <c r="F7780">
        <v>0</v>
      </c>
      <c r="G7780" t="s">
        <v>21282</v>
      </c>
      <c r="K7780">
        <v>1.2030378080442399E+18</v>
      </c>
      <c r="L7780" t="s">
        <v>21283</v>
      </c>
    </row>
    <row r="7781" spans="1:12" x14ac:dyDescent="0.2">
      <c r="A7781" s="1">
        <v>43805.822916666664</v>
      </c>
      <c r="B7781" t="s">
        <v>21284</v>
      </c>
      <c r="C7781" t="s">
        <v>2653</v>
      </c>
      <c r="D7781">
        <v>0</v>
      </c>
      <c r="E7781">
        <v>0</v>
      </c>
      <c r="F7781">
        <v>0</v>
      </c>
      <c r="G7781" t="s">
        <v>21285</v>
      </c>
      <c r="K7781">
        <v>1.2030376462614899E+18</v>
      </c>
      <c r="L7781" t="s">
        <v>21286</v>
      </c>
    </row>
    <row r="7782" spans="1:12" x14ac:dyDescent="0.2">
      <c r="A7782" s="1">
        <v>43805.822129629632</v>
      </c>
      <c r="B7782" t="s">
        <v>6597</v>
      </c>
      <c r="D7782">
        <v>89</v>
      </c>
      <c r="E7782">
        <v>9</v>
      </c>
      <c r="F7782">
        <v>27</v>
      </c>
      <c r="G7782" t="s">
        <v>21287</v>
      </c>
      <c r="K7782">
        <v>1.2030373579744E+18</v>
      </c>
      <c r="L7782" t="s">
        <v>21288</v>
      </c>
    </row>
    <row r="7783" spans="1:12" x14ac:dyDescent="0.2">
      <c r="A7783" s="1">
        <v>43805.821273148147</v>
      </c>
      <c r="B7783" t="s">
        <v>21289</v>
      </c>
      <c r="C7783" t="s">
        <v>548</v>
      </c>
      <c r="D7783">
        <v>0</v>
      </c>
      <c r="E7783">
        <v>0</v>
      </c>
      <c r="F7783">
        <v>1</v>
      </c>
      <c r="G7783" t="s">
        <v>21290</v>
      </c>
      <c r="K7783">
        <v>1.2030370510310999E+18</v>
      </c>
      <c r="L7783" t="s">
        <v>21291</v>
      </c>
    </row>
    <row r="7784" spans="1:12" x14ac:dyDescent="0.2">
      <c r="A7784" s="1">
        <v>43805.81994212963</v>
      </c>
      <c r="B7784" t="s">
        <v>17925</v>
      </c>
      <c r="D7784">
        <v>2</v>
      </c>
      <c r="E7784">
        <v>4</v>
      </c>
      <c r="F7784">
        <v>5</v>
      </c>
      <c r="G7784" t="s">
        <v>21292</v>
      </c>
      <c r="I7784" t="e">
        <f>Saudi_Aramco</f>
        <v>#NAME?</v>
      </c>
      <c r="K7784">
        <v>1.2030365675997499E+18</v>
      </c>
      <c r="L7784" t="s">
        <v>21293</v>
      </c>
    </row>
    <row r="7785" spans="1:12" x14ac:dyDescent="0.2">
      <c r="A7785" s="1">
        <v>43805.819884259261</v>
      </c>
      <c r="B7785" t="s">
        <v>21294</v>
      </c>
      <c r="D7785">
        <v>0</v>
      </c>
      <c r="E7785">
        <v>0</v>
      </c>
      <c r="F7785">
        <v>0</v>
      </c>
      <c r="G7785" t="s">
        <v>21295</v>
      </c>
      <c r="K7785">
        <v>1.2030365461249101E+18</v>
      </c>
      <c r="L7785" t="s">
        <v>21296</v>
      </c>
    </row>
    <row r="7786" spans="1:12" x14ac:dyDescent="0.2">
      <c r="A7786" s="1">
        <v>43805.819641203707</v>
      </c>
      <c r="B7786" t="s">
        <v>21297</v>
      </c>
      <c r="D7786">
        <v>2</v>
      </c>
      <c r="E7786">
        <v>0</v>
      </c>
      <c r="F7786">
        <v>2</v>
      </c>
      <c r="G7786" t="s">
        <v>21298</v>
      </c>
      <c r="K7786">
        <v>1.2030364594370501E+18</v>
      </c>
      <c r="L7786" t="s">
        <v>21299</v>
      </c>
    </row>
    <row r="7787" spans="1:12" x14ac:dyDescent="0.2">
      <c r="A7787" s="1">
        <v>43805.819131944445</v>
      </c>
      <c r="B7787" t="s">
        <v>21300</v>
      </c>
      <c r="C7787" t="s">
        <v>323</v>
      </c>
      <c r="D7787">
        <v>0</v>
      </c>
      <c r="E7787">
        <v>0</v>
      </c>
      <c r="F7787">
        <v>0</v>
      </c>
      <c r="G7787" t="s">
        <v>21301</v>
      </c>
      <c r="K7787">
        <v>1.2030362714189701E+18</v>
      </c>
      <c r="L7787" t="s">
        <v>21302</v>
      </c>
    </row>
    <row r="7788" spans="1:12" x14ac:dyDescent="0.2">
      <c r="A7788" s="1">
        <v>43805.818472222221</v>
      </c>
      <c r="B7788" t="s">
        <v>21303</v>
      </c>
      <c r="D7788">
        <v>4</v>
      </c>
      <c r="E7788">
        <v>0</v>
      </c>
      <c r="F7788">
        <v>2</v>
      </c>
      <c r="G7788" t="s">
        <v>21304</v>
      </c>
      <c r="K7788">
        <v>1.2030360335935601E+18</v>
      </c>
      <c r="L7788" t="s">
        <v>21305</v>
      </c>
    </row>
    <row r="7789" spans="1:12" x14ac:dyDescent="0.2">
      <c r="A7789" s="1">
        <v>43805.817800925928</v>
      </c>
      <c r="B7789" t="s">
        <v>21306</v>
      </c>
      <c r="D7789">
        <v>4</v>
      </c>
      <c r="E7789">
        <v>8</v>
      </c>
      <c r="F7789">
        <v>6</v>
      </c>
      <c r="G7789" t="s">
        <v>21307</v>
      </c>
      <c r="K7789">
        <v>1.2030357927356401E+18</v>
      </c>
      <c r="L7789" t="s">
        <v>21308</v>
      </c>
    </row>
    <row r="7790" spans="1:12" x14ac:dyDescent="0.2">
      <c r="A7790" s="1">
        <v>43805.817384259259</v>
      </c>
      <c r="B7790" t="s">
        <v>21309</v>
      </c>
      <c r="D7790">
        <v>0</v>
      </c>
      <c r="E7790">
        <v>0</v>
      </c>
      <c r="F7790">
        <v>0</v>
      </c>
      <c r="G7790" t="s">
        <v>21310</v>
      </c>
      <c r="K7790">
        <v>1.20303564000849E+18</v>
      </c>
      <c r="L7790" t="s">
        <v>21311</v>
      </c>
    </row>
    <row r="7791" spans="1:12" x14ac:dyDescent="0.2">
      <c r="A7791" s="1">
        <v>43805.817175925928</v>
      </c>
      <c r="B7791" t="s">
        <v>6002</v>
      </c>
      <c r="D7791">
        <v>0</v>
      </c>
      <c r="E7791">
        <v>0</v>
      </c>
      <c r="F7791">
        <v>0</v>
      </c>
      <c r="G7791" t="s">
        <v>21312</v>
      </c>
      <c r="K7791">
        <v>1.2030355623885399E+18</v>
      </c>
      <c r="L7791" t="s">
        <v>21313</v>
      </c>
    </row>
    <row r="7792" spans="1:12" x14ac:dyDescent="0.2">
      <c r="A7792" s="1">
        <v>43805.815358796295</v>
      </c>
      <c r="B7792" t="s">
        <v>21314</v>
      </c>
      <c r="D7792">
        <v>0</v>
      </c>
      <c r="E7792">
        <v>1</v>
      </c>
      <c r="F7792">
        <v>2</v>
      </c>
      <c r="G7792" t="s">
        <v>21315</v>
      </c>
      <c r="K7792">
        <v>1.20303490632401E+18</v>
      </c>
      <c r="L7792" t="s">
        <v>21316</v>
      </c>
    </row>
    <row r="7793" spans="1:12" x14ac:dyDescent="0.2">
      <c r="A7793" s="1">
        <v>43805.815358796295</v>
      </c>
      <c r="B7793" t="s">
        <v>21317</v>
      </c>
      <c r="D7793">
        <v>0</v>
      </c>
      <c r="E7793">
        <v>0</v>
      </c>
      <c r="F7793">
        <v>0</v>
      </c>
      <c r="G7793" t="s">
        <v>21318</v>
      </c>
      <c r="K7793">
        <v>1.2030349053635799E+18</v>
      </c>
      <c r="L7793" t="s">
        <v>21319</v>
      </c>
    </row>
    <row r="7794" spans="1:12" x14ac:dyDescent="0.2">
      <c r="A7794" s="1">
        <v>43805.812951388885</v>
      </c>
      <c r="B7794" t="s">
        <v>17925</v>
      </c>
      <c r="D7794">
        <v>4</v>
      </c>
      <c r="E7794">
        <v>6</v>
      </c>
      <c r="F7794">
        <v>7</v>
      </c>
      <c r="G7794" t="s">
        <v>21320</v>
      </c>
      <c r="I7794" t="e">
        <f>Saudi_Aramco</f>
        <v>#NAME?</v>
      </c>
      <c r="K7794">
        <v>1.20303403404304E+18</v>
      </c>
      <c r="L7794" t="s">
        <v>21321</v>
      </c>
    </row>
    <row r="7795" spans="1:12" x14ac:dyDescent="0.2">
      <c r="A7795" s="1">
        <v>43805.812858796293</v>
      </c>
      <c r="B7795" t="s">
        <v>21322</v>
      </c>
      <c r="D7795">
        <v>3</v>
      </c>
      <c r="E7795">
        <v>1</v>
      </c>
      <c r="F7795">
        <v>1</v>
      </c>
      <c r="G7795" t="s">
        <v>21323</v>
      </c>
      <c r="K7795">
        <v>1.20303399850051E+18</v>
      </c>
      <c r="L7795" t="s">
        <v>21324</v>
      </c>
    </row>
    <row r="7796" spans="1:12" x14ac:dyDescent="0.2">
      <c r="A7796" s="1">
        <v>43805.812303240738</v>
      </c>
      <c r="B7796" t="s">
        <v>21325</v>
      </c>
      <c r="C7796" t="s">
        <v>2810</v>
      </c>
      <c r="D7796">
        <v>0</v>
      </c>
      <c r="E7796">
        <v>0</v>
      </c>
      <c r="F7796">
        <v>1</v>
      </c>
      <c r="G7796" t="s">
        <v>21326</v>
      </c>
      <c r="K7796">
        <v>1.20303379750111E+18</v>
      </c>
      <c r="L7796" t="s">
        <v>21327</v>
      </c>
    </row>
    <row r="7797" spans="1:12" x14ac:dyDescent="0.2">
      <c r="A7797" s="1">
        <v>43805.811793981484</v>
      </c>
      <c r="B7797" t="s">
        <v>21328</v>
      </c>
      <c r="D7797">
        <v>1</v>
      </c>
      <c r="E7797">
        <v>1</v>
      </c>
      <c r="F7797">
        <v>0</v>
      </c>
      <c r="G7797" t="s">
        <v>21329</v>
      </c>
      <c r="K7797">
        <v>1.2030336123561201E+18</v>
      </c>
      <c r="L7797" t="s">
        <v>21330</v>
      </c>
    </row>
    <row r="7798" spans="1:12" x14ac:dyDescent="0.2">
      <c r="A7798" s="1">
        <v>43805.810266203705</v>
      </c>
      <c r="B7798" t="s">
        <v>21331</v>
      </c>
      <c r="D7798">
        <v>0</v>
      </c>
      <c r="E7798">
        <v>0</v>
      </c>
      <c r="F7798">
        <v>0</v>
      </c>
      <c r="G7798" t="s">
        <v>21332</v>
      </c>
      <c r="K7798">
        <v>1.2030330587373399E+18</v>
      </c>
      <c r="L7798" t="s">
        <v>21333</v>
      </c>
    </row>
    <row r="7799" spans="1:12" x14ac:dyDescent="0.2">
      <c r="A7799" s="1">
        <v>43805.810219907406</v>
      </c>
      <c r="B7799" t="s">
        <v>21334</v>
      </c>
      <c r="D7799">
        <v>0</v>
      </c>
      <c r="E7799">
        <v>0</v>
      </c>
      <c r="F7799">
        <v>1</v>
      </c>
      <c r="G7799" t="s">
        <v>21335</v>
      </c>
      <c r="K7799">
        <v>1.2030330427780201E+18</v>
      </c>
      <c r="L7799" t="s">
        <v>21336</v>
      </c>
    </row>
    <row r="7800" spans="1:12" x14ac:dyDescent="0.2">
      <c r="A7800" s="1">
        <v>43805.808969907404</v>
      </c>
      <c r="B7800" t="s">
        <v>18377</v>
      </c>
      <c r="D7800">
        <v>0</v>
      </c>
      <c r="E7800">
        <v>0</v>
      </c>
      <c r="F7800">
        <v>0</v>
      </c>
      <c r="G7800" t="s">
        <v>21337</v>
      </c>
      <c r="K7800">
        <v>1.2030325885600699E+18</v>
      </c>
      <c r="L7800" t="s">
        <v>21338</v>
      </c>
    </row>
    <row r="7801" spans="1:12" x14ac:dyDescent="0.2">
      <c r="A7801" s="1">
        <v>43805.808368055557</v>
      </c>
      <c r="B7801" t="s">
        <v>13234</v>
      </c>
      <c r="C7801" t="s">
        <v>323</v>
      </c>
      <c r="D7801">
        <v>1</v>
      </c>
      <c r="E7801">
        <v>0</v>
      </c>
      <c r="F7801">
        <v>0</v>
      </c>
      <c r="G7801" t="s">
        <v>21339</v>
      </c>
      <c r="K7801">
        <v>1.20303237209618E+18</v>
      </c>
      <c r="L7801" t="s">
        <v>21340</v>
      </c>
    </row>
    <row r="7802" spans="1:12" x14ac:dyDescent="0.2">
      <c r="A7802" s="1">
        <v>43805.807696759257</v>
      </c>
      <c r="B7802" t="s">
        <v>11516</v>
      </c>
      <c r="D7802">
        <v>6</v>
      </c>
      <c r="E7802">
        <v>26</v>
      </c>
      <c r="F7802">
        <v>11</v>
      </c>
      <c r="G7802" t="s">
        <v>20957</v>
      </c>
      <c r="K7802">
        <v>1.20303212785347E+18</v>
      </c>
      <c r="L7802" t="s">
        <v>21341</v>
      </c>
    </row>
    <row r="7803" spans="1:12" x14ac:dyDescent="0.2">
      <c r="A7803" s="1">
        <v>43805.80740740741</v>
      </c>
      <c r="B7803" t="s">
        <v>17084</v>
      </c>
      <c r="D7803">
        <v>6</v>
      </c>
      <c r="E7803">
        <v>252</v>
      </c>
      <c r="F7803">
        <v>211</v>
      </c>
      <c r="G7803" t="s">
        <v>21342</v>
      </c>
      <c r="K7803">
        <v>1.20303202263934E+18</v>
      </c>
      <c r="L7803" t="s">
        <v>21343</v>
      </c>
    </row>
    <row r="7804" spans="1:12" x14ac:dyDescent="0.2">
      <c r="A7804" s="1">
        <v>43805.806469907409</v>
      </c>
      <c r="B7804" t="s">
        <v>21344</v>
      </c>
      <c r="D7804">
        <v>2</v>
      </c>
      <c r="E7804">
        <v>0</v>
      </c>
      <c r="F7804">
        <v>2</v>
      </c>
      <c r="G7804" t="s">
        <v>21345</v>
      </c>
      <c r="K7804">
        <v>1.2030316855641201E+18</v>
      </c>
      <c r="L7804" t="s">
        <v>21346</v>
      </c>
    </row>
    <row r="7805" spans="1:12" x14ac:dyDescent="0.2">
      <c r="A7805" s="1">
        <v>43805.806388888886</v>
      </c>
      <c r="B7805" t="s">
        <v>21347</v>
      </c>
      <c r="D7805">
        <v>0</v>
      </c>
      <c r="E7805">
        <v>0</v>
      </c>
      <c r="F7805">
        <v>0</v>
      </c>
      <c r="G7805" t="s">
        <v>21348</v>
      </c>
      <c r="K7805">
        <v>1.2030316572274601E+18</v>
      </c>
      <c r="L7805" t="s">
        <v>21349</v>
      </c>
    </row>
    <row r="7806" spans="1:12" x14ac:dyDescent="0.2">
      <c r="A7806" s="1">
        <v>43805.805925925924</v>
      </c>
      <c r="B7806" t="s">
        <v>3832</v>
      </c>
      <c r="C7806" t="s">
        <v>323</v>
      </c>
      <c r="D7806">
        <v>0</v>
      </c>
      <c r="E7806">
        <v>0</v>
      </c>
      <c r="F7806">
        <v>0</v>
      </c>
      <c r="G7806" t="s">
        <v>21350</v>
      </c>
      <c r="K7806">
        <v>1.20303148555038E+18</v>
      </c>
      <c r="L7806" t="s">
        <v>21351</v>
      </c>
    </row>
    <row r="7807" spans="1:12" x14ac:dyDescent="0.2">
      <c r="A7807" s="1">
        <v>43805.804918981485</v>
      </c>
      <c r="B7807" t="s">
        <v>21352</v>
      </c>
      <c r="D7807">
        <v>0</v>
      </c>
      <c r="E7807">
        <v>1</v>
      </c>
      <c r="F7807">
        <v>2</v>
      </c>
      <c r="G7807" t="s">
        <v>21353</v>
      </c>
      <c r="K7807">
        <v>1.2030311235189901E+18</v>
      </c>
      <c r="L7807" t="s">
        <v>21354</v>
      </c>
    </row>
    <row r="7808" spans="1:12" x14ac:dyDescent="0.2">
      <c r="A7808" s="1">
        <v>43805.804861111108</v>
      </c>
      <c r="B7808" t="s">
        <v>21355</v>
      </c>
      <c r="C7808" t="s">
        <v>323</v>
      </c>
      <c r="D7808">
        <v>0</v>
      </c>
      <c r="E7808">
        <v>0</v>
      </c>
      <c r="F7808">
        <v>0</v>
      </c>
      <c r="G7808" t="s">
        <v>21356</v>
      </c>
      <c r="K7808">
        <v>1.2030311021868201E+18</v>
      </c>
      <c r="L7808" t="s">
        <v>21357</v>
      </c>
    </row>
    <row r="7809" spans="1:12" x14ac:dyDescent="0.2">
      <c r="A7809" s="1">
        <v>43805.803726851853</v>
      </c>
      <c r="B7809" t="s">
        <v>21358</v>
      </c>
      <c r="C7809" t="s">
        <v>13972</v>
      </c>
      <c r="D7809">
        <v>0</v>
      </c>
      <c r="E7809">
        <v>0</v>
      </c>
      <c r="F7809">
        <v>1</v>
      </c>
      <c r="G7809" t="s">
        <v>21359</v>
      </c>
      <c r="K7809">
        <v>1.20303069108626E+18</v>
      </c>
      <c r="L7809" t="s">
        <v>21360</v>
      </c>
    </row>
    <row r="7810" spans="1:12" x14ac:dyDescent="0.2">
      <c r="A7810" s="1">
        <v>43805.802858796298</v>
      </c>
      <c r="B7810" t="s">
        <v>21361</v>
      </c>
      <c r="D7810">
        <v>0</v>
      </c>
      <c r="E7810">
        <v>0</v>
      </c>
      <c r="F7810">
        <v>1</v>
      </c>
      <c r="G7810" t="s">
        <v>21362</v>
      </c>
      <c r="K7810">
        <v>1.2030303753223401E+18</v>
      </c>
      <c r="L7810" t="s">
        <v>21363</v>
      </c>
    </row>
    <row r="7811" spans="1:12" x14ac:dyDescent="0.2">
      <c r="A7811" s="1">
        <v>43805.802199074074</v>
      </c>
      <c r="B7811" t="s">
        <v>21364</v>
      </c>
      <c r="D7811">
        <v>0</v>
      </c>
      <c r="E7811">
        <v>0</v>
      </c>
      <c r="F7811">
        <v>0</v>
      </c>
      <c r="G7811" t="s">
        <v>21365</v>
      </c>
      <c r="K7811">
        <v>1.2030301380127401E+18</v>
      </c>
      <c r="L7811" t="s">
        <v>21366</v>
      </c>
    </row>
    <row r="7812" spans="1:12" x14ac:dyDescent="0.2">
      <c r="A7812" s="1">
        <v>43805.800439814811</v>
      </c>
      <c r="B7812" t="s">
        <v>21367</v>
      </c>
      <c r="D7812">
        <v>0</v>
      </c>
      <c r="E7812">
        <v>8</v>
      </c>
      <c r="F7812">
        <v>3</v>
      </c>
      <c r="G7812" t="s">
        <v>21368</v>
      </c>
      <c r="K7812">
        <v>1.2030295009022001E+18</v>
      </c>
      <c r="L7812" t="s">
        <v>21369</v>
      </c>
    </row>
    <row r="7813" spans="1:12" x14ac:dyDescent="0.2">
      <c r="A7813" s="1">
        <v>43805.799849537034</v>
      </c>
      <c r="B7813" t="s">
        <v>21370</v>
      </c>
      <c r="C7813" t="s">
        <v>323</v>
      </c>
      <c r="D7813">
        <v>0</v>
      </c>
      <c r="E7813">
        <v>0</v>
      </c>
      <c r="F7813">
        <v>0</v>
      </c>
      <c r="G7813" t="s">
        <v>21371</v>
      </c>
      <c r="K7813">
        <v>1.2030292837714801E+18</v>
      </c>
      <c r="L7813" t="s">
        <v>21372</v>
      </c>
    </row>
    <row r="7814" spans="1:12" x14ac:dyDescent="0.2">
      <c r="A7814" s="1">
        <v>43805.798946759256</v>
      </c>
      <c r="B7814" t="s">
        <v>21373</v>
      </c>
      <c r="D7814">
        <v>1</v>
      </c>
      <c r="E7814">
        <v>0</v>
      </c>
      <c r="F7814">
        <v>0</v>
      </c>
      <c r="G7814" t="s">
        <v>21374</v>
      </c>
      <c r="K7814">
        <v>1.20302895809631E+18</v>
      </c>
      <c r="L7814" t="s">
        <v>21375</v>
      </c>
    </row>
    <row r="7815" spans="1:12" x14ac:dyDescent="0.2">
      <c r="A7815" s="1">
        <v>43805.798657407409</v>
      </c>
      <c r="B7815" t="s">
        <v>669</v>
      </c>
      <c r="D7815">
        <v>1</v>
      </c>
      <c r="E7815">
        <v>1</v>
      </c>
      <c r="F7815">
        <v>1</v>
      </c>
      <c r="G7815" t="s">
        <v>21376</v>
      </c>
      <c r="K7815">
        <v>1.20302885383009E+18</v>
      </c>
      <c r="L7815" t="s">
        <v>21377</v>
      </c>
    </row>
    <row r="7816" spans="1:12" x14ac:dyDescent="0.2">
      <c r="A7816" s="1">
        <v>43805.796643518515</v>
      </c>
      <c r="B7816" t="s">
        <v>21378</v>
      </c>
      <c r="D7816">
        <v>0</v>
      </c>
      <c r="E7816">
        <v>0</v>
      </c>
      <c r="F7816">
        <v>0</v>
      </c>
      <c r="G7816" t="s">
        <v>21379</v>
      </c>
      <c r="K7816">
        <v>1.2030281251704399E+18</v>
      </c>
      <c r="L7816" t="s">
        <v>21380</v>
      </c>
    </row>
    <row r="7817" spans="1:12" x14ac:dyDescent="0.2">
      <c r="A7817" s="1">
        <v>43805.796550925923</v>
      </c>
      <c r="B7817" t="s">
        <v>21381</v>
      </c>
      <c r="D7817">
        <v>0</v>
      </c>
      <c r="E7817">
        <v>0</v>
      </c>
      <c r="F7817">
        <v>0</v>
      </c>
      <c r="G7817" t="s">
        <v>21382</v>
      </c>
      <c r="K7817">
        <v>1.20302809060525E+18</v>
      </c>
      <c r="L7817" t="s">
        <v>21383</v>
      </c>
    </row>
    <row r="7818" spans="1:12" x14ac:dyDescent="0.2">
      <c r="A7818" s="1">
        <v>43805.794409722221</v>
      </c>
      <c r="B7818" t="s">
        <v>21384</v>
      </c>
      <c r="D7818">
        <v>0</v>
      </c>
      <c r="E7818">
        <v>0</v>
      </c>
      <c r="F7818">
        <v>1</v>
      </c>
      <c r="G7818" t="s">
        <v>21385</v>
      </c>
      <c r="I7818" t="e">
        <f>_xlfn.SINGLE(alwafd _xlfn.SINGLE(wef))</f>
        <v>#NAME?</v>
      </c>
      <c r="J7818" t="s">
        <v>21386</v>
      </c>
      <c r="K7818">
        <v>1.20302731235633E+18</v>
      </c>
      <c r="L7818" t="s">
        <v>21387</v>
      </c>
    </row>
    <row r="7819" spans="1:12" x14ac:dyDescent="0.2">
      <c r="A7819" s="1">
        <v>43805.793796296297</v>
      </c>
      <c r="B7819" t="s">
        <v>21388</v>
      </c>
      <c r="D7819">
        <v>0</v>
      </c>
      <c r="E7819">
        <v>0</v>
      </c>
      <c r="F7819">
        <v>0</v>
      </c>
      <c r="G7819" t="s">
        <v>21389</v>
      </c>
      <c r="K7819">
        <v>1.2030270914506801E+18</v>
      </c>
      <c r="L7819" t="s">
        <v>21390</v>
      </c>
    </row>
    <row r="7820" spans="1:12" x14ac:dyDescent="0.2">
      <c r="A7820" s="1">
        <v>43805.793310185189</v>
      </c>
      <c r="B7820" t="s">
        <v>21391</v>
      </c>
      <c r="D7820">
        <v>6</v>
      </c>
      <c r="E7820">
        <v>24</v>
      </c>
      <c r="F7820">
        <v>8</v>
      </c>
      <c r="G7820" t="s">
        <v>21392</v>
      </c>
      <c r="K7820">
        <v>1.2030269159442099E+18</v>
      </c>
      <c r="L7820" t="s">
        <v>21393</v>
      </c>
    </row>
    <row r="7821" spans="1:12" x14ac:dyDescent="0.2">
      <c r="A7821" s="1">
        <v>43805.792939814812</v>
      </c>
      <c r="B7821" t="s">
        <v>9752</v>
      </c>
      <c r="D7821">
        <v>0</v>
      </c>
      <c r="E7821">
        <v>1</v>
      </c>
      <c r="F7821">
        <v>2</v>
      </c>
      <c r="G7821" t="s">
        <v>21394</v>
      </c>
      <c r="K7821">
        <v>1.20302678039693E+18</v>
      </c>
      <c r="L7821" t="s">
        <v>21395</v>
      </c>
    </row>
    <row r="7822" spans="1:12" x14ac:dyDescent="0.2">
      <c r="A7822" s="1">
        <v>43805.792175925926</v>
      </c>
      <c r="B7822" t="s">
        <v>17925</v>
      </c>
      <c r="D7822">
        <v>2</v>
      </c>
      <c r="E7822">
        <v>1</v>
      </c>
      <c r="F7822">
        <v>2</v>
      </c>
      <c r="G7822" t="s">
        <v>21396</v>
      </c>
      <c r="I7822" t="e">
        <f>Saudi_Aramco</f>
        <v>#NAME?</v>
      </c>
      <c r="K7822">
        <v>1.20302650632433E+18</v>
      </c>
      <c r="L7822" t="s">
        <v>21397</v>
      </c>
    </row>
    <row r="7823" spans="1:12" x14ac:dyDescent="0.2">
      <c r="A7823" s="1">
        <v>43805.791990740741</v>
      </c>
      <c r="B7823" t="s">
        <v>21398</v>
      </c>
      <c r="C7823" t="s">
        <v>323</v>
      </c>
      <c r="D7823">
        <v>1</v>
      </c>
      <c r="E7823">
        <v>0</v>
      </c>
      <c r="F7823">
        <v>0</v>
      </c>
      <c r="G7823" t="s">
        <v>21399</v>
      </c>
      <c r="K7823">
        <v>1.20302643697566E+18</v>
      </c>
      <c r="L7823" t="s">
        <v>21400</v>
      </c>
    </row>
    <row r="7824" spans="1:12" x14ac:dyDescent="0.2">
      <c r="A7824" s="1">
        <v>43805.791967592595</v>
      </c>
      <c r="B7824" t="s">
        <v>2962</v>
      </c>
      <c r="C7824" t="s">
        <v>21401</v>
      </c>
      <c r="D7824">
        <v>1</v>
      </c>
      <c r="E7824">
        <v>0</v>
      </c>
      <c r="F7824">
        <v>0</v>
      </c>
      <c r="G7824" t="s">
        <v>21402</v>
      </c>
      <c r="K7824">
        <v>1.20302642983277E+18</v>
      </c>
      <c r="L7824" t="s">
        <v>21403</v>
      </c>
    </row>
    <row r="7825" spans="1:12" x14ac:dyDescent="0.2">
      <c r="A7825" s="1">
        <v>43805.791828703703</v>
      </c>
      <c r="B7825" t="s">
        <v>21404</v>
      </c>
      <c r="C7825" t="s">
        <v>323</v>
      </c>
      <c r="D7825">
        <v>0</v>
      </c>
      <c r="E7825">
        <v>0</v>
      </c>
      <c r="F7825">
        <v>0</v>
      </c>
      <c r="G7825" t="s">
        <v>21405</v>
      </c>
      <c r="K7825">
        <v>1.2030263783855099E+18</v>
      </c>
      <c r="L7825" t="s">
        <v>21406</v>
      </c>
    </row>
    <row r="7826" spans="1:12" x14ac:dyDescent="0.2">
      <c r="A7826" s="1">
        <v>43805.791724537034</v>
      </c>
      <c r="B7826" t="s">
        <v>3455</v>
      </c>
      <c r="C7826" t="s">
        <v>21407</v>
      </c>
      <c r="D7826">
        <v>0</v>
      </c>
      <c r="E7826">
        <v>0</v>
      </c>
      <c r="F7826">
        <v>0</v>
      </c>
      <c r="G7826" t="s">
        <v>19763</v>
      </c>
      <c r="K7826">
        <v>1.2030263399782001E+18</v>
      </c>
      <c r="L7826" t="s">
        <v>21408</v>
      </c>
    </row>
    <row r="7827" spans="1:12" x14ac:dyDescent="0.2">
      <c r="A7827" s="1">
        <v>43805.791527777779</v>
      </c>
      <c r="B7827" t="s">
        <v>2810</v>
      </c>
      <c r="D7827">
        <v>8</v>
      </c>
      <c r="E7827">
        <v>5</v>
      </c>
      <c r="F7827">
        <v>9</v>
      </c>
      <c r="G7827" t="s">
        <v>21409</v>
      </c>
      <c r="K7827">
        <v>1.2030262692706199E+18</v>
      </c>
      <c r="L7827" t="s">
        <v>21410</v>
      </c>
    </row>
    <row r="7828" spans="1:12" x14ac:dyDescent="0.2">
      <c r="A7828" s="1">
        <v>43805.791145833333</v>
      </c>
      <c r="B7828" t="s">
        <v>21411</v>
      </c>
      <c r="D7828">
        <v>0</v>
      </c>
      <c r="E7828">
        <v>0</v>
      </c>
      <c r="F7828">
        <v>1</v>
      </c>
      <c r="G7828" t="s">
        <v>21412</v>
      </c>
      <c r="K7828">
        <v>1.20302613220082E+18</v>
      </c>
      <c r="L7828" t="s">
        <v>21413</v>
      </c>
    </row>
    <row r="7829" spans="1:12" x14ac:dyDescent="0.2">
      <c r="A7829" s="1">
        <v>43805.789768518516</v>
      </c>
      <c r="B7829" t="s">
        <v>1193</v>
      </c>
      <c r="D7829">
        <v>7</v>
      </c>
      <c r="E7829">
        <v>6</v>
      </c>
      <c r="F7829">
        <v>13</v>
      </c>
      <c r="G7829" t="s">
        <v>21414</v>
      </c>
      <c r="K7829">
        <v>1.20302563281439E+18</v>
      </c>
      <c r="L7829" t="s">
        <v>21415</v>
      </c>
    </row>
    <row r="7830" spans="1:12" x14ac:dyDescent="0.2">
      <c r="A7830" s="1">
        <v>43805.789155092592</v>
      </c>
      <c r="B7830" t="s">
        <v>11935</v>
      </c>
      <c r="D7830">
        <v>2</v>
      </c>
      <c r="E7830">
        <v>18</v>
      </c>
      <c r="F7830">
        <v>6</v>
      </c>
      <c r="G7830" t="s">
        <v>21416</v>
      </c>
      <c r="K7830">
        <v>1.2030254115354399E+18</v>
      </c>
      <c r="L7830" t="s">
        <v>21417</v>
      </c>
    </row>
    <row r="7831" spans="1:12" x14ac:dyDescent="0.2">
      <c r="A7831" s="1">
        <v>43805.788229166668</v>
      </c>
      <c r="B7831" t="s">
        <v>21418</v>
      </c>
      <c r="D7831">
        <v>10</v>
      </c>
      <c r="E7831">
        <v>0</v>
      </c>
      <c r="F7831">
        <v>2</v>
      </c>
      <c r="G7831" t="s">
        <v>21419</v>
      </c>
      <c r="K7831">
        <v>1.20302507413309E+18</v>
      </c>
      <c r="L7831" t="s">
        <v>21420</v>
      </c>
    </row>
    <row r="7832" spans="1:12" x14ac:dyDescent="0.2">
      <c r="A7832" s="1">
        <v>43805.787581018521</v>
      </c>
      <c r="B7832" t="s">
        <v>21421</v>
      </c>
      <c r="D7832">
        <v>1</v>
      </c>
      <c r="E7832">
        <v>0</v>
      </c>
      <c r="F7832">
        <v>0</v>
      </c>
      <c r="G7832" t="s">
        <v>21422</v>
      </c>
      <c r="K7832">
        <v>1.20302484103886E+18</v>
      </c>
      <c r="L7832" t="s">
        <v>21423</v>
      </c>
    </row>
    <row r="7833" spans="1:12" x14ac:dyDescent="0.2">
      <c r="A7833" s="1">
        <v>43805.787361111114</v>
      </c>
      <c r="B7833" t="s">
        <v>18550</v>
      </c>
      <c r="D7833">
        <v>0</v>
      </c>
      <c r="E7833">
        <v>3</v>
      </c>
      <c r="F7833">
        <v>4</v>
      </c>
      <c r="G7833" t="s">
        <v>21424</v>
      </c>
      <c r="K7833">
        <v>1.2030247600300101E+18</v>
      </c>
      <c r="L7833" t="s">
        <v>21425</v>
      </c>
    </row>
    <row r="7834" spans="1:12" x14ac:dyDescent="0.2">
      <c r="A7834" s="1">
        <v>43805.787291666667</v>
      </c>
      <c r="B7834" t="s">
        <v>21426</v>
      </c>
      <c r="D7834">
        <v>0</v>
      </c>
      <c r="E7834">
        <v>1</v>
      </c>
      <c r="F7834">
        <v>4</v>
      </c>
      <c r="G7834" t="s">
        <v>21427</v>
      </c>
      <c r="K7834">
        <v>1.20302473560239E+18</v>
      </c>
      <c r="L7834" t="s">
        <v>21428</v>
      </c>
    </row>
    <row r="7835" spans="1:12" x14ac:dyDescent="0.2">
      <c r="A7835" s="1">
        <v>43805.78696759259</v>
      </c>
      <c r="B7835" t="s">
        <v>21429</v>
      </c>
      <c r="D7835">
        <v>2</v>
      </c>
      <c r="E7835">
        <v>0</v>
      </c>
      <c r="F7835">
        <v>1</v>
      </c>
      <c r="G7835" t="s">
        <v>21430</v>
      </c>
      <c r="K7835">
        <v>1.20302461861905E+18</v>
      </c>
      <c r="L7835" t="s">
        <v>21431</v>
      </c>
    </row>
    <row r="7836" spans="1:12" x14ac:dyDescent="0.2">
      <c r="A7836" s="1">
        <v>43805.786192129628</v>
      </c>
      <c r="B7836" t="s">
        <v>21432</v>
      </c>
      <c r="D7836">
        <v>0</v>
      </c>
      <c r="E7836">
        <v>0</v>
      </c>
      <c r="F7836">
        <v>0</v>
      </c>
      <c r="G7836" t="s">
        <v>21433</v>
      </c>
      <c r="K7836">
        <v>1.2030243357803599E+18</v>
      </c>
      <c r="L7836" t="s">
        <v>21434</v>
      </c>
    </row>
    <row r="7837" spans="1:12" x14ac:dyDescent="0.2">
      <c r="A7837" s="1">
        <v>43805.785960648151</v>
      </c>
      <c r="B7837" t="s">
        <v>21435</v>
      </c>
      <c r="D7837">
        <v>0</v>
      </c>
      <c r="E7837">
        <v>0</v>
      </c>
      <c r="F7837">
        <v>0</v>
      </c>
      <c r="G7837" t="s">
        <v>21436</v>
      </c>
      <c r="K7837">
        <v>1.2030242542976799E+18</v>
      </c>
      <c r="L7837" t="s">
        <v>21437</v>
      </c>
    </row>
    <row r="7838" spans="1:12" x14ac:dyDescent="0.2">
      <c r="A7838" s="1">
        <v>43805.785729166666</v>
      </c>
      <c r="B7838" t="s">
        <v>21438</v>
      </c>
      <c r="D7838">
        <v>0</v>
      </c>
      <c r="E7838">
        <v>2</v>
      </c>
      <c r="F7838">
        <v>0</v>
      </c>
      <c r="G7838" t="s">
        <v>21439</v>
      </c>
      <c r="K7838">
        <v>1.20302416760559E+18</v>
      </c>
      <c r="L7838" t="s">
        <v>21440</v>
      </c>
    </row>
    <row r="7839" spans="1:12" x14ac:dyDescent="0.2">
      <c r="A7839" s="1">
        <v>43805.785393518519</v>
      </c>
      <c r="B7839" t="s">
        <v>21441</v>
      </c>
      <c r="D7839">
        <v>0</v>
      </c>
      <c r="E7839">
        <v>0</v>
      </c>
      <c r="F7839">
        <v>1</v>
      </c>
      <c r="G7839" t="s">
        <v>21442</v>
      </c>
      <c r="K7839">
        <v>1.20302404796303E+18</v>
      </c>
      <c r="L7839" t="s">
        <v>21443</v>
      </c>
    </row>
    <row r="7840" spans="1:12" x14ac:dyDescent="0.2">
      <c r="A7840" s="1">
        <v>43805.78466435185</v>
      </c>
      <c r="B7840" t="s">
        <v>21444</v>
      </c>
      <c r="D7840">
        <v>0</v>
      </c>
      <c r="E7840">
        <v>0</v>
      </c>
      <c r="F7840">
        <v>0</v>
      </c>
      <c r="G7840" t="s">
        <v>21445</v>
      </c>
      <c r="K7840">
        <v>1.20302378407424E+18</v>
      </c>
      <c r="L7840" t="s">
        <v>21446</v>
      </c>
    </row>
    <row r="7841" spans="1:12" x14ac:dyDescent="0.2">
      <c r="A7841" s="1">
        <v>43805.784641203703</v>
      </c>
      <c r="B7841" t="s">
        <v>21447</v>
      </c>
      <c r="D7841">
        <v>0</v>
      </c>
      <c r="E7841">
        <v>0</v>
      </c>
      <c r="F7841">
        <v>0</v>
      </c>
      <c r="G7841" t="s">
        <v>21448</v>
      </c>
      <c r="K7841">
        <v>1.2030237726405801E+18</v>
      </c>
      <c r="L7841" t="s">
        <v>21449</v>
      </c>
    </row>
    <row r="7842" spans="1:12" x14ac:dyDescent="0.2">
      <c r="A7842" s="1">
        <v>43805.784386574072</v>
      </c>
      <c r="B7842" t="s">
        <v>21450</v>
      </c>
      <c r="D7842">
        <v>0</v>
      </c>
      <c r="E7842">
        <v>0</v>
      </c>
      <c r="F7842">
        <v>0</v>
      </c>
      <c r="G7842" t="s">
        <v>21451</v>
      </c>
      <c r="K7842">
        <v>1.2030236800429299E+18</v>
      </c>
      <c r="L7842" t="s">
        <v>21452</v>
      </c>
    </row>
    <row r="7843" spans="1:12" x14ac:dyDescent="0.2">
      <c r="A7843" s="1">
        <v>43805.784212962964</v>
      </c>
      <c r="B7843" t="s">
        <v>21453</v>
      </c>
      <c r="D7843">
        <v>0</v>
      </c>
      <c r="E7843">
        <v>0</v>
      </c>
      <c r="F7843">
        <v>0</v>
      </c>
      <c r="G7843" t="s">
        <v>21454</v>
      </c>
      <c r="K7843">
        <v>1.20302361813921E+18</v>
      </c>
      <c r="L7843" t="s">
        <v>21455</v>
      </c>
    </row>
    <row r="7844" spans="1:12" x14ac:dyDescent="0.2">
      <c r="A7844" s="1">
        <v>43805.784062500003</v>
      </c>
      <c r="B7844" t="s">
        <v>21456</v>
      </c>
      <c r="D7844">
        <v>0</v>
      </c>
      <c r="E7844">
        <v>0</v>
      </c>
      <c r="F7844">
        <v>0</v>
      </c>
      <c r="G7844" t="s">
        <v>21457</v>
      </c>
      <c r="I7844" t="e">
        <f>_xlfn.SINGLE(m_asi8 _xlfn.SINGLE(d3m_breek))</f>
        <v>#NAME?</v>
      </c>
      <c r="K7844">
        <v>1.2030235625352499E+18</v>
      </c>
      <c r="L7844" t="s">
        <v>21458</v>
      </c>
    </row>
    <row r="7845" spans="1:12" x14ac:dyDescent="0.2">
      <c r="A7845" s="1">
        <v>43805.783055555556</v>
      </c>
      <c r="B7845" t="s">
        <v>21459</v>
      </c>
      <c r="D7845">
        <v>1</v>
      </c>
      <c r="E7845">
        <v>0</v>
      </c>
      <c r="F7845">
        <v>1</v>
      </c>
      <c r="G7845" t="s">
        <v>21460</v>
      </c>
      <c r="K7845">
        <v>1.20302320130081E+18</v>
      </c>
      <c r="L7845" t="s">
        <v>21461</v>
      </c>
    </row>
    <row r="7846" spans="1:12" x14ac:dyDescent="0.2">
      <c r="A7846" s="1">
        <v>43805.782916666663</v>
      </c>
      <c r="B7846" t="s">
        <v>11224</v>
      </c>
      <c r="D7846">
        <v>1</v>
      </c>
      <c r="E7846">
        <v>1</v>
      </c>
      <c r="F7846">
        <v>0</v>
      </c>
      <c r="G7846" t="s">
        <v>21462</v>
      </c>
      <c r="K7846">
        <v>1.20302315019326E+18</v>
      </c>
      <c r="L7846" t="s">
        <v>21463</v>
      </c>
    </row>
    <row r="7847" spans="1:12" x14ac:dyDescent="0.2">
      <c r="A7847" s="1">
        <v>43805.782210648147</v>
      </c>
      <c r="B7847" t="s">
        <v>21464</v>
      </c>
      <c r="D7847">
        <v>2</v>
      </c>
      <c r="E7847">
        <v>0</v>
      </c>
      <c r="F7847">
        <v>0</v>
      </c>
      <c r="G7847" t="s">
        <v>21465</v>
      </c>
      <c r="K7847">
        <v>1.2030228924281201E+18</v>
      </c>
      <c r="L7847" t="s">
        <v>21466</v>
      </c>
    </row>
    <row r="7848" spans="1:12" x14ac:dyDescent="0.2">
      <c r="A7848" s="1">
        <v>43805.781990740739</v>
      </c>
      <c r="B7848" t="s">
        <v>21467</v>
      </c>
      <c r="D7848">
        <v>0</v>
      </c>
      <c r="E7848">
        <v>2</v>
      </c>
      <c r="F7848">
        <v>1</v>
      </c>
      <c r="G7848" t="s">
        <v>21468</v>
      </c>
      <c r="K7848">
        <v>1.2030228134325499E+18</v>
      </c>
      <c r="L7848" t="s">
        <v>21469</v>
      </c>
    </row>
    <row r="7849" spans="1:12" x14ac:dyDescent="0.2">
      <c r="A7849" s="1">
        <v>43805.780775462961</v>
      </c>
      <c r="B7849" t="s">
        <v>21470</v>
      </c>
      <c r="D7849">
        <v>1</v>
      </c>
      <c r="E7849">
        <v>0</v>
      </c>
      <c r="F7849">
        <v>1</v>
      </c>
      <c r="G7849" t="s">
        <v>21471</v>
      </c>
      <c r="I7849" t="e">
        <f>_xlfn.SINGLE(alhiwarchannel _xlfn.SINGLE(AzzamTamimi _xlfn.SINGLE(m3takl _xlfn.SINGLE(MENA_Rights _xlfn.SINGLE(almass3ari _xlfn.SINGLE(abo1fares _xlfn.SINGLE(i5beearmy _xlfn.SINGLE(salabdali1976 _xlfn.SINGLE(oamaz7 _xlfn.SINGLE(MadawiDr _xlfn.SINGLE(saeed_nasser _xlfn.SINGLE(zalmoayyad _xlfn.SINGLE(Abdullah96wa _xlfn.SINGLE(M_alumri _xlfn.SINGLE(hamzaalhassan _xlfn.SINGLE(AbdullahElshrif _xlfn.SINGLE(UOFsAP _xlfn.SINGLE(msmq26))))))))))))))))))</f>
        <v>#NAME?</v>
      </c>
      <c r="K7849">
        <v>1.20302237200303E+18</v>
      </c>
      <c r="L7849" t="s">
        <v>21472</v>
      </c>
    </row>
    <row r="7850" spans="1:12" x14ac:dyDescent="0.2">
      <c r="A7850" s="1">
        <v>43805.780717592592</v>
      </c>
      <c r="B7850" t="s">
        <v>21473</v>
      </c>
      <c r="D7850">
        <v>0</v>
      </c>
      <c r="E7850">
        <v>0</v>
      </c>
      <c r="F7850">
        <v>0</v>
      </c>
      <c r="G7850" t="s">
        <v>21474</v>
      </c>
      <c r="K7850">
        <v>1.20302235378722E+18</v>
      </c>
      <c r="L7850" t="s">
        <v>21475</v>
      </c>
    </row>
    <row r="7851" spans="1:12" x14ac:dyDescent="0.2">
      <c r="A7851" s="1">
        <v>43805.780416666668</v>
      </c>
      <c r="B7851" t="s">
        <v>21476</v>
      </c>
      <c r="D7851">
        <v>0</v>
      </c>
      <c r="E7851">
        <v>0</v>
      </c>
      <c r="F7851">
        <v>0</v>
      </c>
      <c r="G7851" t="s">
        <v>21477</v>
      </c>
      <c r="K7851">
        <v>1.2030222428059599E+18</v>
      </c>
      <c r="L7851" t="s">
        <v>21478</v>
      </c>
    </row>
    <row r="7852" spans="1:12" x14ac:dyDescent="0.2">
      <c r="A7852" s="1">
        <v>43805.779953703706</v>
      </c>
      <c r="B7852" t="s">
        <v>21479</v>
      </c>
      <c r="D7852">
        <v>0</v>
      </c>
      <c r="E7852">
        <v>0</v>
      </c>
      <c r="F7852">
        <v>0</v>
      </c>
      <c r="G7852" t="s">
        <v>17756</v>
      </c>
      <c r="K7852">
        <v>1.20302207423261E+18</v>
      </c>
      <c r="L7852" t="s">
        <v>21480</v>
      </c>
    </row>
    <row r="7853" spans="1:12" x14ac:dyDescent="0.2">
      <c r="A7853" s="1">
        <v>43805.779351851852</v>
      </c>
      <c r="B7853" t="s">
        <v>21481</v>
      </c>
      <c r="D7853">
        <v>1</v>
      </c>
      <c r="E7853">
        <v>0</v>
      </c>
      <c r="F7853">
        <v>0</v>
      </c>
      <c r="G7853" t="s">
        <v>21482</v>
      </c>
      <c r="K7853">
        <v>1.2030218578317499E+18</v>
      </c>
      <c r="L7853" t="s">
        <v>21483</v>
      </c>
    </row>
    <row r="7854" spans="1:12" x14ac:dyDescent="0.2">
      <c r="A7854" s="1">
        <v>43805.778171296297</v>
      </c>
      <c r="B7854" t="s">
        <v>21484</v>
      </c>
      <c r="D7854">
        <v>0</v>
      </c>
      <c r="E7854">
        <v>0</v>
      </c>
      <c r="F7854">
        <v>0</v>
      </c>
      <c r="G7854" t="s">
        <v>21485</v>
      </c>
      <c r="K7854">
        <v>1.20302142854893E+18</v>
      </c>
      <c r="L7854" t="s">
        <v>21486</v>
      </c>
    </row>
    <row r="7855" spans="1:12" x14ac:dyDescent="0.2">
      <c r="A7855" s="1">
        <v>43805.777407407404</v>
      </c>
      <c r="B7855" t="s">
        <v>21487</v>
      </c>
      <c r="D7855">
        <v>0</v>
      </c>
      <c r="E7855">
        <v>0</v>
      </c>
      <c r="F7855">
        <v>0</v>
      </c>
      <c r="G7855" t="s">
        <v>21488</v>
      </c>
      <c r="K7855">
        <v>1.20302115139345E+18</v>
      </c>
      <c r="L7855" t="s">
        <v>21489</v>
      </c>
    </row>
    <row r="7856" spans="1:12" x14ac:dyDescent="0.2">
      <c r="A7856" s="1">
        <v>43805.776956018519</v>
      </c>
      <c r="B7856" t="s">
        <v>21490</v>
      </c>
      <c r="D7856">
        <v>1</v>
      </c>
      <c r="E7856">
        <v>0</v>
      </c>
      <c r="F7856">
        <v>1</v>
      </c>
      <c r="G7856" t="s">
        <v>21491</v>
      </c>
      <c r="K7856">
        <v>1.20302098711519E+18</v>
      </c>
      <c r="L7856" t="s">
        <v>21492</v>
      </c>
    </row>
    <row r="7857" spans="1:12" x14ac:dyDescent="0.2">
      <c r="A7857" s="1">
        <v>43805.776631944442</v>
      </c>
      <c r="B7857" t="s">
        <v>10816</v>
      </c>
      <c r="D7857">
        <v>11</v>
      </c>
      <c r="E7857">
        <v>29</v>
      </c>
      <c r="F7857">
        <v>15</v>
      </c>
      <c r="G7857" t="s">
        <v>21493</v>
      </c>
      <c r="K7857">
        <v>1.2030208722248399E+18</v>
      </c>
      <c r="L7857" t="s">
        <v>21494</v>
      </c>
    </row>
    <row r="7858" spans="1:12" x14ac:dyDescent="0.2">
      <c r="A7858" s="1">
        <v>43805.775497685187</v>
      </c>
      <c r="B7858" t="s">
        <v>21495</v>
      </c>
      <c r="D7858">
        <v>13</v>
      </c>
      <c r="E7858">
        <v>37</v>
      </c>
      <c r="F7858">
        <v>16</v>
      </c>
      <c r="G7858" t="s">
        <v>21496</v>
      </c>
      <c r="K7858">
        <v>1.2030204626174799E+18</v>
      </c>
      <c r="L7858" t="s">
        <v>21497</v>
      </c>
    </row>
    <row r="7859" spans="1:12" x14ac:dyDescent="0.2">
      <c r="A7859" s="1">
        <v>43805.775011574071</v>
      </c>
      <c r="B7859" t="s">
        <v>21498</v>
      </c>
      <c r="D7859">
        <v>1</v>
      </c>
      <c r="E7859">
        <v>0</v>
      </c>
      <c r="F7859">
        <v>0</v>
      </c>
      <c r="G7859" t="s">
        <v>21499</v>
      </c>
      <c r="K7859">
        <v>1.2030202855172201E+18</v>
      </c>
      <c r="L7859" t="s">
        <v>21500</v>
      </c>
    </row>
    <row r="7860" spans="1:12" x14ac:dyDescent="0.2">
      <c r="A7860" s="1">
        <v>43805.774085648147</v>
      </c>
      <c r="B7860" t="s">
        <v>21501</v>
      </c>
      <c r="D7860">
        <v>0</v>
      </c>
      <c r="E7860">
        <v>0</v>
      </c>
      <c r="F7860">
        <v>0</v>
      </c>
      <c r="G7860" t="s">
        <v>21502</v>
      </c>
      <c r="K7860">
        <v>1.20301995086622E+18</v>
      </c>
      <c r="L7860" t="s">
        <v>21503</v>
      </c>
    </row>
    <row r="7861" spans="1:12" x14ac:dyDescent="0.2">
      <c r="A7861" s="1">
        <v>43805.772372685184</v>
      </c>
      <c r="B7861" t="s">
        <v>21504</v>
      </c>
      <c r="D7861">
        <v>0</v>
      </c>
      <c r="E7861">
        <v>1</v>
      </c>
      <c r="F7861">
        <v>1</v>
      </c>
      <c r="G7861" t="s">
        <v>21505</v>
      </c>
      <c r="K7861">
        <v>1.2030193278653399E+18</v>
      </c>
      <c r="L7861" t="s">
        <v>21506</v>
      </c>
    </row>
    <row r="7862" spans="1:12" x14ac:dyDescent="0.2">
      <c r="A7862" s="1">
        <v>43805.771261574075</v>
      </c>
      <c r="B7862" t="s">
        <v>17925</v>
      </c>
      <c r="D7862">
        <v>2</v>
      </c>
      <c r="E7862">
        <v>3</v>
      </c>
      <c r="F7862">
        <v>4</v>
      </c>
      <c r="G7862" t="s">
        <v>21507</v>
      </c>
      <c r="I7862" t="e">
        <f>Saudi_Aramco</f>
        <v>#NAME?</v>
      </c>
      <c r="K7862">
        <v>1.2030189268185101E+18</v>
      </c>
      <c r="L7862" t="s">
        <v>21508</v>
      </c>
    </row>
    <row r="7863" spans="1:12" x14ac:dyDescent="0.2">
      <c r="A7863" s="1">
        <v>43805.77076388889</v>
      </c>
      <c r="B7863" t="s">
        <v>21509</v>
      </c>
      <c r="D7863">
        <v>1</v>
      </c>
      <c r="E7863">
        <v>0</v>
      </c>
      <c r="F7863">
        <v>0</v>
      </c>
      <c r="G7863" t="s">
        <v>21510</v>
      </c>
      <c r="K7863">
        <v>1.2030187434267599E+18</v>
      </c>
      <c r="L7863" t="s">
        <v>21511</v>
      </c>
    </row>
    <row r="7864" spans="1:12" x14ac:dyDescent="0.2">
      <c r="A7864" s="1">
        <v>43805.770057870373</v>
      </c>
      <c r="B7864" t="s">
        <v>21512</v>
      </c>
      <c r="D7864">
        <v>0</v>
      </c>
      <c r="E7864">
        <v>0</v>
      </c>
      <c r="F7864">
        <v>0</v>
      </c>
      <c r="G7864" t="s">
        <v>21513</v>
      </c>
      <c r="K7864">
        <v>1.2030184900698099E+18</v>
      </c>
      <c r="L7864" t="s">
        <v>21514</v>
      </c>
    </row>
    <row r="7865" spans="1:12" x14ac:dyDescent="0.2">
      <c r="A7865" s="1">
        <v>43805.769884259258</v>
      </c>
      <c r="B7865" t="s">
        <v>21515</v>
      </c>
      <c r="D7865">
        <v>0</v>
      </c>
      <c r="E7865">
        <v>0</v>
      </c>
      <c r="F7865">
        <v>0</v>
      </c>
      <c r="G7865" t="s">
        <v>21516</v>
      </c>
      <c r="K7865">
        <v>1.2030184261193101E+18</v>
      </c>
      <c r="L7865" t="s">
        <v>21517</v>
      </c>
    </row>
    <row r="7866" spans="1:12" x14ac:dyDescent="0.2">
      <c r="A7866" s="1">
        <v>43805.769571759258</v>
      </c>
      <c r="B7866" t="s">
        <v>21515</v>
      </c>
      <c r="D7866">
        <v>0</v>
      </c>
      <c r="E7866">
        <v>0</v>
      </c>
      <c r="F7866">
        <v>0</v>
      </c>
      <c r="G7866" t="s">
        <v>21518</v>
      </c>
      <c r="K7866">
        <v>1.2030183117532201E+18</v>
      </c>
      <c r="L7866" t="s">
        <v>21519</v>
      </c>
    </row>
    <row r="7867" spans="1:12" x14ac:dyDescent="0.2">
      <c r="A7867" s="1">
        <v>43805.769456018519</v>
      </c>
      <c r="B7867" t="s">
        <v>21520</v>
      </c>
      <c r="D7867">
        <v>0</v>
      </c>
      <c r="E7867">
        <v>0</v>
      </c>
      <c r="F7867">
        <v>0</v>
      </c>
      <c r="G7867" t="s">
        <v>21521</v>
      </c>
      <c r="K7867">
        <v>1.2030182692397801E+18</v>
      </c>
      <c r="L7867" t="s">
        <v>21522</v>
      </c>
    </row>
    <row r="7868" spans="1:12" x14ac:dyDescent="0.2">
      <c r="A7868" s="1">
        <v>43805.769363425927</v>
      </c>
      <c r="B7868" t="s">
        <v>21515</v>
      </c>
      <c r="D7868">
        <v>0</v>
      </c>
      <c r="E7868">
        <v>0</v>
      </c>
      <c r="F7868">
        <v>0</v>
      </c>
      <c r="G7868" t="s">
        <v>21523</v>
      </c>
      <c r="K7868">
        <v>1.20301823712817E+18</v>
      </c>
      <c r="L7868" t="s">
        <v>21524</v>
      </c>
    </row>
    <row r="7869" spans="1:12" x14ac:dyDescent="0.2">
      <c r="A7869" s="1">
        <v>43805.769143518519</v>
      </c>
      <c r="B7869" t="s">
        <v>21515</v>
      </c>
      <c r="D7869">
        <v>0</v>
      </c>
      <c r="E7869">
        <v>0</v>
      </c>
      <c r="F7869">
        <v>0</v>
      </c>
      <c r="G7869" t="s">
        <v>21525</v>
      </c>
      <c r="K7869">
        <v>1.2030181573818199E+18</v>
      </c>
      <c r="L7869" t="s">
        <v>21526</v>
      </c>
    </row>
    <row r="7870" spans="1:12" x14ac:dyDescent="0.2">
      <c r="A7870" s="1">
        <v>43805.76898148148</v>
      </c>
      <c r="B7870" t="s">
        <v>21515</v>
      </c>
      <c r="D7870">
        <v>0</v>
      </c>
      <c r="E7870">
        <v>0</v>
      </c>
      <c r="F7870">
        <v>0</v>
      </c>
      <c r="G7870" t="s">
        <v>21527</v>
      </c>
      <c r="K7870">
        <v>1.20301809936209E+18</v>
      </c>
      <c r="L7870" t="s">
        <v>21528</v>
      </c>
    </row>
    <row r="7871" spans="1:12" x14ac:dyDescent="0.2">
      <c r="A7871" s="1">
        <v>43805.768576388888</v>
      </c>
      <c r="B7871" t="s">
        <v>21529</v>
      </c>
      <c r="D7871">
        <v>0</v>
      </c>
      <c r="E7871">
        <v>0</v>
      </c>
      <c r="F7871">
        <v>5</v>
      </c>
      <c r="G7871" t="s">
        <v>21530</v>
      </c>
      <c r="K7871">
        <v>1.2030179507578099E+18</v>
      </c>
      <c r="L7871" t="s">
        <v>21531</v>
      </c>
    </row>
    <row r="7872" spans="1:12" x14ac:dyDescent="0.2">
      <c r="A7872" s="1">
        <v>43805.76803240741</v>
      </c>
      <c r="B7872" t="s">
        <v>21532</v>
      </c>
      <c r="D7872">
        <v>0</v>
      </c>
      <c r="E7872">
        <v>0</v>
      </c>
      <c r="F7872">
        <v>0</v>
      </c>
      <c r="G7872" t="s">
        <v>20957</v>
      </c>
      <c r="K7872">
        <v>1.2030177537010701E+18</v>
      </c>
      <c r="L7872" t="s">
        <v>21533</v>
      </c>
    </row>
    <row r="7873" spans="1:12" x14ac:dyDescent="0.2">
      <c r="A7873" s="1">
        <v>43805.766643518517</v>
      </c>
      <c r="B7873" t="s">
        <v>21534</v>
      </c>
      <c r="D7873">
        <v>0</v>
      </c>
      <c r="E7873">
        <v>0</v>
      </c>
      <c r="F7873">
        <v>0</v>
      </c>
      <c r="G7873" t="s">
        <v>21535</v>
      </c>
      <c r="K7873">
        <v>1.2030172520706601E+18</v>
      </c>
      <c r="L7873" t="s">
        <v>21536</v>
      </c>
    </row>
    <row r="7874" spans="1:12" x14ac:dyDescent="0.2">
      <c r="A7874" s="1">
        <v>43805.766296296293</v>
      </c>
      <c r="B7874" t="s">
        <v>21537</v>
      </c>
      <c r="D7874">
        <v>0</v>
      </c>
      <c r="E7874">
        <v>0</v>
      </c>
      <c r="F7874">
        <v>0</v>
      </c>
      <c r="G7874" t="s">
        <v>21538</v>
      </c>
      <c r="K7874">
        <v>1.20301712638003E+18</v>
      </c>
      <c r="L7874" t="s">
        <v>21539</v>
      </c>
    </row>
    <row r="7875" spans="1:12" x14ac:dyDescent="0.2">
      <c r="A7875" s="1">
        <v>43805.764166666668</v>
      </c>
      <c r="B7875" t="s">
        <v>21540</v>
      </c>
      <c r="D7875">
        <v>0</v>
      </c>
      <c r="E7875">
        <v>0</v>
      </c>
      <c r="F7875">
        <v>0</v>
      </c>
      <c r="G7875" t="s">
        <v>21541</v>
      </c>
      <c r="K7875">
        <v>1.2030163536088801E+18</v>
      </c>
      <c r="L7875" t="s">
        <v>21542</v>
      </c>
    </row>
    <row r="7876" spans="1:12" x14ac:dyDescent="0.2">
      <c r="A7876" s="1">
        <v>43805.763912037037</v>
      </c>
      <c r="B7876" t="s">
        <v>20242</v>
      </c>
      <c r="D7876">
        <v>5</v>
      </c>
      <c r="E7876">
        <v>44</v>
      </c>
      <c r="F7876">
        <v>61</v>
      </c>
      <c r="G7876" t="s">
        <v>21543</v>
      </c>
      <c r="K7876">
        <v>1.20301626072175E+18</v>
      </c>
      <c r="L7876" t="s">
        <v>21544</v>
      </c>
    </row>
    <row r="7877" spans="1:12" x14ac:dyDescent="0.2">
      <c r="A7877" s="1">
        <v>43805.763321759259</v>
      </c>
      <c r="B7877" t="s">
        <v>3455</v>
      </c>
      <c r="C7877" t="s">
        <v>21545</v>
      </c>
      <c r="D7877">
        <v>1</v>
      </c>
      <c r="E7877">
        <v>0</v>
      </c>
      <c r="F7877">
        <v>0</v>
      </c>
      <c r="G7877" t="s">
        <v>3457</v>
      </c>
      <c r="K7877">
        <v>1.2030160483347799E+18</v>
      </c>
      <c r="L7877" t="s">
        <v>21546</v>
      </c>
    </row>
    <row r="7878" spans="1:12" x14ac:dyDescent="0.2">
      <c r="A7878" s="1">
        <v>43805.762939814813</v>
      </c>
      <c r="B7878" t="s">
        <v>21317</v>
      </c>
      <c r="D7878">
        <v>0</v>
      </c>
      <c r="E7878">
        <v>0</v>
      </c>
      <c r="F7878">
        <v>0</v>
      </c>
      <c r="G7878" t="s">
        <v>21547</v>
      </c>
      <c r="K7878">
        <v>1.2030159110258601E+18</v>
      </c>
      <c r="L7878" t="s">
        <v>21548</v>
      </c>
    </row>
    <row r="7879" spans="1:12" x14ac:dyDescent="0.2">
      <c r="A7879" s="1">
        <v>43805.76289351852</v>
      </c>
      <c r="B7879" t="s">
        <v>21549</v>
      </c>
      <c r="D7879">
        <v>0</v>
      </c>
      <c r="E7879">
        <v>0</v>
      </c>
      <c r="F7879">
        <v>0</v>
      </c>
      <c r="G7879" t="s">
        <v>21550</v>
      </c>
      <c r="K7879">
        <v>1.2030158921892301E+18</v>
      </c>
      <c r="L7879" t="s">
        <v>21551</v>
      </c>
    </row>
    <row r="7880" spans="1:12" x14ac:dyDescent="0.2">
      <c r="A7880" s="1">
        <v>43805.76226851852</v>
      </c>
      <c r="B7880" t="s">
        <v>21552</v>
      </c>
      <c r="C7880" t="s">
        <v>6390</v>
      </c>
      <c r="D7880">
        <v>0</v>
      </c>
      <c r="E7880">
        <v>0</v>
      </c>
      <c r="F7880">
        <v>0</v>
      </c>
      <c r="G7880" t="s">
        <v>21553</v>
      </c>
      <c r="K7880">
        <v>1.20301566775203E+18</v>
      </c>
      <c r="L7880" t="s">
        <v>21554</v>
      </c>
    </row>
    <row r="7881" spans="1:12" x14ac:dyDescent="0.2">
      <c r="A7881" s="1">
        <v>43805.761782407404</v>
      </c>
      <c r="B7881" t="s">
        <v>9366</v>
      </c>
      <c r="D7881">
        <v>0</v>
      </c>
      <c r="E7881">
        <v>0</v>
      </c>
      <c r="F7881">
        <v>0</v>
      </c>
      <c r="G7881" t="s">
        <v>2407</v>
      </c>
      <c r="K7881">
        <v>1.2030154902868201E+18</v>
      </c>
      <c r="L7881" t="s">
        <v>21555</v>
      </c>
    </row>
    <row r="7882" spans="1:12" x14ac:dyDescent="0.2">
      <c r="A7882" s="1">
        <v>43805.761770833335</v>
      </c>
      <c r="B7882" t="s">
        <v>21556</v>
      </c>
      <c r="D7882">
        <v>0</v>
      </c>
      <c r="E7882">
        <v>1</v>
      </c>
      <c r="F7882">
        <v>0</v>
      </c>
      <c r="G7882" t="s">
        <v>21557</v>
      </c>
      <c r="K7882">
        <v>1.2030154877996001E+18</v>
      </c>
      <c r="L7882" t="s">
        <v>21558</v>
      </c>
    </row>
    <row r="7883" spans="1:12" x14ac:dyDescent="0.2">
      <c r="A7883" s="1">
        <v>43805.76153935185</v>
      </c>
      <c r="B7883" t="s">
        <v>15600</v>
      </c>
      <c r="D7883">
        <v>15</v>
      </c>
      <c r="E7883">
        <v>38</v>
      </c>
      <c r="F7883">
        <v>15</v>
      </c>
      <c r="G7883" t="s">
        <v>21559</v>
      </c>
      <c r="K7883">
        <v>1.20301540388834E+18</v>
      </c>
      <c r="L7883" t="s">
        <v>21560</v>
      </c>
    </row>
    <row r="7884" spans="1:12" x14ac:dyDescent="0.2">
      <c r="A7884" s="1">
        <v>43805.760138888887</v>
      </c>
      <c r="B7884" t="s">
        <v>21561</v>
      </c>
      <c r="D7884">
        <v>0</v>
      </c>
      <c r="E7884">
        <v>0</v>
      </c>
      <c r="F7884">
        <v>0</v>
      </c>
      <c r="G7884" t="s">
        <v>21562</v>
      </c>
      <c r="K7884">
        <v>1.20301489285856E+18</v>
      </c>
      <c r="L7884" t="s">
        <v>21563</v>
      </c>
    </row>
    <row r="7885" spans="1:12" x14ac:dyDescent="0.2">
      <c r="A7885" s="1">
        <v>43805.760081018518</v>
      </c>
      <c r="B7885" t="s">
        <v>2354</v>
      </c>
      <c r="D7885">
        <v>14</v>
      </c>
      <c r="E7885">
        <v>60</v>
      </c>
      <c r="F7885">
        <v>92</v>
      </c>
      <c r="G7885" t="s">
        <v>21564</v>
      </c>
      <c r="K7885">
        <v>1.20301487355201E+18</v>
      </c>
      <c r="L7885" t="s">
        <v>21565</v>
      </c>
    </row>
    <row r="7886" spans="1:12" x14ac:dyDescent="0.2">
      <c r="A7886" s="1">
        <v>43805.759745370371</v>
      </c>
      <c r="B7886" t="s">
        <v>21566</v>
      </c>
      <c r="D7886">
        <v>0</v>
      </c>
      <c r="E7886">
        <v>0</v>
      </c>
      <c r="F7886">
        <v>0</v>
      </c>
      <c r="G7886" t="s">
        <v>21567</v>
      </c>
      <c r="K7886">
        <v>1.2030147541445299E+18</v>
      </c>
      <c r="L7886" t="s">
        <v>21568</v>
      </c>
    </row>
    <row r="7887" spans="1:12" x14ac:dyDescent="0.2">
      <c r="A7887" s="1">
        <v>43805.75922453704</v>
      </c>
      <c r="B7887" t="s">
        <v>21569</v>
      </c>
      <c r="D7887">
        <v>0</v>
      </c>
      <c r="E7887">
        <v>0</v>
      </c>
      <c r="F7887">
        <v>3</v>
      </c>
      <c r="G7887" t="s">
        <v>21570</v>
      </c>
      <c r="K7887">
        <v>1.20301456275011E+18</v>
      </c>
      <c r="L7887" t="s">
        <v>21571</v>
      </c>
    </row>
    <row r="7888" spans="1:12" x14ac:dyDescent="0.2">
      <c r="A7888" s="1">
        <v>43805.758981481478</v>
      </c>
      <c r="B7888" t="s">
        <v>21572</v>
      </c>
      <c r="D7888">
        <v>0</v>
      </c>
      <c r="E7888">
        <v>0</v>
      </c>
      <c r="F7888">
        <v>0</v>
      </c>
      <c r="G7888" t="s">
        <v>21573</v>
      </c>
      <c r="K7888">
        <v>1.20301447685071E+18</v>
      </c>
      <c r="L7888" t="s">
        <v>21574</v>
      </c>
    </row>
    <row r="7889" spans="1:12" x14ac:dyDescent="0.2">
      <c r="A7889" s="1">
        <v>43805.75885416667</v>
      </c>
      <c r="B7889" t="s">
        <v>10242</v>
      </c>
      <c r="D7889">
        <v>50</v>
      </c>
      <c r="E7889">
        <v>11</v>
      </c>
      <c r="F7889">
        <v>3</v>
      </c>
      <c r="G7889" t="s">
        <v>21575</v>
      </c>
      <c r="K7889">
        <v>1.2030144293837701E+18</v>
      </c>
      <c r="L7889" t="s">
        <v>21576</v>
      </c>
    </row>
    <row r="7890" spans="1:12" x14ac:dyDescent="0.2">
      <c r="A7890" s="1">
        <v>43805.758842592593</v>
      </c>
      <c r="B7890" t="s">
        <v>21577</v>
      </c>
      <c r="D7890">
        <v>0</v>
      </c>
      <c r="E7890">
        <v>0</v>
      </c>
      <c r="F7890">
        <v>1</v>
      </c>
      <c r="G7890" t="s">
        <v>20957</v>
      </c>
      <c r="K7890">
        <v>1.2030144258479601E+18</v>
      </c>
      <c r="L7890" t="s">
        <v>21578</v>
      </c>
    </row>
    <row r="7891" spans="1:12" x14ac:dyDescent="0.2">
      <c r="A7891" s="1">
        <v>43805.758599537039</v>
      </c>
      <c r="B7891" t="s">
        <v>21579</v>
      </c>
      <c r="D7891">
        <v>0</v>
      </c>
      <c r="E7891">
        <v>2</v>
      </c>
      <c r="F7891">
        <v>3</v>
      </c>
      <c r="G7891" t="s">
        <v>21580</v>
      </c>
      <c r="K7891">
        <v>1.2030143379983301E+18</v>
      </c>
      <c r="L7891" t="s">
        <v>21581</v>
      </c>
    </row>
    <row r="7892" spans="1:12" x14ac:dyDescent="0.2">
      <c r="A7892" s="1">
        <v>43805.7580787037</v>
      </c>
      <c r="B7892" t="s">
        <v>10242</v>
      </c>
      <c r="D7892">
        <v>40</v>
      </c>
      <c r="E7892">
        <v>7</v>
      </c>
      <c r="F7892">
        <v>4</v>
      </c>
      <c r="G7892" t="s">
        <v>21582</v>
      </c>
      <c r="K7892">
        <v>1.2030141470316101E+18</v>
      </c>
      <c r="L7892" t="s">
        <v>21583</v>
      </c>
    </row>
    <row r="7893" spans="1:12" x14ac:dyDescent="0.2">
      <c r="A7893" s="1">
        <v>43805.757673611108</v>
      </c>
      <c r="B7893" t="s">
        <v>15819</v>
      </c>
      <c r="D7893">
        <v>14</v>
      </c>
      <c r="E7893">
        <v>25</v>
      </c>
      <c r="F7893">
        <v>10</v>
      </c>
      <c r="G7893" t="s">
        <v>21584</v>
      </c>
      <c r="K7893">
        <v>1.2030140015816E+18</v>
      </c>
      <c r="L7893" t="s">
        <v>21585</v>
      </c>
    </row>
    <row r="7894" spans="1:12" x14ac:dyDescent="0.2">
      <c r="A7894" s="1">
        <v>43805.757013888891</v>
      </c>
      <c r="B7894" t="s">
        <v>21586</v>
      </c>
      <c r="D7894">
        <v>0</v>
      </c>
      <c r="E7894">
        <v>0</v>
      </c>
      <c r="F7894">
        <v>1</v>
      </c>
      <c r="G7894" t="s">
        <v>21587</v>
      </c>
      <c r="K7894">
        <v>1.2030137612269399E+18</v>
      </c>
      <c r="L7894" t="s">
        <v>21588</v>
      </c>
    </row>
    <row r="7895" spans="1:12" x14ac:dyDescent="0.2">
      <c r="A7895" s="1">
        <v>43805.756932870368</v>
      </c>
      <c r="B7895" t="s">
        <v>10242</v>
      </c>
      <c r="D7895">
        <v>51</v>
      </c>
      <c r="E7895">
        <v>11</v>
      </c>
      <c r="F7895">
        <v>4</v>
      </c>
      <c r="G7895" t="s">
        <v>21589</v>
      </c>
      <c r="K7895">
        <v>1.2030137341904499E+18</v>
      </c>
      <c r="L7895" t="s">
        <v>21590</v>
      </c>
    </row>
    <row r="7896" spans="1:12" x14ac:dyDescent="0.2">
      <c r="A7896" s="1">
        <v>43805.756516203706</v>
      </c>
      <c r="B7896" t="s">
        <v>21591</v>
      </c>
      <c r="D7896">
        <v>3</v>
      </c>
      <c r="E7896">
        <v>1</v>
      </c>
      <c r="F7896">
        <v>10</v>
      </c>
      <c r="G7896" t="s">
        <v>21592</v>
      </c>
      <c r="K7896">
        <v>1.2030135811445701E+18</v>
      </c>
      <c r="L7896" t="s">
        <v>21593</v>
      </c>
    </row>
    <row r="7897" spans="1:12" x14ac:dyDescent="0.2">
      <c r="A7897" s="1">
        <v>43805.756342592591</v>
      </c>
      <c r="B7897" t="s">
        <v>21594</v>
      </c>
      <c r="D7897">
        <v>0</v>
      </c>
      <c r="E7897">
        <v>1</v>
      </c>
      <c r="F7897">
        <v>1</v>
      </c>
      <c r="G7897" t="s">
        <v>21595</v>
      </c>
      <c r="K7897">
        <v>1.2030135171436201E+18</v>
      </c>
      <c r="L7897" t="s">
        <v>21596</v>
      </c>
    </row>
    <row r="7898" spans="1:12" x14ac:dyDescent="0.2">
      <c r="A7898" s="1">
        <v>43805.755787037036</v>
      </c>
      <c r="B7898" t="s">
        <v>21597</v>
      </c>
      <c r="D7898">
        <v>0</v>
      </c>
      <c r="E7898">
        <v>0</v>
      </c>
      <c r="F7898">
        <v>0</v>
      </c>
      <c r="G7898" t="s">
        <v>21598</v>
      </c>
      <c r="K7898">
        <v>1.20301331645456E+18</v>
      </c>
      <c r="L7898" t="s">
        <v>21599</v>
      </c>
    </row>
    <row r="7899" spans="1:12" x14ac:dyDescent="0.2">
      <c r="A7899" s="1">
        <v>43805.755219907405</v>
      </c>
      <c r="B7899" t="s">
        <v>11411</v>
      </c>
      <c r="D7899">
        <v>0</v>
      </c>
      <c r="E7899">
        <v>1</v>
      </c>
      <c r="F7899">
        <v>1</v>
      </c>
      <c r="G7899" t="s">
        <v>21600</v>
      </c>
      <c r="K7899">
        <v>1.2030131112146801E+18</v>
      </c>
      <c r="L7899" t="s">
        <v>21601</v>
      </c>
    </row>
    <row r="7900" spans="1:12" x14ac:dyDescent="0.2">
      <c r="A7900" s="1">
        <v>43805.75513888889</v>
      </c>
      <c r="B7900" t="s">
        <v>21602</v>
      </c>
      <c r="D7900">
        <v>0</v>
      </c>
      <c r="E7900">
        <v>0</v>
      </c>
      <c r="F7900">
        <v>0</v>
      </c>
      <c r="G7900" t="s">
        <v>21603</v>
      </c>
      <c r="K7900">
        <v>1.2030130814141901E+18</v>
      </c>
      <c r="L7900" t="s">
        <v>21604</v>
      </c>
    </row>
    <row r="7901" spans="1:12" x14ac:dyDescent="0.2">
      <c r="A7901" s="1">
        <v>43805.754803240743</v>
      </c>
      <c r="B7901" t="s">
        <v>21579</v>
      </c>
      <c r="D7901">
        <v>0</v>
      </c>
      <c r="E7901">
        <v>2</v>
      </c>
      <c r="F7901">
        <v>1</v>
      </c>
      <c r="G7901" t="s">
        <v>21605</v>
      </c>
      <c r="K7901">
        <v>1.2030129599555E+18</v>
      </c>
      <c r="L7901" t="s">
        <v>21606</v>
      </c>
    </row>
    <row r="7902" spans="1:12" x14ac:dyDescent="0.2">
      <c r="A7902" s="1">
        <v>43805.754189814812</v>
      </c>
      <c r="B7902" t="s">
        <v>2485</v>
      </c>
      <c r="D7902">
        <v>0</v>
      </c>
      <c r="E7902">
        <v>1</v>
      </c>
      <c r="F7902">
        <v>1</v>
      </c>
      <c r="G7902" t="s">
        <v>21607</v>
      </c>
      <c r="K7902">
        <v>1.2030127397125901E+18</v>
      </c>
      <c r="L7902" t="s">
        <v>21608</v>
      </c>
    </row>
    <row r="7903" spans="1:12" x14ac:dyDescent="0.2">
      <c r="A7903" s="1">
        <v>43805.753912037035</v>
      </c>
      <c r="B7903" t="s">
        <v>17925</v>
      </c>
      <c r="D7903">
        <v>1</v>
      </c>
      <c r="E7903">
        <v>4</v>
      </c>
      <c r="F7903">
        <v>1</v>
      </c>
      <c r="G7903" t="s">
        <v>21609</v>
      </c>
      <c r="I7903" t="e">
        <f>Saudi_Aramco</f>
        <v>#NAME?</v>
      </c>
      <c r="K7903">
        <v>1.2030126362433001E+18</v>
      </c>
      <c r="L7903" t="s">
        <v>21610</v>
      </c>
    </row>
    <row r="7904" spans="1:12" x14ac:dyDescent="0.2">
      <c r="A7904" s="1">
        <v>43805.752928240741</v>
      </c>
      <c r="B7904" t="s">
        <v>21611</v>
      </c>
      <c r="D7904">
        <v>0</v>
      </c>
      <c r="E7904">
        <v>0</v>
      </c>
      <c r="F7904">
        <v>2</v>
      </c>
      <c r="G7904" t="s">
        <v>21612</v>
      </c>
      <c r="K7904">
        <v>1.2030122832211999E+18</v>
      </c>
      <c r="L7904" t="s">
        <v>21613</v>
      </c>
    </row>
    <row r="7905" spans="1:12" x14ac:dyDescent="0.2">
      <c r="A7905" s="1">
        <v>43805.752465277779</v>
      </c>
      <c r="B7905" t="s">
        <v>21614</v>
      </c>
      <c r="D7905">
        <v>0</v>
      </c>
      <c r="E7905">
        <v>0</v>
      </c>
      <c r="F7905">
        <v>0</v>
      </c>
      <c r="G7905" t="s">
        <v>21615</v>
      </c>
      <c r="K7905">
        <v>1.2030121126054899E+18</v>
      </c>
      <c r="L7905" t="s">
        <v>21616</v>
      </c>
    </row>
    <row r="7906" spans="1:12" x14ac:dyDescent="0.2">
      <c r="A7906" s="1">
        <v>43805.75240740741</v>
      </c>
      <c r="B7906" t="s">
        <v>21549</v>
      </c>
      <c r="D7906">
        <v>0</v>
      </c>
      <c r="E7906">
        <v>0</v>
      </c>
      <c r="F7906">
        <v>0</v>
      </c>
      <c r="G7906" t="s">
        <v>21617</v>
      </c>
      <c r="K7906">
        <v>1.2030120940707899E+18</v>
      </c>
      <c r="L7906" t="s">
        <v>21618</v>
      </c>
    </row>
    <row r="7907" spans="1:12" x14ac:dyDescent="0.2">
      <c r="A7907" s="1">
        <v>43805.751932870371</v>
      </c>
      <c r="B7907" t="s">
        <v>21614</v>
      </c>
      <c r="D7907">
        <v>0</v>
      </c>
      <c r="E7907">
        <v>0</v>
      </c>
      <c r="F7907">
        <v>0</v>
      </c>
      <c r="G7907" t="s">
        <v>21619</v>
      </c>
      <c r="K7907">
        <v>1.20301192067826E+18</v>
      </c>
      <c r="L7907" t="s">
        <v>21620</v>
      </c>
    </row>
    <row r="7908" spans="1:12" x14ac:dyDescent="0.2">
      <c r="A7908" s="1">
        <v>43805.751435185186</v>
      </c>
      <c r="B7908" t="s">
        <v>9752</v>
      </c>
      <c r="D7908">
        <v>0</v>
      </c>
      <c r="E7908">
        <v>1</v>
      </c>
      <c r="F7908">
        <v>2</v>
      </c>
      <c r="G7908" t="s">
        <v>21621</v>
      </c>
      <c r="K7908">
        <v>1.20301173861197E+18</v>
      </c>
      <c r="L7908" t="s">
        <v>21622</v>
      </c>
    </row>
    <row r="7909" spans="1:12" x14ac:dyDescent="0.2">
      <c r="A7909" s="1">
        <v>43805.750914351855</v>
      </c>
      <c r="B7909" t="s">
        <v>21623</v>
      </c>
      <c r="D7909">
        <v>0</v>
      </c>
      <c r="E7909">
        <v>0</v>
      </c>
      <c r="F7909">
        <v>0</v>
      </c>
      <c r="G7909" t="s">
        <v>21624</v>
      </c>
      <c r="J7909" t="s">
        <v>21625</v>
      </c>
      <c r="K7909">
        <v>1.2030115536011599E+18</v>
      </c>
      <c r="L7909" t="s">
        <v>21626</v>
      </c>
    </row>
    <row r="7910" spans="1:12" x14ac:dyDescent="0.2">
      <c r="A7910" s="1">
        <v>43805.750914351855</v>
      </c>
      <c r="B7910" t="s">
        <v>21627</v>
      </c>
      <c r="D7910">
        <v>0</v>
      </c>
      <c r="E7910">
        <v>0</v>
      </c>
      <c r="F7910">
        <v>0</v>
      </c>
      <c r="G7910" t="s">
        <v>21628</v>
      </c>
      <c r="K7910">
        <v>1.2030115526490701E+18</v>
      </c>
      <c r="L7910" t="s">
        <v>21629</v>
      </c>
    </row>
    <row r="7911" spans="1:12" x14ac:dyDescent="0.2">
      <c r="A7911" s="1">
        <v>43805.750694444447</v>
      </c>
      <c r="B7911" t="s">
        <v>21630</v>
      </c>
      <c r="D7911">
        <v>0</v>
      </c>
      <c r="E7911">
        <v>20</v>
      </c>
      <c r="F7911">
        <v>10</v>
      </c>
      <c r="G7911" t="s">
        <v>21631</v>
      </c>
      <c r="K7911">
        <v>1.2030114733012301E+18</v>
      </c>
      <c r="L7911" t="s">
        <v>21632</v>
      </c>
    </row>
    <row r="7912" spans="1:12" x14ac:dyDescent="0.2">
      <c r="A7912" s="1">
        <v>43805.750474537039</v>
      </c>
      <c r="B7912" t="s">
        <v>21633</v>
      </c>
      <c r="D7912">
        <v>1</v>
      </c>
      <c r="E7912">
        <v>1</v>
      </c>
      <c r="F7912">
        <v>0</v>
      </c>
      <c r="G7912" t="s">
        <v>20957</v>
      </c>
      <c r="K7912">
        <v>1.20301139155427E+18</v>
      </c>
      <c r="L7912" t="s">
        <v>21634</v>
      </c>
    </row>
    <row r="7913" spans="1:12" x14ac:dyDescent="0.2">
      <c r="A7913" s="1">
        <v>43805.750300925924</v>
      </c>
      <c r="B7913" t="s">
        <v>10371</v>
      </c>
      <c r="D7913">
        <v>0</v>
      </c>
      <c r="E7913">
        <v>0</v>
      </c>
      <c r="F7913">
        <v>1</v>
      </c>
      <c r="G7913" t="s">
        <v>21635</v>
      </c>
      <c r="K7913">
        <v>1.2030113309004001E+18</v>
      </c>
      <c r="L7913" t="s">
        <v>21636</v>
      </c>
    </row>
    <row r="7914" spans="1:12" x14ac:dyDescent="0.2">
      <c r="A7914" s="1">
        <v>43805.748993055553</v>
      </c>
      <c r="B7914" t="s">
        <v>21637</v>
      </c>
      <c r="D7914">
        <v>0</v>
      </c>
      <c r="E7914">
        <v>23</v>
      </c>
      <c r="F7914">
        <v>6</v>
      </c>
      <c r="G7914" t="s">
        <v>21638</v>
      </c>
      <c r="K7914">
        <v>1.2030108546036301E+18</v>
      </c>
      <c r="L7914" t="s">
        <v>21639</v>
      </c>
    </row>
    <row r="7915" spans="1:12" x14ac:dyDescent="0.2">
      <c r="A7915" s="1">
        <v>43805.748993055553</v>
      </c>
      <c r="B7915" t="s">
        <v>21640</v>
      </c>
      <c r="D7915">
        <v>0</v>
      </c>
      <c r="E7915">
        <v>0</v>
      </c>
      <c r="F7915">
        <v>1</v>
      </c>
      <c r="G7915" t="s">
        <v>21641</v>
      </c>
      <c r="K7915">
        <v>1.2030108544190799E+18</v>
      </c>
      <c r="L7915" t="s">
        <v>21642</v>
      </c>
    </row>
    <row r="7916" spans="1:12" x14ac:dyDescent="0.2">
      <c r="A7916" s="1">
        <v>43805.748645833337</v>
      </c>
      <c r="B7916" t="s">
        <v>21529</v>
      </c>
      <c r="D7916">
        <v>0</v>
      </c>
      <c r="E7916">
        <v>0</v>
      </c>
      <c r="F7916">
        <v>2</v>
      </c>
      <c r="G7916" t="s">
        <v>21643</v>
      </c>
      <c r="K7916">
        <v>1.20301073112336E+18</v>
      </c>
      <c r="L7916" t="s">
        <v>21644</v>
      </c>
    </row>
    <row r="7917" spans="1:12" x14ac:dyDescent="0.2">
      <c r="A7917" s="1">
        <v>43805.748622685183</v>
      </c>
      <c r="B7917" t="s">
        <v>21645</v>
      </c>
      <c r="D7917">
        <v>0</v>
      </c>
      <c r="E7917">
        <v>0</v>
      </c>
      <c r="F7917">
        <v>0</v>
      </c>
      <c r="G7917" t="s">
        <v>21646</v>
      </c>
      <c r="K7917">
        <v>1.20301072227757E+18</v>
      </c>
      <c r="L7917" t="s">
        <v>21647</v>
      </c>
    </row>
    <row r="7918" spans="1:12" x14ac:dyDescent="0.2">
      <c r="A7918" s="1">
        <v>43805.748622685183</v>
      </c>
      <c r="B7918" t="s">
        <v>21648</v>
      </c>
      <c r="D7918">
        <v>0</v>
      </c>
      <c r="E7918">
        <v>0</v>
      </c>
      <c r="F7918">
        <v>0</v>
      </c>
      <c r="G7918" t="s">
        <v>21649</v>
      </c>
      <c r="K7918">
        <v>1.20301072192109E+18</v>
      </c>
      <c r="L7918" t="s">
        <v>21650</v>
      </c>
    </row>
    <row r="7919" spans="1:12" x14ac:dyDescent="0.2">
      <c r="A7919" s="1">
        <v>43805.748611111114</v>
      </c>
      <c r="B7919" t="s">
        <v>5050</v>
      </c>
      <c r="D7919">
        <v>0</v>
      </c>
      <c r="E7919">
        <v>0</v>
      </c>
      <c r="F7919">
        <v>0</v>
      </c>
      <c r="G7919" t="s">
        <v>21651</v>
      </c>
      <c r="K7919">
        <v>1.2030107186410701E+18</v>
      </c>
      <c r="L7919" t="s">
        <v>21652</v>
      </c>
    </row>
    <row r="7920" spans="1:12" x14ac:dyDescent="0.2">
      <c r="A7920" s="1">
        <v>43805.748518518521</v>
      </c>
      <c r="B7920" t="s">
        <v>21645</v>
      </c>
      <c r="D7920">
        <v>0</v>
      </c>
      <c r="E7920">
        <v>0</v>
      </c>
      <c r="F7920">
        <v>0</v>
      </c>
      <c r="G7920" t="s">
        <v>21653</v>
      </c>
      <c r="K7920">
        <v>1.2030106825575199E+18</v>
      </c>
      <c r="L7920" t="s">
        <v>21654</v>
      </c>
    </row>
    <row r="7921" spans="1:12" x14ac:dyDescent="0.2">
      <c r="A7921" s="1">
        <v>43805.748055555552</v>
      </c>
      <c r="B7921" t="s">
        <v>21655</v>
      </c>
      <c r="D7921">
        <v>2</v>
      </c>
      <c r="E7921">
        <v>3</v>
      </c>
      <c r="F7921">
        <v>14</v>
      </c>
      <c r="G7921" t="s">
        <v>21656</v>
      </c>
      <c r="K7921">
        <v>1.2030105146929101E+18</v>
      </c>
      <c r="L7921" t="s">
        <v>21657</v>
      </c>
    </row>
    <row r="7922" spans="1:12" x14ac:dyDescent="0.2">
      <c r="A7922" s="1">
        <v>43805.746076388888</v>
      </c>
      <c r="B7922" t="s">
        <v>21658</v>
      </c>
      <c r="D7922">
        <v>0</v>
      </c>
      <c r="E7922">
        <v>0</v>
      </c>
      <c r="F7922">
        <v>0</v>
      </c>
      <c r="G7922" t="s">
        <v>21659</v>
      </c>
      <c r="K7922">
        <v>1.20300979951395E+18</v>
      </c>
      <c r="L7922" t="s">
        <v>21660</v>
      </c>
    </row>
    <row r="7923" spans="1:12" x14ac:dyDescent="0.2">
      <c r="A7923" s="1">
        <v>43805.744571759256</v>
      </c>
      <c r="B7923" t="s">
        <v>569</v>
      </c>
      <c r="D7923">
        <v>1</v>
      </c>
      <c r="E7923">
        <v>12</v>
      </c>
      <c r="F7923">
        <v>19</v>
      </c>
      <c r="G7923" t="s">
        <v>21661</v>
      </c>
      <c r="K7923">
        <v>1.2030092547954601E+18</v>
      </c>
      <c r="L7923" t="s">
        <v>21662</v>
      </c>
    </row>
    <row r="7924" spans="1:12" x14ac:dyDescent="0.2">
      <c r="A7924" s="1">
        <v>43805.743842592594</v>
      </c>
      <c r="B7924" t="s">
        <v>21663</v>
      </c>
      <c r="D7924">
        <v>90</v>
      </c>
      <c r="E7924">
        <v>15</v>
      </c>
      <c r="F7924">
        <v>30</v>
      </c>
      <c r="G7924" t="s">
        <v>21664</v>
      </c>
      <c r="K7924">
        <v>1.20300898908207E+18</v>
      </c>
      <c r="L7924" t="s">
        <v>21665</v>
      </c>
    </row>
    <row r="7925" spans="1:12" x14ac:dyDescent="0.2">
      <c r="A7925" s="1">
        <v>43805.742858796293</v>
      </c>
      <c r="B7925" t="s">
        <v>21666</v>
      </c>
      <c r="D7925">
        <v>1</v>
      </c>
      <c r="E7925">
        <v>0</v>
      </c>
      <c r="F7925">
        <v>13</v>
      </c>
      <c r="G7925" t="s">
        <v>21667</v>
      </c>
      <c r="K7925">
        <v>1.2030086317315599E+18</v>
      </c>
      <c r="L7925" t="s">
        <v>21668</v>
      </c>
    </row>
    <row r="7926" spans="1:12" x14ac:dyDescent="0.2">
      <c r="A7926" s="1">
        <v>43805.742430555554</v>
      </c>
      <c r="B7926" t="s">
        <v>21669</v>
      </c>
      <c r="D7926">
        <v>1</v>
      </c>
      <c r="E7926">
        <v>0</v>
      </c>
      <c r="F7926">
        <v>1</v>
      </c>
      <c r="G7926" t="s">
        <v>21670</v>
      </c>
      <c r="K7926">
        <v>1.2030084771419799E+18</v>
      </c>
      <c r="L7926" t="s">
        <v>21671</v>
      </c>
    </row>
    <row r="7927" spans="1:12" x14ac:dyDescent="0.2">
      <c r="A7927" s="1">
        <v>43805.742349537039</v>
      </c>
      <c r="B7927" t="s">
        <v>21663</v>
      </c>
      <c r="D7927">
        <v>0</v>
      </c>
      <c r="E7927">
        <v>2</v>
      </c>
      <c r="F7927">
        <v>10</v>
      </c>
      <c r="G7927" t="s">
        <v>21672</v>
      </c>
      <c r="K7927">
        <v>1.20300844685503E+18</v>
      </c>
      <c r="L7927" t="s">
        <v>21673</v>
      </c>
    </row>
    <row r="7928" spans="1:12" x14ac:dyDescent="0.2">
      <c r="A7928" s="1">
        <v>43805.742245370369</v>
      </c>
      <c r="B7928" t="s">
        <v>21674</v>
      </c>
      <c r="D7928">
        <v>7</v>
      </c>
      <c r="E7928">
        <v>0</v>
      </c>
      <c r="F7928">
        <v>0</v>
      </c>
      <c r="G7928" t="s">
        <v>21675</v>
      </c>
      <c r="K7928">
        <v>1.2030084113419E+18</v>
      </c>
      <c r="L7928" t="s">
        <v>21676</v>
      </c>
    </row>
    <row r="7929" spans="1:12" x14ac:dyDescent="0.2">
      <c r="A7929" s="1">
        <v>43805.742129629631</v>
      </c>
      <c r="B7929" t="s">
        <v>21677</v>
      </c>
      <c r="D7929">
        <v>0</v>
      </c>
      <c r="E7929">
        <v>0</v>
      </c>
      <c r="F7929">
        <v>0</v>
      </c>
      <c r="G7929" t="s">
        <v>21678</v>
      </c>
      <c r="K7929">
        <v>1.2030083689248599E+18</v>
      </c>
      <c r="L7929" t="s">
        <v>21679</v>
      </c>
    </row>
    <row r="7930" spans="1:12" x14ac:dyDescent="0.2">
      <c r="A7930" s="1">
        <v>43805.740972222222</v>
      </c>
      <c r="B7930" t="s">
        <v>21680</v>
      </c>
      <c r="D7930">
        <v>0</v>
      </c>
      <c r="E7930">
        <v>5</v>
      </c>
      <c r="F7930">
        <v>7</v>
      </c>
      <c r="G7930" t="s">
        <v>21681</v>
      </c>
      <c r="K7930">
        <v>1.20300795011521E+18</v>
      </c>
      <c r="L7930" t="s">
        <v>21682</v>
      </c>
    </row>
    <row r="7931" spans="1:12" x14ac:dyDescent="0.2">
      <c r="A7931" s="1">
        <v>43805.740185185183</v>
      </c>
      <c r="B7931" t="s">
        <v>750</v>
      </c>
      <c r="D7931">
        <v>6</v>
      </c>
      <c r="E7931">
        <v>97</v>
      </c>
      <c r="F7931">
        <v>136</v>
      </c>
      <c r="G7931" t="s">
        <v>21683</v>
      </c>
      <c r="K7931">
        <v>1.20300766293965E+18</v>
      </c>
      <c r="L7931" t="s">
        <v>21684</v>
      </c>
    </row>
    <row r="7932" spans="1:12" x14ac:dyDescent="0.2">
      <c r="A7932" s="1">
        <v>43805.739861111113</v>
      </c>
      <c r="B7932" t="s">
        <v>404</v>
      </c>
      <c r="D7932">
        <v>0</v>
      </c>
      <c r="E7932">
        <v>0</v>
      </c>
      <c r="F7932">
        <v>1</v>
      </c>
      <c r="G7932" t="s">
        <v>21685</v>
      </c>
      <c r="K7932">
        <v>1.20300754749984E+18</v>
      </c>
      <c r="L7932" t="s">
        <v>21686</v>
      </c>
    </row>
    <row r="7933" spans="1:12" x14ac:dyDescent="0.2">
      <c r="A7933" s="1">
        <v>43805.739131944443</v>
      </c>
      <c r="B7933" t="s">
        <v>9681</v>
      </c>
      <c r="D7933">
        <v>0</v>
      </c>
      <c r="E7933">
        <v>0</v>
      </c>
      <c r="F7933">
        <v>0</v>
      </c>
      <c r="G7933" t="s">
        <v>21687</v>
      </c>
      <c r="K7933">
        <v>1.20300728155998E+18</v>
      </c>
      <c r="L7933" t="s">
        <v>21688</v>
      </c>
    </row>
    <row r="7934" spans="1:12" x14ac:dyDescent="0.2">
      <c r="A7934" s="1">
        <v>43805.739062499997</v>
      </c>
      <c r="B7934" t="s">
        <v>21689</v>
      </c>
      <c r="D7934">
        <v>0</v>
      </c>
      <c r="E7934">
        <v>0</v>
      </c>
      <c r="F7934">
        <v>3</v>
      </c>
      <c r="G7934" t="s">
        <v>21690</v>
      </c>
      <c r="K7934">
        <v>1.2030072588687601E+18</v>
      </c>
      <c r="L7934" t="s">
        <v>21691</v>
      </c>
    </row>
    <row r="7935" spans="1:12" x14ac:dyDescent="0.2">
      <c r="A7935" s="1">
        <v>43805.738333333335</v>
      </c>
      <c r="B7935" t="s">
        <v>21692</v>
      </c>
      <c r="D7935">
        <v>0</v>
      </c>
      <c r="E7935">
        <v>5</v>
      </c>
      <c r="F7935">
        <v>5</v>
      </c>
      <c r="G7935" t="s">
        <v>21693</v>
      </c>
      <c r="K7935">
        <v>1.20300699370909E+18</v>
      </c>
      <c r="L7935" t="s">
        <v>21694</v>
      </c>
    </row>
    <row r="7936" spans="1:12" x14ac:dyDescent="0.2">
      <c r="A7936" s="1">
        <v>43805.736944444441</v>
      </c>
      <c r="B7936" t="s">
        <v>21695</v>
      </c>
      <c r="D7936">
        <v>0</v>
      </c>
      <c r="E7936">
        <v>0</v>
      </c>
      <c r="F7936">
        <v>0</v>
      </c>
      <c r="G7936" t="s">
        <v>20957</v>
      </c>
      <c r="K7936">
        <v>1.20300648799763E+18</v>
      </c>
      <c r="L7936" t="s">
        <v>21696</v>
      </c>
    </row>
    <row r="7937" spans="1:12" x14ac:dyDescent="0.2">
      <c r="A7937" s="1">
        <v>43805.736655092594</v>
      </c>
      <c r="B7937" t="s">
        <v>21697</v>
      </c>
      <c r="D7937">
        <v>0</v>
      </c>
      <c r="E7937">
        <v>0</v>
      </c>
      <c r="F7937">
        <v>1</v>
      </c>
      <c r="G7937" t="s">
        <v>21698</v>
      </c>
      <c r="K7937">
        <v>1.2030063838699E+18</v>
      </c>
      <c r="L7937" t="s">
        <v>21699</v>
      </c>
    </row>
    <row r="7938" spans="1:12" x14ac:dyDescent="0.2">
      <c r="A7938" s="1">
        <v>43805.736261574071</v>
      </c>
      <c r="B7938" t="s">
        <v>21700</v>
      </c>
      <c r="D7938">
        <v>0</v>
      </c>
      <c r="E7938">
        <v>0</v>
      </c>
      <c r="F7938">
        <v>1</v>
      </c>
      <c r="G7938" t="s">
        <v>21701</v>
      </c>
      <c r="K7938">
        <v>1.20300624065117E+18</v>
      </c>
      <c r="L7938" t="s">
        <v>21702</v>
      </c>
    </row>
    <row r="7939" spans="1:12" x14ac:dyDescent="0.2">
      <c r="A7939" s="1">
        <v>43805.736122685186</v>
      </c>
      <c r="B7939" t="s">
        <v>21703</v>
      </c>
      <c r="C7939" t="s">
        <v>2104</v>
      </c>
      <c r="D7939">
        <v>3</v>
      </c>
      <c r="E7939">
        <v>2</v>
      </c>
      <c r="F7939">
        <v>4</v>
      </c>
      <c r="G7939" t="s">
        <v>21704</v>
      </c>
      <c r="K7939">
        <v>1.20300619159874E+18</v>
      </c>
      <c r="L7939" t="s">
        <v>21705</v>
      </c>
    </row>
    <row r="7940" spans="1:12" x14ac:dyDescent="0.2">
      <c r="A7940" s="1">
        <v>43805.735601851855</v>
      </c>
      <c r="B7940" t="s">
        <v>5335</v>
      </c>
      <c r="D7940">
        <v>0</v>
      </c>
      <c r="E7940">
        <v>0</v>
      </c>
      <c r="F7940">
        <v>2</v>
      </c>
      <c r="G7940" t="s">
        <v>21706</v>
      </c>
      <c r="K7940">
        <v>1.20300600365202E+18</v>
      </c>
      <c r="L7940" t="s">
        <v>21707</v>
      </c>
    </row>
    <row r="7941" spans="1:12" x14ac:dyDescent="0.2">
      <c r="A7941" s="1">
        <v>43805.735011574077</v>
      </c>
      <c r="B7941" t="s">
        <v>21708</v>
      </c>
      <c r="D7941">
        <v>0</v>
      </c>
      <c r="E7941">
        <v>0</v>
      </c>
      <c r="F7941">
        <v>0</v>
      </c>
      <c r="G7941" t="s">
        <v>21709</v>
      </c>
      <c r="K7941">
        <v>1.2030057875488599E+18</v>
      </c>
      <c r="L7941" t="s">
        <v>21710</v>
      </c>
    </row>
    <row r="7942" spans="1:12" x14ac:dyDescent="0.2">
      <c r="A7942" s="1">
        <v>43805.734305555554</v>
      </c>
      <c r="B7942" t="s">
        <v>21711</v>
      </c>
      <c r="D7942">
        <v>0</v>
      </c>
      <c r="E7942">
        <v>0</v>
      </c>
      <c r="F7942">
        <v>0</v>
      </c>
      <c r="G7942" t="s">
        <v>21712</v>
      </c>
      <c r="K7942">
        <v>1.20300553323567E+18</v>
      </c>
      <c r="L7942" t="s">
        <v>21713</v>
      </c>
    </row>
    <row r="7943" spans="1:12" x14ac:dyDescent="0.2">
      <c r="A7943" s="1">
        <v>43805.734212962961</v>
      </c>
      <c r="B7943" t="s">
        <v>1293</v>
      </c>
      <c r="D7943">
        <v>4</v>
      </c>
      <c r="E7943">
        <v>7</v>
      </c>
      <c r="F7943">
        <v>6</v>
      </c>
      <c r="G7943" t="s">
        <v>21714</v>
      </c>
      <c r="K7943">
        <v>1.20300550019294E+18</v>
      </c>
      <c r="L7943" t="s">
        <v>21715</v>
      </c>
    </row>
    <row r="7944" spans="1:12" x14ac:dyDescent="0.2">
      <c r="A7944" s="1">
        <v>43805.733657407407</v>
      </c>
      <c r="B7944" t="s">
        <v>21716</v>
      </c>
      <c r="D7944">
        <v>9</v>
      </c>
      <c r="E7944">
        <v>2</v>
      </c>
      <c r="F7944">
        <v>2</v>
      </c>
      <c r="G7944" t="s">
        <v>21717</v>
      </c>
      <c r="K7944">
        <v>1.2030052975661399E+18</v>
      </c>
      <c r="L7944" t="s">
        <v>21718</v>
      </c>
    </row>
    <row r="7945" spans="1:12" x14ac:dyDescent="0.2">
      <c r="A7945" s="1">
        <v>43805.732986111114</v>
      </c>
      <c r="B7945" t="s">
        <v>21719</v>
      </c>
      <c r="D7945">
        <v>0</v>
      </c>
      <c r="E7945">
        <v>0</v>
      </c>
      <c r="F7945">
        <v>0</v>
      </c>
      <c r="G7945" t="s">
        <v>21720</v>
      </c>
      <c r="K7945">
        <v>1.20300505443072E+18</v>
      </c>
      <c r="L7945" t="s">
        <v>21721</v>
      </c>
    </row>
    <row r="7946" spans="1:12" x14ac:dyDescent="0.2">
      <c r="A7946" s="1">
        <v>43805.732175925928</v>
      </c>
      <c r="B7946" t="s">
        <v>6921</v>
      </c>
      <c r="D7946">
        <v>0</v>
      </c>
      <c r="E7946">
        <v>7</v>
      </c>
      <c r="F7946">
        <v>10</v>
      </c>
      <c r="G7946" t="s">
        <v>21722</v>
      </c>
      <c r="K7946">
        <v>1.20300476005327E+18</v>
      </c>
      <c r="L7946" t="s">
        <v>21723</v>
      </c>
    </row>
    <row r="7947" spans="1:12" x14ac:dyDescent="0.2">
      <c r="A7947" s="1">
        <v>43805.731990740744</v>
      </c>
      <c r="B7947" t="s">
        <v>21724</v>
      </c>
      <c r="D7947">
        <v>0</v>
      </c>
      <c r="E7947">
        <v>0</v>
      </c>
      <c r="F7947">
        <v>1</v>
      </c>
      <c r="G7947" t="s">
        <v>21725</v>
      </c>
      <c r="K7947">
        <v>1.20300469240349E+18</v>
      </c>
      <c r="L7947" t="s">
        <v>21726</v>
      </c>
    </row>
    <row r="7948" spans="1:12" x14ac:dyDescent="0.2">
      <c r="A7948" s="1">
        <v>43805.731435185182</v>
      </c>
      <c r="B7948" t="s">
        <v>21727</v>
      </c>
      <c r="D7948">
        <v>0</v>
      </c>
      <c r="E7948">
        <v>4</v>
      </c>
      <c r="F7948">
        <v>11</v>
      </c>
      <c r="G7948" t="s">
        <v>21681</v>
      </c>
      <c r="K7948">
        <v>1.2030044910349701E+18</v>
      </c>
      <c r="L7948" t="s">
        <v>21728</v>
      </c>
    </row>
    <row r="7949" spans="1:12" x14ac:dyDescent="0.2">
      <c r="A7949" s="1">
        <v>43805.731111111112</v>
      </c>
      <c r="B7949" t="s">
        <v>11138</v>
      </c>
      <c r="D7949">
        <v>0</v>
      </c>
      <c r="E7949">
        <v>0</v>
      </c>
      <c r="F7949">
        <v>1</v>
      </c>
      <c r="G7949" t="s">
        <v>21729</v>
      </c>
      <c r="K7949">
        <v>1.2030043761907899E+18</v>
      </c>
      <c r="L7949" t="s">
        <v>21730</v>
      </c>
    </row>
    <row r="7950" spans="1:12" x14ac:dyDescent="0.2">
      <c r="A7950" s="1">
        <v>43805.730300925927</v>
      </c>
      <c r="B7950" t="s">
        <v>21731</v>
      </c>
      <c r="D7950">
        <v>0</v>
      </c>
      <c r="E7950">
        <v>0</v>
      </c>
      <c r="F7950">
        <v>0</v>
      </c>
      <c r="G7950" t="s">
        <v>20957</v>
      </c>
      <c r="K7950">
        <v>1.20300408323536E+18</v>
      </c>
      <c r="L7950" t="s">
        <v>21732</v>
      </c>
    </row>
    <row r="7951" spans="1:12" x14ac:dyDescent="0.2">
      <c r="A7951" s="1">
        <v>43805.730243055557</v>
      </c>
      <c r="B7951" t="s">
        <v>21733</v>
      </c>
      <c r="D7951">
        <v>0</v>
      </c>
      <c r="E7951">
        <v>0</v>
      </c>
      <c r="F7951">
        <v>1</v>
      </c>
      <c r="G7951" t="s">
        <v>21734</v>
      </c>
      <c r="K7951">
        <v>1.20300406079585E+18</v>
      </c>
      <c r="L7951" t="s">
        <v>21735</v>
      </c>
    </row>
    <row r="7952" spans="1:12" x14ac:dyDescent="0.2">
      <c r="A7952" s="1">
        <v>43805.730208333334</v>
      </c>
      <c r="B7952" t="s">
        <v>21736</v>
      </c>
      <c r="D7952">
        <v>0</v>
      </c>
      <c r="E7952">
        <v>1</v>
      </c>
      <c r="F7952">
        <v>4</v>
      </c>
      <c r="G7952" t="s">
        <v>21737</v>
      </c>
      <c r="K7952">
        <v>1.2030040463674399E+18</v>
      </c>
      <c r="L7952" t="s">
        <v>21738</v>
      </c>
    </row>
    <row r="7953" spans="1:12" x14ac:dyDescent="0.2">
      <c r="A7953" s="1">
        <v>43805.730115740742</v>
      </c>
      <c r="B7953" t="s">
        <v>21739</v>
      </c>
      <c r="D7953">
        <v>0</v>
      </c>
      <c r="E7953">
        <v>2</v>
      </c>
      <c r="F7953">
        <v>2</v>
      </c>
      <c r="G7953" t="s">
        <v>21740</v>
      </c>
      <c r="K7953">
        <v>1.2030040132701901E+18</v>
      </c>
      <c r="L7953" t="s">
        <v>21741</v>
      </c>
    </row>
    <row r="7954" spans="1:12" x14ac:dyDescent="0.2">
      <c r="A7954" s="1">
        <v>43805.730057870373</v>
      </c>
      <c r="B7954" t="s">
        <v>3296</v>
      </c>
      <c r="D7954">
        <v>1</v>
      </c>
      <c r="E7954">
        <v>0</v>
      </c>
      <c r="F7954">
        <v>2</v>
      </c>
      <c r="G7954" t="s">
        <v>21742</v>
      </c>
      <c r="K7954">
        <v>1.2030039944420201E+18</v>
      </c>
      <c r="L7954" t="s">
        <v>21743</v>
      </c>
    </row>
    <row r="7955" spans="1:12" x14ac:dyDescent="0.2">
      <c r="A7955" s="1">
        <v>43805.728576388887</v>
      </c>
      <c r="B7955" t="s">
        <v>21744</v>
      </c>
      <c r="D7955">
        <v>0</v>
      </c>
      <c r="E7955">
        <v>0</v>
      </c>
      <c r="F7955">
        <v>0</v>
      </c>
      <c r="G7955" t="s">
        <v>20957</v>
      </c>
      <c r="K7955">
        <v>1.2030034560694799E+18</v>
      </c>
      <c r="L7955" t="s">
        <v>21745</v>
      </c>
    </row>
    <row r="7956" spans="1:12" x14ac:dyDescent="0.2">
      <c r="A7956" s="1">
        <v>43805.728414351855</v>
      </c>
      <c r="B7956" t="s">
        <v>21746</v>
      </c>
      <c r="D7956">
        <v>2</v>
      </c>
      <c r="E7956">
        <v>0</v>
      </c>
      <c r="F7956">
        <v>1</v>
      </c>
      <c r="G7956" t="s">
        <v>20957</v>
      </c>
      <c r="K7956">
        <v>1.2030033962543301E+18</v>
      </c>
      <c r="L7956" t="s">
        <v>21747</v>
      </c>
    </row>
    <row r="7957" spans="1:12" x14ac:dyDescent="0.2">
      <c r="A7957" s="1">
        <v>43805.728078703702</v>
      </c>
      <c r="B7957" t="s">
        <v>7503</v>
      </c>
      <c r="D7957">
        <v>0</v>
      </c>
      <c r="E7957">
        <v>0</v>
      </c>
      <c r="F7957">
        <v>1</v>
      </c>
      <c r="G7957" t="s">
        <v>21748</v>
      </c>
      <c r="K7957">
        <v>1.20300327673346E+18</v>
      </c>
      <c r="L7957" t="s">
        <v>21749</v>
      </c>
    </row>
    <row r="7958" spans="1:12" x14ac:dyDescent="0.2">
      <c r="A7958" s="1">
        <v>43805.727986111109</v>
      </c>
      <c r="B7958" t="s">
        <v>21750</v>
      </c>
      <c r="D7958">
        <v>0</v>
      </c>
      <c r="E7958">
        <v>3</v>
      </c>
      <c r="F7958">
        <v>1</v>
      </c>
      <c r="G7958" t="s">
        <v>21751</v>
      </c>
      <c r="K7958">
        <v>1.2030032431624699E+18</v>
      </c>
      <c r="L7958" t="s">
        <v>21752</v>
      </c>
    </row>
    <row r="7959" spans="1:12" x14ac:dyDescent="0.2">
      <c r="A7959" s="1">
        <v>43805.727546296293</v>
      </c>
      <c r="B7959" t="s">
        <v>21753</v>
      </c>
      <c r="D7959">
        <v>0</v>
      </c>
      <c r="E7959">
        <v>0</v>
      </c>
      <c r="F7959">
        <v>0</v>
      </c>
      <c r="G7959" t="s">
        <v>20957</v>
      </c>
      <c r="K7959">
        <v>1.2030030838669801E+18</v>
      </c>
      <c r="L7959" t="s">
        <v>21754</v>
      </c>
    </row>
    <row r="7960" spans="1:12" x14ac:dyDescent="0.2">
      <c r="A7960" s="1">
        <v>43805.727256944447</v>
      </c>
      <c r="B7960" t="s">
        <v>21755</v>
      </c>
      <c r="D7960">
        <v>0</v>
      </c>
      <c r="E7960">
        <v>0</v>
      </c>
      <c r="F7960">
        <v>1</v>
      </c>
      <c r="G7960" t="s">
        <v>21756</v>
      </c>
      <c r="K7960">
        <v>1.2030029787871099E+18</v>
      </c>
      <c r="L7960" t="s">
        <v>21757</v>
      </c>
    </row>
    <row r="7961" spans="1:12" x14ac:dyDescent="0.2">
      <c r="A7961" s="1">
        <v>43805.727187500001</v>
      </c>
      <c r="B7961" t="s">
        <v>4965</v>
      </c>
      <c r="D7961">
        <v>2</v>
      </c>
      <c r="E7961">
        <v>0</v>
      </c>
      <c r="F7961">
        <v>0</v>
      </c>
      <c r="G7961" t="s">
        <v>21758</v>
      </c>
      <c r="K7961">
        <v>1.20300295264401E+18</v>
      </c>
      <c r="L7961" t="s">
        <v>21759</v>
      </c>
    </row>
    <row r="7962" spans="1:12" x14ac:dyDescent="0.2">
      <c r="A7962" s="1">
        <v>43805.726805555554</v>
      </c>
      <c r="B7962" t="s">
        <v>21760</v>
      </c>
      <c r="D7962">
        <v>0</v>
      </c>
      <c r="E7962">
        <v>0</v>
      </c>
      <c r="F7962">
        <v>0</v>
      </c>
      <c r="G7962" t="s">
        <v>21761</v>
      </c>
      <c r="K7962">
        <v>1.20300281712605E+18</v>
      </c>
      <c r="L7962" t="s">
        <v>21762</v>
      </c>
    </row>
    <row r="7963" spans="1:12" x14ac:dyDescent="0.2">
      <c r="A7963" s="1">
        <v>43805.726782407408</v>
      </c>
      <c r="B7963" t="s">
        <v>21763</v>
      </c>
      <c r="D7963">
        <v>0</v>
      </c>
      <c r="E7963">
        <v>0</v>
      </c>
      <c r="F7963">
        <v>0</v>
      </c>
      <c r="G7963" t="s">
        <v>21764</v>
      </c>
      <c r="K7963">
        <v>1.20300280635921E+18</v>
      </c>
      <c r="L7963" t="s">
        <v>21765</v>
      </c>
    </row>
    <row r="7964" spans="1:12" x14ac:dyDescent="0.2">
      <c r="A7964" s="1">
        <v>43805.726759259262</v>
      </c>
      <c r="B7964" t="s">
        <v>21766</v>
      </c>
      <c r="D7964">
        <v>0</v>
      </c>
      <c r="E7964">
        <v>0</v>
      </c>
      <c r="F7964">
        <v>0</v>
      </c>
      <c r="G7964" t="s">
        <v>21767</v>
      </c>
      <c r="K7964">
        <v>1.20300279899408E+18</v>
      </c>
      <c r="L7964" t="s">
        <v>21768</v>
      </c>
    </row>
    <row r="7965" spans="1:12" x14ac:dyDescent="0.2">
      <c r="A7965" s="1">
        <v>43805.726759259262</v>
      </c>
      <c r="B7965" t="s">
        <v>21769</v>
      </c>
      <c r="D7965">
        <v>0</v>
      </c>
      <c r="E7965">
        <v>0</v>
      </c>
      <c r="F7965">
        <v>0</v>
      </c>
      <c r="G7965" t="s">
        <v>21770</v>
      </c>
      <c r="K7965">
        <v>1.2030027974505001E+18</v>
      </c>
      <c r="L7965" t="s">
        <v>21771</v>
      </c>
    </row>
    <row r="7966" spans="1:12" x14ac:dyDescent="0.2">
      <c r="A7966" s="1">
        <v>43805.726747685185</v>
      </c>
      <c r="B7966" t="s">
        <v>21772</v>
      </c>
      <c r="D7966">
        <v>0</v>
      </c>
      <c r="E7966">
        <v>0</v>
      </c>
      <c r="F7966">
        <v>0</v>
      </c>
      <c r="G7966" t="s">
        <v>21773</v>
      </c>
      <c r="K7966">
        <v>1.20300279563856E+18</v>
      </c>
      <c r="L7966" t="s">
        <v>21774</v>
      </c>
    </row>
    <row r="7967" spans="1:12" x14ac:dyDescent="0.2">
      <c r="A7967" s="1">
        <v>43805.726736111108</v>
      </c>
      <c r="B7967" t="s">
        <v>21775</v>
      </c>
      <c r="D7967">
        <v>0</v>
      </c>
      <c r="E7967">
        <v>0</v>
      </c>
      <c r="F7967">
        <v>0</v>
      </c>
      <c r="G7967" t="s">
        <v>21776</v>
      </c>
      <c r="K7967">
        <v>1.2030027914569101E+18</v>
      </c>
      <c r="L7967" t="s">
        <v>21777</v>
      </c>
    </row>
    <row r="7968" spans="1:12" x14ac:dyDescent="0.2">
      <c r="A7968" s="1">
        <v>43805.726736111108</v>
      </c>
      <c r="B7968" t="s">
        <v>21778</v>
      </c>
      <c r="D7968">
        <v>0</v>
      </c>
      <c r="E7968">
        <v>0</v>
      </c>
      <c r="F7968">
        <v>0</v>
      </c>
      <c r="G7968" t="s">
        <v>21779</v>
      </c>
      <c r="K7968">
        <v>1.2030027906348001E+18</v>
      </c>
      <c r="L7968" t="s">
        <v>21780</v>
      </c>
    </row>
    <row r="7969" spans="1:12" x14ac:dyDescent="0.2">
      <c r="A7969" s="1">
        <v>43805.726724537039</v>
      </c>
      <c r="B7969" t="s">
        <v>21781</v>
      </c>
      <c r="D7969">
        <v>0</v>
      </c>
      <c r="E7969">
        <v>0</v>
      </c>
      <c r="F7969">
        <v>0</v>
      </c>
      <c r="G7969" t="s">
        <v>21770</v>
      </c>
      <c r="K7969">
        <v>1.20300278583647E+18</v>
      </c>
      <c r="L7969" t="s">
        <v>21782</v>
      </c>
    </row>
    <row r="7970" spans="1:12" x14ac:dyDescent="0.2">
      <c r="A7970" s="1">
        <v>43805.726724537039</v>
      </c>
      <c r="B7970" t="s">
        <v>21783</v>
      </c>
      <c r="D7970">
        <v>0</v>
      </c>
      <c r="E7970">
        <v>0</v>
      </c>
      <c r="F7970">
        <v>0</v>
      </c>
      <c r="G7970" t="s">
        <v>21784</v>
      </c>
      <c r="K7970">
        <v>1.2030027841588101E+18</v>
      </c>
      <c r="L7970" t="s">
        <v>21785</v>
      </c>
    </row>
    <row r="7971" spans="1:12" x14ac:dyDescent="0.2">
      <c r="A7971" s="1">
        <v>43805.726712962962</v>
      </c>
      <c r="B7971" t="s">
        <v>21786</v>
      </c>
      <c r="D7971">
        <v>0</v>
      </c>
      <c r="E7971">
        <v>0</v>
      </c>
      <c r="F7971">
        <v>0</v>
      </c>
      <c r="G7971" t="s">
        <v>21787</v>
      </c>
      <c r="K7971">
        <v>1.2030027807696E+18</v>
      </c>
      <c r="L7971" t="s">
        <v>21788</v>
      </c>
    </row>
    <row r="7972" spans="1:12" x14ac:dyDescent="0.2">
      <c r="A7972" s="1">
        <v>43805.726701388892</v>
      </c>
      <c r="B7972" t="s">
        <v>21789</v>
      </c>
      <c r="D7972">
        <v>0</v>
      </c>
      <c r="E7972">
        <v>0</v>
      </c>
      <c r="F7972">
        <v>0</v>
      </c>
      <c r="G7972" t="s">
        <v>21770</v>
      </c>
      <c r="K7972">
        <v>1.20300277881102E+18</v>
      </c>
      <c r="L7972" t="s">
        <v>21790</v>
      </c>
    </row>
    <row r="7973" spans="1:12" x14ac:dyDescent="0.2">
      <c r="A7973" s="1">
        <v>43805.726701388892</v>
      </c>
      <c r="B7973" t="s">
        <v>21791</v>
      </c>
      <c r="D7973">
        <v>0</v>
      </c>
      <c r="E7973">
        <v>0</v>
      </c>
      <c r="F7973">
        <v>0</v>
      </c>
      <c r="G7973" t="s">
        <v>21792</v>
      </c>
      <c r="K7973">
        <v>1.2030027771165901E+18</v>
      </c>
      <c r="L7973" t="s">
        <v>21793</v>
      </c>
    </row>
    <row r="7974" spans="1:12" x14ac:dyDescent="0.2">
      <c r="A7974" s="1">
        <v>43805.726701388892</v>
      </c>
      <c r="B7974" t="s">
        <v>21794</v>
      </c>
      <c r="D7974">
        <v>0</v>
      </c>
      <c r="E7974">
        <v>0</v>
      </c>
      <c r="F7974">
        <v>0</v>
      </c>
      <c r="G7974" t="s">
        <v>21770</v>
      </c>
      <c r="K7974">
        <v>1.2030027765377001E+18</v>
      </c>
      <c r="L7974" t="s">
        <v>21795</v>
      </c>
    </row>
    <row r="7975" spans="1:12" x14ac:dyDescent="0.2">
      <c r="A7975" s="1">
        <v>43805.726701388892</v>
      </c>
      <c r="B7975" t="s">
        <v>21796</v>
      </c>
      <c r="D7975">
        <v>0</v>
      </c>
      <c r="E7975">
        <v>0</v>
      </c>
      <c r="F7975">
        <v>0</v>
      </c>
      <c r="G7975" t="s">
        <v>21797</v>
      </c>
      <c r="K7975">
        <v>1.2030027760218601E+18</v>
      </c>
      <c r="L7975" t="s">
        <v>21798</v>
      </c>
    </row>
    <row r="7976" spans="1:12" x14ac:dyDescent="0.2">
      <c r="A7976" s="1">
        <v>43805.726689814815</v>
      </c>
      <c r="B7976" t="s">
        <v>21799</v>
      </c>
      <c r="D7976">
        <v>0</v>
      </c>
      <c r="E7976">
        <v>0</v>
      </c>
      <c r="F7976">
        <v>0</v>
      </c>
      <c r="G7976" t="s">
        <v>21800</v>
      </c>
      <c r="K7976">
        <v>1.2030027728593001E+18</v>
      </c>
      <c r="L7976" t="s">
        <v>21801</v>
      </c>
    </row>
    <row r="7977" spans="1:12" x14ac:dyDescent="0.2">
      <c r="A7977" s="1">
        <v>43805.726689814815</v>
      </c>
      <c r="B7977" t="s">
        <v>21802</v>
      </c>
      <c r="D7977">
        <v>0</v>
      </c>
      <c r="E7977">
        <v>0</v>
      </c>
      <c r="F7977">
        <v>0</v>
      </c>
      <c r="G7977" t="s">
        <v>21770</v>
      </c>
      <c r="K7977">
        <v>1.2030027718149199E+18</v>
      </c>
      <c r="L7977" t="s">
        <v>21803</v>
      </c>
    </row>
    <row r="7978" spans="1:12" x14ac:dyDescent="0.2">
      <c r="A7978" s="1">
        <v>43805.726678240739</v>
      </c>
      <c r="B7978" t="s">
        <v>21804</v>
      </c>
      <c r="D7978">
        <v>0</v>
      </c>
      <c r="E7978">
        <v>0</v>
      </c>
      <c r="F7978">
        <v>0</v>
      </c>
      <c r="G7978" t="s">
        <v>21805</v>
      </c>
      <c r="K7978">
        <v>1.2030027700869399E+18</v>
      </c>
      <c r="L7978" t="s">
        <v>21806</v>
      </c>
    </row>
    <row r="7979" spans="1:12" x14ac:dyDescent="0.2">
      <c r="A7979" s="1">
        <v>43805.726678240739</v>
      </c>
      <c r="B7979" t="s">
        <v>21807</v>
      </c>
      <c r="D7979">
        <v>0</v>
      </c>
      <c r="E7979">
        <v>0</v>
      </c>
      <c r="F7979">
        <v>0</v>
      </c>
      <c r="G7979" t="s">
        <v>21808</v>
      </c>
      <c r="K7979">
        <v>1.20300276924801E+18</v>
      </c>
      <c r="L7979" t="s">
        <v>21809</v>
      </c>
    </row>
    <row r="7980" spans="1:12" x14ac:dyDescent="0.2">
      <c r="A7980" s="1">
        <v>43805.726678240739</v>
      </c>
      <c r="B7980" t="s">
        <v>21810</v>
      </c>
      <c r="D7980">
        <v>0</v>
      </c>
      <c r="E7980">
        <v>0</v>
      </c>
      <c r="F7980">
        <v>0</v>
      </c>
      <c r="G7980" t="s">
        <v>21811</v>
      </c>
      <c r="K7980">
        <v>1.20300276900893E+18</v>
      </c>
      <c r="L7980" t="s">
        <v>21812</v>
      </c>
    </row>
    <row r="7981" spans="1:12" x14ac:dyDescent="0.2">
      <c r="A7981" s="1">
        <v>43805.726666666669</v>
      </c>
      <c r="B7981" t="s">
        <v>21813</v>
      </c>
      <c r="D7981">
        <v>0</v>
      </c>
      <c r="E7981">
        <v>0</v>
      </c>
      <c r="F7981">
        <v>0</v>
      </c>
      <c r="G7981" t="s">
        <v>21776</v>
      </c>
      <c r="K7981">
        <v>1.2030027660393999E+18</v>
      </c>
      <c r="L7981" t="s">
        <v>21814</v>
      </c>
    </row>
    <row r="7982" spans="1:12" x14ac:dyDescent="0.2">
      <c r="A7982" s="1">
        <v>43805.726666666669</v>
      </c>
      <c r="B7982" t="s">
        <v>21815</v>
      </c>
      <c r="D7982">
        <v>0</v>
      </c>
      <c r="E7982">
        <v>0</v>
      </c>
      <c r="F7982">
        <v>0</v>
      </c>
      <c r="G7982" t="s">
        <v>21770</v>
      </c>
      <c r="K7982">
        <v>1.20300276498658E+18</v>
      </c>
      <c r="L7982" t="s">
        <v>21816</v>
      </c>
    </row>
    <row r="7983" spans="1:12" x14ac:dyDescent="0.2">
      <c r="A7983" s="1">
        <v>43805.726655092592</v>
      </c>
      <c r="B7983" t="s">
        <v>21817</v>
      </c>
      <c r="D7983">
        <v>0</v>
      </c>
      <c r="E7983">
        <v>0</v>
      </c>
      <c r="F7983">
        <v>0</v>
      </c>
      <c r="G7983" t="s">
        <v>21818</v>
      </c>
      <c r="K7983">
        <v>1.20300276205903E+18</v>
      </c>
      <c r="L7983" t="s">
        <v>21819</v>
      </c>
    </row>
    <row r="7984" spans="1:12" x14ac:dyDescent="0.2">
      <c r="A7984" s="1">
        <v>43805.726655092592</v>
      </c>
      <c r="B7984" t="s">
        <v>21820</v>
      </c>
      <c r="D7984">
        <v>0</v>
      </c>
      <c r="E7984">
        <v>0</v>
      </c>
      <c r="F7984">
        <v>0</v>
      </c>
      <c r="G7984" t="s">
        <v>21821</v>
      </c>
      <c r="K7984">
        <v>1.2030027612117299E+18</v>
      </c>
      <c r="L7984" t="s">
        <v>21822</v>
      </c>
    </row>
    <row r="7985" spans="1:12" x14ac:dyDescent="0.2">
      <c r="A7985" s="1">
        <v>43805.726655092592</v>
      </c>
      <c r="B7985" t="s">
        <v>21823</v>
      </c>
      <c r="D7985">
        <v>0</v>
      </c>
      <c r="E7985">
        <v>0</v>
      </c>
      <c r="F7985">
        <v>0</v>
      </c>
      <c r="G7985" t="s">
        <v>21824</v>
      </c>
      <c r="K7985">
        <v>1.20300276001218E+18</v>
      </c>
      <c r="L7985" t="s">
        <v>21825</v>
      </c>
    </row>
    <row r="7986" spans="1:12" x14ac:dyDescent="0.2">
      <c r="A7986" s="1">
        <v>43805.726655092592</v>
      </c>
      <c r="B7986" t="s">
        <v>21826</v>
      </c>
      <c r="D7986">
        <v>0</v>
      </c>
      <c r="E7986">
        <v>0</v>
      </c>
      <c r="F7986">
        <v>0</v>
      </c>
      <c r="G7986" t="s">
        <v>21784</v>
      </c>
      <c r="K7986">
        <v>1.2030027594501E+18</v>
      </c>
      <c r="L7986" t="s">
        <v>21827</v>
      </c>
    </row>
    <row r="7987" spans="1:12" x14ac:dyDescent="0.2">
      <c r="A7987" s="1">
        <v>43805.726643518516</v>
      </c>
      <c r="B7987" t="s">
        <v>21828</v>
      </c>
      <c r="D7987">
        <v>0</v>
      </c>
      <c r="E7987">
        <v>0</v>
      </c>
      <c r="F7987">
        <v>0</v>
      </c>
      <c r="G7987" t="s">
        <v>21829</v>
      </c>
      <c r="K7987">
        <v>1.2030027548028201E+18</v>
      </c>
      <c r="L7987" t="s">
        <v>21830</v>
      </c>
    </row>
    <row r="7988" spans="1:12" x14ac:dyDescent="0.2">
      <c r="A7988" s="1">
        <v>43805.726631944446</v>
      </c>
      <c r="B7988" t="s">
        <v>21831</v>
      </c>
      <c r="D7988">
        <v>0</v>
      </c>
      <c r="E7988">
        <v>0</v>
      </c>
      <c r="F7988">
        <v>0</v>
      </c>
      <c r="G7988" t="s">
        <v>21770</v>
      </c>
      <c r="K7988">
        <v>1.20300275427438E+18</v>
      </c>
      <c r="L7988" t="s">
        <v>21832</v>
      </c>
    </row>
    <row r="7989" spans="1:12" x14ac:dyDescent="0.2">
      <c r="A7989" s="1">
        <v>43805.726631944446</v>
      </c>
      <c r="B7989" t="s">
        <v>21833</v>
      </c>
      <c r="D7989">
        <v>0</v>
      </c>
      <c r="E7989">
        <v>0</v>
      </c>
      <c r="F7989">
        <v>0</v>
      </c>
      <c r="G7989" t="s">
        <v>21834</v>
      </c>
      <c r="K7989">
        <v>1.2030027541653299E+18</v>
      </c>
      <c r="L7989" t="s">
        <v>21835</v>
      </c>
    </row>
    <row r="7990" spans="1:12" x14ac:dyDescent="0.2">
      <c r="A7990" s="1">
        <v>43805.726631944446</v>
      </c>
      <c r="B7990" t="s">
        <v>21836</v>
      </c>
      <c r="D7990">
        <v>0</v>
      </c>
      <c r="E7990">
        <v>0</v>
      </c>
      <c r="F7990">
        <v>0</v>
      </c>
      <c r="G7990" t="s">
        <v>21837</v>
      </c>
      <c r="K7990">
        <v>1.2030027527434601E+18</v>
      </c>
      <c r="L7990" t="s">
        <v>21838</v>
      </c>
    </row>
    <row r="7991" spans="1:12" x14ac:dyDescent="0.2">
      <c r="A7991" s="1">
        <v>43805.726631944446</v>
      </c>
      <c r="B7991" t="s">
        <v>21839</v>
      </c>
      <c r="D7991">
        <v>0</v>
      </c>
      <c r="E7991">
        <v>0</v>
      </c>
      <c r="F7991">
        <v>0</v>
      </c>
      <c r="G7991" t="s">
        <v>21792</v>
      </c>
      <c r="K7991">
        <v>1.20300275259246E+18</v>
      </c>
      <c r="L7991" t="s">
        <v>21840</v>
      </c>
    </row>
    <row r="7992" spans="1:12" x14ac:dyDescent="0.2">
      <c r="A7992" s="1">
        <v>43805.726620370369</v>
      </c>
      <c r="B7992" t="s">
        <v>21841</v>
      </c>
      <c r="D7992">
        <v>0</v>
      </c>
      <c r="E7992">
        <v>0</v>
      </c>
      <c r="F7992">
        <v>0</v>
      </c>
      <c r="G7992" t="s">
        <v>21842</v>
      </c>
      <c r="K7992">
        <v>1.20300274681267E+18</v>
      </c>
      <c r="L7992" t="s">
        <v>21843</v>
      </c>
    </row>
    <row r="7993" spans="1:12" x14ac:dyDescent="0.2">
      <c r="A7993" s="1">
        <v>43805.726620370369</v>
      </c>
      <c r="B7993" t="s">
        <v>21844</v>
      </c>
      <c r="D7993">
        <v>0</v>
      </c>
      <c r="E7993">
        <v>0</v>
      </c>
      <c r="F7993">
        <v>0</v>
      </c>
      <c r="G7993" t="s">
        <v>21770</v>
      </c>
      <c r="K7993">
        <v>1.20300274677072E+18</v>
      </c>
      <c r="L7993" t="s">
        <v>21845</v>
      </c>
    </row>
    <row r="7994" spans="1:12" x14ac:dyDescent="0.2">
      <c r="A7994" s="1">
        <v>43805.726620370369</v>
      </c>
      <c r="B7994" t="s">
        <v>21846</v>
      </c>
      <c r="D7994">
        <v>0</v>
      </c>
      <c r="E7994">
        <v>0</v>
      </c>
      <c r="F7994">
        <v>0</v>
      </c>
      <c r="G7994" t="s">
        <v>21847</v>
      </c>
      <c r="K7994">
        <v>1.2030027463470899E+18</v>
      </c>
      <c r="L7994" t="s">
        <v>21848</v>
      </c>
    </row>
    <row r="7995" spans="1:12" x14ac:dyDescent="0.2">
      <c r="A7995" s="1">
        <v>43805.7266087963</v>
      </c>
      <c r="B7995" t="s">
        <v>21849</v>
      </c>
      <c r="D7995">
        <v>0</v>
      </c>
      <c r="E7995">
        <v>0</v>
      </c>
      <c r="F7995">
        <v>0</v>
      </c>
      <c r="G7995" t="s">
        <v>21805</v>
      </c>
      <c r="K7995">
        <v>1.2030027447533199E+18</v>
      </c>
      <c r="L7995" t="s">
        <v>21850</v>
      </c>
    </row>
    <row r="7996" spans="1:12" x14ac:dyDescent="0.2">
      <c r="A7996" s="1">
        <v>43805.7266087963</v>
      </c>
      <c r="B7996" t="s">
        <v>21851</v>
      </c>
      <c r="D7996">
        <v>0</v>
      </c>
      <c r="E7996">
        <v>0</v>
      </c>
      <c r="F7996">
        <v>0</v>
      </c>
      <c r="G7996" t="s">
        <v>21852</v>
      </c>
      <c r="K7996">
        <v>1.2030027445896901E+18</v>
      </c>
      <c r="L7996" t="s">
        <v>21853</v>
      </c>
    </row>
    <row r="7997" spans="1:12" x14ac:dyDescent="0.2">
      <c r="A7997" s="1">
        <v>43805.726597222223</v>
      </c>
      <c r="B7997" t="s">
        <v>21854</v>
      </c>
      <c r="D7997">
        <v>0</v>
      </c>
      <c r="E7997">
        <v>0</v>
      </c>
      <c r="F7997">
        <v>0</v>
      </c>
      <c r="G7997" t="s">
        <v>21855</v>
      </c>
      <c r="K7997">
        <v>1.2030027396152801E+18</v>
      </c>
      <c r="L7997" t="s">
        <v>21856</v>
      </c>
    </row>
    <row r="7998" spans="1:12" x14ac:dyDescent="0.2">
      <c r="A7998" s="1">
        <v>43805.726597222223</v>
      </c>
      <c r="B7998" t="s">
        <v>21857</v>
      </c>
      <c r="D7998">
        <v>0</v>
      </c>
      <c r="E7998">
        <v>0</v>
      </c>
      <c r="F7998">
        <v>0</v>
      </c>
      <c r="G7998" t="s">
        <v>21770</v>
      </c>
      <c r="K7998">
        <v>1.20300273959427E+18</v>
      </c>
      <c r="L7998" t="s">
        <v>21858</v>
      </c>
    </row>
    <row r="7999" spans="1:12" x14ac:dyDescent="0.2">
      <c r="A7999" s="1">
        <v>43805.726597222223</v>
      </c>
      <c r="B7999" t="s">
        <v>21859</v>
      </c>
      <c r="D7999">
        <v>0</v>
      </c>
      <c r="E7999">
        <v>0</v>
      </c>
      <c r="F7999">
        <v>0</v>
      </c>
      <c r="G7999" t="s">
        <v>21860</v>
      </c>
      <c r="K7999">
        <v>1.20300273914128E+18</v>
      </c>
      <c r="L7999" t="s">
        <v>21861</v>
      </c>
    </row>
    <row r="8000" spans="1:12" x14ac:dyDescent="0.2">
      <c r="A8000" s="1">
        <v>43805.726585648146</v>
      </c>
      <c r="B8000" t="s">
        <v>21862</v>
      </c>
      <c r="D8000">
        <v>0</v>
      </c>
      <c r="E8000">
        <v>0</v>
      </c>
      <c r="F8000">
        <v>0</v>
      </c>
      <c r="G8000" t="s">
        <v>21821</v>
      </c>
      <c r="K8000">
        <v>1.2030027370987E+18</v>
      </c>
      <c r="L8000" t="s">
        <v>21863</v>
      </c>
    </row>
    <row r="8001" spans="1:12" x14ac:dyDescent="0.2">
      <c r="A8001" s="1">
        <v>43805.726574074077</v>
      </c>
      <c r="B8001" t="s">
        <v>21864</v>
      </c>
      <c r="D8001">
        <v>0</v>
      </c>
      <c r="E8001">
        <v>0</v>
      </c>
      <c r="F8001">
        <v>0</v>
      </c>
      <c r="G8001" t="s">
        <v>21808</v>
      </c>
      <c r="K8001">
        <v>1.20300273241362E+18</v>
      </c>
      <c r="L8001" t="s">
        <v>21865</v>
      </c>
    </row>
    <row r="8002" spans="1:12" x14ac:dyDescent="0.2">
      <c r="A8002" s="1">
        <v>43805.726574074077</v>
      </c>
      <c r="B8002" t="s">
        <v>21866</v>
      </c>
      <c r="D8002">
        <v>0</v>
      </c>
      <c r="E8002">
        <v>0</v>
      </c>
      <c r="F8002">
        <v>0</v>
      </c>
      <c r="G8002" t="s">
        <v>21867</v>
      </c>
      <c r="K8002">
        <v>1.2030027323004401E+18</v>
      </c>
      <c r="L8002" t="s">
        <v>21868</v>
      </c>
    </row>
    <row r="8003" spans="1:12" x14ac:dyDescent="0.2">
      <c r="A8003" s="1">
        <v>43805.726574074077</v>
      </c>
      <c r="B8003" t="s">
        <v>21869</v>
      </c>
      <c r="D8003">
        <v>0</v>
      </c>
      <c r="E8003">
        <v>0</v>
      </c>
      <c r="F8003">
        <v>0</v>
      </c>
      <c r="G8003" t="s">
        <v>21870</v>
      </c>
      <c r="K8003">
        <v>1.2030027317509801E+18</v>
      </c>
      <c r="L8003" t="s">
        <v>21871</v>
      </c>
    </row>
    <row r="8004" spans="1:12" x14ac:dyDescent="0.2">
      <c r="A8004" s="1">
        <v>43805.726574074077</v>
      </c>
      <c r="B8004" t="s">
        <v>21872</v>
      </c>
      <c r="D8004">
        <v>0</v>
      </c>
      <c r="E8004">
        <v>0</v>
      </c>
      <c r="F8004">
        <v>0</v>
      </c>
      <c r="G8004" t="s">
        <v>21834</v>
      </c>
      <c r="K8004">
        <v>1.20300273040462E+18</v>
      </c>
      <c r="L8004" t="s">
        <v>21873</v>
      </c>
    </row>
    <row r="8005" spans="1:12" x14ac:dyDescent="0.2">
      <c r="A8005" s="1">
        <v>43805.726574074077</v>
      </c>
      <c r="B8005" t="s">
        <v>21874</v>
      </c>
      <c r="D8005">
        <v>0</v>
      </c>
      <c r="E8005">
        <v>0</v>
      </c>
      <c r="F8005">
        <v>0</v>
      </c>
      <c r="G8005" t="s">
        <v>21875</v>
      </c>
      <c r="K8005">
        <v>1.2030027292973199E+18</v>
      </c>
      <c r="L8005" t="s">
        <v>21876</v>
      </c>
    </row>
    <row r="8006" spans="1:12" x14ac:dyDescent="0.2">
      <c r="A8006" s="1">
        <v>43805.7265625</v>
      </c>
      <c r="B8006" t="s">
        <v>21877</v>
      </c>
      <c r="D8006">
        <v>0</v>
      </c>
      <c r="E8006">
        <v>0</v>
      </c>
      <c r="F8006">
        <v>0</v>
      </c>
      <c r="G8006" t="s">
        <v>21818</v>
      </c>
      <c r="K8006">
        <v>1.2030027255727501E+18</v>
      </c>
      <c r="L8006" t="s">
        <v>21878</v>
      </c>
    </row>
    <row r="8007" spans="1:12" x14ac:dyDescent="0.2">
      <c r="A8007" s="1">
        <v>43805.726550925923</v>
      </c>
      <c r="B8007" t="s">
        <v>21879</v>
      </c>
      <c r="D8007">
        <v>0</v>
      </c>
      <c r="E8007">
        <v>0</v>
      </c>
      <c r="F8007">
        <v>0</v>
      </c>
      <c r="G8007" t="s">
        <v>21847</v>
      </c>
      <c r="K8007">
        <v>1.2030027234000599E+18</v>
      </c>
      <c r="L8007" t="s">
        <v>21880</v>
      </c>
    </row>
    <row r="8008" spans="1:12" x14ac:dyDescent="0.2">
      <c r="A8008" s="1">
        <v>43805.726550925923</v>
      </c>
      <c r="B8008" t="s">
        <v>21881</v>
      </c>
      <c r="D8008">
        <v>0</v>
      </c>
      <c r="E8008">
        <v>0</v>
      </c>
      <c r="F8008">
        <v>0</v>
      </c>
      <c r="G8008" t="s">
        <v>21882</v>
      </c>
      <c r="K8008">
        <v>1.2030027225276401E+18</v>
      </c>
      <c r="L8008" t="s">
        <v>21883</v>
      </c>
    </row>
    <row r="8009" spans="1:12" x14ac:dyDescent="0.2">
      <c r="A8009" s="1">
        <v>43805.726539351854</v>
      </c>
      <c r="B8009" t="s">
        <v>21884</v>
      </c>
      <c r="D8009">
        <v>0</v>
      </c>
      <c r="E8009">
        <v>0</v>
      </c>
      <c r="F8009">
        <v>0</v>
      </c>
      <c r="G8009" t="s">
        <v>21885</v>
      </c>
      <c r="K8009">
        <v>1.2030027200739699E+18</v>
      </c>
      <c r="L8009" t="s">
        <v>21886</v>
      </c>
    </row>
    <row r="8010" spans="1:12" x14ac:dyDescent="0.2">
      <c r="A8010" s="1">
        <v>43805.726539351854</v>
      </c>
      <c r="B8010" t="s">
        <v>21887</v>
      </c>
      <c r="D8010">
        <v>0</v>
      </c>
      <c r="E8010">
        <v>0</v>
      </c>
      <c r="F8010">
        <v>0</v>
      </c>
      <c r="G8010" t="s">
        <v>21829</v>
      </c>
      <c r="K8010">
        <v>1.20300271853053E+18</v>
      </c>
      <c r="L8010" t="s">
        <v>21888</v>
      </c>
    </row>
    <row r="8011" spans="1:12" x14ac:dyDescent="0.2">
      <c r="A8011" s="1">
        <v>43805.726539351854</v>
      </c>
      <c r="B8011" t="s">
        <v>21889</v>
      </c>
      <c r="D8011">
        <v>0</v>
      </c>
      <c r="E8011">
        <v>0</v>
      </c>
      <c r="F8011">
        <v>0</v>
      </c>
      <c r="G8011" t="s">
        <v>21890</v>
      </c>
      <c r="K8011">
        <v>1.20300271779235E+18</v>
      </c>
      <c r="L8011" t="s">
        <v>21891</v>
      </c>
    </row>
    <row r="8012" spans="1:12" x14ac:dyDescent="0.2">
      <c r="A8012" s="1">
        <v>43805.726527777777</v>
      </c>
      <c r="B8012" t="s">
        <v>21892</v>
      </c>
      <c r="D8012">
        <v>0</v>
      </c>
      <c r="E8012">
        <v>0</v>
      </c>
      <c r="F8012">
        <v>0</v>
      </c>
      <c r="G8012" t="s">
        <v>21860</v>
      </c>
      <c r="K8012">
        <v>1.20300271637886E+18</v>
      </c>
      <c r="L8012" t="s">
        <v>21893</v>
      </c>
    </row>
    <row r="8013" spans="1:12" x14ac:dyDescent="0.2">
      <c r="A8013" s="1">
        <v>43805.726527777777</v>
      </c>
      <c r="B8013" t="s">
        <v>21894</v>
      </c>
      <c r="D8013">
        <v>0</v>
      </c>
      <c r="E8013">
        <v>0</v>
      </c>
      <c r="F8013">
        <v>0</v>
      </c>
      <c r="G8013" t="s">
        <v>21895</v>
      </c>
      <c r="K8013">
        <v>1.2030027155735099E+18</v>
      </c>
      <c r="L8013" t="s">
        <v>21896</v>
      </c>
    </row>
    <row r="8014" spans="1:12" x14ac:dyDescent="0.2">
      <c r="A8014" s="1">
        <v>43805.726527777777</v>
      </c>
      <c r="B8014" t="s">
        <v>21897</v>
      </c>
      <c r="D8014">
        <v>0</v>
      </c>
      <c r="E8014">
        <v>0</v>
      </c>
      <c r="F8014">
        <v>0</v>
      </c>
      <c r="G8014" t="s">
        <v>21898</v>
      </c>
      <c r="K8014">
        <v>1.2030027132205E+18</v>
      </c>
      <c r="L8014" t="s">
        <v>21899</v>
      </c>
    </row>
    <row r="8015" spans="1:12" x14ac:dyDescent="0.2">
      <c r="A8015" s="1">
        <v>43805.7265162037</v>
      </c>
      <c r="B8015" t="s">
        <v>21900</v>
      </c>
      <c r="D8015">
        <v>0</v>
      </c>
      <c r="E8015">
        <v>0</v>
      </c>
      <c r="F8015">
        <v>0</v>
      </c>
      <c r="G8015" t="s">
        <v>21842</v>
      </c>
      <c r="K8015">
        <v>1.2030027114715E+18</v>
      </c>
      <c r="L8015" t="s">
        <v>21901</v>
      </c>
    </row>
    <row r="8016" spans="1:12" x14ac:dyDescent="0.2">
      <c r="A8016" s="1">
        <v>43805.7265162037</v>
      </c>
      <c r="B8016" t="s">
        <v>21902</v>
      </c>
      <c r="D8016">
        <v>0</v>
      </c>
      <c r="E8016">
        <v>0</v>
      </c>
      <c r="F8016">
        <v>0</v>
      </c>
      <c r="G8016" t="s">
        <v>21903</v>
      </c>
      <c r="K8016">
        <v>1.20300271073746E+18</v>
      </c>
      <c r="L8016" t="s">
        <v>21904</v>
      </c>
    </row>
    <row r="8017" spans="1:12" x14ac:dyDescent="0.2">
      <c r="A8017" s="1">
        <v>43805.7265162037</v>
      </c>
      <c r="B8017" t="s">
        <v>21905</v>
      </c>
      <c r="D8017">
        <v>0</v>
      </c>
      <c r="E8017">
        <v>0</v>
      </c>
      <c r="F8017">
        <v>0</v>
      </c>
      <c r="G8017" t="s">
        <v>21875</v>
      </c>
      <c r="K8017">
        <v>1.20300270822515E+18</v>
      </c>
      <c r="L8017" t="s">
        <v>21906</v>
      </c>
    </row>
    <row r="8018" spans="1:12" x14ac:dyDescent="0.2">
      <c r="A8018" s="1">
        <v>43805.726504629631</v>
      </c>
      <c r="B8018" t="s">
        <v>21907</v>
      </c>
      <c r="D8018">
        <v>0</v>
      </c>
      <c r="E8018">
        <v>0</v>
      </c>
      <c r="F8018">
        <v>0</v>
      </c>
      <c r="G8018" t="s">
        <v>21908</v>
      </c>
      <c r="K8018">
        <v>1.20300270811602E+18</v>
      </c>
      <c r="L8018" t="s">
        <v>21909</v>
      </c>
    </row>
    <row r="8019" spans="1:12" x14ac:dyDescent="0.2">
      <c r="A8019" s="1">
        <v>43805.726504629631</v>
      </c>
      <c r="B8019" t="s">
        <v>21910</v>
      </c>
      <c r="D8019">
        <v>0</v>
      </c>
      <c r="E8019">
        <v>0</v>
      </c>
      <c r="F8019">
        <v>0</v>
      </c>
      <c r="G8019" t="s">
        <v>21911</v>
      </c>
      <c r="K8019">
        <v>1.2030027060650801E+18</v>
      </c>
      <c r="L8019" t="s">
        <v>21912</v>
      </c>
    </row>
    <row r="8020" spans="1:12" x14ac:dyDescent="0.2">
      <c r="A8020" s="1">
        <v>43805.726504629631</v>
      </c>
      <c r="B8020" t="s">
        <v>21913</v>
      </c>
      <c r="D8020">
        <v>0</v>
      </c>
      <c r="E8020">
        <v>0</v>
      </c>
      <c r="F8020">
        <v>0</v>
      </c>
      <c r="G8020" t="s">
        <v>21855</v>
      </c>
      <c r="K8020">
        <v>1.2030027045592499E+18</v>
      </c>
      <c r="L8020" t="s">
        <v>21914</v>
      </c>
    </row>
    <row r="8021" spans="1:12" x14ac:dyDescent="0.2">
      <c r="A8021" s="1">
        <v>43805.726493055554</v>
      </c>
      <c r="B8021" t="s">
        <v>21915</v>
      </c>
      <c r="D8021">
        <v>0</v>
      </c>
      <c r="E8021">
        <v>0</v>
      </c>
      <c r="F8021">
        <v>0</v>
      </c>
      <c r="G8021" t="s">
        <v>21916</v>
      </c>
      <c r="K8021">
        <v>1.20300270395534E+18</v>
      </c>
      <c r="L8021" t="s">
        <v>21917</v>
      </c>
    </row>
    <row r="8022" spans="1:12" x14ac:dyDescent="0.2">
      <c r="A8022" s="1">
        <v>43805.726493055554</v>
      </c>
      <c r="B8022" t="s">
        <v>21918</v>
      </c>
      <c r="D8022">
        <v>0</v>
      </c>
      <c r="E8022">
        <v>0</v>
      </c>
      <c r="F8022">
        <v>0</v>
      </c>
      <c r="G8022" t="s">
        <v>21919</v>
      </c>
      <c r="K8022">
        <v>1.2030027011325E+18</v>
      </c>
      <c r="L8022" t="s">
        <v>21920</v>
      </c>
    </row>
    <row r="8023" spans="1:12" x14ac:dyDescent="0.2">
      <c r="A8023" s="1">
        <v>43805.726481481484</v>
      </c>
      <c r="B8023" t="s">
        <v>21921</v>
      </c>
      <c r="D8023">
        <v>0</v>
      </c>
      <c r="E8023">
        <v>0</v>
      </c>
      <c r="F8023">
        <v>0</v>
      </c>
      <c r="G8023" t="s">
        <v>21922</v>
      </c>
      <c r="K8023">
        <v>1.2030026985237E+18</v>
      </c>
      <c r="L8023" t="s">
        <v>21923</v>
      </c>
    </row>
    <row r="8024" spans="1:12" x14ac:dyDescent="0.2">
      <c r="A8024" s="1">
        <v>43805.726481481484</v>
      </c>
      <c r="B8024" t="s">
        <v>21924</v>
      </c>
      <c r="D8024">
        <v>0</v>
      </c>
      <c r="E8024">
        <v>0</v>
      </c>
      <c r="F8024">
        <v>0</v>
      </c>
      <c r="G8024" t="s">
        <v>21867</v>
      </c>
      <c r="K8024">
        <v>1.2030026974331699E+18</v>
      </c>
      <c r="L8024" t="s">
        <v>21925</v>
      </c>
    </row>
    <row r="8025" spans="1:12" x14ac:dyDescent="0.2">
      <c r="A8025" s="1">
        <v>43805.726481481484</v>
      </c>
      <c r="B8025" t="s">
        <v>21926</v>
      </c>
      <c r="D8025">
        <v>0</v>
      </c>
      <c r="E8025">
        <v>0</v>
      </c>
      <c r="F8025">
        <v>0</v>
      </c>
      <c r="G8025" t="s">
        <v>21927</v>
      </c>
      <c r="K8025">
        <v>1.2030026968165601E+18</v>
      </c>
      <c r="L8025" t="s">
        <v>21928</v>
      </c>
    </row>
    <row r="8026" spans="1:12" x14ac:dyDescent="0.2">
      <c r="A8026" s="1">
        <v>43805.726469907408</v>
      </c>
      <c r="B8026" t="s">
        <v>21929</v>
      </c>
      <c r="D8026">
        <v>0</v>
      </c>
      <c r="E8026">
        <v>0</v>
      </c>
      <c r="F8026">
        <v>0</v>
      </c>
      <c r="G8026" t="s">
        <v>21930</v>
      </c>
      <c r="K8026">
        <v>1.20300269375053E+18</v>
      </c>
      <c r="L8026" t="s">
        <v>21931</v>
      </c>
    </row>
    <row r="8027" spans="1:12" x14ac:dyDescent="0.2">
      <c r="A8027" s="1">
        <v>43805.726458333331</v>
      </c>
      <c r="B8027" t="s">
        <v>21932</v>
      </c>
      <c r="D8027">
        <v>0</v>
      </c>
      <c r="E8027">
        <v>0</v>
      </c>
      <c r="F8027">
        <v>0</v>
      </c>
      <c r="G8027" t="s">
        <v>21895</v>
      </c>
      <c r="K8027">
        <v>1.20300269060061E+18</v>
      </c>
      <c r="L8027" t="s">
        <v>21933</v>
      </c>
    </row>
    <row r="8028" spans="1:12" x14ac:dyDescent="0.2">
      <c r="A8028" s="1">
        <v>43805.726458333331</v>
      </c>
      <c r="B8028" t="s">
        <v>21934</v>
      </c>
      <c r="D8028">
        <v>0</v>
      </c>
      <c r="E8028">
        <v>0</v>
      </c>
      <c r="F8028">
        <v>0</v>
      </c>
      <c r="G8028" t="s">
        <v>21935</v>
      </c>
      <c r="K8028">
        <v>1.20300269055027E+18</v>
      </c>
      <c r="L8028" t="s">
        <v>21936</v>
      </c>
    </row>
    <row r="8029" spans="1:12" x14ac:dyDescent="0.2">
      <c r="A8029" s="1">
        <v>43805.726458333331</v>
      </c>
      <c r="B8029" t="s">
        <v>21937</v>
      </c>
      <c r="D8029">
        <v>0</v>
      </c>
      <c r="E8029">
        <v>0</v>
      </c>
      <c r="F8029">
        <v>0</v>
      </c>
      <c r="G8029" t="s">
        <v>21885</v>
      </c>
      <c r="K8029">
        <v>1.20300269046224E+18</v>
      </c>
      <c r="L8029" t="s">
        <v>21938</v>
      </c>
    </row>
    <row r="8030" spans="1:12" x14ac:dyDescent="0.2">
      <c r="A8030" s="1">
        <v>43805.726458333331</v>
      </c>
      <c r="B8030" t="s">
        <v>21939</v>
      </c>
      <c r="D8030">
        <v>0</v>
      </c>
      <c r="E8030">
        <v>0</v>
      </c>
      <c r="F8030">
        <v>0</v>
      </c>
      <c r="G8030" t="s">
        <v>21940</v>
      </c>
      <c r="K8030">
        <v>1.2030026897575401E+18</v>
      </c>
      <c r="L8030" t="s">
        <v>21941</v>
      </c>
    </row>
    <row r="8031" spans="1:12" x14ac:dyDescent="0.2">
      <c r="A8031" s="1">
        <v>43805.726446759261</v>
      </c>
      <c r="B8031" t="s">
        <v>21942</v>
      </c>
      <c r="D8031">
        <v>0</v>
      </c>
      <c r="E8031">
        <v>0</v>
      </c>
      <c r="F8031">
        <v>0</v>
      </c>
      <c r="G8031" t="s">
        <v>21943</v>
      </c>
      <c r="K8031">
        <v>1.20300268655314E+18</v>
      </c>
      <c r="L8031" t="s">
        <v>21944</v>
      </c>
    </row>
    <row r="8032" spans="1:12" x14ac:dyDescent="0.2">
      <c r="A8032" s="1">
        <v>43805.726446759261</v>
      </c>
      <c r="B8032" t="s">
        <v>21945</v>
      </c>
      <c r="D8032">
        <v>0</v>
      </c>
      <c r="E8032">
        <v>0</v>
      </c>
      <c r="F8032">
        <v>0</v>
      </c>
      <c r="G8032" t="s">
        <v>21898</v>
      </c>
      <c r="K8032">
        <v>1.2030026833150999E+18</v>
      </c>
      <c r="L8032" t="s">
        <v>21946</v>
      </c>
    </row>
    <row r="8033" spans="1:12" x14ac:dyDescent="0.2">
      <c r="A8033" s="1">
        <v>43805.726435185185</v>
      </c>
      <c r="B8033" t="s">
        <v>21947</v>
      </c>
      <c r="D8033">
        <v>0</v>
      </c>
      <c r="E8033">
        <v>0</v>
      </c>
      <c r="F8033">
        <v>0</v>
      </c>
      <c r="G8033" t="s">
        <v>21948</v>
      </c>
      <c r="K8033">
        <v>1.20300268271533E+18</v>
      </c>
      <c r="L8033" t="s">
        <v>21949</v>
      </c>
    </row>
    <row r="8034" spans="1:12" x14ac:dyDescent="0.2">
      <c r="A8034" s="1">
        <v>43805.726435185185</v>
      </c>
      <c r="B8034" t="s">
        <v>21950</v>
      </c>
      <c r="D8034">
        <v>0</v>
      </c>
      <c r="E8034">
        <v>0</v>
      </c>
      <c r="F8034">
        <v>0</v>
      </c>
      <c r="G8034" t="s">
        <v>21951</v>
      </c>
      <c r="K8034">
        <v>1.2030026814192901E+18</v>
      </c>
      <c r="L8034" t="s">
        <v>21952</v>
      </c>
    </row>
    <row r="8035" spans="1:12" x14ac:dyDescent="0.2">
      <c r="A8035" s="1">
        <v>43805.726423611108</v>
      </c>
      <c r="B8035" t="s">
        <v>21953</v>
      </c>
      <c r="D8035">
        <v>0</v>
      </c>
      <c r="E8035">
        <v>0</v>
      </c>
      <c r="F8035">
        <v>0</v>
      </c>
      <c r="G8035" t="s">
        <v>21908</v>
      </c>
      <c r="K8035">
        <v>1.2030026771117199E+18</v>
      </c>
      <c r="L8035" t="s">
        <v>21954</v>
      </c>
    </row>
    <row r="8036" spans="1:12" x14ac:dyDescent="0.2">
      <c r="A8036" s="1">
        <v>43805.726423611108</v>
      </c>
      <c r="B8036" t="s">
        <v>21955</v>
      </c>
      <c r="D8036">
        <v>0</v>
      </c>
      <c r="E8036">
        <v>0</v>
      </c>
      <c r="F8036">
        <v>0</v>
      </c>
      <c r="G8036" t="s">
        <v>21911</v>
      </c>
      <c r="K8036">
        <v>1.2030026759625001E+18</v>
      </c>
      <c r="L8036" t="s">
        <v>21956</v>
      </c>
    </row>
    <row r="8037" spans="1:12" x14ac:dyDescent="0.2">
      <c r="A8037" s="1">
        <v>43805.726423611108</v>
      </c>
      <c r="B8037" t="s">
        <v>21957</v>
      </c>
      <c r="D8037">
        <v>0</v>
      </c>
      <c r="E8037">
        <v>0</v>
      </c>
      <c r="F8037">
        <v>0</v>
      </c>
      <c r="G8037" t="s">
        <v>21958</v>
      </c>
      <c r="K8037">
        <v>1.2030026750314199E+18</v>
      </c>
      <c r="L8037" t="s">
        <v>21959</v>
      </c>
    </row>
    <row r="8038" spans="1:12" x14ac:dyDescent="0.2">
      <c r="A8038" s="1">
        <v>43805.726412037038</v>
      </c>
      <c r="B8038" t="s">
        <v>21960</v>
      </c>
      <c r="D8038">
        <v>0</v>
      </c>
      <c r="E8038">
        <v>0</v>
      </c>
      <c r="F8038">
        <v>0</v>
      </c>
      <c r="G8038" t="s">
        <v>21961</v>
      </c>
      <c r="K8038">
        <v>1.2030026711768399E+18</v>
      </c>
      <c r="L8038" t="s">
        <v>21962</v>
      </c>
    </row>
    <row r="8039" spans="1:12" x14ac:dyDescent="0.2">
      <c r="A8039" s="1">
        <v>43805.726400462961</v>
      </c>
      <c r="B8039" t="s">
        <v>21963</v>
      </c>
      <c r="D8039">
        <v>0</v>
      </c>
      <c r="E8039">
        <v>0</v>
      </c>
      <c r="F8039">
        <v>0</v>
      </c>
      <c r="G8039" t="s">
        <v>21919</v>
      </c>
      <c r="K8039">
        <v>1.20300266990592E+18</v>
      </c>
      <c r="L8039" t="s">
        <v>21964</v>
      </c>
    </row>
    <row r="8040" spans="1:12" x14ac:dyDescent="0.2">
      <c r="A8040" s="1">
        <v>43805.726400462961</v>
      </c>
      <c r="B8040" t="s">
        <v>21965</v>
      </c>
      <c r="D8040">
        <v>0</v>
      </c>
      <c r="E8040">
        <v>0</v>
      </c>
      <c r="F8040">
        <v>0</v>
      </c>
      <c r="G8040" t="s">
        <v>21922</v>
      </c>
      <c r="K8040">
        <v>1.2030026680101499E+18</v>
      </c>
      <c r="L8040" t="s">
        <v>21966</v>
      </c>
    </row>
    <row r="8041" spans="1:12" x14ac:dyDescent="0.2">
      <c r="A8041" s="1">
        <v>43805.726388888892</v>
      </c>
      <c r="B8041" t="s">
        <v>21967</v>
      </c>
      <c r="D8041">
        <v>0</v>
      </c>
      <c r="E8041">
        <v>0</v>
      </c>
      <c r="F8041">
        <v>0</v>
      </c>
      <c r="G8041" t="s">
        <v>21968</v>
      </c>
      <c r="K8041">
        <v>1.2030026641178199E+18</v>
      </c>
      <c r="L8041" t="s">
        <v>21969</v>
      </c>
    </row>
    <row r="8042" spans="1:12" x14ac:dyDescent="0.2">
      <c r="A8042" s="1">
        <v>43805.726388888892</v>
      </c>
      <c r="B8042" t="s">
        <v>21970</v>
      </c>
      <c r="D8042">
        <v>0</v>
      </c>
      <c r="E8042">
        <v>0</v>
      </c>
      <c r="F8042">
        <v>0</v>
      </c>
      <c r="G8042" t="s">
        <v>21971</v>
      </c>
      <c r="K8042">
        <v>1.2030026634047501E+18</v>
      </c>
      <c r="L8042" t="s">
        <v>21972</v>
      </c>
    </row>
    <row r="8043" spans="1:12" x14ac:dyDescent="0.2">
      <c r="A8043" s="1">
        <v>43805.726388888892</v>
      </c>
      <c r="B8043" t="s">
        <v>21973</v>
      </c>
      <c r="D8043">
        <v>0</v>
      </c>
      <c r="E8043">
        <v>0</v>
      </c>
      <c r="F8043">
        <v>0</v>
      </c>
      <c r="G8043" t="s">
        <v>21930</v>
      </c>
      <c r="K8043">
        <v>1.2030026621254799E+18</v>
      </c>
      <c r="L8043" t="s">
        <v>21974</v>
      </c>
    </row>
    <row r="8044" spans="1:12" x14ac:dyDescent="0.2">
      <c r="A8044" s="1">
        <v>43805.726377314815</v>
      </c>
      <c r="B8044" t="s">
        <v>21975</v>
      </c>
      <c r="D8044">
        <v>0</v>
      </c>
      <c r="E8044">
        <v>0</v>
      </c>
      <c r="F8044">
        <v>0</v>
      </c>
      <c r="G8044" t="s">
        <v>21976</v>
      </c>
      <c r="K8044">
        <v>1.2030026595040399E+18</v>
      </c>
      <c r="L8044" t="s">
        <v>21977</v>
      </c>
    </row>
    <row r="8045" spans="1:12" x14ac:dyDescent="0.2">
      <c r="A8045" s="1">
        <v>43805.726377314815</v>
      </c>
      <c r="B8045" t="s">
        <v>21978</v>
      </c>
      <c r="D8045">
        <v>0</v>
      </c>
      <c r="E8045">
        <v>0</v>
      </c>
      <c r="F8045">
        <v>0</v>
      </c>
      <c r="G8045" t="s">
        <v>21935</v>
      </c>
      <c r="K8045">
        <v>1.20300265840094E+18</v>
      </c>
      <c r="L8045" t="s">
        <v>21979</v>
      </c>
    </row>
    <row r="8046" spans="1:12" x14ac:dyDescent="0.2">
      <c r="A8046" s="1">
        <v>43805.726365740738</v>
      </c>
      <c r="B8046" t="s">
        <v>21980</v>
      </c>
      <c r="D8046">
        <v>0</v>
      </c>
      <c r="E8046">
        <v>0</v>
      </c>
      <c r="F8046">
        <v>0</v>
      </c>
      <c r="G8046" t="s">
        <v>21808</v>
      </c>
      <c r="K8046">
        <v>1.2030026572307699E+18</v>
      </c>
      <c r="L8046" t="s">
        <v>21981</v>
      </c>
    </row>
    <row r="8047" spans="1:12" x14ac:dyDescent="0.2">
      <c r="A8047" s="1">
        <v>43805.726365740738</v>
      </c>
      <c r="B8047" t="s">
        <v>21982</v>
      </c>
      <c r="D8047">
        <v>0</v>
      </c>
      <c r="E8047">
        <v>0</v>
      </c>
      <c r="F8047">
        <v>0</v>
      </c>
      <c r="G8047" t="s">
        <v>21983</v>
      </c>
      <c r="K8047">
        <v>1.20300265715523E+18</v>
      </c>
      <c r="L8047" t="s">
        <v>21984</v>
      </c>
    </row>
    <row r="8048" spans="1:12" x14ac:dyDescent="0.2">
      <c r="A8048" s="1">
        <v>43805.726365740738</v>
      </c>
      <c r="B8048" t="s">
        <v>21985</v>
      </c>
      <c r="D8048">
        <v>0</v>
      </c>
      <c r="E8048">
        <v>0</v>
      </c>
      <c r="F8048">
        <v>0</v>
      </c>
      <c r="G8048" t="s">
        <v>21986</v>
      </c>
      <c r="K8048">
        <v>1.2030026564883999E+18</v>
      </c>
      <c r="L8048" t="s">
        <v>21987</v>
      </c>
    </row>
    <row r="8049" spans="1:12" x14ac:dyDescent="0.2">
      <c r="A8049" s="1">
        <v>43805.726365740738</v>
      </c>
      <c r="B8049" t="s">
        <v>21988</v>
      </c>
      <c r="D8049">
        <v>0</v>
      </c>
      <c r="E8049">
        <v>0</v>
      </c>
      <c r="F8049">
        <v>0</v>
      </c>
      <c r="G8049" t="s">
        <v>21943</v>
      </c>
      <c r="K8049">
        <v>1.2030026552762399E+18</v>
      </c>
      <c r="L8049" t="s">
        <v>21989</v>
      </c>
    </row>
    <row r="8050" spans="1:12" x14ac:dyDescent="0.2">
      <c r="A8050" s="1">
        <v>43805.726354166669</v>
      </c>
      <c r="B8050" t="s">
        <v>21990</v>
      </c>
      <c r="D8050">
        <v>0</v>
      </c>
      <c r="E8050">
        <v>0</v>
      </c>
      <c r="F8050">
        <v>0</v>
      </c>
      <c r="G8050" t="s">
        <v>21991</v>
      </c>
      <c r="K8050">
        <v>1.20300265255407E+18</v>
      </c>
      <c r="L8050" t="s">
        <v>21992</v>
      </c>
    </row>
    <row r="8051" spans="1:12" x14ac:dyDescent="0.2">
      <c r="A8051" s="1">
        <v>43805.726354166669</v>
      </c>
      <c r="B8051" t="s">
        <v>21993</v>
      </c>
      <c r="D8051">
        <v>0</v>
      </c>
      <c r="E8051">
        <v>0</v>
      </c>
      <c r="F8051">
        <v>0</v>
      </c>
      <c r="G8051" t="s">
        <v>21951</v>
      </c>
      <c r="K8051">
        <v>1.2030026513167601E+18</v>
      </c>
      <c r="L8051" t="s">
        <v>21994</v>
      </c>
    </row>
    <row r="8052" spans="1:12" x14ac:dyDescent="0.2">
      <c r="A8052" s="1">
        <v>43805.726354166669</v>
      </c>
      <c r="B8052" t="s">
        <v>21995</v>
      </c>
      <c r="D8052">
        <v>0</v>
      </c>
      <c r="E8052">
        <v>0</v>
      </c>
      <c r="F8052">
        <v>0</v>
      </c>
      <c r="G8052" t="s">
        <v>21996</v>
      </c>
      <c r="K8052">
        <v>1.2030026502305001E+18</v>
      </c>
      <c r="L8052" t="s">
        <v>21997</v>
      </c>
    </row>
    <row r="8053" spans="1:12" x14ac:dyDescent="0.2">
      <c r="A8053" s="1">
        <v>43805.726342592592</v>
      </c>
      <c r="B8053" t="s">
        <v>21998</v>
      </c>
      <c r="D8053">
        <v>0</v>
      </c>
      <c r="E8053">
        <v>0</v>
      </c>
      <c r="F8053">
        <v>0</v>
      </c>
      <c r="G8053" t="s">
        <v>21999</v>
      </c>
      <c r="K8053">
        <v>1.2030026491567501E+18</v>
      </c>
      <c r="L8053" t="s">
        <v>22000</v>
      </c>
    </row>
    <row r="8054" spans="1:12" x14ac:dyDescent="0.2">
      <c r="A8054" s="1">
        <v>43805.726331018515</v>
      </c>
      <c r="B8054" t="s">
        <v>22001</v>
      </c>
      <c r="D8054">
        <v>0</v>
      </c>
      <c r="E8054">
        <v>0</v>
      </c>
      <c r="F8054">
        <v>0</v>
      </c>
      <c r="G8054" t="s">
        <v>22002</v>
      </c>
      <c r="K8054">
        <v>1.20300264367055E+18</v>
      </c>
      <c r="L8054" t="s">
        <v>22003</v>
      </c>
    </row>
    <row r="8055" spans="1:12" x14ac:dyDescent="0.2">
      <c r="A8055" s="1">
        <v>43805.726331018515</v>
      </c>
      <c r="B8055" t="s">
        <v>22004</v>
      </c>
      <c r="D8055">
        <v>0</v>
      </c>
      <c r="E8055">
        <v>0</v>
      </c>
      <c r="F8055">
        <v>0</v>
      </c>
      <c r="G8055" t="s">
        <v>22005</v>
      </c>
      <c r="K8055">
        <v>1.20300264311678E+18</v>
      </c>
      <c r="L8055" t="s">
        <v>22006</v>
      </c>
    </row>
    <row r="8056" spans="1:12" x14ac:dyDescent="0.2">
      <c r="A8056" s="1">
        <v>43805.726331018515</v>
      </c>
      <c r="B8056" t="s">
        <v>22007</v>
      </c>
      <c r="D8056">
        <v>0</v>
      </c>
      <c r="E8056">
        <v>0</v>
      </c>
      <c r="F8056">
        <v>0</v>
      </c>
      <c r="G8056" t="s">
        <v>22008</v>
      </c>
      <c r="K8056">
        <v>1.2030026413889001E+18</v>
      </c>
      <c r="L8056" t="s">
        <v>22009</v>
      </c>
    </row>
    <row r="8057" spans="1:12" x14ac:dyDescent="0.2">
      <c r="A8057" s="1">
        <v>43805.726319444446</v>
      </c>
      <c r="B8057" t="s">
        <v>22010</v>
      </c>
      <c r="D8057">
        <v>0</v>
      </c>
      <c r="E8057">
        <v>0</v>
      </c>
      <c r="F8057">
        <v>0</v>
      </c>
      <c r="G8057" t="s">
        <v>21961</v>
      </c>
      <c r="K8057">
        <v>1.2030026408939799E+18</v>
      </c>
      <c r="L8057" t="s">
        <v>22011</v>
      </c>
    </row>
    <row r="8058" spans="1:12" x14ac:dyDescent="0.2">
      <c r="A8058" s="1">
        <v>43805.726307870369</v>
      </c>
      <c r="B8058" t="s">
        <v>22012</v>
      </c>
      <c r="D8058">
        <v>0</v>
      </c>
      <c r="E8058">
        <v>0</v>
      </c>
      <c r="F8058">
        <v>0</v>
      </c>
      <c r="G8058" t="s">
        <v>21842</v>
      </c>
      <c r="K8058">
        <v>1.20300263637246E+18</v>
      </c>
      <c r="L8058" t="s">
        <v>22013</v>
      </c>
    </row>
    <row r="8059" spans="1:12" x14ac:dyDescent="0.2">
      <c r="A8059" s="1">
        <v>43805.726307870369</v>
      </c>
      <c r="B8059" t="s">
        <v>22014</v>
      </c>
      <c r="D8059">
        <v>0</v>
      </c>
      <c r="E8059">
        <v>0</v>
      </c>
      <c r="F8059">
        <v>0</v>
      </c>
      <c r="G8059" t="s">
        <v>22015</v>
      </c>
      <c r="K8059">
        <v>1.20300263611666E+18</v>
      </c>
      <c r="L8059" t="s">
        <v>22016</v>
      </c>
    </row>
    <row r="8060" spans="1:12" x14ac:dyDescent="0.2">
      <c r="A8060" s="1">
        <v>43805.726307870369</v>
      </c>
      <c r="B8060" t="s">
        <v>22017</v>
      </c>
      <c r="D8060">
        <v>0</v>
      </c>
      <c r="E8060">
        <v>0</v>
      </c>
      <c r="F8060">
        <v>0</v>
      </c>
      <c r="G8060" t="s">
        <v>21971</v>
      </c>
      <c r="K8060">
        <v>1.2030026336838999E+18</v>
      </c>
      <c r="L8060" t="s">
        <v>22018</v>
      </c>
    </row>
    <row r="8061" spans="1:12" x14ac:dyDescent="0.2">
      <c r="A8061" s="1">
        <v>43805.726307870369</v>
      </c>
      <c r="B8061" t="s">
        <v>22019</v>
      </c>
      <c r="D8061">
        <v>0</v>
      </c>
      <c r="E8061">
        <v>0</v>
      </c>
      <c r="F8061">
        <v>0</v>
      </c>
      <c r="G8061" t="s">
        <v>22020</v>
      </c>
      <c r="K8061">
        <v>1.2030026335832499E+18</v>
      </c>
      <c r="L8061" t="s">
        <v>22021</v>
      </c>
    </row>
    <row r="8062" spans="1:12" x14ac:dyDescent="0.2">
      <c r="A8062" s="1">
        <v>43805.7262962963</v>
      </c>
      <c r="B8062" t="s">
        <v>22022</v>
      </c>
      <c r="D8062">
        <v>0</v>
      </c>
      <c r="E8062">
        <v>0</v>
      </c>
      <c r="F8062">
        <v>0</v>
      </c>
      <c r="G8062" t="s">
        <v>22023</v>
      </c>
      <c r="K8062">
        <v>1.2030026325891899E+18</v>
      </c>
      <c r="L8062" t="s">
        <v>22024</v>
      </c>
    </row>
    <row r="8063" spans="1:12" x14ac:dyDescent="0.2">
      <c r="A8063" s="1">
        <v>43805.7262962963</v>
      </c>
      <c r="B8063" t="s">
        <v>22025</v>
      </c>
      <c r="D8063">
        <v>0</v>
      </c>
      <c r="E8063">
        <v>0</v>
      </c>
      <c r="F8063">
        <v>0</v>
      </c>
      <c r="G8063" t="s">
        <v>21976</v>
      </c>
      <c r="K8063">
        <v>1.2030026291079199E+18</v>
      </c>
      <c r="L8063" t="s">
        <v>22026</v>
      </c>
    </row>
    <row r="8064" spans="1:12" x14ac:dyDescent="0.2">
      <c r="A8064" s="1">
        <v>43805.7262962963</v>
      </c>
      <c r="B8064" t="s">
        <v>22027</v>
      </c>
      <c r="D8064">
        <v>0</v>
      </c>
      <c r="E8064">
        <v>0</v>
      </c>
      <c r="F8064">
        <v>0</v>
      </c>
      <c r="G8064" t="s">
        <v>21935</v>
      </c>
      <c r="K8064">
        <v>1.2030026290786199E+18</v>
      </c>
      <c r="L8064" t="s">
        <v>22028</v>
      </c>
    </row>
    <row r="8065" spans="1:12" x14ac:dyDescent="0.2">
      <c r="A8065" s="1">
        <v>43805.726284722223</v>
      </c>
      <c r="B8065" t="s">
        <v>22029</v>
      </c>
      <c r="D8065">
        <v>0</v>
      </c>
      <c r="E8065">
        <v>0</v>
      </c>
      <c r="F8065">
        <v>0</v>
      </c>
      <c r="G8065" t="s">
        <v>22030</v>
      </c>
      <c r="K8065">
        <v>1.2030026258196401E+18</v>
      </c>
      <c r="L8065" t="s">
        <v>22031</v>
      </c>
    </row>
    <row r="8066" spans="1:12" x14ac:dyDescent="0.2">
      <c r="A8066" s="1">
        <v>43805.726284722223</v>
      </c>
      <c r="B8066" t="s">
        <v>22032</v>
      </c>
      <c r="D8066">
        <v>0</v>
      </c>
      <c r="E8066">
        <v>0</v>
      </c>
      <c r="F8066">
        <v>0</v>
      </c>
      <c r="G8066" t="s">
        <v>22033</v>
      </c>
      <c r="K8066">
        <v>1.20300262561406E+18</v>
      </c>
      <c r="L8066" t="s">
        <v>22034</v>
      </c>
    </row>
    <row r="8067" spans="1:12" x14ac:dyDescent="0.2">
      <c r="A8067" s="1">
        <v>43805.726273148146</v>
      </c>
      <c r="B8067" t="s">
        <v>22035</v>
      </c>
      <c r="D8067">
        <v>0</v>
      </c>
      <c r="E8067">
        <v>0</v>
      </c>
      <c r="F8067">
        <v>0</v>
      </c>
      <c r="G8067" t="s">
        <v>22036</v>
      </c>
      <c r="K8067">
        <v>1.20300262231314E+18</v>
      </c>
      <c r="L8067" t="s">
        <v>22037</v>
      </c>
    </row>
    <row r="8068" spans="1:12" x14ac:dyDescent="0.2">
      <c r="A8068" s="1">
        <v>43805.726273148146</v>
      </c>
      <c r="B8068" t="s">
        <v>22038</v>
      </c>
      <c r="D8068">
        <v>0</v>
      </c>
      <c r="E8068">
        <v>0</v>
      </c>
      <c r="F8068">
        <v>0</v>
      </c>
      <c r="G8068" t="s">
        <v>21991</v>
      </c>
      <c r="K8068">
        <v>1.2030026222418401E+18</v>
      </c>
      <c r="L8068" t="s">
        <v>22039</v>
      </c>
    </row>
    <row r="8069" spans="1:12" x14ac:dyDescent="0.2">
      <c r="A8069" s="1">
        <v>43805.726261574076</v>
      </c>
      <c r="B8069" t="s">
        <v>22040</v>
      </c>
      <c r="D8069">
        <v>0</v>
      </c>
      <c r="E8069">
        <v>0</v>
      </c>
      <c r="F8069">
        <v>0</v>
      </c>
      <c r="G8069" t="s">
        <v>22041</v>
      </c>
      <c r="K8069">
        <v>1.20300261878994E+18</v>
      </c>
      <c r="L8069" t="s">
        <v>22042</v>
      </c>
    </row>
    <row r="8070" spans="1:12" x14ac:dyDescent="0.2">
      <c r="A8070" s="1">
        <v>43805.726261574076</v>
      </c>
      <c r="B8070" t="s">
        <v>22043</v>
      </c>
      <c r="D8070">
        <v>0</v>
      </c>
      <c r="E8070">
        <v>0</v>
      </c>
      <c r="F8070">
        <v>0</v>
      </c>
      <c r="G8070" t="s">
        <v>22044</v>
      </c>
      <c r="K8070">
        <v>1.20300261861376E+18</v>
      </c>
      <c r="L8070" t="s">
        <v>22045</v>
      </c>
    </row>
    <row r="8071" spans="1:12" x14ac:dyDescent="0.2">
      <c r="A8071" s="1">
        <v>43805.72625</v>
      </c>
      <c r="B8071" t="s">
        <v>22046</v>
      </c>
      <c r="D8071">
        <v>0</v>
      </c>
      <c r="E8071">
        <v>0</v>
      </c>
      <c r="F8071">
        <v>0</v>
      </c>
      <c r="G8071" t="s">
        <v>22047</v>
      </c>
      <c r="K8071">
        <v>1.2030026150780101E+18</v>
      </c>
      <c r="L8071" t="s">
        <v>22048</v>
      </c>
    </row>
    <row r="8072" spans="1:12" x14ac:dyDescent="0.2">
      <c r="A8072" s="1">
        <v>43805.72625</v>
      </c>
      <c r="B8072" t="s">
        <v>22049</v>
      </c>
      <c r="D8072">
        <v>0</v>
      </c>
      <c r="E8072">
        <v>0</v>
      </c>
      <c r="F8072">
        <v>0</v>
      </c>
      <c r="G8072" t="s">
        <v>21999</v>
      </c>
      <c r="K8072">
        <v>1.2030026139413E+18</v>
      </c>
      <c r="L8072" t="s">
        <v>22050</v>
      </c>
    </row>
    <row r="8073" spans="1:12" x14ac:dyDescent="0.2">
      <c r="A8073" s="1">
        <v>43805.72625</v>
      </c>
      <c r="B8073" t="s">
        <v>22051</v>
      </c>
      <c r="D8073">
        <v>0</v>
      </c>
      <c r="E8073">
        <v>0</v>
      </c>
      <c r="F8073">
        <v>0</v>
      </c>
      <c r="G8073" t="s">
        <v>22052</v>
      </c>
      <c r="K8073">
        <v>1.2030026137861299E+18</v>
      </c>
      <c r="L8073" t="s">
        <v>22053</v>
      </c>
    </row>
    <row r="8074" spans="1:12" x14ac:dyDescent="0.2">
      <c r="A8074" s="1">
        <v>43805.726238425923</v>
      </c>
      <c r="B8074" t="s">
        <v>22054</v>
      </c>
      <c r="D8074">
        <v>0</v>
      </c>
      <c r="E8074">
        <v>0</v>
      </c>
      <c r="F8074">
        <v>0</v>
      </c>
      <c r="G8074" t="s">
        <v>22055</v>
      </c>
      <c r="K8074">
        <v>1.20300261131153E+18</v>
      </c>
      <c r="L8074" t="s">
        <v>22056</v>
      </c>
    </row>
    <row r="8075" spans="1:12" x14ac:dyDescent="0.2">
      <c r="A8075" s="1">
        <v>43805.726238425923</v>
      </c>
      <c r="B8075" t="s">
        <v>22057</v>
      </c>
      <c r="D8075">
        <v>0</v>
      </c>
      <c r="E8075">
        <v>0</v>
      </c>
      <c r="F8075">
        <v>0</v>
      </c>
      <c r="G8075" t="s">
        <v>22058</v>
      </c>
      <c r="K8075">
        <v>1.2030026083461499E+18</v>
      </c>
      <c r="L8075" t="s">
        <v>22059</v>
      </c>
    </row>
    <row r="8076" spans="1:12" x14ac:dyDescent="0.2">
      <c r="A8076" s="1">
        <v>43805.726226851853</v>
      </c>
      <c r="B8076" t="s">
        <v>22060</v>
      </c>
      <c r="D8076">
        <v>0</v>
      </c>
      <c r="E8076">
        <v>0</v>
      </c>
      <c r="F8076">
        <v>0</v>
      </c>
      <c r="G8076" t="s">
        <v>22008</v>
      </c>
      <c r="K8076">
        <v>1.2030026061189901E+18</v>
      </c>
      <c r="L8076" t="s">
        <v>22061</v>
      </c>
    </row>
    <row r="8077" spans="1:12" x14ac:dyDescent="0.2">
      <c r="A8077" s="1">
        <v>43805.726226851853</v>
      </c>
      <c r="B8077" t="s">
        <v>22062</v>
      </c>
      <c r="D8077">
        <v>0</v>
      </c>
      <c r="E8077">
        <v>0</v>
      </c>
      <c r="F8077">
        <v>0</v>
      </c>
      <c r="G8077" t="s">
        <v>22020</v>
      </c>
      <c r="K8077">
        <v>1.2030026051710899E+18</v>
      </c>
      <c r="L8077" t="s">
        <v>22063</v>
      </c>
    </row>
    <row r="8078" spans="1:12" x14ac:dyDescent="0.2">
      <c r="A8078" s="1">
        <v>43805.726226851853</v>
      </c>
      <c r="B8078" t="s">
        <v>22064</v>
      </c>
      <c r="D8078">
        <v>0</v>
      </c>
      <c r="E8078">
        <v>0</v>
      </c>
      <c r="F8078">
        <v>0</v>
      </c>
      <c r="G8078" t="s">
        <v>22065</v>
      </c>
      <c r="K8078">
        <v>1.20300260368625E+18</v>
      </c>
      <c r="L8078" t="s">
        <v>22066</v>
      </c>
    </row>
    <row r="8079" spans="1:12" x14ac:dyDescent="0.2">
      <c r="A8079" s="1">
        <v>43805.726226851853</v>
      </c>
      <c r="B8079" t="s">
        <v>22067</v>
      </c>
      <c r="D8079">
        <v>0</v>
      </c>
      <c r="E8079">
        <v>0</v>
      </c>
      <c r="F8079">
        <v>0</v>
      </c>
      <c r="G8079" t="s">
        <v>22068</v>
      </c>
      <c r="K8079">
        <v>1.20300260345136E+18</v>
      </c>
      <c r="L8079" t="s">
        <v>22069</v>
      </c>
    </row>
    <row r="8080" spans="1:12" x14ac:dyDescent="0.2">
      <c r="A8080" s="1">
        <v>43805.726215277777</v>
      </c>
      <c r="B8080" t="s">
        <v>22070</v>
      </c>
      <c r="D8080">
        <v>0</v>
      </c>
      <c r="E8080">
        <v>0</v>
      </c>
      <c r="F8080">
        <v>0</v>
      </c>
      <c r="G8080" t="s">
        <v>22071</v>
      </c>
      <c r="K8080">
        <v>1.2030026013290399E+18</v>
      </c>
      <c r="L8080" t="s">
        <v>22072</v>
      </c>
    </row>
    <row r="8081" spans="1:12" x14ac:dyDescent="0.2">
      <c r="A8081" s="1">
        <v>43805.726203703707</v>
      </c>
      <c r="B8081" t="s">
        <v>22073</v>
      </c>
      <c r="D8081">
        <v>0</v>
      </c>
      <c r="E8081">
        <v>0</v>
      </c>
      <c r="F8081">
        <v>0</v>
      </c>
      <c r="G8081" t="s">
        <v>22023</v>
      </c>
      <c r="K8081">
        <v>1.20300259898029E+18</v>
      </c>
      <c r="L8081" t="s">
        <v>22074</v>
      </c>
    </row>
    <row r="8082" spans="1:12" x14ac:dyDescent="0.2">
      <c r="A8082" s="1">
        <v>43805.726203703707</v>
      </c>
      <c r="B8082" t="s">
        <v>22075</v>
      </c>
      <c r="D8082">
        <v>0</v>
      </c>
      <c r="E8082">
        <v>0</v>
      </c>
      <c r="F8082">
        <v>0</v>
      </c>
      <c r="G8082" t="s">
        <v>22033</v>
      </c>
      <c r="K8082">
        <v>1.2030025978184E+18</v>
      </c>
      <c r="L8082" t="s">
        <v>22076</v>
      </c>
    </row>
    <row r="8083" spans="1:12" x14ac:dyDescent="0.2">
      <c r="A8083" s="1">
        <v>43805.726203703707</v>
      </c>
      <c r="B8083" t="s">
        <v>22077</v>
      </c>
      <c r="D8083">
        <v>0</v>
      </c>
      <c r="E8083">
        <v>0</v>
      </c>
      <c r="F8083">
        <v>0</v>
      </c>
      <c r="G8083" t="s">
        <v>22078</v>
      </c>
      <c r="K8083">
        <v>1.20300259700897E+18</v>
      </c>
      <c r="L8083" t="s">
        <v>22079</v>
      </c>
    </row>
    <row r="8084" spans="1:12" x14ac:dyDescent="0.2">
      <c r="A8084" s="1">
        <v>43805.726203703707</v>
      </c>
      <c r="B8084" t="s">
        <v>22080</v>
      </c>
      <c r="D8084">
        <v>0</v>
      </c>
      <c r="E8084">
        <v>0</v>
      </c>
      <c r="F8084">
        <v>0</v>
      </c>
      <c r="G8084" t="s">
        <v>22081</v>
      </c>
      <c r="K8084">
        <v>1.2030025957297201E+18</v>
      </c>
      <c r="L8084" t="s">
        <v>22082</v>
      </c>
    </row>
    <row r="8085" spans="1:12" x14ac:dyDescent="0.2">
      <c r="A8085" s="1">
        <v>43805.72619212963</v>
      </c>
      <c r="B8085" t="s">
        <v>22083</v>
      </c>
      <c r="D8085">
        <v>0</v>
      </c>
      <c r="E8085">
        <v>0</v>
      </c>
      <c r="F8085">
        <v>0</v>
      </c>
      <c r="G8085" t="s">
        <v>22084</v>
      </c>
      <c r="K8085">
        <v>1.2030025941233001E+18</v>
      </c>
      <c r="L8085" t="s">
        <v>22085</v>
      </c>
    </row>
    <row r="8086" spans="1:12" x14ac:dyDescent="0.2">
      <c r="A8086" s="1">
        <v>43805.726180555554</v>
      </c>
      <c r="B8086" t="s">
        <v>22086</v>
      </c>
      <c r="D8086">
        <v>0</v>
      </c>
      <c r="E8086">
        <v>0</v>
      </c>
      <c r="F8086">
        <v>0</v>
      </c>
      <c r="G8086" t="s">
        <v>22087</v>
      </c>
      <c r="K8086">
        <v>1.2030025901387E+18</v>
      </c>
      <c r="L8086" t="s">
        <v>22088</v>
      </c>
    </row>
    <row r="8087" spans="1:12" x14ac:dyDescent="0.2">
      <c r="A8087" s="1">
        <v>43805.726180555554</v>
      </c>
      <c r="B8087" t="s">
        <v>22089</v>
      </c>
      <c r="D8087">
        <v>0</v>
      </c>
      <c r="E8087">
        <v>0</v>
      </c>
      <c r="F8087">
        <v>0</v>
      </c>
      <c r="G8087" t="s">
        <v>22044</v>
      </c>
      <c r="K8087">
        <v>1.20300258944243E+18</v>
      </c>
      <c r="L8087" t="s">
        <v>22090</v>
      </c>
    </row>
    <row r="8088" spans="1:12" x14ac:dyDescent="0.2">
      <c r="A8088" s="1">
        <v>43805.726168981484</v>
      </c>
      <c r="B8088" t="s">
        <v>22091</v>
      </c>
      <c r="D8088">
        <v>0</v>
      </c>
      <c r="E8088">
        <v>0</v>
      </c>
      <c r="F8088">
        <v>0</v>
      </c>
      <c r="G8088" t="s">
        <v>21968</v>
      </c>
      <c r="K8088">
        <v>1.2030025863218601E+18</v>
      </c>
      <c r="L8088" t="s">
        <v>22092</v>
      </c>
    </row>
    <row r="8089" spans="1:12" x14ac:dyDescent="0.2">
      <c r="A8089" s="1">
        <v>43805.726168981484</v>
      </c>
      <c r="B8089" t="s">
        <v>22093</v>
      </c>
      <c r="D8089">
        <v>0</v>
      </c>
      <c r="E8089">
        <v>0</v>
      </c>
      <c r="F8089">
        <v>0</v>
      </c>
      <c r="G8089" t="s">
        <v>22094</v>
      </c>
      <c r="K8089">
        <v>1.20300258267697E+18</v>
      </c>
      <c r="L8089" t="s">
        <v>22095</v>
      </c>
    </row>
    <row r="8090" spans="1:12" x14ac:dyDescent="0.2">
      <c r="A8090" s="1">
        <v>43805.726157407407</v>
      </c>
      <c r="B8090" t="s">
        <v>22096</v>
      </c>
      <c r="D8090">
        <v>0</v>
      </c>
      <c r="E8090">
        <v>0</v>
      </c>
      <c r="F8090">
        <v>0</v>
      </c>
      <c r="G8090" t="s">
        <v>22097</v>
      </c>
      <c r="K8090">
        <v>1.2030025821108101E+18</v>
      </c>
      <c r="L8090" t="s">
        <v>22098</v>
      </c>
    </row>
    <row r="8091" spans="1:12" x14ac:dyDescent="0.2">
      <c r="A8091" s="1">
        <v>43805.726157407407</v>
      </c>
      <c r="B8091" t="s">
        <v>22099</v>
      </c>
      <c r="D8091">
        <v>0</v>
      </c>
      <c r="E8091">
        <v>0</v>
      </c>
      <c r="F8091">
        <v>0</v>
      </c>
      <c r="G8091" t="s">
        <v>22100</v>
      </c>
      <c r="K8091">
        <v>1.2030025817080901E+18</v>
      </c>
      <c r="L8091" t="s">
        <v>22101</v>
      </c>
    </row>
    <row r="8092" spans="1:12" x14ac:dyDescent="0.2">
      <c r="A8092" s="1">
        <v>43805.726157407407</v>
      </c>
      <c r="B8092" t="s">
        <v>22102</v>
      </c>
      <c r="D8092">
        <v>0</v>
      </c>
      <c r="E8092">
        <v>0</v>
      </c>
      <c r="F8092">
        <v>0</v>
      </c>
      <c r="G8092" t="s">
        <v>22103</v>
      </c>
      <c r="K8092">
        <v>1.2030025810957199E+18</v>
      </c>
      <c r="L8092" t="s">
        <v>22104</v>
      </c>
    </row>
    <row r="8093" spans="1:12" x14ac:dyDescent="0.2">
      <c r="A8093" s="1">
        <v>43805.726145833331</v>
      </c>
      <c r="B8093" t="s">
        <v>22105</v>
      </c>
      <c r="D8093">
        <v>0</v>
      </c>
      <c r="E8093">
        <v>0</v>
      </c>
      <c r="F8093">
        <v>0</v>
      </c>
      <c r="G8093" t="s">
        <v>22106</v>
      </c>
      <c r="K8093">
        <v>1.20300257498881E+18</v>
      </c>
      <c r="L8093" t="s">
        <v>22107</v>
      </c>
    </row>
    <row r="8094" spans="1:12" x14ac:dyDescent="0.2">
      <c r="A8094" s="1">
        <v>43805.726145833331</v>
      </c>
      <c r="B8094" t="s">
        <v>22108</v>
      </c>
      <c r="D8094">
        <v>0</v>
      </c>
      <c r="E8094">
        <v>0</v>
      </c>
      <c r="F8094">
        <v>0</v>
      </c>
      <c r="G8094" t="s">
        <v>22068</v>
      </c>
      <c r="K8094">
        <v>1.20300257449808E+18</v>
      </c>
      <c r="L8094" t="s">
        <v>22109</v>
      </c>
    </row>
    <row r="8095" spans="1:12" x14ac:dyDescent="0.2">
      <c r="A8095" s="1">
        <v>43805.726134259261</v>
      </c>
      <c r="B8095" t="s">
        <v>22110</v>
      </c>
      <c r="D8095">
        <v>0</v>
      </c>
      <c r="E8095">
        <v>0</v>
      </c>
      <c r="F8095">
        <v>0</v>
      </c>
      <c r="G8095" t="s">
        <v>22111</v>
      </c>
      <c r="K8095">
        <v>1.20300257305523E+18</v>
      </c>
      <c r="L8095" t="s">
        <v>22112</v>
      </c>
    </row>
    <row r="8096" spans="1:12" x14ac:dyDescent="0.2">
      <c r="A8096" s="1">
        <v>43805.726134259261</v>
      </c>
      <c r="B8096" t="s">
        <v>22113</v>
      </c>
      <c r="D8096">
        <v>0</v>
      </c>
      <c r="E8096">
        <v>0</v>
      </c>
      <c r="F8096">
        <v>0</v>
      </c>
      <c r="G8096" t="s">
        <v>22114</v>
      </c>
      <c r="K8096">
        <v>1.20300257198989E+18</v>
      </c>
      <c r="L8096" t="s">
        <v>22115</v>
      </c>
    </row>
    <row r="8097" spans="1:12" x14ac:dyDescent="0.2">
      <c r="A8097" s="1">
        <v>43805.726134259261</v>
      </c>
      <c r="B8097" t="s">
        <v>22116</v>
      </c>
      <c r="D8097">
        <v>0</v>
      </c>
      <c r="E8097">
        <v>0</v>
      </c>
      <c r="F8097">
        <v>0</v>
      </c>
      <c r="G8097" t="s">
        <v>22117</v>
      </c>
      <c r="K8097">
        <v>1.2030025713775099E+18</v>
      </c>
      <c r="L8097" t="s">
        <v>22118</v>
      </c>
    </row>
    <row r="8098" spans="1:12" x14ac:dyDescent="0.2">
      <c r="A8098" s="1">
        <v>43805.726122685184</v>
      </c>
      <c r="B8098" t="s">
        <v>22119</v>
      </c>
      <c r="D8098">
        <v>0</v>
      </c>
      <c r="E8098">
        <v>0</v>
      </c>
      <c r="F8098">
        <v>0</v>
      </c>
      <c r="G8098" t="s">
        <v>22120</v>
      </c>
      <c r="K8098">
        <v>1.20300256816048E+18</v>
      </c>
      <c r="L8098" t="s">
        <v>22121</v>
      </c>
    </row>
    <row r="8099" spans="1:12" x14ac:dyDescent="0.2">
      <c r="A8099" s="1">
        <v>43805.726122685184</v>
      </c>
      <c r="B8099" t="s">
        <v>22122</v>
      </c>
      <c r="D8099">
        <v>0</v>
      </c>
      <c r="E8099">
        <v>0</v>
      </c>
      <c r="F8099">
        <v>0</v>
      </c>
      <c r="G8099" t="s">
        <v>22123</v>
      </c>
      <c r="K8099">
        <v>1.20300256606753E+18</v>
      </c>
      <c r="L8099" t="s">
        <v>22124</v>
      </c>
    </row>
    <row r="8100" spans="1:12" x14ac:dyDescent="0.2">
      <c r="A8100" s="1">
        <v>43805.726111111115</v>
      </c>
      <c r="B8100" t="s">
        <v>22125</v>
      </c>
      <c r="D8100">
        <v>0</v>
      </c>
      <c r="E8100">
        <v>0</v>
      </c>
      <c r="F8100">
        <v>0</v>
      </c>
      <c r="G8100" t="s">
        <v>22081</v>
      </c>
      <c r="K8100">
        <v>1.2030025653670799E+18</v>
      </c>
      <c r="L8100" t="s">
        <v>22126</v>
      </c>
    </row>
    <row r="8101" spans="1:12" x14ac:dyDescent="0.2">
      <c r="A8101" s="1">
        <v>43805.726111111115</v>
      </c>
      <c r="B8101" t="s">
        <v>22127</v>
      </c>
      <c r="D8101">
        <v>0</v>
      </c>
      <c r="E8101">
        <v>0</v>
      </c>
      <c r="F8101">
        <v>0</v>
      </c>
      <c r="G8101" t="s">
        <v>22128</v>
      </c>
      <c r="K8101">
        <v>1.2030025650693601E+18</v>
      </c>
      <c r="L8101" t="s">
        <v>22129</v>
      </c>
    </row>
    <row r="8102" spans="1:12" x14ac:dyDescent="0.2">
      <c r="A8102" s="1">
        <v>43805.726111111115</v>
      </c>
      <c r="B8102" t="s">
        <v>22130</v>
      </c>
      <c r="D8102">
        <v>0</v>
      </c>
      <c r="E8102">
        <v>0</v>
      </c>
      <c r="F8102">
        <v>0</v>
      </c>
      <c r="G8102" t="s">
        <v>22131</v>
      </c>
      <c r="K8102">
        <v>1.20300256445697E+18</v>
      </c>
      <c r="L8102" t="s">
        <v>22132</v>
      </c>
    </row>
    <row r="8103" spans="1:12" x14ac:dyDescent="0.2">
      <c r="A8103" s="1">
        <v>43805.726099537038</v>
      </c>
      <c r="B8103" t="s">
        <v>22133</v>
      </c>
      <c r="D8103">
        <v>0</v>
      </c>
      <c r="E8103">
        <v>0</v>
      </c>
      <c r="F8103">
        <v>1</v>
      </c>
      <c r="G8103" t="s">
        <v>22134</v>
      </c>
      <c r="K8103">
        <v>1.2030025613741E+18</v>
      </c>
      <c r="L8103" t="s">
        <v>22135</v>
      </c>
    </row>
    <row r="8104" spans="1:12" x14ac:dyDescent="0.2">
      <c r="A8104" s="1">
        <v>43805.726099537038</v>
      </c>
      <c r="B8104" t="s">
        <v>22136</v>
      </c>
      <c r="D8104">
        <v>0</v>
      </c>
      <c r="E8104">
        <v>0</v>
      </c>
      <c r="F8104">
        <v>0</v>
      </c>
      <c r="G8104" t="s">
        <v>22137</v>
      </c>
      <c r="K8104">
        <v>1.2030025590798899E+18</v>
      </c>
      <c r="L8104" t="s">
        <v>22138</v>
      </c>
    </row>
    <row r="8105" spans="1:12" x14ac:dyDescent="0.2">
      <c r="A8105" s="1">
        <v>43805.726099537038</v>
      </c>
      <c r="B8105" t="s">
        <v>22139</v>
      </c>
      <c r="D8105">
        <v>0</v>
      </c>
      <c r="E8105">
        <v>0</v>
      </c>
      <c r="F8105">
        <v>0</v>
      </c>
      <c r="G8105" t="s">
        <v>21968</v>
      </c>
      <c r="K8105">
        <v>1.20300255762446E+18</v>
      </c>
      <c r="L8105" t="s">
        <v>22140</v>
      </c>
    </row>
    <row r="8106" spans="1:12" x14ac:dyDescent="0.2">
      <c r="A8106" s="1">
        <v>43805.726099537038</v>
      </c>
      <c r="B8106" t="s">
        <v>22141</v>
      </c>
      <c r="D8106">
        <v>0</v>
      </c>
      <c r="E8106">
        <v>0</v>
      </c>
      <c r="F8106">
        <v>0</v>
      </c>
      <c r="G8106" t="s">
        <v>22142</v>
      </c>
      <c r="K8106">
        <v>1.2030025574231401E+18</v>
      </c>
      <c r="L8106" t="s">
        <v>22143</v>
      </c>
    </row>
    <row r="8107" spans="1:12" x14ac:dyDescent="0.2">
      <c r="A8107" s="1">
        <v>43805.726087962961</v>
      </c>
      <c r="B8107" t="s">
        <v>22144</v>
      </c>
      <c r="D8107">
        <v>0</v>
      </c>
      <c r="E8107">
        <v>0</v>
      </c>
      <c r="F8107">
        <v>0</v>
      </c>
      <c r="G8107" t="s">
        <v>22145</v>
      </c>
      <c r="K8107">
        <v>1.2030025568610701E+18</v>
      </c>
      <c r="L8107" t="s">
        <v>22146</v>
      </c>
    </row>
    <row r="8108" spans="1:12" x14ac:dyDescent="0.2">
      <c r="A8108" s="1">
        <v>43805.726087962961</v>
      </c>
      <c r="B8108" t="s">
        <v>22147</v>
      </c>
      <c r="D8108">
        <v>0</v>
      </c>
      <c r="E8108">
        <v>0</v>
      </c>
      <c r="F8108">
        <v>0</v>
      </c>
      <c r="G8108" t="s">
        <v>22148</v>
      </c>
      <c r="K8108">
        <v>1.2030025544954801E+18</v>
      </c>
      <c r="L8108" t="s">
        <v>22149</v>
      </c>
    </row>
    <row r="8109" spans="1:12" x14ac:dyDescent="0.2">
      <c r="A8109" s="1">
        <v>43805.726076388892</v>
      </c>
      <c r="B8109" t="s">
        <v>22150</v>
      </c>
      <c r="D8109">
        <v>0</v>
      </c>
      <c r="E8109">
        <v>0</v>
      </c>
      <c r="F8109">
        <v>0</v>
      </c>
      <c r="G8109" t="s">
        <v>22151</v>
      </c>
      <c r="K8109">
        <v>1.2030025525199201E+18</v>
      </c>
      <c r="L8109" t="s">
        <v>22152</v>
      </c>
    </row>
    <row r="8110" spans="1:12" x14ac:dyDescent="0.2">
      <c r="A8110" s="1">
        <v>43805.726076388892</v>
      </c>
      <c r="B8110" t="s">
        <v>22153</v>
      </c>
      <c r="D8110">
        <v>0</v>
      </c>
      <c r="E8110">
        <v>0</v>
      </c>
      <c r="F8110">
        <v>0</v>
      </c>
      <c r="G8110" t="s">
        <v>22154</v>
      </c>
      <c r="K8110">
        <v>1.20300255063248E+18</v>
      </c>
      <c r="L8110" t="s">
        <v>22155</v>
      </c>
    </row>
    <row r="8111" spans="1:12" x14ac:dyDescent="0.2">
      <c r="A8111" s="1">
        <v>43805.726076388892</v>
      </c>
      <c r="B8111" t="s">
        <v>22156</v>
      </c>
      <c r="D8111">
        <v>0</v>
      </c>
      <c r="E8111">
        <v>0</v>
      </c>
      <c r="F8111">
        <v>0</v>
      </c>
      <c r="G8111" t="s">
        <v>22157</v>
      </c>
      <c r="K8111">
        <v>1.2030025497558799E+18</v>
      </c>
      <c r="L8111" t="s">
        <v>22158</v>
      </c>
    </row>
    <row r="8112" spans="1:12" x14ac:dyDescent="0.2">
      <c r="A8112" s="1">
        <v>43805.726064814815</v>
      </c>
      <c r="B8112" t="s">
        <v>22159</v>
      </c>
      <c r="D8112">
        <v>0</v>
      </c>
      <c r="E8112">
        <v>0</v>
      </c>
      <c r="F8112">
        <v>0</v>
      </c>
      <c r="G8112" t="s">
        <v>22160</v>
      </c>
      <c r="K8112">
        <v>1.2030025484263401E+18</v>
      </c>
      <c r="L8112" t="s">
        <v>22161</v>
      </c>
    </row>
    <row r="8113" spans="1:12" x14ac:dyDescent="0.2">
      <c r="A8113" s="1">
        <v>43805.726064814815</v>
      </c>
      <c r="B8113" t="s">
        <v>22162</v>
      </c>
      <c r="D8113">
        <v>0</v>
      </c>
      <c r="E8113">
        <v>0</v>
      </c>
      <c r="F8113">
        <v>0</v>
      </c>
      <c r="G8113" t="s">
        <v>22163</v>
      </c>
      <c r="K8113">
        <v>1.2030025455113101E+18</v>
      </c>
      <c r="L8113" t="s">
        <v>22164</v>
      </c>
    </row>
    <row r="8114" spans="1:12" x14ac:dyDescent="0.2">
      <c r="A8114" s="1">
        <v>43805.726064814815</v>
      </c>
      <c r="B8114" t="s">
        <v>22165</v>
      </c>
      <c r="D8114">
        <v>0</v>
      </c>
      <c r="E8114">
        <v>0</v>
      </c>
      <c r="F8114">
        <v>0</v>
      </c>
      <c r="G8114" t="s">
        <v>22166</v>
      </c>
      <c r="K8114">
        <v>1.2030025453812301E+18</v>
      </c>
      <c r="L8114" t="s">
        <v>22167</v>
      </c>
    </row>
    <row r="8115" spans="1:12" x14ac:dyDescent="0.2">
      <c r="A8115" s="1">
        <v>43805.726053240738</v>
      </c>
      <c r="B8115" t="s">
        <v>22168</v>
      </c>
      <c r="D8115">
        <v>0</v>
      </c>
      <c r="E8115">
        <v>0</v>
      </c>
      <c r="F8115">
        <v>0</v>
      </c>
      <c r="G8115" t="s">
        <v>22169</v>
      </c>
      <c r="K8115">
        <v>1.2030025435945201E+18</v>
      </c>
      <c r="L8115" t="s">
        <v>22170</v>
      </c>
    </row>
    <row r="8116" spans="1:12" x14ac:dyDescent="0.2">
      <c r="A8116" s="1">
        <v>43805.726053240738</v>
      </c>
      <c r="B8116" t="s">
        <v>22171</v>
      </c>
      <c r="D8116">
        <v>0</v>
      </c>
      <c r="E8116">
        <v>0</v>
      </c>
      <c r="F8116">
        <v>0</v>
      </c>
      <c r="G8116" t="s">
        <v>22172</v>
      </c>
      <c r="K8116">
        <v>1.2030025423822799E+18</v>
      </c>
      <c r="L8116" t="s">
        <v>22173</v>
      </c>
    </row>
    <row r="8117" spans="1:12" x14ac:dyDescent="0.2">
      <c r="A8117" s="1">
        <v>43805.726053240738</v>
      </c>
      <c r="B8117" t="s">
        <v>22174</v>
      </c>
      <c r="D8117">
        <v>0</v>
      </c>
      <c r="E8117">
        <v>0</v>
      </c>
      <c r="F8117">
        <v>0</v>
      </c>
      <c r="G8117" t="s">
        <v>22117</v>
      </c>
      <c r="K8117">
        <v>1.2030025404990899E+18</v>
      </c>
      <c r="L8117" t="s">
        <v>22175</v>
      </c>
    </row>
    <row r="8118" spans="1:12" x14ac:dyDescent="0.2">
      <c r="A8118" s="1">
        <v>43805.726041666669</v>
      </c>
      <c r="B8118" t="s">
        <v>22176</v>
      </c>
      <c r="D8118">
        <v>0</v>
      </c>
      <c r="E8118">
        <v>0</v>
      </c>
      <c r="F8118">
        <v>0</v>
      </c>
      <c r="G8118" t="s">
        <v>22177</v>
      </c>
      <c r="K8118">
        <v>1.20300253763853E+18</v>
      </c>
      <c r="L8118" t="s">
        <v>22178</v>
      </c>
    </row>
    <row r="8119" spans="1:12" x14ac:dyDescent="0.2">
      <c r="A8119" s="1">
        <v>43805.726030092592</v>
      </c>
      <c r="B8119" t="s">
        <v>22179</v>
      </c>
      <c r="D8119">
        <v>0</v>
      </c>
      <c r="E8119">
        <v>0</v>
      </c>
      <c r="F8119">
        <v>0</v>
      </c>
      <c r="G8119" t="s">
        <v>22180</v>
      </c>
      <c r="K8119">
        <v>1.2030025357301801E+18</v>
      </c>
      <c r="L8119" t="s">
        <v>22181</v>
      </c>
    </row>
    <row r="8120" spans="1:12" x14ac:dyDescent="0.2">
      <c r="A8120" s="1">
        <v>43805.726030092592</v>
      </c>
      <c r="B8120" t="s">
        <v>22182</v>
      </c>
      <c r="D8120">
        <v>0</v>
      </c>
      <c r="E8120">
        <v>0</v>
      </c>
      <c r="F8120">
        <v>0</v>
      </c>
      <c r="G8120" t="s">
        <v>22183</v>
      </c>
      <c r="K8120">
        <v>1.2030025338804401E+18</v>
      </c>
      <c r="L8120" t="s">
        <v>22184</v>
      </c>
    </row>
    <row r="8121" spans="1:12" x14ac:dyDescent="0.2">
      <c r="A8121" s="1">
        <v>43805.726030092592</v>
      </c>
      <c r="B8121" t="s">
        <v>22185</v>
      </c>
      <c r="D8121">
        <v>0</v>
      </c>
      <c r="E8121">
        <v>0</v>
      </c>
      <c r="F8121">
        <v>0</v>
      </c>
      <c r="G8121" t="s">
        <v>22131</v>
      </c>
      <c r="K8121">
        <v>1.2030025324460301E+18</v>
      </c>
      <c r="L8121" t="s">
        <v>22186</v>
      </c>
    </row>
    <row r="8122" spans="1:12" x14ac:dyDescent="0.2">
      <c r="A8122" s="1">
        <v>43805.726018518515</v>
      </c>
      <c r="B8122" t="s">
        <v>22187</v>
      </c>
      <c r="D8122">
        <v>0</v>
      </c>
      <c r="E8122">
        <v>0</v>
      </c>
      <c r="F8122">
        <v>0</v>
      </c>
      <c r="G8122" t="s">
        <v>22188</v>
      </c>
      <c r="K8122">
        <v>1.2030025308396301E+18</v>
      </c>
      <c r="L8122" t="s">
        <v>22189</v>
      </c>
    </row>
    <row r="8123" spans="1:12" x14ac:dyDescent="0.2">
      <c r="A8123" s="1">
        <v>43805.726006944446</v>
      </c>
      <c r="B8123" t="s">
        <v>22190</v>
      </c>
      <c r="D8123">
        <v>0</v>
      </c>
      <c r="E8123">
        <v>0</v>
      </c>
      <c r="F8123">
        <v>0</v>
      </c>
      <c r="G8123" t="s">
        <v>22191</v>
      </c>
      <c r="K8123">
        <v>1.2030025273541601E+18</v>
      </c>
      <c r="L8123" t="s">
        <v>22192</v>
      </c>
    </row>
    <row r="8124" spans="1:12" x14ac:dyDescent="0.2">
      <c r="A8124" s="1">
        <v>43805.726006944446</v>
      </c>
      <c r="B8124" t="s">
        <v>22193</v>
      </c>
      <c r="D8124">
        <v>0</v>
      </c>
      <c r="E8124">
        <v>0</v>
      </c>
      <c r="F8124">
        <v>0</v>
      </c>
      <c r="G8124" t="s">
        <v>22194</v>
      </c>
      <c r="K8124">
        <v>1.2030025259993999E+18</v>
      </c>
      <c r="L8124" t="s">
        <v>22195</v>
      </c>
    </row>
    <row r="8125" spans="1:12" x14ac:dyDescent="0.2">
      <c r="A8125" s="1">
        <v>43805.726006944446</v>
      </c>
      <c r="B8125" t="s">
        <v>22196</v>
      </c>
      <c r="D8125">
        <v>0</v>
      </c>
      <c r="E8125">
        <v>0</v>
      </c>
      <c r="F8125">
        <v>0</v>
      </c>
      <c r="G8125" t="s">
        <v>22142</v>
      </c>
      <c r="K8125">
        <v>1.20300252531986E+18</v>
      </c>
      <c r="L8125" t="s">
        <v>22197</v>
      </c>
    </row>
    <row r="8126" spans="1:12" x14ac:dyDescent="0.2">
      <c r="A8126" s="1">
        <v>43805.725995370369</v>
      </c>
      <c r="B8126" t="s">
        <v>22198</v>
      </c>
      <c r="D8126">
        <v>0</v>
      </c>
      <c r="E8126">
        <v>0</v>
      </c>
      <c r="F8126">
        <v>0</v>
      </c>
      <c r="G8126" t="s">
        <v>22199</v>
      </c>
      <c r="K8126">
        <v>1.2030025235708301E+18</v>
      </c>
      <c r="L8126" t="s">
        <v>22200</v>
      </c>
    </row>
    <row r="8127" spans="1:12" x14ac:dyDescent="0.2">
      <c r="A8127" s="1">
        <v>43805.725995370369</v>
      </c>
      <c r="B8127" t="s">
        <v>22201</v>
      </c>
      <c r="D8127">
        <v>0</v>
      </c>
      <c r="E8127">
        <v>0</v>
      </c>
      <c r="F8127">
        <v>0</v>
      </c>
      <c r="G8127" t="s">
        <v>22202</v>
      </c>
      <c r="K8127">
        <v>1.2030025229165701E+18</v>
      </c>
      <c r="L8127" t="s">
        <v>22203</v>
      </c>
    </row>
    <row r="8128" spans="1:12" x14ac:dyDescent="0.2">
      <c r="A8128" s="1">
        <v>43805.725995370369</v>
      </c>
      <c r="B8128" t="s">
        <v>22204</v>
      </c>
      <c r="D8128">
        <v>0</v>
      </c>
      <c r="E8128">
        <v>0</v>
      </c>
      <c r="F8128">
        <v>0</v>
      </c>
      <c r="G8128" t="s">
        <v>22205</v>
      </c>
      <c r="K8128">
        <v>1.20300251993858E+18</v>
      </c>
      <c r="L8128" t="s">
        <v>22206</v>
      </c>
    </row>
    <row r="8129" spans="1:12" x14ac:dyDescent="0.2">
      <c r="A8129" s="1">
        <v>43805.725983796299</v>
      </c>
      <c r="B8129" t="s">
        <v>22207</v>
      </c>
      <c r="D8129">
        <v>0</v>
      </c>
      <c r="E8129">
        <v>0</v>
      </c>
      <c r="F8129">
        <v>0</v>
      </c>
      <c r="G8129" t="s">
        <v>22208</v>
      </c>
      <c r="K8129">
        <v>1.2030025186970701E+18</v>
      </c>
      <c r="L8129" t="s">
        <v>22209</v>
      </c>
    </row>
    <row r="8130" spans="1:12" x14ac:dyDescent="0.2">
      <c r="A8130" s="1">
        <v>43805.725983796299</v>
      </c>
      <c r="B8130" t="s">
        <v>22210</v>
      </c>
      <c r="D8130">
        <v>0</v>
      </c>
      <c r="E8130">
        <v>0</v>
      </c>
      <c r="F8130">
        <v>0</v>
      </c>
      <c r="G8130" t="s">
        <v>22154</v>
      </c>
      <c r="K8130">
        <v>1.2030025185713001E+18</v>
      </c>
      <c r="L8130" t="s">
        <v>22211</v>
      </c>
    </row>
    <row r="8131" spans="1:12" x14ac:dyDescent="0.2">
      <c r="A8131" s="1">
        <v>43805.725983796299</v>
      </c>
      <c r="B8131" t="s">
        <v>22212</v>
      </c>
      <c r="D8131">
        <v>0</v>
      </c>
      <c r="E8131">
        <v>0</v>
      </c>
      <c r="F8131">
        <v>0</v>
      </c>
      <c r="G8131" t="s">
        <v>22213</v>
      </c>
      <c r="K8131">
        <v>1.2030025167550899E+18</v>
      </c>
      <c r="L8131" t="s">
        <v>22214</v>
      </c>
    </row>
    <row r="8132" spans="1:12" x14ac:dyDescent="0.2">
      <c r="A8132" s="1">
        <v>43805.725983796299</v>
      </c>
      <c r="B8132" t="s">
        <v>22215</v>
      </c>
      <c r="D8132">
        <v>0</v>
      </c>
      <c r="E8132">
        <v>0</v>
      </c>
      <c r="F8132">
        <v>0</v>
      </c>
      <c r="G8132" t="s">
        <v>22216</v>
      </c>
      <c r="K8132">
        <v>1.2030025163231201E+18</v>
      </c>
      <c r="L8132" t="s">
        <v>22217</v>
      </c>
    </row>
    <row r="8133" spans="1:12" x14ac:dyDescent="0.2">
      <c r="A8133" s="1">
        <v>43805.725972222222</v>
      </c>
      <c r="B8133" t="s">
        <v>22218</v>
      </c>
      <c r="D8133">
        <v>0</v>
      </c>
      <c r="E8133">
        <v>0</v>
      </c>
      <c r="F8133">
        <v>0</v>
      </c>
      <c r="G8133" t="s">
        <v>22219</v>
      </c>
      <c r="K8133">
        <v>1.2030025137687501E+18</v>
      </c>
      <c r="L8133" t="s">
        <v>22220</v>
      </c>
    </row>
    <row r="8134" spans="1:12" x14ac:dyDescent="0.2">
      <c r="A8134" s="1">
        <v>43805.725972222222</v>
      </c>
      <c r="B8134" t="s">
        <v>22221</v>
      </c>
      <c r="D8134">
        <v>0</v>
      </c>
      <c r="E8134">
        <v>0</v>
      </c>
      <c r="F8134">
        <v>0</v>
      </c>
      <c r="G8134" t="s">
        <v>22222</v>
      </c>
      <c r="K8134">
        <v>1.20300251300945E+18</v>
      </c>
      <c r="L8134" t="s">
        <v>22223</v>
      </c>
    </row>
    <row r="8135" spans="1:12" x14ac:dyDescent="0.2">
      <c r="A8135" s="1">
        <v>43805.725972222222</v>
      </c>
      <c r="B8135" t="s">
        <v>22224</v>
      </c>
      <c r="D8135">
        <v>0</v>
      </c>
      <c r="E8135">
        <v>0</v>
      </c>
      <c r="F8135">
        <v>0</v>
      </c>
      <c r="G8135" t="s">
        <v>22169</v>
      </c>
      <c r="K8135">
        <v>1.20300251155422E+18</v>
      </c>
      <c r="L8135" t="s">
        <v>22225</v>
      </c>
    </row>
    <row r="8136" spans="1:12" x14ac:dyDescent="0.2">
      <c r="A8136" s="1">
        <v>43805.725960648146</v>
      </c>
      <c r="B8136" t="s">
        <v>22226</v>
      </c>
      <c r="D8136">
        <v>0</v>
      </c>
      <c r="E8136">
        <v>0</v>
      </c>
      <c r="F8136">
        <v>0</v>
      </c>
      <c r="G8136" t="s">
        <v>22227</v>
      </c>
      <c r="K8136">
        <v>1.20300251078659E+18</v>
      </c>
      <c r="L8136" t="s">
        <v>22228</v>
      </c>
    </row>
    <row r="8137" spans="1:12" x14ac:dyDescent="0.2">
      <c r="A8137" s="1">
        <v>43805.725960648146</v>
      </c>
      <c r="B8137" t="s">
        <v>22229</v>
      </c>
      <c r="D8137">
        <v>0</v>
      </c>
      <c r="E8137">
        <v>0</v>
      </c>
      <c r="F8137">
        <v>0</v>
      </c>
      <c r="G8137" t="s">
        <v>22230</v>
      </c>
      <c r="K8137">
        <v>1.2030025096500101E+18</v>
      </c>
      <c r="L8137" t="s">
        <v>22231</v>
      </c>
    </row>
    <row r="8138" spans="1:12" x14ac:dyDescent="0.2">
      <c r="A8138" s="1">
        <v>43805.725949074076</v>
      </c>
      <c r="B8138" t="s">
        <v>22232</v>
      </c>
      <c r="D8138">
        <v>0</v>
      </c>
      <c r="E8138">
        <v>0</v>
      </c>
      <c r="F8138">
        <v>0</v>
      </c>
      <c r="G8138" t="s">
        <v>22233</v>
      </c>
      <c r="K8138">
        <v>1.20300250623585E+18</v>
      </c>
      <c r="L8138" t="s">
        <v>22234</v>
      </c>
    </row>
    <row r="8139" spans="1:12" x14ac:dyDescent="0.2">
      <c r="A8139" s="1">
        <v>43805.725949074076</v>
      </c>
      <c r="B8139" t="s">
        <v>22235</v>
      </c>
      <c r="D8139">
        <v>0</v>
      </c>
      <c r="E8139">
        <v>0</v>
      </c>
      <c r="F8139">
        <v>0</v>
      </c>
      <c r="G8139" t="s">
        <v>22236</v>
      </c>
      <c r="K8139">
        <v>1.20300250598417E+18</v>
      </c>
      <c r="L8139" t="s">
        <v>22237</v>
      </c>
    </row>
    <row r="8140" spans="1:12" x14ac:dyDescent="0.2">
      <c r="A8140" s="1">
        <v>43805.725949074076</v>
      </c>
      <c r="B8140" t="s">
        <v>22238</v>
      </c>
      <c r="D8140">
        <v>0</v>
      </c>
      <c r="E8140">
        <v>0</v>
      </c>
      <c r="F8140">
        <v>0</v>
      </c>
      <c r="G8140" t="s">
        <v>22180</v>
      </c>
      <c r="K8140">
        <v>1.20300250475939E+18</v>
      </c>
      <c r="L8140" t="s">
        <v>22239</v>
      </c>
    </row>
    <row r="8141" spans="1:12" x14ac:dyDescent="0.2">
      <c r="A8141" s="1">
        <v>43805.725949074076</v>
      </c>
      <c r="B8141" t="s">
        <v>22240</v>
      </c>
      <c r="D8141">
        <v>0</v>
      </c>
      <c r="E8141">
        <v>0</v>
      </c>
      <c r="F8141">
        <v>0</v>
      </c>
      <c r="G8141" t="s">
        <v>22241</v>
      </c>
      <c r="K8141">
        <v>1.2030025040421601E+18</v>
      </c>
      <c r="L8141" t="s">
        <v>22242</v>
      </c>
    </row>
    <row r="8142" spans="1:12" x14ac:dyDescent="0.2">
      <c r="A8142" s="1">
        <v>43805.725949074076</v>
      </c>
      <c r="B8142" t="s">
        <v>22243</v>
      </c>
      <c r="D8142">
        <v>0</v>
      </c>
      <c r="E8142">
        <v>0</v>
      </c>
      <c r="F8142">
        <v>0</v>
      </c>
      <c r="G8142" t="s">
        <v>22244</v>
      </c>
      <c r="K8142">
        <v>1.20300250273774E+18</v>
      </c>
      <c r="L8142" t="s">
        <v>22245</v>
      </c>
    </row>
    <row r="8143" spans="1:12" x14ac:dyDescent="0.2">
      <c r="A8143" s="1">
        <v>43805.725925925923</v>
      </c>
      <c r="B8143" t="s">
        <v>22246</v>
      </c>
      <c r="D8143">
        <v>0</v>
      </c>
      <c r="E8143">
        <v>0</v>
      </c>
      <c r="F8143">
        <v>0</v>
      </c>
      <c r="G8143" t="s">
        <v>22247</v>
      </c>
      <c r="K8143">
        <v>1.2030024984596101E+18</v>
      </c>
      <c r="L8143" t="s">
        <v>22248</v>
      </c>
    </row>
    <row r="8144" spans="1:12" x14ac:dyDescent="0.2">
      <c r="A8144" s="1">
        <v>43805.725925925923</v>
      </c>
      <c r="B8144" t="s">
        <v>22249</v>
      </c>
      <c r="D8144">
        <v>0</v>
      </c>
      <c r="E8144">
        <v>0</v>
      </c>
      <c r="F8144">
        <v>0</v>
      </c>
      <c r="G8144" t="s">
        <v>22191</v>
      </c>
      <c r="K8144">
        <v>1.20300249746129E+18</v>
      </c>
      <c r="L8144" t="s">
        <v>22250</v>
      </c>
    </row>
    <row r="8145" spans="1:12" x14ac:dyDescent="0.2">
      <c r="A8145" s="1">
        <v>43805.725925925923</v>
      </c>
      <c r="B8145" t="s">
        <v>22251</v>
      </c>
      <c r="D8145">
        <v>0</v>
      </c>
      <c r="E8145">
        <v>0</v>
      </c>
      <c r="F8145">
        <v>0</v>
      </c>
      <c r="G8145" t="s">
        <v>22252</v>
      </c>
      <c r="K8145">
        <v>1.2030024964757E+18</v>
      </c>
      <c r="L8145" t="s">
        <v>22253</v>
      </c>
    </row>
    <row r="8146" spans="1:12" x14ac:dyDescent="0.2">
      <c r="A8146" s="1">
        <v>43805.725925925923</v>
      </c>
      <c r="B8146" t="s">
        <v>22254</v>
      </c>
      <c r="D8146">
        <v>0</v>
      </c>
      <c r="E8146">
        <v>0</v>
      </c>
      <c r="F8146">
        <v>0</v>
      </c>
      <c r="G8146" t="s">
        <v>22015</v>
      </c>
      <c r="K8146">
        <v>1.2030024963581901E+18</v>
      </c>
      <c r="L8146" t="s">
        <v>22255</v>
      </c>
    </row>
    <row r="8147" spans="1:12" x14ac:dyDescent="0.2">
      <c r="A8147" s="1">
        <v>43805.725925925923</v>
      </c>
      <c r="B8147" t="s">
        <v>22256</v>
      </c>
      <c r="D8147">
        <v>0</v>
      </c>
      <c r="E8147">
        <v>0</v>
      </c>
      <c r="F8147">
        <v>0</v>
      </c>
      <c r="G8147" t="s">
        <v>22257</v>
      </c>
      <c r="K8147">
        <v>1.20300249509571E+18</v>
      </c>
      <c r="L8147" t="s">
        <v>22258</v>
      </c>
    </row>
    <row r="8148" spans="1:12" x14ac:dyDescent="0.2">
      <c r="A8148" s="1">
        <v>43805.725914351853</v>
      </c>
      <c r="B8148" t="s">
        <v>22259</v>
      </c>
      <c r="D8148">
        <v>0</v>
      </c>
      <c r="E8148">
        <v>0</v>
      </c>
      <c r="F8148">
        <v>0</v>
      </c>
      <c r="G8148" t="s">
        <v>22260</v>
      </c>
      <c r="K8148">
        <v>1.2030024909307599E+18</v>
      </c>
      <c r="L8148" t="s">
        <v>22261</v>
      </c>
    </row>
    <row r="8149" spans="1:12" x14ac:dyDescent="0.2">
      <c r="A8149" s="1">
        <v>43805.725902777776</v>
      </c>
      <c r="B8149" t="s">
        <v>22262</v>
      </c>
      <c r="D8149">
        <v>0</v>
      </c>
      <c r="E8149">
        <v>0</v>
      </c>
      <c r="F8149">
        <v>0</v>
      </c>
      <c r="G8149" t="s">
        <v>22205</v>
      </c>
      <c r="K8149">
        <v>1.20300248973539E+18</v>
      </c>
      <c r="L8149" t="s">
        <v>22263</v>
      </c>
    </row>
    <row r="8150" spans="1:12" x14ac:dyDescent="0.2">
      <c r="A8150" s="1">
        <v>43805.725902777776</v>
      </c>
      <c r="B8150" t="s">
        <v>22264</v>
      </c>
      <c r="D8150">
        <v>0</v>
      </c>
      <c r="E8150">
        <v>0</v>
      </c>
      <c r="F8150">
        <v>0</v>
      </c>
      <c r="G8150" t="s">
        <v>22265</v>
      </c>
      <c r="K8150">
        <v>1.20300248929504E+18</v>
      </c>
      <c r="L8150" t="s">
        <v>22266</v>
      </c>
    </row>
    <row r="8151" spans="1:12" x14ac:dyDescent="0.2">
      <c r="A8151" s="1">
        <v>43805.725902777776</v>
      </c>
      <c r="B8151" t="s">
        <v>22267</v>
      </c>
      <c r="D8151">
        <v>0</v>
      </c>
      <c r="E8151">
        <v>0</v>
      </c>
      <c r="F8151">
        <v>0</v>
      </c>
      <c r="G8151" t="s">
        <v>22268</v>
      </c>
      <c r="K8151">
        <v>1.20300248758798E+18</v>
      </c>
      <c r="L8151" t="s">
        <v>22269</v>
      </c>
    </row>
    <row r="8152" spans="1:12" x14ac:dyDescent="0.2">
      <c r="A8152" s="1">
        <v>43805.725902777776</v>
      </c>
      <c r="B8152" t="s">
        <v>22270</v>
      </c>
      <c r="D8152">
        <v>0</v>
      </c>
      <c r="E8152">
        <v>0</v>
      </c>
      <c r="F8152">
        <v>0</v>
      </c>
      <c r="G8152" t="s">
        <v>22271</v>
      </c>
      <c r="K8152">
        <v>1.20300248598575E+18</v>
      </c>
      <c r="L8152" t="s">
        <v>22272</v>
      </c>
    </row>
    <row r="8153" spans="1:12" x14ac:dyDescent="0.2">
      <c r="A8153" s="1">
        <v>43805.725891203707</v>
      </c>
      <c r="B8153" t="s">
        <v>22273</v>
      </c>
      <c r="D8153">
        <v>0</v>
      </c>
      <c r="E8153">
        <v>0</v>
      </c>
      <c r="F8153">
        <v>0</v>
      </c>
      <c r="G8153" t="s">
        <v>22274</v>
      </c>
      <c r="K8153">
        <v>1.2030024841066199E+18</v>
      </c>
      <c r="L8153" t="s">
        <v>22275</v>
      </c>
    </row>
    <row r="8154" spans="1:12" x14ac:dyDescent="0.2">
      <c r="A8154" s="1">
        <v>43805.725891203707</v>
      </c>
      <c r="B8154" t="s">
        <v>22276</v>
      </c>
      <c r="D8154">
        <v>0</v>
      </c>
      <c r="E8154">
        <v>0</v>
      </c>
      <c r="F8154">
        <v>0</v>
      </c>
      <c r="G8154" t="s">
        <v>22277</v>
      </c>
      <c r="K8154">
        <v>1.2030024819381801E+18</v>
      </c>
      <c r="L8154" t="s">
        <v>22278</v>
      </c>
    </row>
    <row r="8155" spans="1:12" x14ac:dyDescent="0.2">
      <c r="A8155" s="1">
        <v>43805.72587962963</v>
      </c>
      <c r="B8155" t="s">
        <v>22279</v>
      </c>
      <c r="D8155">
        <v>0</v>
      </c>
      <c r="E8155">
        <v>0</v>
      </c>
      <c r="F8155">
        <v>0</v>
      </c>
      <c r="G8155" t="s">
        <v>22280</v>
      </c>
      <c r="K8155">
        <v>1.20300247962718E+18</v>
      </c>
      <c r="L8155" t="s">
        <v>22281</v>
      </c>
    </row>
    <row r="8156" spans="1:12" x14ac:dyDescent="0.2">
      <c r="A8156" s="1">
        <v>43805.72587962963</v>
      </c>
      <c r="B8156" t="s">
        <v>22282</v>
      </c>
      <c r="D8156">
        <v>0</v>
      </c>
      <c r="E8156">
        <v>0</v>
      </c>
      <c r="F8156">
        <v>0</v>
      </c>
      <c r="G8156" t="s">
        <v>22283</v>
      </c>
      <c r="K8156">
        <v>1.20300247799554E+18</v>
      </c>
      <c r="L8156" t="s">
        <v>22284</v>
      </c>
    </row>
    <row r="8157" spans="1:12" x14ac:dyDescent="0.2">
      <c r="A8157" s="1">
        <v>43805.725868055553</v>
      </c>
      <c r="B8157" t="s">
        <v>22285</v>
      </c>
      <c r="D8157">
        <v>0</v>
      </c>
      <c r="E8157">
        <v>0</v>
      </c>
      <c r="F8157">
        <v>0</v>
      </c>
      <c r="G8157" t="s">
        <v>22286</v>
      </c>
      <c r="K8157">
        <v>1.2030024734656799E+18</v>
      </c>
      <c r="L8157" t="s">
        <v>22287</v>
      </c>
    </row>
    <row r="8158" spans="1:12" x14ac:dyDescent="0.2">
      <c r="A8158" s="1">
        <v>43805.725844907407</v>
      </c>
      <c r="B8158" t="s">
        <v>22288</v>
      </c>
      <c r="D8158">
        <v>0</v>
      </c>
      <c r="E8158">
        <v>0</v>
      </c>
      <c r="F8158">
        <v>0</v>
      </c>
      <c r="G8158" t="s">
        <v>22236</v>
      </c>
      <c r="K8158">
        <v>1.20300246826062E+18</v>
      </c>
      <c r="L8158" t="s">
        <v>22289</v>
      </c>
    </row>
    <row r="8159" spans="1:12" x14ac:dyDescent="0.2">
      <c r="A8159" s="1">
        <v>43805.725844907407</v>
      </c>
      <c r="B8159" t="s">
        <v>22290</v>
      </c>
      <c r="D8159">
        <v>0</v>
      </c>
      <c r="E8159">
        <v>0</v>
      </c>
      <c r="F8159">
        <v>0</v>
      </c>
      <c r="G8159" t="s">
        <v>22291</v>
      </c>
      <c r="K8159">
        <v>1.2030024661005299E+18</v>
      </c>
      <c r="L8159" t="s">
        <v>22292</v>
      </c>
    </row>
    <row r="8160" spans="1:12" x14ac:dyDescent="0.2">
      <c r="A8160" s="1">
        <v>43805.725844907407</v>
      </c>
      <c r="B8160" t="s">
        <v>22293</v>
      </c>
      <c r="D8160">
        <v>0</v>
      </c>
      <c r="E8160">
        <v>0</v>
      </c>
      <c r="F8160">
        <v>0</v>
      </c>
      <c r="G8160" t="s">
        <v>22294</v>
      </c>
      <c r="K8160">
        <v>1.2030024652322701E+18</v>
      </c>
      <c r="L8160" t="s">
        <v>22295</v>
      </c>
    </row>
    <row r="8161" spans="1:12" x14ac:dyDescent="0.2">
      <c r="A8161" s="1">
        <v>43805.72583333333</v>
      </c>
      <c r="B8161" t="s">
        <v>22296</v>
      </c>
      <c r="D8161">
        <v>0</v>
      </c>
      <c r="E8161">
        <v>0</v>
      </c>
      <c r="F8161">
        <v>0</v>
      </c>
      <c r="G8161" t="s">
        <v>22015</v>
      </c>
      <c r="K8161">
        <v>1.2030024616378199E+18</v>
      </c>
      <c r="L8161" t="s">
        <v>22297</v>
      </c>
    </row>
    <row r="8162" spans="1:12" x14ac:dyDescent="0.2">
      <c r="A8162" s="1">
        <v>43805.725821759261</v>
      </c>
      <c r="B8162" t="s">
        <v>22298</v>
      </c>
      <c r="D8162">
        <v>0</v>
      </c>
      <c r="E8162">
        <v>0</v>
      </c>
      <c r="F8162">
        <v>0</v>
      </c>
      <c r="G8162" t="s">
        <v>22299</v>
      </c>
      <c r="K8162">
        <v>1.20300245890306E+18</v>
      </c>
      <c r="L8162" t="s">
        <v>22300</v>
      </c>
    </row>
    <row r="8163" spans="1:12" x14ac:dyDescent="0.2">
      <c r="A8163" s="1">
        <v>43805.725821759261</v>
      </c>
      <c r="B8163" t="s">
        <v>22301</v>
      </c>
      <c r="D8163">
        <v>0</v>
      </c>
      <c r="E8163">
        <v>0</v>
      </c>
      <c r="F8163">
        <v>0</v>
      </c>
      <c r="G8163" t="s">
        <v>22302</v>
      </c>
      <c r="K8163">
        <v>1.20300245692755E+18</v>
      </c>
      <c r="L8163" t="s">
        <v>22303</v>
      </c>
    </row>
    <row r="8164" spans="1:12" x14ac:dyDescent="0.2">
      <c r="A8164" s="1">
        <v>43805.725810185184</v>
      </c>
      <c r="B8164" t="s">
        <v>22304</v>
      </c>
      <c r="D8164">
        <v>0</v>
      </c>
      <c r="E8164">
        <v>0</v>
      </c>
      <c r="F8164">
        <v>0</v>
      </c>
      <c r="G8164" t="s">
        <v>22265</v>
      </c>
      <c r="K8164">
        <v>1.20300245437745E+18</v>
      </c>
      <c r="L8164" t="s">
        <v>22305</v>
      </c>
    </row>
    <row r="8165" spans="1:12" x14ac:dyDescent="0.2">
      <c r="A8165" s="1">
        <v>43805.725798611114</v>
      </c>
      <c r="B8165" t="s">
        <v>22306</v>
      </c>
      <c r="D8165">
        <v>0</v>
      </c>
      <c r="E8165">
        <v>0</v>
      </c>
      <c r="F8165">
        <v>0</v>
      </c>
      <c r="G8165" t="s">
        <v>22307</v>
      </c>
      <c r="K8165">
        <v>1.2030024515126899E+18</v>
      </c>
      <c r="L8165" t="s">
        <v>22308</v>
      </c>
    </row>
    <row r="8166" spans="1:12" x14ac:dyDescent="0.2">
      <c r="A8166" s="1">
        <v>43805.725798611114</v>
      </c>
      <c r="B8166" t="s">
        <v>22309</v>
      </c>
      <c r="D8166">
        <v>0</v>
      </c>
      <c r="E8166">
        <v>0</v>
      </c>
      <c r="F8166">
        <v>0</v>
      </c>
      <c r="G8166" t="s">
        <v>22310</v>
      </c>
      <c r="K8166">
        <v>1.2030024490590899E+18</v>
      </c>
      <c r="L8166" t="s">
        <v>22311</v>
      </c>
    </row>
    <row r="8167" spans="1:12" x14ac:dyDescent="0.2">
      <c r="A8167" s="1">
        <v>43805.725798611114</v>
      </c>
      <c r="B8167" t="s">
        <v>22312</v>
      </c>
      <c r="D8167">
        <v>0</v>
      </c>
      <c r="E8167">
        <v>0</v>
      </c>
      <c r="F8167">
        <v>0</v>
      </c>
      <c r="G8167" t="s">
        <v>22313</v>
      </c>
      <c r="K8167">
        <v>1.20300244874866E+18</v>
      </c>
      <c r="L8167" t="s">
        <v>22314</v>
      </c>
    </row>
    <row r="8168" spans="1:12" x14ac:dyDescent="0.2">
      <c r="A8168" s="1">
        <v>43805.725787037038</v>
      </c>
      <c r="B8168" t="s">
        <v>22315</v>
      </c>
      <c r="D8168">
        <v>0</v>
      </c>
      <c r="E8168">
        <v>0</v>
      </c>
      <c r="F8168">
        <v>0</v>
      </c>
      <c r="G8168" t="s">
        <v>22277</v>
      </c>
      <c r="K8168">
        <v>1.20300244618592E+18</v>
      </c>
      <c r="L8168" t="s">
        <v>22316</v>
      </c>
    </row>
    <row r="8169" spans="1:12" x14ac:dyDescent="0.2">
      <c r="A8169" s="1">
        <v>43805.725775462961</v>
      </c>
      <c r="B8169" t="s">
        <v>22317</v>
      </c>
      <c r="D8169">
        <v>0</v>
      </c>
      <c r="E8169">
        <v>0</v>
      </c>
      <c r="F8169">
        <v>0</v>
      </c>
      <c r="G8169" t="s">
        <v>22318</v>
      </c>
      <c r="K8169">
        <v>1.2030024436442501E+18</v>
      </c>
      <c r="L8169" t="s">
        <v>22319</v>
      </c>
    </row>
    <row r="8170" spans="1:12" x14ac:dyDescent="0.2">
      <c r="A8170" s="1">
        <v>43805.725775462961</v>
      </c>
      <c r="B8170" t="s">
        <v>22320</v>
      </c>
      <c r="D8170">
        <v>0</v>
      </c>
      <c r="E8170">
        <v>0</v>
      </c>
      <c r="F8170">
        <v>1</v>
      </c>
      <c r="G8170" t="s">
        <v>22321</v>
      </c>
      <c r="K8170">
        <v>1.20300244199581E+18</v>
      </c>
      <c r="L8170" t="s">
        <v>22322</v>
      </c>
    </row>
    <row r="8171" spans="1:12" x14ac:dyDescent="0.2">
      <c r="A8171" s="1">
        <v>43805.725763888891</v>
      </c>
      <c r="B8171" t="s">
        <v>22323</v>
      </c>
      <c r="D8171">
        <v>0</v>
      </c>
      <c r="E8171">
        <v>0</v>
      </c>
      <c r="F8171">
        <v>0</v>
      </c>
      <c r="G8171" t="s">
        <v>22324</v>
      </c>
      <c r="K8171">
        <v>1.20300243962608E+18</v>
      </c>
      <c r="L8171" t="s">
        <v>22325</v>
      </c>
    </row>
    <row r="8172" spans="1:12" x14ac:dyDescent="0.2">
      <c r="A8172" s="1">
        <v>43805.725763888891</v>
      </c>
      <c r="B8172" t="s">
        <v>22326</v>
      </c>
      <c r="D8172">
        <v>0</v>
      </c>
      <c r="E8172">
        <v>0</v>
      </c>
      <c r="F8172">
        <v>0</v>
      </c>
      <c r="G8172" t="s">
        <v>22327</v>
      </c>
      <c r="K8172">
        <v>1.20300243599378E+18</v>
      </c>
      <c r="L8172" t="s">
        <v>22328</v>
      </c>
    </row>
    <row r="8173" spans="1:12" x14ac:dyDescent="0.2">
      <c r="A8173" s="1">
        <v>43805.725752314815</v>
      </c>
      <c r="B8173" t="s">
        <v>22329</v>
      </c>
      <c r="D8173">
        <v>0</v>
      </c>
      <c r="E8173">
        <v>0</v>
      </c>
      <c r="F8173">
        <v>0</v>
      </c>
      <c r="G8173" t="s">
        <v>22330</v>
      </c>
      <c r="K8173">
        <v>1.2030024342405601E+18</v>
      </c>
      <c r="L8173" t="s">
        <v>22331</v>
      </c>
    </row>
    <row r="8174" spans="1:12" x14ac:dyDescent="0.2">
      <c r="A8174" s="1">
        <v>43805.725740740738</v>
      </c>
      <c r="B8174" t="s">
        <v>22332</v>
      </c>
      <c r="D8174">
        <v>0</v>
      </c>
      <c r="E8174">
        <v>0</v>
      </c>
      <c r="F8174">
        <v>0</v>
      </c>
      <c r="G8174" t="s">
        <v>22333</v>
      </c>
      <c r="K8174">
        <v>1.20300243130878E+18</v>
      </c>
      <c r="L8174" t="s">
        <v>22334</v>
      </c>
    </row>
    <row r="8175" spans="1:12" x14ac:dyDescent="0.2">
      <c r="A8175" s="1">
        <v>43805.725740740738</v>
      </c>
      <c r="B8175" t="s">
        <v>22335</v>
      </c>
      <c r="D8175">
        <v>0</v>
      </c>
      <c r="E8175">
        <v>0</v>
      </c>
      <c r="F8175">
        <v>0</v>
      </c>
      <c r="G8175" t="s">
        <v>22336</v>
      </c>
      <c r="K8175">
        <v>1.2030024290480499E+18</v>
      </c>
      <c r="L8175" t="s">
        <v>22337</v>
      </c>
    </row>
    <row r="8176" spans="1:12" x14ac:dyDescent="0.2">
      <c r="A8176" s="1">
        <v>43805.725740740738</v>
      </c>
      <c r="B8176" t="s">
        <v>22338</v>
      </c>
      <c r="D8176">
        <v>0</v>
      </c>
      <c r="E8176">
        <v>0</v>
      </c>
      <c r="F8176">
        <v>0</v>
      </c>
      <c r="G8176" t="s">
        <v>22286</v>
      </c>
      <c r="K8176">
        <v>1.20300242721933E+18</v>
      </c>
      <c r="L8176" t="s">
        <v>22339</v>
      </c>
    </row>
    <row r="8177" spans="1:12" x14ac:dyDescent="0.2">
      <c r="A8177" s="1">
        <v>43805.725729166668</v>
      </c>
      <c r="B8177" t="s">
        <v>22340</v>
      </c>
      <c r="D8177">
        <v>0</v>
      </c>
      <c r="E8177">
        <v>0</v>
      </c>
      <c r="F8177">
        <v>0</v>
      </c>
      <c r="G8177" t="s">
        <v>22341</v>
      </c>
      <c r="K8177">
        <v>1.20300242711443E+18</v>
      </c>
      <c r="L8177" t="s">
        <v>22342</v>
      </c>
    </row>
    <row r="8178" spans="1:12" x14ac:dyDescent="0.2">
      <c r="A8178" s="1">
        <v>43805.725729166668</v>
      </c>
      <c r="B8178" t="s">
        <v>22343</v>
      </c>
      <c r="D8178">
        <v>0</v>
      </c>
      <c r="E8178">
        <v>0</v>
      </c>
      <c r="F8178">
        <v>0</v>
      </c>
      <c r="G8178" t="s">
        <v>22344</v>
      </c>
      <c r="K8178">
        <v>1.2030024231885599E+18</v>
      </c>
      <c r="L8178" t="s">
        <v>22345</v>
      </c>
    </row>
    <row r="8179" spans="1:12" x14ac:dyDescent="0.2">
      <c r="A8179" s="1">
        <v>43805.725717592592</v>
      </c>
      <c r="B8179" t="s">
        <v>22346</v>
      </c>
      <c r="D8179">
        <v>0</v>
      </c>
      <c r="E8179">
        <v>0</v>
      </c>
      <c r="F8179">
        <v>0</v>
      </c>
      <c r="G8179" t="s">
        <v>22347</v>
      </c>
      <c r="K8179">
        <v>1.20300242133054E+18</v>
      </c>
      <c r="L8179" t="s">
        <v>22348</v>
      </c>
    </row>
    <row r="8180" spans="1:12" x14ac:dyDescent="0.2">
      <c r="A8180" s="1">
        <v>43805.725717592592</v>
      </c>
      <c r="B8180" t="s">
        <v>22349</v>
      </c>
      <c r="D8180">
        <v>0</v>
      </c>
      <c r="E8180">
        <v>0</v>
      </c>
      <c r="F8180">
        <v>0</v>
      </c>
      <c r="G8180" t="s">
        <v>22291</v>
      </c>
      <c r="K8180">
        <v>1.2030024201141499E+18</v>
      </c>
      <c r="L8180" t="s">
        <v>22350</v>
      </c>
    </row>
    <row r="8181" spans="1:12" x14ac:dyDescent="0.2">
      <c r="A8181" s="1">
        <v>43805.725717592592</v>
      </c>
      <c r="B8181" t="s">
        <v>22351</v>
      </c>
      <c r="D8181">
        <v>0</v>
      </c>
      <c r="E8181">
        <v>0</v>
      </c>
      <c r="F8181">
        <v>0</v>
      </c>
      <c r="G8181" t="s">
        <v>22352</v>
      </c>
      <c r="K8181">
        <v>1.20300241973246E+18</v>
      </c>
      <c r="L8181" t="s">
        <v>22353</v>
      </c>
    </row>
    <row r="8182" spans="1:12" x14ac:dyDescent="0.2">
      <c r="A8182" s="1">
        <v>43805.725706018522</v>
      </c>
      <c r="B8182" t="s">
        <v>750</v>
      </c>
      <c r="D8182">
        <v>8</v>
      </c>
      <c r="E8182">
        <v>58</v>
      </c>
      <c r="F8182">
        <v>83</v>
      </c>
      <c r="G8182" t="s">
        <v>22354</v>
      </c>
      <c r="K8182">
        <v>1.20300241643153E+18</v>
      </c>
      <c r="L8182" t="s">
        <v>22355</v>
      </c>
    </row>
    <row r="8183" spans="1:12" x14ac:dyDescent="0.2">
      <c r="A8183" s="1">
        <v>43805.725706018522</v>
      </c>
      <c r="B8183" t="s">
        <v>22356</v>
      </c>
      <c r="D8183">
        <v>0</v>
      </c>
      <c r="E8183">
        <v>0</v>
      </c>
      <c r="F8183">
        <v>0</v>
      </c>
      <c r="G8183" t="s">
        <v>22357</v>
      </c>
      <c r="K8183">
        <v>1.2030024162805399E+18</v>
      </c>
      <c r="L8183" t="s">
        <v>22358</v>
      </c>
    </row>
    <row r="8184" spans="1:12" x14ac:dyDescent="0.2">
      <c r="A8184" s="1">
        <v>43805.725694444445</v>
      </c>
      <c r="B8184" t="s">
        <v>22359</v>
      </c>
      <c r="D8184">
        <v>0</v>
      </c>
      <c r="E8184">
        <v>0</v>
      </c>
      <c r="F8184">
        <v>0</v>
      </c>
      <c r="G8184" t="s">
        <v>22360</v>
      </c>
      <c r="K8184">
        <v>1.2030024142841101E+18</v>
      </c>
      <c r="L8184" t="s">
        <v>22361</v>
      </c>
    </row>
    <row r="8185" spans="1:12" x14ac:dyDescent="0.2">
      <c r="A8185" s="1">
        <v>43805.725694444445</v>
      </c>
      <c r="B8185" t="s">
        <v>22362</v>
      </c>
      <c r="D8185">
        <v>0</v>
      </c>
      <c r="E8185">
        <v>0</v>
      </c>
      <c r="F8185">
        <v>0</v>
      </c>
      <c r="G8185" t="s">
        <v>22299</v>
      </c>
      <c r="K8185">
        <v>1.20300241281186E+18</v>
      </c>
      <c r="L8185" t="s">
        <v>22363</v>
      </c>
    </row>
    <row r="8186" spans="1:12" x14ac:dyDescent="0.2">
      <c r="A8186" s="1">
        <v>43805.725694444445</v>
      </c>
      <c r="B8186" t="s">
        <v>22364</v>
      </c>
      <c r="D8186">
        <v>0</v>
      </c>
      <c r="E8186">
        <v>0</v>
      </c>
      <c r="F8186">
        <v>0</v>
      </c>
      <c r="G8186" t="s">
        <v>22365</v>
      </c>
      <c r="K8186">
        <v>1.2030024126063401E+18</v>
      </c>
      <c r="L8186" t="s">
        <v>22366</v>
      </c>
    </row>
    <row r="8187" spans="1:12" x14ac:dyDescent="0.2">
      <c r="A8187" s="1">
        <v>43805.725682870368</v>
      </c>
      <c r="B8187" t="s">
        <v>22367</v>
      </c>
      <c r="D8187">
        <v>0</v>
      </c>
      <c r="E8187">
        <v>0</v>
      </c>
      <c r="F8187">
        <v>0</v>
      </c>
      <c r="G8187" t="s">
        <v>22368</v>
      </c>
      <c r="K8187">
        <v>1.2030024093138701E+18</v>
      </c>
      <c r="L8187" t="s">
        <v>22369</v>
      </c>
    </row>
    <row r="8188" spans="1:12" x14ac:dyDescent="0.2">
      <c r="A8188" s="1">
        <v>43805.725682870368</v>
      </c>
      <c r="B8188" t="s">
        <v>22370</v>
      </c>
      <c r="D8188">
        <v>0</v>
      </c>
      <c r="E8188">
        <v>0</v>
      </c>
      <c r="F8188">
        <v>0</v>
      </c>
      <c r="G8188" t="s">
        <v>22371</v>
      </c>
      <c r="K8188">
        <v>1.20300240644078E+18</v>
      </c>
      <c r="L8188" t="s">
        <v>22372</v>
      </c>
    </row>
    <row r="8189" spans="1:12" x14ac:dyDescent="0.2">
      <c r="A8189" s="1">
        <v>43805.725671296299</v>
      </c>
      <c r="B8189" t="s">
        <v>22373</v>
      </c>
      <c r="D8189">
        <v>0</v>
      </c>
      <c r="E8189">
        <v>0</v>
      </c>
      <c r="F8189">
        <v>0</v>
      </c>
      <c r="G8189" t="s">
        <v>22374</v>
      </c>
      <c r="K8189">
        <v>1.2030024057738801E+18</v>
      </c>
      <c r="L8189" t="s">
        <v>22375</v>
      </c>
    </row>
    <row r="8190" spans="1:12" x14ac:dyDescent="0.2">
      <c r="A8190" s="1">
        <v>43805.725671296299</v>
      </c>
      <c r="B8190" t="s">
        <v>22376</v>
      </c>
      <c r="D8190">
        <v>0</v>
      </c>
      <c r="E8190">
        <v>0</v>
      </c>
      <c r="F8190">
        <v>1</v>
      </c>
      <c r="G8190" t="s">
        <v>22307</v>
      </c>
      <c r="K8190">
        <v>1.20300240548861E+18</v>
      </c>
      <c r="L8190" t="s">
        <v>22377</v>
      </c>
    </row>
    <row r="8191" spans="1:12" x14ac:dyDescent="0.2">
      <c r="A8191" s="1">
        <v>43805.725659722222</v>
      </c>
      <c r="B8191" t="s">
        <v>22378</v>
      </c>
      <c r="D8191">
        <v>0</v>
      </c>
      <c r="E8191">
        <v>0</v>
      </c>
      <c r="F8191">
        <v>0</v>
      </c>
      <c r="G8191" t="s">
        <v>22379</v>
      </c>
      <c r="K8191">
        <v>1.2030024019612301E+18</v>
      </c>
      <c r="L8191" t="s">
        <v>22380</v>
      </c>
    </row>
    <row r="8192" spans="1:12" x14ac:dyDescent="0.2">
      <c r="A8192" s="1">
        <v>43805.725659722222</v>
      </c>
      <c r="B8192" t="s">
        <v>22381</v>
      </c>
      <c r="D8192">
        <v>0</v>
      </c>
      <c r="E8192">
        <v>0</v>
      </c>
      <c r="F8192">
        <v>0</v>
      </c>
      <c r="G8192" t="s">
        <v>21922</v>
      </c>
      <c r="K8192">
        <v>1.2030023991426701E+18</v>
      </c>
      <c r="L8192" t="s">
        <v>22382</v>
      </c>
    </row>
    <row r="8193" spans="1:12" x14ac:dyDescent="0.2">
      <c r="A8193" s="1">
        <v>43805.725648148145</v>
      </c>
      <c r="B8193" t="s">
        <v>22383</v>
      </c>
      <c r="D8193">
        <v>0</v>
      </c>
      <c r="E8193">
        <v>0</v>
      </c>
      <c r="F8193">
        <v>0</v>
      </c>
      <c r="G8193" t="s">
        <v>22318</v>
      </c>
      <c r="K8193">
        <v>1.20300239780883E+18</v>
      </c>
      <c r="L8193" t="s">
        <v>22384</v>
      </c>
    </row>
    <row r="8194" spans="1:12" x14ac:dyDescent="0.2">
      <c r="A8194" s="1">
        <v>43805.725648148145</v>
      </c>
      <c r="B8194" t="s">
        <v>22385</v>
      </c>
      <c r="D8194">
        <v>0</v>
      </c>
      <c r="E8194">
        <v>0</v>
      </c>
      <c r="F8194">
        <v>0</v>
      </c>
      <c r="G8194" t="s">
        <v>22386</v>
      </c>
      <c r="K8194">
        <v>1.2030023973055601E+18</v>
      </c>
      <c r="L8194" t="s">
        <v>22387</v>
      </c>
    </row>
    <row r="8195" spans="1:12" x14ac:dyDescent="0.2">
      <c r="A8195" s="1">
        <v>43805.725648148145</v>
      </c>
      <c r="B8195" t="s">
        <v>22388</v>
      </c>
      <c r="D8195">
        <v>0</v>
      </c>
      <c r="E8195">
        <v>0</v>
      </c>
      <c r="F8195">
        <v>0</v>
      </c>
      <c r="G8195" t="s">
        <v>22389</v>
      </c>
      <c r="K8195">
        <v>1.2030023948602399E+18</v>
      </c>
      <c r="L8195" t="s">
        <v>22390</v>
      </c>
    </row>
    <row r="8196" spans="1:12" x14ac:dyDescent="0.2">
      <c r="A8196" s="1">
        <v>43805.725636574076</v>
      </c>
      <c r="B8196" t="s">
        <v>22391</v>
      </c>
      <c r="D8196">
        <v>0</v>
      </c>
      <c r="E8196">
        <v>0</v>
      </c>
      <c r="F8196">
        <v>0</v>
      </c>
      <c r="G8196" t="s">
        <v>22117</v>
      </c>
      <c r="K8196">
        <v>1.20300239267088E+18</v>
      </c>
      <c r="L8196" t="s">
        <v>22392</v>
      </c>
    </row>
    <row r="8197" spans="1:12" x14ac:dyDescent="0.2">
      <c r="A8197" s="1">
        <v>43805.725636574076</v>
      </c>
      <c r="B8197" t="s">
        <v>22393</v>
      </c>
      <c r="D8197">
        <v>0</v>
      </c>
      <c r="E8197">
        <v>0</v>
      </c>
      <c r="F8197">
        <v>0</v>
      </c>
      <c r="G8197" t="s">
        <v>22327</v>
      </c>
      <c r="K8197">
        <v>1.20300239041007E+18</v>
      </c>
      <c r="L8197" t="s">
        <v>22394</v>
      </c>
    </row>
    <row r="8198" spans="1:12" x14ac:dyDescent="0.2">
      <c r="A8198" s="1">
        <v>43805.725636574076</v>
      </c>
      <c r="B8198" t="s">
        <v>22395</v>
      </c>
      <c r="D8198">
        <v>0</v>
      </c>
      <c r="E8198">
        <v>0</v>
      </c>
      <c r="F8198">
        <v>0</v>
      </c>
      <c r="G8198" t="s">
        <v>22396</v>
      </c>
      <c r="K8198">
        <v>1.2030023903974899E+18</v>
      </c>
      <c r="L8198" t="s">
        <v>22397</v>
      </c>
    </row>
    <row r="8199" spans="1:12" x14ac:dyDescent="0.2">
      <c r="A8199" s="1">
        <v>43805.725624999999</v>
      </c>
      <c r="B8199" t="s">
        <v>22398</v>
      </c>
      <c r="D8199">
        <v>0</v>
      </c>
      <c r="E8199">
        <v>0</v>
      </c>
      <c r="F8199">
        <v>0</v>
      </c>
      <c r="G8199" t="s">
        <v>22399</v>
      </c>
      <c r="K8199">
        <v>1.2030023881535401E+18</v>
      </c>
      <c r="L8199" t="s">
        <v>22400</v>
      </c>
    </row>
    <row r="8200" spans="1:12" x14ac:dyDescent="0.2">
      <c r="A8200" s="1">
        <v>43805.725624999999</v>
      </c>
      <c r="B8200" t="s">
        <v>22401</v>
      </c>
      <c r="D8200">
        <v>0</v>
      </c>
      <c r="E8200">
        <v>0</v>
      </c>
      <c r="F8200">
        <v>0</v>
      </c>
      <c r="G8200" t="s">
        <v>22402</v>
      </c>
      <c r="K8200">
        <v>1.20300238566638E+18</v>
      </c>
      <c r="L8200" t="s">
        <v>22403</v>
      </c>
    </row>
    <row r="8201" spans="1:12" x14ac:dyDescent="0.2">
      <c r="A8201" s="1">
        <v>43805.725613425922</v>
      </c>
      <c r="B8201" t="s">
        <v>22404</v>
      </c>
      <c r="D8201">
        <v>0</v>
      </c>
      <c r="E8201">
        <v>0</v>
      </c>
      <c r="F8201">
        <v>0</v>
      </c>
      <c r="G8201" t="s">
        <v>22336</v>
      </c>
      <c r="K8201">
        <v>1.2030023837285499E+18</v>
      </c>
      <c r="L8201" t="s">
        <v>22405</v>
      </c>
    </row>
    <row r="8202" spans="1:12" x14ac:dyDescent="0.2">
      <c r="A8202" s="1">
        <v>43805.725613425922</v>
      </c>
      <c r="B8202" t="s">
        <v>22406</v>
      </c>
      <c r="D8202">
        <v>0</v>
      </c>
      <c r="E8202">
        <v>0</v>
      </c>
      <c r="F8202">
        <v>0</v>
      </c>
      <c r="G8202" t="s">
        <v>22407</v>
      </c>
      <c r="K8202">
        <v>1.2030023827554701E+18</v>
      </c>
      <c r="L8202" t="s">
        <v>22408</v>
      </c>
    </row>
    <row r="8203" spans="1:12" x14ac:dyDescent="0.2">
      <c r="A8203" s="1">
        <v>43805.725601851853</v>
      </c>
      <c r="B8203" t="s">
        <v>22409</v>
      </c>
      <c r="D8203">
        <v>0</v>
      </c>
      <c r="E8203">
        <v>0</v>
      </c>
      <c r="F8203">
        <v>0</v>
      </c>
      <c r="G8203" t="s">
        <v>22410</v>
      </c>
      <c r="K8203">
        <v>1.20300238098127E+18</v>
      </c>
      <c r="L8203" t="s">
        <v>22411</v>
      </c>
    </row>
    <row r="8204" spans="1:12" x14ac:dyDescent="0.2">
      <c r="A8204" s="1">
        <v>43805.725601851853</v>
      </c>
      <c r="B8204" t="s">
        <v>22412</v>
      </c>
      <c r="D8204">
        <v>0</v>
      </c>
      <c r="E8204">
        <v>0</v>
      </c>
      <c r="F8204">
        <v>0</v>
      </c>
      <c r="G8204" t="s">
        <v>22413</v>
      </c>
      <c r="K8204">
        <v>1.20300238078415E+18</v>
      </c>
      <c r="L8204" t="s">
        <v>22414</v>
      </c>
    </row>
    <row r="8205" spans="1:12" x14ac:dyDescent="0.2">
      <c r="A8205" s="1">
        <v>43805.725601851853</v>
      </c>
      <c r="B8205" t="s">
        <v>22415</v>
      </c>
      <c r="D8205">
        <v>0</v>
      </c>
      <c r="E8205">
        <v>0</v>
      </c>
      <c r="F8205">
        <v>0</v>
      </c>
      <c r="G8205" t="s">
        <v>22416</v>
      </c>
      <c r="K8205">
        <v>1.2030023778691599E+18</v>
      </c>
      <c r="L8205" t="s">
        <v>22417</v>
      </c>
    </row>
    <row r="8206" spans="1:12" x14ac:dyDescent="0.2">
      <c r="A8206" s="1">
        <v>43805.725601851853</v>
      </c>
      <c r="B8206" t="s">
        <v>22418</v>
      </c>
      <c r="D8206">
        <v>0</v>
      </c>
      <c r="E8206">
        <v>0</v>
      </c>
      <c r="F8206">
        <v>0</v>
      </c>
      <c r="G8206" t="s">
        <v>22347</v>
      </c>
      <c r="K8206">
        <v>1.2030023768624699E+18</v>
      </c>
      <c r="L8206" t="s">
        <v>22419</v>
      </c>
    </row>
    <row r="8207" spans="1:12" x14ac:dyDescent="0.2">
      <c r="A8207" s="1">
        <v>43805.725590277776</v>
      </c>
      <c r="B8207" t="s">
        <v>22420</v>
      </c>
      <c r="D8207">
        <v>0</v>
      </c>
      <c r="E8207">
        <v>0</v>
      </c>
      <c r="F8207">
        <v>0</v>
      </c>
      <c r="G8207" t="s">
        <v>22421</v>
      </c>
      <c r="K8207">
        <v>1.2030023753484001E+18</v>
      </c>
      <c r="L8207" t="s">
        <v>22422</v>
      </c>
    </row>
    <row r="8208" spans="1:12" x14ac:dyDescent="0.2">
      <c r="A8208" s="1">
        <v>43805.725590277776</v>
      </c>
      <c r="B8208" t="s">
        <v>22423</v>
      </c>
      <c r="D8208">
        <v>0</v>
      </c>
      <c r="E8208">
        <v>0</v>
      </c>
      <c r="F8208">
        <v>0</v>
      </c>
      <c r="G8208" t="s">
        <v>22424</v>
      </c>
      <c r="K8208">
        <v>1.20300237393491E+18</v>
      </c>
      <c r="L8208" t="s">
        <v>22425</v>
      </c>
    </row>
    <row r="8209" spans="1:12" x14ac:dyDescent="0.2">
      <c r="A8209" s="1">
        <v>43805.725578703707</v>
      </c>
      <c r="B8209" t="s">
        <v>22426</v>
      </c>
      <c r="D8209">
        <v>0</v>
      </c>
      <c r="E8209">
        <v>0</v>
      </c>
      <c r="F8209">
        <v>0</v>
      </c>
      <c r="G8209" t="s">
        <v>22427</v>
      </c>
      <c r="K8209">
        <v>1.2030023719677901E+18</v>
      </c>
      <c r="L8209" t="s">
        <v>22428</v>
      </c>
    </row>
    <row r="8210" spans="1:12" x14ac:dyDescent="0.2">
      <c r="A8210" s="1">
        <v>43805.725578703707</v>
      </c>
      <c r="B8210" t="s">
        <v>22429</v>
      </c>
      <c r="D8210">
        <v>0</v>
      </c>
      <c r="E8210">
        <v>0</v>
      </c>
      <c r="F8210">
        <v>0</v>
      </c>
      <c r="G8210" t="s">
        <v>22360</v>
      </c>
      <c r="K8210">
        <v>1.20300236935886E+18</v>
      </c>
      <c r="L8210" t="s">
        <v>22430</v>
      </c>
    </row>
    <row r="8211" spans="1:12" x14ac:dyDescent="0.2">
      <c r="A8211" s="1">
        <v>43805.72556712963</v>
      </c>
      <c r="B8211" t="s">
        <v>22431</v>
      </c>
      <c r="D8211">
        <v>0</v>
      </c>
      <c r="E8211">
        <v>0</v>
      </c>
      <c r="F8211">
        <v>0</v>
      </c>
      <c r="G8211" t="s">
        <v>22432</v>
      </c>
      <c r="K8211">
        <v>1.20300236839422E+18</v>
      </c>
      <c r="L8211" t="s">
        <v>22433</v>
      </c>
    </row>
    <row r="8212" spans="1:12" x14ac:dyDescent="0.2">
      <c r="A8212" s="1">
        <v>43805.72556712963</v>
      </c>
      <c r="B8212" t="s">
        <v>22434</v>
      </c>
      <c r="D8212">
        <v>0</v>
      </c>
      <c r="E8212">
        <v>0</v>
      </c>
      <c r="F8212">
        <v>0</v>
      </c>
      <c r="G8212" t="s">
        <v>22435</v>
      </c>
      <c r="K8212">
        <v>1.20300236589025E+18</v>
      </c>
      <c r="L8212" t="s">
        <v>22436</v>
      </c>
    </row>
    <row r="8213" spans="1:12" x14ac:dyDescent="0.2">
      <c r="A8213" s="1">
        <v>43805.72556712963</v>
      </c>
      <c r="B8213" t="s">
        <v>22437</v>
      </c>
      <c r="D8213">
        <v>0</v>
      </c>
      <c r="E8213">
        <v>0</v>
      </c>
      <c r="F8213">
        <v>0</v>
      </c>
      <c r="G8213" t="s">
        <v>22438</v>
      </c>
      <c r="K8213">
        <v>1.2030023651016399E+18</v>
      </c>
      <c r="L8213" t="s">
        <v>22439</v>
      </c>
    </row>
    <row r="8214" spans="1:12" x14ac:dyDescent="0.2">
      <c r="A8214" s="1">
        <v>43805.725555555553</v>
      </c>
      <c r="B8214" t="s">
        <v>22440</v>
      </c>
      <c r="D8214">
        <v>0</v>
      </c>
      <c r="E8214">
        <v>0</v>
      </c>
      <c r="F8214">
        <v>0</v>
      </c>
      <c r="G8214" t="s">
        <v>22441</v>
      </c>
      <c r="K8214">
        <v>1.2030023610750999E+18</v>
      </c>
      <c r="L8214" t="s">
        <v>22442</v>
      </c>
    </row>
    <row r="8215" spans="1:12" x14ac:dyDescent="0.2">
      <c r="A8215" s="1">
        <v>43805.725555555553</v>
      </c>
      <c r="B8215" t="s">
        <v>22443</v>
      </c>
      <c r="D8215">
        <v>0</v>
      </c>
      <c r="E8215">
        <v>0</v>
      </c>
      <c r="F8215">
        <v>0</v>
      </c>
      <c r="G8215" t="s">
        <v>22371</v>
      </c>
      <c r="K8215">
        <v>1.20300236055501E+18</v>
      </c>
      <c r="L8215" t="s">
        <v>22444</v>
      </c>
    </row>
    <row r="8216" spans="1:12" x14ac:dyDescent="0.2">
      <c r="A8216" s="1">
        <v>43805.725555555553</v>
      </c>
      <c r="B8216" t="s">
        <v>22445</v>
      </c>
      <c r="D8216">
        <v>0</v>
      </c>
      <c r="E8216">
        <v>0</v>
      </c>
      <c r="F8216">
        <v>0</v>
      </c>
      <c r="G8216" t="s">
        <v>22446</v>
      </c>
      <c r="K8216">
        <v>1.20300236029085E+18</v>
      </c>
      <c r="L8216" t="s">
        <v>22447</v>
      </c>
    </row>
    <row r="8217" spans="1:12" x14ac:dyDescent="0.2">
      <c r="A8217" s="1">
        <v>43805.725543981483</v>
      </c>
      <c r="B8217" t="s">
        <v>22448</v>
      </c>
      <c r="D8217">
        <v>0</v>
      </c>
      <c r="E8217">
        <v>0</v>
      </c>
      <c r="F8217">
        <v>0</v>
      </c>
      <c r="G8217" t="s">
        <v>22449</v>
      </c>
      <c r="K8217">
        <v>1.2030023569982899E+18</v>
      </c>
      <c r="L8217" t="s">
        <v>22450</v>
      </c>
    </row>
    <row r="8218" spans="1:12" x14ac:dyDescent="0.2">
      <c r="A8218" s="1">
        <v>43805.725532407407</v>
      </c>
      <c r="B8218" t="s">
        <v>22451</v>
      </c>
      <c r="D8218">
        <v>0</v>
      </c>
      <c r="E8218">
        <v>0</v>
      </c>
      <c r="F8218">
        <v>0</v>
      </c>
      <c r="G8218" t="s">
        <v>22452</v>
      </c>
      <c r="K8218">
        <v>1.2030023517847401E+18</v>
      </c>
      <c r="L8218" t="s">
        <v>22453</v>
      </c>
    </row>
    <row r="8219" spans="1:12" x14ac:dyDescent="0.2">
      <c r="A8219" s="1">
        <v>43805.725532407407</v>
      </c>
      <c r="B8219" t="s">
        <v>22454</v>
      </c>
      <c r="D8219">
        <v>0</v>
      </c>
      <c r="E8219">
        <v>0</v>
      </c>
      <c r="F8219">
        <v>0</v>
      </c>
      <c r="G8219" t="s">
        <v>22455</v>
      </c>
      <c r="K8219">
        <v>1.2030023517008599E+18</v>
      </c>
      <c r="L8219" t="s">
        <v>22456</v>
      </c>
    </row>
    <row r="8220" spans="1:12" x14ac:dyDescent="0.2">
      <c r="A8220" s="1">
        <v>43805.72552083333</v>
      </c>
      <c r="B8220" t="s">
        <v>22457</v>
      </c>
      <c r="D8220">
        <v>0</v>
      </c>
      <c r="E8220">
        <v>0</v>
      </c>
      <c r="F8220">
        <v>0</v>
      </c>
      <c r="G8220" t="s">
        <v>22458</v>
      </c>
      <c r="K8220">
        <v>1.20300235159187E+18</v>
      </c>
      <c r="L8220" t="s">
        <v>22459</v>
      </c>
    </row>
    <row r="8221" spans="1:12" x14ac:dyDescent="0.2">
      <c r="A8221" s="1">
        <v>43805.72552083333</v>
      </c>
      <c r="B8221" t="s">
        <v>22460</v>
      </c>
      <c r="D8221">
        <v>0</v>
      </c>
      <c r="E8221">
        <v>0</v>
      </c>
      <c r="F8221">
        <v>0</v>
      </c>
      <c r="G8221" t="s">
        <v>22386</v>
      </c>
      <c r="K8221">
        <v>1.20300235098366E+18</v>
      </c>
      <c r="L8221" t="s">
        <v>22461</v>
      </c>
    </row>
    <row r="8222" spans="1:12" x14ac:dyDescent="0.2">
      <c r="A8222" s="1">
        <v>43805.72552083333</v>
      </c>
      <c r="B8222" t="s">
        <v>22462</v>
      </c>
      <c r="D8222">
        <v>0</v>
      </c>
      <c r="E8222">
        <v>0</v>
      </c>
      <c r="F8222">
        <v>0</v>
      </c>
      <c r="G8222" t="s">
        <v>22463</v>
      </c>
      <c r="K8222">
        <v>1.2030023509375501E+18</v>
      </c>
      <c r="L8222" t="s">
        <v>22464</v>
      </c>
    </row>
    <row r="8223" spans="1:12" x14ac:dyDescent="0.2">
      <c r="A8223" s="1">
        <v>43805.72552083333</v>
      </c>
      <c r="B8223" t="s">
        <v>22465</v>
      </c>
      <c r="D8223">
        <v>0</v>
      </c>
      <c r="E8223">
        <v>0</v>
      </c>
      <c r="F8223">
        <v>0</v>
      </c>
      <c r="G8223" t="s">
        <v>22466</v>
      </c>
      <c r="K8223">
        <v>1.2030023489745999E+18</v>
      </c>
      <c r="L8223" t="s">
        <v>22467</v>
      </c>
    </row>
    <row r="8224" spans="1:12" x14ac:dyDescent="0.2">
      <c r="A8224" s="1">
        <v>43805.72550925926</v>
      </c>
      <c r="B8224" t="s">
        <v>22468</v>
      </c>
      <c r="D8224">
        <v>0</v>
      </c>
      <c r="E8224">
        <v>0</v>
      </c>
      <c r="F8224">
        <v>0</v>
      </c>
      <c r="G8224" t="s">
        <v>22469</v>
      </c>
      <c r="K8224">
        <v>1.2030023435597701E+18</v>
      </c>
      <c r="L8224" t="s">
        <v>22470</v>
      </c>
    </row>
    <row r="8225" spans="1:12" x14ac:dyDescent="0.2">
      <c r="A8225" s="1">
        <v>43805.725497685184</v>
      </c>
      <c r="B8225" t="s">
        <v>22471</v>
      </c>
      <c r="D8225">
        <v>0</v>
      </c>
      <c r="E8225">
        <v>0</v>
      </c>
      <c r="F8225">
        <v>0</v>
      </c>
      <c r="G8225" t="s">
        <v>22396</v>
      </c>
      <c r="K8225">
        <v>1.2030023432702899E+18</v>
      </c>
      <c r="L8225" t="s">
        <v>22472</v>
      </c>
    </row>
    <row r="8226" spans="1:12" x14ac:dyDescent="0.2">
      <c r="A8226" s="1">
        <v>43805.725497685184</v>
      </c>
      <c r="B8226" t="s">
        <v>22473</v>
      </c>
      <c r="D8226">
        <v>0</v>
      </c>
      <c r="E8226">
        <v>0</v>
      </c>
      <c r="F8226">
        <v>0</v>
      </c>
      <c r="G8226" t="s">
        <v>22474</v>
      </c>
      <c r="K8226">
        <v>1.20300234158003E+18</v>
      </c>
      <c r="L8226" t="s">
        <v>22475</v>
      </c>
    </row>
    <row r="8227" spans="1:12" x14ac:dyDescent="0.2">
      <c r="A8227" s="1">
        <v>43805.725497685184</v>
      </c>
      <c r="B8227" t="s">
        <v>22476</v>
      </c>
      <c r="D8227">
        <v>0</v>
      </c>
      <c r="E8227">
        <v>0</v>
      </c>
      <c r="F8227">
        <v>0</v>
      </c>
      <c r="G8227" t="s">
        <v>22477</v>
      </c>
      <c r="K8227">
        <v>1.2030023409634199E+18</v>
      </c>
      <c r="L8227" t="s">
        <v>22478</v>
      </c>
    </row>
    <row r="8228" spans="1:12" x14ac:dyDescent="0.2">
      <c r="A8228" s="1">
        <v>43805.725486111114</v>
      </c>
      <c r="B8228" t="s">
        <v>22479</v>
      </c>
      <c r="D8228">
        <v>0</v>
      </c>
      <c r="E8228">
        <v>0</v>
      </c>
      <c r="F8228">
        <v>0</v>
      </c>
      <c r="G8228" t="s">
        <v>22480</v>
      </c>
      <c r="K8228">
        <v>1.20300233756189E+18</v>
      </c>
      <c r="L8228" t="s">
        <v>22481</v>
      </c>
    </row>
    <row r="8229" spans="1:12" x14ac:dyDescent="0.2">
      <c r="A8229" s="1">
        <v>43805.725486111114</v>
      </c>
      <c r="B8229" t="s">
        <v>22482</v>
      </c>
      <c r="D8229">
        <v>0</v>
      </c>
      <c r="E8229">
        <v>0</v>
      </c>
      <c r="F8229">
        <v>0</v>
      </c>
      <c r="G8229" t="s">
        <v>22483</v>
      </c>
      <c r="K8229">
        <v>1.2030023364251799E+18</v>
      </c>
      <c r="L8229" t="s">
        <v>22484</v>
      </c>
    </row>
    <row r="8230" spans="1:12" x14ac:dyDescent="0.2">
      <c r="A8230" s="1">
        <v>43805.725486111114</v>
      </c>
      <c r="B8230" t="s">
        <v>22485</v>
      </c>
      <c r="D8230">
        <v>0</v>
      </c>
      <c r="E8230">
        <v>0</v>
      </c>
      <c r="F8230">
        <v>0</v>
      </c>
      <c r="G8230" t="s">
        <v>22407</v>
      </c>
      <c r="K8230">
        <v>1.20300233580864E+18</v>
      </c>
      <c r="L8230" t="s">
        <v>22486</v>
      </c>
    </row>
    <row r="8231" spans="1:12" x14ac:dyDescent="0.2">
      <c r="A8231" s="1">
        <v>43805.725474537037</v>
      </c>
      <c r="B8231" t="s">
        <v>22487</v>
      </c>
      <c r="D8231">
        <v>0</v>
      </c>
      <c r="E8231">
        <v>0</v>
      </c>
      <c r="F8231">
        <v>0</v>
      </c>
      <c r="G8231" t="s">
        <v>22488</v>
      </c>
      <c r="K8231">
        <v>1.20300233487329E+18</v>
      </c>
      <c r="L8231" t="s">
        <v>22489</v>
      </c>
    </row>
    <row r="8232" spans="1:12" x14ac:dyDescent="0.2">
      <c r="A8232" s="1">
        <v>43805.725474537037</v>
      </c>
      <c r="B8232" t="s">
        <v>22490</v>
      </c>
      <c r="D8232">
        <v>0</v>
      </c>
      <c r="E8232">
        <v>0</v>
      </c>
      <c r="F8232">
        <v>0</v>
      </c>
      <c r="G8232" t="s">
        <v>22491</v>
      </c>
      <c r="K8232">
        <v>1.2030023336317801E+18</v>
      </c>
      <c r="L8232" t="s">
        <v>22492</v>
      </c>
    </row>
    <row r="8233" spans="1:12" x14ac:dyDescent="0.2">
      <c r="A8233" s="1">
        <v>43805.725462962961</v>
      </c>
      <c r="B8233" t="s">
        <v>22493</v>
      </c>
      <c r="D8233">
        <v>0</v>
      </c>
      <c r="E8233">
        <v>0</v>
      </c>
      <c r="F8233">
        <v>0</v>
      </c>
      <c r="G8233" t="s">
        <v>22154</v>
      </c>
      <c r="K8233">
        <v>1.2030023301211899E+18</v>
      </c>
      <c r="L8233" t="s">
        <v>22494</v>
      </c>
    </row>
    <row r="8234" spans="1:12" x14ac:dyDescent="0.2">
      <c r="A8234" s="1">
        <v>43805.725462962961</v>
      </c>
      <c r="B8234" t="s">
        <v>22495</v>
      </c>
      <c r="D8234">
        <v>0</v>
      </c>
      <c r="E8234">
        <v>0</v>
      </c>
      <c r="F8234">
        <v>0</v>
      </c>
      <c r="G8234" t="s">
        <v>22496</v>
      </c>
      <c r="K8234">
        <v>1.2030023297059799E+18</v>
      </c>
      <c r="L8234" t="s">
        <v>22497</v>
      </c>
    </row>
    <row r="8235" spans="1:12" x14ac:dyDescent="0.2">
      <c r="A8235" s="1">
        <v>43805.725462962961</v>
      </c>
      <c r="B8235" t="s">
        <v>22498</v>
      </c>
      <c r="D8235">
        <v>0</v>
      </c>
      <c r="E8235">
        <v>0</v>
      </c>
      <c r="F8235">
        <v>0</v>
      </c>
      <c r="G8235" t="s">
        <v>22421</v>
      </c>
      <c r="K8235">
        <v>1.20300232831345E+18</v>
      </c>
      <c r="L8235" t="s">
        <v>22499</v>
      </c>
    </row>
    <row r="8236" spans="1:12" x14ac:dyDescent="0.2">
      <c r="A8236" s="1">
        <v>43805.725462962961</v>
      </c>
      <c r="B8236" t="s">
        <v>22500</v>
      </c>
      <c r="D8236">
        <v>0</v>
      </c>
      <c r="E8236">
        <v>0</v>
      </c>
      <c r="F8236">
        <v>0</v>
      </c>
      <c r="G8236" t="s">
        <v>22501</v>
      </c>
      <c r="K8236">
        <v>1.2030023267825001E+18</v>
      </c>
      <c r="L8236" t="s">
        <v>22502</v>
      </c>
    </row>
    <row r="8237" spans="1:12" x14ac:dyDescent="0.2">
      <c r="A8237" s="1">
        <v>43805.725451388891</v>
      </c>
      <c r="B8237" t="s">
        <v>22503</v>
      </c>
      <c r="D8237">
        <v>0</v>
      </c>
      <c r="E8237">
        <v>0</v>
      </c>
      <c r="F8237">
        <v>0</v>
      </c>
      <c r="G8237" t="s">
        <v>22504</v>
      </c>
      <c r="K8237">
        <v>1.2030023258807199E+18</v>
      </c>
      <c r="L8237" t="s">
        <v>22505</v>
      </c>
    </row>
    <row r="8238" spans="1:12" x14ac:dyDescent="0.2">
      <c r="A8238" s="1">
        <v>43805.725451388891</v>
      </c>
      <c r="B8238" t="s">
        <v>22506</v>
      </c>
      <c r="D8238">
        <v>0</v>
      </c>
      <c r="E8238">
        <v>0</v>
      </c>
      <c r="F8238">
        <v>0</v>
      </c>
      <c r="G8238" t="s">
        <v>22507</v>
      </c>
      <c r="K8238">
        <v>1.2030023238464699E+18</v>
      </c>
      <c r="L8238" t="s">
        <v>22508</v>
      </c>
    </row>
    <row r="8239" spans="1:12" x14ac:dyDescent="0.2">
      <c r="A8239" s="1">
        <v>43805.725439814814</v>
      </c>
      <c r="B8239" t="s">
        <v>22509</v>
      </c>
      <c r="D8239">
        <v>0</v>
      </c>
      <c r="E8239">
        <v>0</v>
      </c>
      <c r="F8239">
        <v>0</v>
      </c>
      <c r="G8239" t="s">
        <v>22432</v>
      </c>
      <c r="K8239">
        <v>1.20300232129218E+18</v>
      </c>
      <c r="L8239" t="s">
        <v>22510</v>
      </c>
    </row>
    <row r="8240" spans="1:12" x14ac:dyDescent="0.2">
      <c r="A8240" s="1">
        <v>43805.725439814814</v>
      </c>
      <c r="B8240" t="s">
        <v>22511</v>
      </c>
      <c r="D8240">
        <v>0</v>
      </c>
      <c r="E8240">
        <v>0</v>
      </c>
      <c r="F8240">
        <v>0</v>
      </c>
      <c r="G8240" t="s">
        <v>22512</v>
      </c>
      <c r="K8240">
        <v>1.20300231872946E+18</v>
      </c>
      <c r="L8240" t="s">
        <v>22513</v>
      </c>
    </row>
    <row r="8241" spans="1:12" x14ac:dyDescent="0.2">
      <c r="A8241" s="1">
        <v>43805.725428240738</v>
      </c>
      <c r="B8241" t="s">
        <v>22514</v>
      </c>
      <c r="D8241">
        <v>0</v>
      </c>
      <c r="E8241">
        <v>0</v>
      </c>
      <c r="F8241">
        <v>0</v>
      </c>
      <c r="G8241" t="s">
        <v>22515</v>
      </c>
      <c r="K8241">
        <v>1.20300231710623E+18</v>
      </c>
      <c r="L8241" t="s">
        <v>22516</v>
      </c>
    </row>
    <row r="8242" spans="1:12" x14ac:dyDescent="0.2">
      <c r="A8242" s="1">
        <v>43805.725428240738</v>
      </c>
      <c r="B8242" t="s">
        <v>22517</v>
      </c>
      <c r="D8242">
        <v>0</v>
      </c>
      <c r="E8242">
        <v>0</v>
      </c>
      <c r="F8242">
        <v>0</v>
      </c>
      <c r="G8242" t="s">
        <v>22518</v>
      </c>
      <c r="K8242">
        <v>1.2030023164981199E+18</v>
      </c>
      <c r="L8242" t="s">
        <v>22519</v>
      </c>
    </row>
    <row r="8243" spans="1:12" x14ac:dyDescent="0.2">
      <c r="A8243" s="1">
        <v>43805.725428240738</v>
      </c>
      <c r="B8243" t="s">
        <v>22520</v>
      </c>
      <c r="D8243">
        <v>0</v>
      </c>
      <c r="E8243">
        <v>0</v>
      </c>
      <c r="F8243">
        <v>0</v>
      </c>
      <c r="G8243" t="s">
        <v>22441</v>
      </c>
      <c r="K8243">
        <v>1.2030023145519401E+18</v>
      </c>
      <c r="L8243" t="s">
        <v>22521</v>
      </c>
    </row>
    <row r="8244" spans="1:12" x14ac:dyDescent="0.2">
      <c r="A8244" s="1">
        <v>43805.725416666668</v>
      </c>
      <c r="B8244" t="s">
        <v>22522</v>
      </c>
      <c r="D8244">
        <v>0</v>
      </c>
      <c r="E8244">
        <v>0</v>
      </c>
      <c r="F8244">
        <v>0</v>
      </c>
      <c r="G8244" t="s">
        <v>21898</v>
      </c>
      <c r="K8244">
        <v>1.2030023112258199E+18</v>
      </c>
      <c r="L8244" t="s">
        <v>22523</v>
      </c>
    </row>
    <row r="8245" spans="1:12" x14ac:dyDescent="0.2">
      <c r="A8245" s="1">
        <v>43805.725416666668</v>
      </c>
      <c r="B8245" t="s">
        <v>22524</v>
      </c>
      <c r="D8245">
        <v>0</v>
      </c>
      <c r="E8245">
        <v>0</v>
      </c>
      <c r="F8245">
        <v>0</v>
      </c>
      <c r="G8245" t="s">
        <v>22452</v>
      </c>
      <c r="K8245">
        <v>1.20300231074767E+18</v>
      </c>
      <c r="L8245" t="s">
        <v>22525</v>
      </c>
    </row>
    <row r="8246" spans="1:12" x14ac:dyDescent="0.2">
      <c r="A8246" s="1">
        <v>43805.725405092591</v>
      </c>
      <c r="B8246" t="s">
        <v>22526</v>
      </c>
      <c r="D8246">
        <v>0</v>
      </c>
      <c r="E8246">
        <v>0</v>
      </c>
      <c r="F8246">
        <v>0</v>
      </c>
      <c r="G8246" t="s">
        <v>22527</v>
      </c>
      <c r="K8246">
        <v>1.2030023095397601E+18</v>
      </c>
      <c r="L8246" t="s">
        <v>22528</v>
      </c>
    </row>
    <row r="8247" spans="1:12" x14ac:dyDescent="0.2">
      <c r="A8247" s="1">
        <v>43805.725405092591</v>
      </c>
      <c r="B8247" t="s">
        <v>22529</v>
      </c>
      <c r="D8247">
        <v>0</v>
      </c>
      <c r="E8247">
        <v>0</v>
      </c>
      <c r="F8247">
        <v>0</v>
      </c>
      <c r="G8247" t="s">
        <v>22530</v>
      </c>
      <c r="K8247">
        <v>1.20300230813043E+18</v>
      </c>
      <c r="L8247" t="s">
        <v>22531</v>
      </c>
    </row>
    <row r="8248" spans="1:12" x14ac:dyDescent="0.2">
      <c r="A8248" s="1">
        <v>43805.725405092591</v>
      </c>
      <c r="B8248" t="s">
        <v>22532</v>
      </c>
      <c r="D8248">
        <v>0</v>
      </c>
      <c r="E8248">
        <v>0</v>
      </c>
      <c r="F8248">
        <v>0</v>
      </c>
      <c r="G8248" t="s">
        <v>22458</v>
      </c>
      <c r="K8248">
        <v>1.2030023062514199E+18</v>
      </c>
      <c r="L8248" t="s">
        <v>22533</v>
      </c>
    </row>
    <row r="8249" spans="1:12" x14ac:dyDescent="0.2">
      <c r="A8249" s="1">
        <v>43805.725393518522</v>
      </c>
      <c r="B8249" t="s">
        <v>22534</v>
      </c>
      <c r="D8249">
        <v>0</v>
      </c>
      <c r="E8249">
        <v>0</v>
      </c>
      <c r="F8249">
        <v>0</v>
      </c>
      <c r="G8249" t="s">
        <v>22535</v>
      </c>
      <c r="K8249">
        <v>1.2030023026442601E+18</v>
      </c>
      <c r="L8249" t="s">
        <v>22536</v>
      </c>
    </row>
    <row r="8250" spans="1:12" x14ac:dyDescent="0.2">
      <c r="A8250" s="1">
        <v>43805.725381944445</v>
      </c>
      <c r="B8250" t="s">
        <v>22537</v>
      </c>
      <c r="D8250">
        <v>0</v>
      </c>
      <c r="E8250">
        <v>0</v>
      </c>
      <c r="F8250">
        <v>0</v>
      </c>
      <c r="G8250" t="s">
        <v>22538</v>
      </c>
      <c r="K8250">
        <v>1.2030022993978701E+18</v>
      </c>
      <c r="L8250" t="s">
        <v>22539</v>
      </c>
    </row>
    <row r="8251" spans="1:12" x14ac:dyDescent="0.2">
      <c r="A8251" s="1">
        <v>43805.725381944445</v>
      </c>
      <c r="B8251" t="s">
        <v>22540</v>
      </c>
      <c r="D8251">
        <v>0</v>
      </c>
      <c r="E8251">
        <v>0</v>
      </c>
      <c r="F8251">
        <v>0</v>
      </c>
      <c r="G8251" t="s">
        <v>22541</v>
      </c>
      <c r="K8251">
        <v>1.2030022989239199E+18</v>
      </c>
      <c r="L8251" t="s">
        <v>22542</v>
      </c>
    </row>
    <row r="8252" spans="1:12" x14ac:dyDescent="0.2">
      <c r="A8252" s="1">
        <v>43805.725370370368</v>
      </c>
      <c r="B8252" t="s">
        <v>22543</v>
      </c>
      <c r="D8252">
        <v>0</v>
      </c>
      <c r="E8252">
        <v>0</v>
      </c>
      <c r="F8252">
        <v>0</v>
      </c>
      <c r="G8252" t="s">
        <v>22544</v>
      </c>
      <c r="K8252">
        <v>1.2030022969610199E+18</v>
      </c>
      <c r="L8252" t="s">
        <v>22545</v>
      </c>
    </row>
    <row r="8253" spans="1:12" x14ac:dyDescent="0.2">
      <c r="A8253" s="1">
        <v>43805.725370370368</v>
      </c>
      <c r="B8253" t="s">
        <v>22546</v>
      </c>
      <c r="D8253">
        <v>0</v>
      </c>
      <c r="E8253">
        <v>0</v>
      </c>
      <c r="F8253">
        <v>0</v>
      </c>
      <c r="G8253" t="s">
        <v>22547</v>
      </c>
      <c r="K8253">
        <v>1.2030022938278799E+18</v>
      </c>
      <c r="L8253" t="s">
        <v>22548</v>
      </c>
    </row>
    <row r="8254" spans="1:12" x14ac:dyDescent="0.2">
      <c r="A8254" s="1">
        <v>43805.725358796299</v>
      </c>
      <c r="B8254" t="s">
        <v>22549</v>
      </c>
      <c r="D8254">
        <v>0</v>
      </c>
      <c r="E8254">
        <v>0</v>
      </c>
      <c r="F8254">
        <v>0</v>
      </c>
      <c r="G8254" t="s">
        <v>22550</v>
      </c>
      <c r="K8254">
        <v>1.2030022920872E+18</v>
      </c>
      <c r="L8254" t="s">
        <v>22551</v>
      </c>
    </row>
    <row r="8255" spans="1:12" x14ac:dyDescent="0.2">
      <c r="A8255" s="1">
        <v>43805.725358796299</v>
      </c>
      <c r="B8255" t="s">
        <v>22552</v>
      </c>
      <c r="D8255">
        <v>0</v>
      </c>
      <c r="E8255">
        <v>0</v>
      </c>
      <c r="F8255">
        <v>0</v>
      </c>
      <c r="G8255" t="s">
        <v>22553</v>
      </c>
      <c r="K8255">
        <v>1.2030022920410601E+18</v>
      </c>
      <c r="L8255" t="s">
        <v>22554</v>
      </c>
    </row>
    <row r="8256" spans="1:12" x14ac:dyDescent="0.2">
      <c r="A8256" s="1">
        <v>43805.725358796299</v>
      </c>
      <c r="B8256" t="s">
        <v>22555</v>
      </c>
      <c r="D8256">
        <v>0</v>
      </c>
      <c r="E8256">
        <v>0</v>
      </c>
      <c r="F8256">
        <v>0</v>
      </c>
      <c r="G8256" t="s">
        <v>22496</v>
      </c>
      <c r="K8256">
        <v>1.2030022900110799E+18</v>
      </c>
      <c r="L8256" t="s">
        <v>22556</v>
      </c>
    </row>
    <row r="8257" spans="1:12" x14ac:dyDescent="0.2">
      <c r="A8257" s="1">
        <v>43805.725358796299</v>
      </c>
      <c r="B8257" t="s">
        <v>22557</v>
      </c>
      <c r="D8257">
        <v>0</v>
      </c>
      <c r="E8257">
        <v>0</v>
      </c>
      <c r="F8257">
        <v>0</v>
      </c>
      <c r="G8257" t="s">
        <v>22469</v>
      </c>
      <c r="K8257">
        <v>1.20300228983073E+18</v>
      </c>
      <c r="L8257" t="s">
        <v>22558</v>
      </c>
    </row>
    <row r="8258" spans="1:12" x14ac:dyDescent="0.2">
      <c r="A8258" s="1">
        <v>43805.725347222222</v>
      </c>
      <c r="B8258" t="s">
        <v>22559</v>
      </c>
      <c r="D8258">
        <v>0</v>
      </c>
      <c r="E8258">
        <v>0</v>
      </c>
      <c r="F8258">
        <v>0</v>
      </c>
      <c r="G8258" t="s">
        <v>22560</v>
      </c>
      <c r="K8258">
        <v>1.20300228668078E+18</v>
      </c>
      <c r="L8258" t="s">
        <v>22561</v>
      </c>
    </row>
    <row r="8259" spans="1:12" x14ac:dyDescent="0.2">
      <c r="A8259" s="1">
        <v>43805.725347222222</v>
      </c>
      <c r="B8259" t="s">
        <v>22562</v>
      </c>
      <c r="D8259">
        <v>0</v>
      </c>
      <c r="E8259">
        <v>0</v>
      </c>
      <c r="F8259">
        <v>0</v>
      </c>
      <c r="G8259" t="s">
        <v>22563</v>
      </c>
      <c r="K8259">
        <v>1.2030022849107599E+18</v>
      </c>
      <c r="L8259" t="s">
        <v>22564</v>
      </c>
    </row>
    <row r="8260" spans="1:12" x14ac:dyDescent="0.2">
      <c r="A8260" s="1">
        <v>43805.725335648145</v>
      </c>
      <c r="B8260" t="s">
        <v>22565</v>
      </c>
      <c r="D8260">
        <v>0</v>
      </c>
      <c r="E8260">
        <v>0</v>
      </c>
      <c r="F8260">
        <v>0</v>
      </c>
      <c r="G8260" t="s">
        <v>22566</v>
      </c>
      <c r="K8260">
        <v>1.2030022844158799E+18</v>
      </c>
      <c r="L8260" t="s">
        <v>22567</v>
      </c>
    </row>
    <row r="8261" spans="1:12" x14ac:dyDescent="0.2">
      <c r="A8261" s="1">
        <v>43805.725335648145</v>
      </c>
      <c r="B8261" t="s">
        <v>22568</v>
      </c>
      <c r="D8261">
        <v>0</v>
      </c>
      <c r="E8261">
        <v>0</v>
      </c>
      <c r="F8261">
        <v>0</v>
      </c>
      <c r="G8261" t="s">
        <v>22483</v>
      </c>
      <c r="K8261">
        <v>1.20300228217187E+18</v>
      </c>
      <c r="L8261" t="s">
        <v>22569</v>
      </c>
    </row>
    <row r="8262" spans="1:12" x14ac:dyDescent="0.2">
      <c r="A8262" s="1">
        <v>43805.725324074076</v>
      </c>
      <c r="B8262" t="s">
        <v>22570</v>
      </c>
      <c r="D8262">
        <v>0</v>
      </c>
      <c r="E8262">
        <v>0</v>
      </c>
      <c r="F8262">
        <v>0</v>
      </c>
      <c r="G8262" t="s">
        <v>22571</v>
      </c>
      <c r="K8262">
        <v>1.20300227898E+18</v>
      </c>
      <c r="L8262" t="s">
        <v>22572</v>
      </c>
    </row>
    <row r="8263" spans="1:12" x14ac:dyDescent="0.2">
      <c r="A8263" s="1">
        <v>43805.725324074076</v>
      </c>
      <c r="B8263" t="s">
        <v>22573</v>
      </c>
      <c r="D8263">
        <v>0</v>
      </c>
      <c r="E8263">
        <v>0</v>
      </c>
      <c r="F8263">
        <v>0</v>
      </c>
      <c r="G8263" t="s">
        <v>22574</v>
      </c>
      <c r="K8263">
        <v>1.20300227770494E+18</v>
      </c>
      <c r="L8263" t="s">
        <v>22575</v>
      </c>
    </row>
    <row r="8264" spans="1:12" x14ac:dyDescent="0.2">
      <c r="A8264" s="1">
        <v>43805.725324074076</v>
      </c>
      <c r="B8264" t="s">
        <v>22576</v>
      </c>
      <c r="D8264">
        <v>0</v>
      </c>
      <c r="E8264">
        <v>0</v>
      </c>
      <c r="F8264">
        <v>0</v>
      </c>
      <c r="G8264" t="s">
        <v>22577</v>
      </c>
      <c r="K8264">
        <v>1.2030022776546701E+18</v>
      </c>
      <c r="L8264" t="s">
        <v>22578</v>
      </c>
    </row>
    <row r="8265" spans="1:12" x14ac:dyDescent="0.2">
      <c r="A8265" s="1">
        <v>43805.725324074076</v>
      </c>
      <c r="B8265" t="s">
        <v>22579</v>
      </c>
      <c r="D8265">
        <v>0</v>
      </c>
      <c r="E8265">
        <v>0</v>
      </c>
      <c r="F8265">
        <v>0</v>
      </c>
      <c r="G8265" t="s">
        <v>22580</v>
      </c>
      <c r="K8265">
        <v>1.2030022771932301E+18</v>
      </c>
      <c r="L8265" t="s">
        <v>22581</v>
      </c>
    </row>
    <row r="8266" spans="1:12" x14ac:dyDescent="0.2">
      <c r="A8266" s="1">
        <v>43805.725312499999</v>
      </c>
      <c r="B8266" t="s">
        <v>22582</v>
      </c>
      <c r="D8266">
        <v>0</v>
      </c>
      <c r="E8266">
        <v>0</v>
      </c>
      <c r="F8266">
        <v>0</v>
      </c>
      <c r="G8266" t="s">
        <v>22583</v>
      </c>
      <c r="K8266">
        <v>1.20300227594337E+18</v>
      </c>
      <c r="L8266" t="s">
        <v>22584</v>
      </c>
    </row>
    <row r="8267" spans="1:12" x14ac:dyDescent="0.2">
      <c r="A8267" s="1">
        <v>43805.725312499999</v>
      </c>
      <c r="B8267" t="s">
        <v>22585</v>
      </c>
      <c r="D8267">
        <v>0</v>
      </c>
      <c r="E8267">
        <v>0</v>
      </c>
      <c r="F8267">
        <v>0</v>
      </c>
      <c r="G8267" t="s">
        <v>22507</v>
      </c>
      <c r="K8267">
        <v>1.20300227520093E+18</v>
      </c>
      <c r="L8267" t="s">
        <v>22586</v>
      </c>
    </row>
    <row r="8268" spans="1:12" x14ac:dyDescent="0.2">
      <c r="A8268" s="1">
        <v>43805.725312499999</v>
      </c>
      <c r="B8268" t="s">
        <v>22587</v>
      </c>
      <c r="D8268">
        <v>0</v>
      </c>
      <c r="E8268">
        <v>0</v>
      </c>
      <c r="F8268">
        <v>0</v>
      </c>
      <c r="G8268" t="s">
        <v>22588</v>
      </c>
      <c r="K8268">
        <v>1.20300227230273E+18</v>
      </c>
      <c r="L8268" t="s">
        <v>22589</v>
      </c>
    </row>
    <row r="8269" spans="1:12" x14ac:dyDescent="0.2">
      <c r="A8269" s="1">
        <v>43805.725300925929</v>
      </c>
      <c r="B8269" t="s">
        <v>22590</v>
      </c>
      <c r="D8269">
        <v>0</v>
      </c>
      <c r="E8269">
        <v>0</v>
      </c>
      <c r="F8269">
        <v>0</v>
      </c>
      <c r="G8269" t="s">
        <v>22591</v>
      </c>
      <c r="K8269">
        <v>1.2030022705453299E+18</v>
      </c>
      <c r="L8269" t="s">
        <v>22592</v>
      </c>
    </row>
    <row r="8270" spans="1:12" x14ac:dyDescent="0.2">
      <c r="A8270" s="1">
        <v>43805.725300925929</v>
      </c>
      <c r="B8270" t="s">
        <v>22593</v>
      </c>
      <c r="D8270">
        <v>0</v>
      </c>
      <c r="E8270">
        <v>0</v>
      </c>
      <c r="F8270">
        <v>0</v>
      </c>
      <c r="G8270" t="s">
        <v>22594</v>
      </c>
      <c r="K8270">
        <v>1.2030022692451E+18</v>
      </c>
      <c r="L8270" t="s">
        <v>22595</v>
      </c>
    </row>
    <row r="8271" spans="1:12" x14ac:dyDescent="0.2">
      <c r="A8271" s="1">
        <v>43805.725300925929</v>
      </c>
      <c r="B8271" t="s">
        <v>22596</v>
      </c>
      <c r="D8271">
        <v>0</v>
      </c>
      <c r="E8271">
        <v>0</v>
      </c>
      <c r="F8271">
        <v>0</v>
      </c>
      <c r="G8271" t="s">
        <v>22597</v>
      </c>
      <c r="K8271">
        <v>1.2030022680539E+18</v>
      </c>
      <c r="L8271" t="s">
        <v>22598</v>
      </c>
    </row>
    <row r="8272" spans="1:12" x14ac:dyDescent="0.2">
      <c r="A8272" s="1">
        <v>43805.725300925929</v>
      </c>
      <c r="B8272" t="s">
        <v>22599</v>
      </c>
      <c r="D8272">
        <v>0</v>
      </c>
      <c r="E8272">
        <v>0</v>
      </c>
      <c r="F8272">
        <v>0</v>
      </c>
      <c r="G8272" t="s">
        <v>22518</v>
      </c>
      <c r="K8272">
        <v>1.2030022679909199E+18</v>
      </c>
      <c r="L8272" t="s">
        <v>22600</v>
      </c>
    </row>
    <row r="8273" spans="1:12" x14ac:dyDescent="0.2">
      <c r="A8273" s="1">
        <v>43805.725289351853</v>
      </c>
      <c r="B8273" t="s">
        <v>22601</v>
      </c>
      <c r="D8273">
        <v>0</v>
      </c>
      <c r="E8273">
        <v>0</v>
      </c>
      <c r="F8273">
        <v>0</v>
      </c>
      <c r="G8273" t="s">
        <v>22602</v>
      </c>
      <c r="K8273">
        <v>1.20300226534431E+18</v>
      </c>
      <c r="L8273" t="s">
        <v>22603</v>
      </c>
    </row>
    <row r="8274" spans="1:12" x14ac:dyDescent="0.2">
      <c r="A8274" s="1">
        <v>43805.725277777776</v>
      </c>
      <c r="B8274" t="s">
        <v>22604</v>
      </c>
      <c r="D8274">
        <v>0</v>
      </c>
      <c r="E8274">
        <v>0</v>
      </c>
      <c r="F8274">
        <v>0</v>
      </c>
      <c r="G8274" t="s">
        <v>22605</v>
      </c>
      <c r="K8274">
        <v>1.2030022635660001E+18</v>
      </c>
      <c r="L8274" t="s">
        <v>22606</v>
      </c>
    </row>
    <row r="8275" spans="1:12" x14ac:dyDescent="0.2">
      <c r="A8275" s="1">
        <v>43805.725277777776</v>
      </c>
      <c r="B8275" t="s">
        <v>22607</v>
      </c>
      <c r="D8275">
        <v>0</v>
      </c>
      <c r="E8275">
        <v>0</v>
      </c>
      <c r="F8275">
        <v>0</v>
      </c>
      <c r="G8275" t="s">
        <v>22608</v>
      </c>
      <c r="K8275">
        <v>1.20300226185891E+18</v>
      </c>
      <c r="L8275" t="s">
        <v>22609</v>
      </c>
    </row>
    <row r="8276" spans="1:12" x14ac:dyDescent="0.2">
      <c r="A8276" s="1">
        <v>43805.725277777776</v>
      </c>
      <c r="B8276" t="s">
        <v>22610</v>
      </c>
      <c r="D8276">
        <v>0</v>
      </c>
      <c r="E8276">
        <v>0</v>
      </c>
      <c r="F8276">
        <v>0</v>
      </c>
      <c r="G8276" t="s">
        <v>22611</v>
      </c>
      <c r="K8276">
        <v>1.2030022606802601E+18</v>
      </c>
      <c r="L8276" t="s">
        <v>22612</v>
      </c>
    </row>
    <row r="8277" spans="1:12" x14ac:dyDescent="0.2">
      <c r="A8277" s="1">
        <v>43805.725266203706</v>
      </c>
      <c r="B8277" t="s">
        <v>22613</v>
      </c>
      <c r="D8277">
        <v>0</v>
      </c>
      <c r="E8277">
        <v>0</v>
      </c>
      <c r="F8277">
        <v>0</v>
      </c>
      <c r="G8277" t="s">
        <v>22614</v>
      </c>
      <c r="K8277">
        <v>1.20300225837762E+18</v>
      </c>
      <c r="L8277" t="s">
        <v>22615</v>
      </c>
    </row>
    <row r="8278" spans="1:12" x14ac:dyDescent="0.2">
      <c r="A8278" s="1">
        <v>43805.725266203706</v>
      </c>
      <c r="B8278" t="s">
        <v>22616</v>
      </c>
      <c r="D8278">
        <v>0</v>
      </c>
      <c r="E8278">
        <v>0</v>
      </c>
      <c r="F8278">
        <v>0</v>
      </c>
      <c r="G8278" t="s">
        <v>22530</v>
      </c>
      <c r="K8278">
        <v>1.2030022583482199E+18</v>
      </c>
      <c r="L8278" t="s">
        <v>22617</v>
      </c>
    </row>
    <row r="8279" spans="1:12" x14ac:dyDescent="0.2">
      <c r="A8279" s="1">
        <v>43805.725266203706</v>
      </c>
      <c r="B8279" t="s">
        <v>22618</v>
      </c>
      <c r="D8279">
        <v>0</v>
      </c>
      <c r="E8279">
        <v>0</v>
      </c>
      <c r="F8279">
        <v>0</v>
      </c>
      <c r="G8279" t="s">
        <v>22619</v>
      </c>
      <c r="K8279">
        <v>1.2030022553493399E+18</v>
      </c>
      <c r="L8279" t="s">
        <v>22620</v>
      </c>
    </row>
    <row r="8280" spans="1:12" x14ac:dyDescent="0.2">
      <c r="A8280" s="1">
        <v>43805.725254629629</v>
      </c>
      <c r="B8280" t="s">
        <v>22621</v>
      </c>
      <c r="D8280">
        <v>0</v>
      </c>
      <c r="E8280">
        <v>0</v>
      </c>
      <c r="F8280">
        <v>0</v>
      </c>
      <c r="G8280" t="s">
        <v>22622</v>
      </c>
      <c r="K8280">
        <v>1.20300225415393E+18</v>
      </c>
      <c r="L8280" t="s">
        <v>22623</v>
      </c>
    </row>
    <row r="8281" spans="1:12" x14ac:dyDescent="0.2">
      <c r="A8281" s="1">
        <v>43805.725254629629</v>
      </c>
      <c r="B8281" t="s">
        <v>22624</v>
      </c>
      <c r="D8281">
        <v>0</v>
      </c>
      <c r="E8281">
        <v>0</v>
      </c>
      <c r="F8281">
        <v>0</v>
      </c>
      <c r="G8281" t="s">
        <v>22625</v>
      </c>
      <c r="K8281">
        <v>1.2030022534954199E+18</v>
      </c>
      <c r="L8281" t="s">
        <v>22626</v>
      </c>
    </row>
    <row r="8282" spans="1:12" x14ac:dyDescent="0.2">
      <c r="A8282" s="1">
        <v>43805.725243055553</v>
      </c>
      <c r="B8282" t="s">
        <v>22627</v>
      </c>
      <c r="D8282">
        <v>0</v>
      </c>
      <c r="E8282">
        <v>0</v>
      </c>
      <c r="F8282">
        <v>0</v>
      </c>
      <c r="G8282" t="s">
        <v>22628</v>
      </c>
      <c r="K8282">
        <v>1.2030022483658199E+18</v>
      </c>
      <c r="L8282" t="s">
        <v>22629</v>
      </c>
    </row>
    <row r="8283" spans="1:12" x14ac:dyDescent="0.2">
      <c r="A8283" s="1">
        <v>43805.725243055553</v>
      </c>
      <c r="B8283" t="s">
        <v>22630</v>
      </c>
      <c r="D8283">
        <v>0</v>
      </c>
      <c r="E8283">
        <v>0</v>
      </c>
      <c r="F8283">
        <v>0</v>
      </c>
      <c r="G8283" t="s">
        <v>22631</v>
      </c>
      <c r="K8283">
        <v>1.20300224825677E+18</v>
      </c>
      <c r="L8283" t="s">
        <v>22632</v>
      </c>
    </row>
    <row r="8284" spans="1:12" x14ac:dyDescent="0.2">
      <c r="A8284" s="1">
        <v>43805.725243055553</v>
      </c>
      <c r="B8284" t="s">
        <v>22633</v>
      </c>
      <c r="D8284">
        <v>0</v>
      </c>
      <c r="E8284">
        <v>0</v>
      </c>
      <c r="F8284">
        <v>0</v>
      </c>
      <c r="G8284" t="s">
        <v>22634</v>
      </c>
      <c r="K8284">
        <v>1.2030022475520901E+18</v>
      </c>
      <c r="L8284" t="s">
        <v>22635</v>
      </c>
    </row>
    <row r="8285" spans="1:12" x14ac:dyDescent="0.2">
      <c r="A8285" s="1">
        <v>43805.725231481483</v>
      </c>
      <c r="B8285" t="s">
        <v>22636</v>
      </c>
      <c r="D8285">
        <v>0</v>
      </c>
      <c r="E8285">
        <v>0</v>
      </c>
      <c r="F8285">
        <v>0</v>
      </c>
      <c r="G8285" t="s">
        <v>22538</v>
      </c>
      <c r="K8285">
        <v>1.2030022466587699E+18</v>
      </c>
      <c r="L8285" t="s">
        <v>22637</v>
      </c>
    </row>
    <row r="8286" spans="1:12" x14ac:dyDescent="0.2">
      <c r="A8286" s="1">
        <v>43805.725231481483</v>
      </c>
      <c r="B8286" t="s">
        <v>22638</v>
      </c>
      <c r="D8286">
        <v>0</v>
      </c>
      <c r="E8286">
        <v>0</v>
      </c>
      <c r="F8286">
        <v>0</v>
      </c>
      <c r="G8286" t="s">
        <v>22639</v>
      </c>
      <c r="K8286">
        <v>1.2030022466545001E+18</v>
      </c>
      <c r="L8286" t="s">
        <v>22640</v>
      </c>
    </row>
    <row r="8287" spans="1:12" x14ac:dyDescent="0.2">
      <c r="A8287" s="1">
        <v>43805.725219907406</v>
      </c>
      <c r="B8287" t="s">
        <v>22641</v>
      </c>
      <c r="D8287">
        <v>0</v>
      </c>
      <c r="E8287">
        <v>0</v>
      </c>
      <c r="F8287">
        <v>0</v>
      </c>
      <c r="G8287" t="s">
        <v>22642</v>
      </c>
      <c r="K8287">
        <v>1.2030022413864699E+18</v>
      </c>
      <c r="L8287" t="s">
        <v>22643</v>
      </c>
    </row>
    <row r="8288" spans="1:12" x14ac:dyDescent="0.2">
      <c r="A8288" s="1">
        <v>43805.725219907406</v>
      </c>
      <c r="B8288" t="s">
        <v>22644</v>
      </c>
      <c r="D8288">
        <v>0</v>
      </c>
      <c r="E8288">
        <v>0</v>
      </c>
      <c r="F8288">
        <v>0</v>
      </c>
      <c r="G8288" t="s">
        <v>22645</v>
      </c>
      <c r="K8288">
        <v>1.2030022398052101E+18</v>
      </c>
      <c r="L8288" t="s">
        <v>22646</v>
      </c>
    </row>
    <row r="8289" spans="1:12" x14ac:dyDescent="0.2">
      <c r="A8289" s="1">
        <v>43805.725219907406</v>
      </c>
      <c r="B8289" t="s">
        <v>22647</v>
      </c>
      <c r="D8289">
        <v>0</v>
      </c>
      <c r="E8289">
        <v>0</v>
      </c>
      <c r="F8289">
        <v>0</v>
      </c>
      <c r="G8289" t="s">
        <v>22648</v>
      </c>
      <c r="K8289">
        <v>1.20300223972558E+18</v>
      </c>
      <c r="L8289" t="s">
        <v>22649</v>
      </c>
    </row>
    <row r="8290" spans="1:12" x14ac:dyDescent="0.2">
      <c r="A8290" s="1">
        <v>43805.725219907406</v>
      </c>
      <c r="B8290" t="s">
        <v>22650</v>
      </c>
      <c r="D8290">
        <v>0</v>
      </c>
      <c r="E8290">
        <v>0</v>
      </c>
      <c r="F8290">
        <v>0</v>
      </c>
      <c r="G8290" t="s">
        <v>21976</v>
      </c>
      <c r="K8290">
        <v>1.20300223972131E+18</v>
      </c>
      <c r="L8290" t="s">
        <v>22651</v>
      </c>
    </row>
    <row r="8291" spans="1:12" x14ac:dyDescent="0.2">
      <c r="A8291" s="1">
        <v>43805.725219907406</v>
      </c>
      <c r="B8291" t="s">
        <v>22652</v>
      </c>
      <c r="D8291">
        <v>0</v>
      </c>
      <c r="E8291">
        <v>0</v>
      </c>
      <c r="F8291">
        <v>0</v>
      </c>
      <c r="G8291" t="s">
        <v>22553</v>
      </c>
      <c r="K8291">
        <v>1.2030022385469801E+18</v>
      </c>
      <c r="L8291" t="s">
        <v>22653</v>
      </c>
    </row>
    <row r="8292" spans="1:12" x14ac:dyDescent="0.2">
      <c r="A8292" s="1">
        <v>43805.725208333337</v>
      </c>
      <c r="B8292" t="s">
        <v>22654</v>
      </c>
      <c r="D8292">
        <v>0</v>
      </c>
      <c r="E8292">
        <v>0</v>
      </c>
      <c r="F8292">
        <v>0</v>
      </c>
      <c r="G8292" t="s">
        <v>22583</v>
      </c>
      <c r="K8292">
        <v>1.2030022343400801E+18</v>
      </c>
      <c r="L8292" t="s">
        <v>22655</v>
      </c>
    </row>
    <row r="8293" spans="1:12" x14ac:dyDescent="0.2">
      <c r="A8293" s="1">
        <v>43805.72519675926</v>
      </c>
      <c r="B8293" t="s">
        <v>22656</v>
      </c>
      <c r="D8293">
        <v>0</v>
      </c>
      <c r="E8293">
        <v>0</v>
      </c>
      <c r="F8293">
        <v>0</v>
      </c>
      <c r="G8293" t="s">
        <v>21818</v>
      </c>
      <c r="K8293">
        <v>1.20300223282176E+18</v>
      </c>
      <c r="L8293" t="s">
        <v>22657</v>
      </c>
    </row>
    <row r="8294" spans="1:12" x14ac:dyDescent="0.2">
      <c r="A8294" s="1">
        <v>43805.72519675926</v>
      </c>
      <c r="B8294" t="s">
        <v>22658</v>
      </c>
      <c r="D8294">
        <v>0</v>
      </c>
      <c r="E8294">
        <v>0</v>
      </c>
      <c r="F8294">
        <v>0</v>
      </c>
      <c r="G8294" t="s">
        <v>22659</v>
      </c>
      <c r="K8294">
        <v>1.2030022323686899E+18</v>
      </c>
      <c r="L8294" t="s">
        <v>22660</v>
      </c>
    </row>
    <row r="8295" spans="1:12" x14ac:dyDescent="0.2">
      <c r="A8295" s="1">
        <v>43805.72519675926</v>
      </c>
      <c r="B8295" t="s">
        <v>22661</v>
      </c>
      <c r="D8295">
        <v>0</v>
      </c>
      <c r="E8295">
        <v>0</v>
      </c>
      <c r="F8295">
        <v>0</v>
      </c>
      <c r="G8295" t="s">
        <v>22662</v>
      </c>
      <c r="K8295">
        <v>1.20300223173536E+18</v>
      </c>
      <c r="L8295" t="s">
        <v>22663</v>
      </c>
    </row>
    <row r="8296" spans="1:12" x14ac:dyDescent="0.2">
      <c r="A8296" s="1">
        <v>43805.72519675926</v>
      </c>
      <c r="B8296" t="s">
        <v>22664</v>
      </c>
      <c r="D8296">
        <v>0</v>
      </c>
      <c r="E8296">
        <v>0</v>
      </c>
      <c r="F8296">
        <v>0</v>
      </c>
      <c r="G8296" t="s">
        <v>22566</v>
      </c>
      <c r="K8296">
        <v>1.2030022304602801E+18</v>
      </c>
      <c r="L8296" t="s">
        <v>22665</v>
      </c>
    </row>
    <row r="8297" spans="1:12" x14ac:dyDescent="0.2">
      <c r="A8297" s="1">
        <v>43805.72519675926</v>
      </c>
      <c r="B8297" t="s">
        <v>22666</v>
      </c>
      <c r="D8297">
        <v>0</v>
      </c>
      <c r="E8297">
        <v>0</v>
      </c>
      <c r="F8297">
        <v>0</v>
      </c>
      <c r="G8297" t="s">
        <v>22667</v>
      </c>
      <c r="K8297">
        <v>1.20300223043519E+18</v>
      </c>
      <c r="L8297" t="s">
        <v>22668</v>
      </c>
    </row>
    <row r="8298" spans="1:12" x14ac:dyDescent="0.2">
      <c r="A8298" s="1">
        <v>43805.725185185183</v>
      </c>
      <c r="B8298" t="s">
        <v>22669</v>
      </c>
      <c r="D8298">
        <v>0</v>
      </c>
      <c r="E8298">
        <v>0</v>
      </c>
      <c r="F8298">
        <v>0</v>
      </c>
      <c r="G8298" t="s">
        <v>22670</v>
      </c>
      <c r="K8298">
        <v>1.2030022268699599E+18</v>
      </c>
      <c r="L8298" t="s">
        <v>22671</v>
      </c>
    </row>
    <row r="8299" spans="1:12" x14ac:dyDescent="0.2">
      <c r="A8299" s="1">
        <v>43805.725173611114</v>
      </c>
      <c r="B8299" t="s">
        <v>22672</v>
      </c>
      <c r="D8299">
        <v>0</v>
      </c>
      <c r="E8299">
        <v>0</v>
      </c>
      <c r="F8299">
        <v>0</v>
      </c>
      <c r="G8299" t="s">
        <v>22673</v>
      </c>
      <c r="K8299">
        <v>1.2030022232881001E+18</v>
      </c>
      <c r="L8299" t="s">
        <v>22674</v>
      </c>
    </row>
    <row r="8300" spans="1:12" x14ac:dyDescent="0.2">
      <c r="A8300" s="1">
        <v>43805.725173611114</v>
      </c>
      <c r="B8300" t="s">
        <v>22675</v>
      </c>
      <c r="D8300">
        <v>0</v>
      </c>
      <c r="E8300">
        <v>0</v>
      </c>
      <c r="F8300">
        <v>0</v>
      </c>
      <c r="G8300" t="s">
        <v>22676</v>
      </c>
      <c r="K8300">
        <v>1.20300222280573E+18</v>
      </c>
      <c r="L8300" t="s">
        <v>22677</v>
      </c>
    </row>
    <row r="8301" spans="1:12" x14ac:dyDescent="0.2">
      <c r="A8301" s="1">
        <v>43805.725173611114</v>
      </c>
      <c r="B8301" t="s">
        <v>22678</v>
      </c>
      <c r="D8301">
        <v>0</v>
      </c>
      <c r="E8301">
        <v>0</v>
      </c>
      <c r="F8301">
        <v>0</v>
      </c>
      <c r="G8301" t="s">
        <v>22679</v>
      </c>
      <c r="K8301">
        <v>1.2030022227889101E+18</v>
      </c>
      <c r="L8301" t="s">
        <v>22680</v>
      </c>
    </row>
    <row r="8302" spans="1:12" x14ac:dyDescent="0.2">
      <c r="A8302" s="1">
        <v>43805.725173611114</v>
      </c>
      <c r="B8302" t="s">
        <v>22681</v>
      </c>
      <c r="D8302">
        <v>0</v>
      </c>
      <c r="E8302">
        <v>0</v>
      </c>
      <c r="F8302">
        <v>0</v>
      </c>
      <c r="G8302" t="s">
        <v>22577</v>
      </c>
      <c r="K8302">
        <v>1.20300222191649E+18</v>
      </c>
      <c r="L8302" t="s">
        <v>22682</v>
      </c>
    </row>
    <row r="8303" spans="1:12" x14ac:dyDescent="0.2">
      <c r="A8303" s="1">
        <v>43805.72515046296</v>
      </c>
      <c r="B8303" t="s">
        <v>22683</v>
      </c>
      <c r="D8303">
        <v>0</v>
      </c>
      <c r="E8303">
        <v>0</v>
      </c>
      <c r="F8303">
        <v>0</v>
      </c>
      <c r="G8303" t="s">
        <v>22684</v>
      </c>
      <c r="K8303">
        <v>1.2030022167533599E+18</v>
      </c>
      <c r="L8303" t="s">
        <v>22685</v>
      </c>
    </row>
    <row r="8304" spans="1:12" x14ac:dyDescent="0.2">
      <c r="A8304" s="1">
        <v>43805.72515046296</v>
      </c>
      <c r="B8304" t="s">
        <v>22686</v>
      </c>
      <c r="D8304">
        <v>0</v>
      </c>
      <c r="E8304">
        <v>0</v>
      </c>
      <c r="F8304">
        <v>0</v>
      </c>
      <c r="G8304" t="s">
        <v>22687</v>
      </c>
      <c r="K8304">
        <v>1.2030022148030001E+18</v>
      </c>
      <c r="L8304" t="s">
        <v>22688</v>
      </c>
    </row>
    <row r="8305" spans="1:12" x14ac:dyDescent="0.2">
      <c r="A8305" s="1">
        <v>43805.72515046296</v>
      </c>
      <c r="B8305" t="s">
        <v>22689</v>
      </c>
      <c r="D8305">
        <v>0</v>
      </c>
      <c r="E8305">
        <v>0</v>
      </c>
      <c r="F8305">
        <v>0</v>
      </c>
      <c r="G8305" t="s">
        <v>22033</v>
      </c>
      <c r="K8305">
        <v>1.20300221463106E+18</v>
      </c>
      <c r="L8305" t="s">
        <v>22690</v>
      </c>
    </row>
    <row r="8306" spans="1:12" x14ac:dyDescent="0.2">
      <c r="A8306" s="1">
        <v>43805.72515046296</v>
      </c>
      <c r="B8306" t="s">
        <v>22691</v>
      </c>
      <c r="D8306">
        <v>0</v>
      </c>
      <c r="E8306">
        <v>0</v>
      </c>
      <c r="F8306">
        <v>0</v>
      </c>
      <c r="G8306" t="s">
        <v>22591</v>
      </c>
      <c r="K8306">
        <v>1.20300221450096E+18</v>
      </c>
      <c r="L8306" t="s">
        <v>22692</v>
      </c>
    </row>
    <row r="8307" spans="1:12" x14ac:dyDescent="0.2">
      <c r="A8307" s="1">
        <v>43805.72515046296</v>
      </c>
      <c r="B8307" t="s">
        <v>22693</v>
      </c>
      <c r="D8307">
        <v>0</v>
      </c>
      <c r="E8307">
        <v>0</v>
      </c>
      <c r="F8307">
        <v>0</v>
      </c>
      <c r="G8307" t="s">
        <v>22694</v>
      </c>
      <c r="K8307">
        <v>1.2030022144086999E+18</v>
      </c>
      <c r="L8307" t="s">
        <v>22695</v>
      </c>
    </row>
    <row r="8308" spans="1:12" x14ac:dyDescent="0.2">
      <c r="A8308" s="1">
        <v>43805.725138888891</v>
      </c>
      <c r="B8308" t="s">
        <v>22696</v>
      </c>
      <c r="D8308">
        <v>0</v>
      </c>
      <c r="E8308">
        <v>0</v>
      </c>
      <c r="F8308">
        <v>0</v>
      </c>
      <c r="G8308" t="s">
        <v>22667</v>
      </c>
      <c r="K8308">
        <v>1.20300220921614E+18</v>
      </c>
      <c r="L8308" t="s">
        <v>22697</v>
      </c>
    </row>
    <row r="8309" spans="1:12" x14ac:dyDescent="0.2">
      <c r="A8309" s="1">
        <v>43805.725127314814</v>
      </c>
      <c r="B8309" t="s">
        <v>22698</v>
      </c>
      <c r="D8309">
        <v>0</v>
      </c>
      <c r="E8309">
        <v>0</v>
      </c>
      <c r="F8309">
        <v>0</v>
      </c>
      <c r="G8309" t="s">
        <v>22605</v>
      </c>
      <c r="K8309">
        <v>1.2030022079075899E+18</v>
      </c>
      <c r="L8309" t="s">
        <v>22699</v>
      </c>
    </row>
    <row r="8310" spans="1:12" x14ac:dyDescent="0.2">
      <c r="A8310" s="1">
        <v>43805.725127314814</v>
      </c>
      <c r="B8310" t="s">
        <v>22700</v>
      </c>
      <c r="D8310">
        <v>0</v>
      </c>
      <c r="E8310">
        <v>0</v>
      </c>
      <c r="F8310">
        <v>0</v>
      </c>
      <c r="G8310" t="s">
        <v>22222</v>
      </c>
      <c r="K8310">
        <v>1.20300220763075E+18</v>
      </c>
      <c r="L8310" t="s">
        <v>22701</v>
      </c>
    </row>
    <row r="8311" spans="1:12" x14ac:dyDescent="0.2">
      <c r="A8311" s="1">
        <v>43805.725127314814</v>
      </c>
      <c r="B8311" t="s">
        <v>22702</v>
      </c>
      <c r="D8311">
        <v>0</v>
      </c>
      <c r="E8311">
        <v>0</v>
      </c>
      <c r="F8311">
        <v>0</v>
      </c>
      <c r="G8311" t="s">
        <v>22703</v>
      </c>
      <c r="K8311">
        <v>1.2030022068086899E+18</v>
      </c>
      <c r="L8311" t="s">
        <v>22704</v>
      </c>
    </row>
    <row r="8312" spans="1:12" x14ac:dyDescent="0.2">
      <c r="A8312" s="1">
        <v>43805.725115740737</v>
      </c>
      <c r="B8312">
        <v>5954746545</v>
      </c>
      <c r="D8312">
        <v>0</v>
      </c>
      <c r="E8312">
        <v>0</v>
      </c>
      <c r="F8312">
        <v>0</v>
      </c>
      <c r="G8312" t="s">
        <v>22705</v>
      </c>
      <c r="K8312">
        <v>1.2030022022494001E+18</v>
      </c>
      <c r="L8312" t="s">
        <v>22706</v>
      </c>
    </row>
    <row r="8313" spans="1:12" x14ac:dyDescent="0.2">
      <c r="A8313" s="1">
        <v>43805.725115740737</v>
      </c>
      <c r="B8313" t="s">
        <v>22707</v>
      </c>
      <c r="D8313">
        <v>0</v>
      </c>
      <c r="E8313">
        <v>0</v>
      </c>
      <c r="F8313">
        <v>0</v>
      </c>
      <c r="G8313" t="s">
        <v>22619</v>
      </c>
      <c r="K8313">
        <v>1.2030022007395E+18</v>
      </c>
      <c r="L8313" t="s">
        <v>22708</v>
      </c>
    </row>
    <row r="8314" spans="1:12" x14ac:dyDescent="0.2">
      <c r="A8314" s="1">
        <v>43805.725104166668</v>
      </c>
      <c r="B8314" t="s">
        <v>22709</v>
      </c>
      <c r="D8314">
        <v>0</v>
      </c>
      <c r="E8314">
        <v>0</v>
      </c>
      <c r="F8314">
        <v>0</v>
      </c>
      <c r="G8314" t="s">
        <v>22710</v>
      </c>
      <c r="K8314">
        <v>1.2030021998586501E+18</v>
      </c>
      <c r="L8314" t="s">
        <v>22711</v>
      </c>
    </row>
    <row r="8315" spans="1:12" x14ac:dyDescent="0.2">
      <c r="A8315" s="1">
        <v>43805.725104166668</v>
      </c>
      <c r="B8315" t="s">
        <v>22712</v>
      </c>
      <c r="D8315">
        <v>0</v>
      </c>
      <c r="E8315">
        <v>0</v>
      </c>
      <c r="F8315">
        <v>0</v>
      </c>
      <c r="G8315" t="s">
        <v>22713</v>
      </c>
      <c r="K8315">
        <v>1.20300219946862E+18</v>
      </c>
      <c r="L8315" t="s">
        <v>22714</v>
      </c>
    </row>
    <row r="8316" spans="1:12" x14ac:dyDescent="0.2">
      <c r="A8316" s="1">
        <v>43805.725092592591</v>
      </c>
      <c r="B8316" t="s">
        <v>22715</v>
      </c>
      <c r="D8316">
        <v>0</v>
      </c>
      <c r="E8316">
        <v>0</v>
      </c>
      <c r="F8316">
        <v>0</v>
      </c>
      <c r="G8316" t="s">
        <v>22716</v>
      </c>
      <c r="K8316">
        <v>1.20300219612991E+18</v>
      </c>
      <c r="L8316" t="s">
        <v>22717</v>
      </c>
    </row>
    <row r="8317" spans="1:12" x14ac:dyDescent="0.2">
      <c r="A8317" s="1">
        <v>43805.725092592591</v>
      </c>
      <c r="B8317" t="s">
        <v>22718</v>
      </c>
      <c r="D8317">
        <v>0</v>
      </c>
      <c r="E8317">
        <v>0</v>
      </c>
      <c r="F8317">
        <v>0</v>
      </c>
      <c r="G8317" t="s">
        <v>22631</v>
      </c>
      <c r="K8317">
        <v>1.2030021937434299E+18</v>
      </c>
      <c r="L8317" t="s">
        <v>22719</v>
      </c>
    </row>
    <row r="8318" spans="1:12" x14ac:dyDescent="0.2">
      <c r="A8318" s="1">
        <v>43805.725092592591</v>
      </c>
      <c r="B8318" t="s">
        <v>22720</v>
      </c>
      <c r="D8318">
        <v>0</v>
      </c>
      <c r="E8318">
        <v>0</v>
      </c>
      <c r="F8318">
        <v>0</v>
      </c>
      <c r="G8318" t="s">
        <v>22160</v>
      </c>
      <c r="K8318">
        <v>1.2030021929548401E+18</v>
      </c>
      <c r="L8318" t="s">
        <v>22721</v>
      </c>
    </row>
    <row r="8319" spans="1:12" x14ac:dyDescent="0.2">
      <c r="A8319" s="1">
        <v>43805.725081018521</v>
      </c>
      <c r="B8319" t="s">
        <v>22722</v>
      </c>
      <c r="D8319">
        <v>0</v>
      </c>
      <c r="E8319">
        <v>0</v>
      </c>
      <c r="F8319">
        <v>0</v>
      </c>
      <c r="G8319" t="s">
        <v>22723</v>
      </c>
      <c r="K8319">
        <v>1.2030021908158001E+18</v>
      </c>
      <c r="L8319" t="s">
        <v>22724</v>
      </c>
    </row>
    <row r="8320" spans="1:12" x14ac:dyDescent="0.2">
      <c r="A8320" s="1">
        <v>43805.725081018521</v>
      </c>
      <c r="B8320" t="s">
        <v>22725</v>
      </c>
      <c r="D8320">
        <v>0</v>
      </c>
      <c r="E8320">
        <v>0</v>
      </c>
      <c r="F8320">
        <v>0</v>
      </c>
      <c r="G8320" t="s">
        <v>22726</v>
      </c>
      <c r="K8320">
        <v>1.20300218931005E+18</v>
      </c>
      <c r="L8320" t="s">
        <v>22727</v>
      </c>
    </row>
    <row r="8321" spans="1:12" x14ac:dyDescent="0.2">
      <c r="A8321" s="1">
        <v>43805.725069444445</v>
      </c>
      <c r="B8321" t="s">
        <v>22728</v>
      </c>
      <c r="D8321">
        <v>0</v>
      </c>
      <c r="E8321">
        <v>0</v>
      </c>
      <c r="F8321">
        <v>0</v>
      </c>
      <c r="G8321" t="s">
        <v>22648</v>
      </c>
      <c r="K8321">
        <v>1.2030021860426299E+18</v>
      </c>
      <c r="L8321" t="s">
        <v>22729</v>
      </c>
    </row>
    <row r="8322" spans="1:12" x14ac:dyDescent="0.2">
      <c r="A8322" s="1">
        <v>43805.725069444445</v>
      </c>
      <c r="B8322" t="s">
        <v>22730</v>
      </c>
      <c r="D8322">
        <v>0</v>
      </c>
      <c r="E8322">
        <v>0</v>
      </c>
      <c r="F8322">
        <v>0</v>
      </c>
      <c r="G8322" t="s">
        <v>22731</v>
      </c>
      <c r="K8322">
        <v>1.20300218479698E+18</v>
      </c>
      <c r="L8322" t="s">
        <v>22732</v>
      </c>
    </row>
    <row r="8323" spans="1:12" x14ac:dyDescent="0.2">
      <c r="A8323" s="1">
        <v>43805.725057870368</v>
      </c>
      <c r="B8323" t="s">
        <v>22733</v>
      </c>
      <c r="D8323">
        <v>0</v>
      </c>
      <c r="E8323">
        <v>0</v>
      </c>
      <c r="F8323">
        <v>0</v>
      </c>
      <c r="G8323" t="s">
        <v>22734</v>
      </c>
      <c r="K8323">
        <v>1.20300218223838E+18</v>
      </c>
      <c r="L8323" t="s">
        <v>22735</v>
      </c>
    </row>
    <row r="8324" spans="1:12" x14ac:dyDescent="0.2">
      <c r="A8324" s="1">
        <v>43805.725057870368</v>
      </c>
      <c r="B8324" t="s">
        <v>22736</v>
      </c>
      <c r="D8324">
        <v>0</v>
      </c>
      <c r="E8324">
        <v>0</v>
      </c>
      <c r="F8324">
        <v>0</v>
      </c>
      <c r="G8324" t="s">
        <v>22737</v>
      </c>
      <c r="K8324">
        <v>1.20300218069075E+18</v>
      </c>
      <c r="L8324" t="s">
        <v>22738</v>
      </c>
    </row>
    <row r="8325" spans="1:12" x14ac:dyDescent="0.2">
      <c r="A8325" s="1">
        <v>43805.725057870368</v>
      </c>
      <c r="B8325" t="s">
        <v>22739</v>
      </c>
      <c r="D8325">
        <v>0</v>
      </c>
      <c r="E8325">
        <v>0</v>
      </c>
      <c r="F8325">
        <v>0</v>
      </c>
      <c r="G8325" t="s">
        <v>22740</v>
      </c>
      <c r="K8325">
        <v>1.2030021804684001E+18</v>
      </c>
      <c r="L8325" t="s">
        <v>22741</v>
      </c>
    </row>
    <row r="8326" spans="1:12" x14ac:dyDescent="0.2">
      <c r="A8326" s="1">
        <v>43805.725046296298</v>
      </c>
      <c r="B8326" t="s">
        <v>22742</v>
      </c>
      <c r="D8326">
        <v>0</v>
      </c>
      <c r="E8326">
        <v>0</v>
      </c>
      <c r="F8326">
        <v>0</v>
      </c>
      <c r="G8326" t="s">
        <v>22662</v>
      </c>
      <c r="K8326">
        <v>1.20300217752402E+18</v>
      </c>
      <c r="L8326" t="s">
        <v>22743</v>
      </c>
    </row>
    <row r="8327" spans="1:12" x14ac:dyDescent="0.2">
      <c r="A8327" s="1">
        <v>43805.725034722222</v>
      </c>
      <c r="B8327" t="s">
        <v>22744</v>
      </c>
      <c r="D8327">
        <v>0</v>
      </c>
      <c r="E8327">
        <v>0</v>
      </c>
      <c r="F8327">
        <v>0</v>
      </c>
      <c r="G8327" t="s">
        <v>22745</v>
      </c>
      <c r="K8327">
        <v>1.20300217492353E+18</v>
      </c>
      <c r="L8327" t="s">
        <v>22746</v>
      </c>
    </row>
    <row r="8328" spans="1:12" x14ac:dyDescent="0.2">
      <c r="A8328" s="1">
        <v>43805.725034722222</v>
      </c>
      <c r="B8328" t="s">
        <v>22747</v>
      </c>
      <c r="D8328">
        <v>0</v>
      </c>
      <c r="E8328">
        <v>0</v>
      </c>
      <c r="F8328">
        <v>0</v>
      </c>
      <c r="G8328" t="s">
        <v>22748</v>
      </c>
      <c r="K8328">
        <v>1.20300217351422E+18</v>
      </c>
      <c r="L8328" t="s">
        <v>22749</v>
      </c>
    </row>
    <row r="8329" spans="1:12" x14ac:dyDescent="0.2">
      <c r="A8329" s="1">
        <v>43805.725023148145</v>
      </c>
      <c r="B8329" t="s">
        <v>22750</v>
      </c>
      <c r="D8329">
        <v>0</v>
      </c>
      <c r="E8329">
        <v>0</v>
      </c>
      <c r="F8329">
        <v>0</v>
      </c>
      <c r="G8329" t="s">
        <v>22751</v>
      </c>
      <c r="K8329">
        <v>1.2030021711612101E+18</v>
      </c>
      <c r="L8329" t="s">
        <v>22752</v>
      </c>
    </row>
    <row r="8330" spans="1:12" x14ac:dyDescent="0.2">
      <c r="A8330" s="1">
        <v>43805.725023148145</v>
      </c>
      <c r="B8330" t="s">
        <v>22753</v>
      </c>
      <c r="D8330">
        <v>0</v>
      </c>
      <c r="E8330">
        <v>0</v>
      </c>
      <c r="F8330">
        <v>0</v>
      </c>
      <c r="G8330" t="s">
        <v>22673</v>
      </c>
      <c r="K8330">
        <v>1.2030021701210399E+18</v>
      </c>
      <c r="L8330" t="s">
        <v>22754</v>
      </c>
    </row>
    <row r="8331" spans="1:12" x14ac:dyDescent="0.2">
      <c r="A8331" s="1">
        <v>43805.725023148145</v>
      </c>
      <c r="B8331" t="s">
        <v>22755</v>
      </c>
      <c r="D8331">
        <v>0</v>
      </c>
      <c r="E8331">
        <v>0</v>
      </c>
      <c r="F8331">
        <v>0</v>
      </c>
      <c r="G8331" t="s">
        <v>22756</v>
      </c>
      <c r="K8331">
        <v>1.20300216782255E+18</v>
      </c>
      <c r="L8331" t="s">
        <v>22757</v>
      </c>
    </row>
    <row r="8332" spans="1:12" x14ac:dyDescent="0.2">
      <c r="A8332" s="1">
        <v>43805.725011574075</v>
      </c>
      <c r="B8332" t="s">
        <v>22758</v>
      </c>
      <c r="D8332">
        <v>0</v>
      </c>
      <c r="E8332">
        <v>0</v>
      </c>
      <c r="F8332">
        <v>0</v>
      </c>
      <c r="G8332" t="s">
        <v>21829</v>
      </c>
      <c r="K8332">
        <v>1.2030021666984801E+18</v>
      </c>
      <c r="L8332" t="s">
        <v>22759</v>
      </c>
    </row>
    <row r="8333" spans="1:12" x14ac:dyDescent="0.2">
      <c r="A8333" s="1">
        <v>43805.725011574075</v>
      </c>
      <c r="B8333" t="s">
        <v>22760</v>
      </c>
      <c r="D8333">
        <v>0</v>
      </c>
      <c r="E8333">
        <v>0</v>
      </c>
      <c r="F8333">
        <v>0</v>
      </c>
      <c r="G8333" t="s">
        <v>22761</v>
      </c>
      <c r="K8333">
        <v>1.20300216652657E+18</v>
      </c>
      <c r="L8333" t="s">
        <v>22762</v>
      </c>
    </row>
    <row r="8334" spans="1:12" x14ac:dyDescent="0.2">
      <c r="A8334" s="1">
        <v>43805.724999999999</v>
      </c>
      <c r="B8334" t="s">
        <v>22763</v>
      </c>
      <c r="D8334">
        <v>0</v>
      </c>
      <c r="E8334">
        <v>0</v>
      </c>
      <c r="F8334">
        <v>0</v>
      </c>
      <c r="G8334" t="s">
        <v>22687</v>
      </c>
      <c r="K8334">
        <v>1.20300216177443E+18</v>
      </c>
      <c r="L8334" t="s">
        <v>22764</v>
      </c>
    </row>
    <row r="8335" spans="1:12" x14ac:dyDescent="0.2">
      <c r="A8335" s="1">
        <v>43805.724999999999</v>
      </c>
      <c r="B8335" t="s">
        <v>22765</v>
      </c>
      <c r="D8335">
        <v>0</v>
      </c>
      <c r="E8335">
        <v>0</v>
      </c>
      <c r="F8335">
        <v>0</v>
      </c>
      <c r="G8335" t="s">
        <v>22766</v>
      </c>
      <c r="K8335">
        <v>1.20300216060835E+18</v>
      </c>
      <c r="L8335" t="s">
        <v>22767</v>
      </c>
    </row>
    <row r="8336" spans="1:12" x14ac:dyDescent="0.2">
      <c r="A8336" s="1">
        <v>43805.724999999999</v>
      </c>
      <c r="B8336" t="s">
        <v>22768</v>
      </c>
      <c r="D8336">
        <v>0</v>
      </c>
      <c r="E8336">
        <v>0</v>
      </c>
      <c r="F8336">
        <v>0</v>
      </c>
      <c r="G8336" t="s">
        <v>22769</v>
      </c>
      <c r="K8336">
        <v>1.20300215968141E+18</v>
      </c>
      <c r="L8336" t="s">
        <v>22770</v>
      </c>
    </row>
    <row r="8337" spans="1:12" x14ac:dyDescent="0.2">
      <c r="A8337" s="1">
        <v>43805.724999999999</v>
      </c>
      <c r="B8337" t="s">
        <v>22771</v>
      </c>
      <c r="D8337">
        <v>0</v>
      </c>
      <c r="E8337">
        <v>0</v>
      </c>
      <c r="F8337">
        <v>0</v>
      </c>
      <c r="G8337" t="s">
        <v>22772</v>
      </c>
      <c r="K8337">
        <v>1.2030021591822899E+18</v>
      </c>
      <c r="L8337" t="s">
        <v>22773</v>
      </c>
    </row>
    <row r="8338" spans="1:12" x14ac:dyDescent="0.2">
      <c r="A8338" s="1">
        <v>43805.724988425929</v>
      </c>
      <c r="B8338" t="s">
        <v>22774</v>
      </c>
      <c r="D8338">
        <v>0</v>
      </c>
      <c r="E8338">
        <v>0</v>
      </c>
      <c r="F8338">
        <v>0</v>
      </c>
      <c r="G8338" t="s">
        <v>22775</v>
      </c>
      <c r="K8338">
        <v>1.2030021559149399E+18</v>
      </c>
      <c r="L8338" t="s">
        <v>22776</v>
      </c>
    </row>
    <row r="8339" spans="1:12" x14ac:dyDescent="0.2">
      <c r="A8339" s="1">
        <v>43805.724976851852</v>
      </c>
      <c r="B8339" t="s">
        <v>22777</v>
      </c>
      <c r="D8339">
        <v>0</v>
      </c>
      <c r="E8339">
        <v>0</v>
      </c>
      <c r="F8339">
        <v>0</v>
      </c>
      <c r="G8339" t="s">
        <v>22441</v>
      </c>
      <c r="K8339">
        <v>1.20300215260562E+18</v>
      </c>
      <c r="L8339" t="s">
        <v>22778</v>
      </c>
    </row>
    <row r="8340" spans="1:12" x14ac:dyDescent="0.2">
      <c r="A8340" s="1">
        <v>43805.724976851852</v>
      </c>
      <c r="B8340" t="s">
        <v>22779</v>
      </c>
      <c r="D8340">
        <v>0</v>
      </c>
      <c r="E8340">
        <v>0</v>
      </c>
      <c r="F8340">
        <v>0</v>
      </c>
      <c r="G8340" t="s">
        <v>22780</v>
      </c>
      <c r="K8340">
        <v>1.2030021523623601E+18</v>
      </c>
      <c r="L8340" t="s">
        <v>22781</v>
      </c>
    </row>
    <row r="8341" spans="1:12" x14ac:dyDescent="0.2">
      <c r="A8341" s="1">
        <v>43805.724976851852</v>
      </c>
      <c r="B8341" t="s">
        <v>22782</v>
      </c>
      <c r="D8341">
        <v>0</v>
      </c>
      <c r="E8341">
        <v>0</v>
      </c>
      <c r="F8341">
        <v>0</v>
      </c>
      <c r="G8341" t="s">
        <v>22783</v>
      </c>
      <c r="K8341">
        <v>1.2030021510160499E+18</v>
      </c>
      <c r="L8341" t="s">
        <v>22784</v>
      </c>
    </row>
    <row r="8342" spans="1:12" x14ac:dyDescent="0.2">
      <c r="A8342" s="1">
        <v>43805.724965277775</v>
      </c>
      <c r="B8342" t="s">
        <v>22785</v>
      </c>
      <c r="D8342">
        <v>0</v>
      </c>
      <c r="E8342">
        <v>0</v>
      </c>
      <c r="F8342">
        <v>0</v>
      </c>
      <c r="G8342" t="s">
        <v>22786</v>
      </c>
      <c r="K8342">
        <v>1.2030021486420201E+18</v>
      </c>
      <c r="L8342" t="s">
        <v>22787</v>
      </c>
    </row>
    <row r="8343" spans="1:12" x14ac:dyDescent="0.2">
      <c r="A8343" s="1">
        <v>43805.724965277775</v>
      </c>
      <c r="B8343" t="s">
        <v>22788</v>
      </c>
      <c r="D8343">
        <v>0</v>
      </c>
      <c r="E8343">
        <v>0</v>
      </c>
      <c r="F8343">
        <v>0</v>
      </c>
      <c r="G8343" t="s">
        <v>22789</v>
      </c>
      <c r="K8343">
        <v>1.2030021475053499E+18</v>
      </c>
      <c r="L8343" t="s">
        <v>22790</v>
      </c>
    </row>
    <row r="8344" spans="1:12" x14ac:dyDescent="0.2">
      <c r="A8344" s="1">
        <v>43805.724953703706</v>
      </c>
      <c r="B8344" t="s">
        <v>22791</v>
      </c>
      <c r="D8344">
        <v>0</v>
      </c>
      <c r="E8344">
        <v>0</v>
      </c>
      <c r="F8344">
        <v>0</v>
      </c>
      <c r="G8344" t="s">
        <v>22716</v>
      </c>
      <c r="K8344">
        <v>1.20300214385215E+18</v>
      </c>
      <c r="L8344" t="s">
        <v>22792</v>
      </c>
    </row>
    <row r="8345" spans="1:12" x14ac:dyDescent="0.2">
      <c r="A8345" s="1">
        <v>43805.724942129629</v>
      </c>
      <c r="B8345" t="s">
        <v>22793</v>
      </c>
      <c r="D8345">
        <v>0</v>
      </c>
      <c r="E8345">
        <v>0</v>
      </c>
      <c r="F8345">
        <v>0</v>
      </c>
      <c r="G8345" t="s">
        <v>21855</v>
      </c>
      <c r="K8345">
        <v>1.20300214070643E+18</v>
      </c>
      <c r="L8345" t="s">
        <v>22794</v>
      </c>
    </row>
    <row r="8346" spans="1:12" x14ac:dyDescent="0.2">
      <c r="A8346" s="1">
        <v>43805.724942129629</v>
      </c>
      <c r="B8346" t="s">
        <v>22795</v>
      </c>
      <c r="D8346">
        <v>0</v>
      </c>
      <c r="E8346">
        <v>0</v>
      </c>
      <c r="F8346">
        <v>0</v>
      </c>
      <c r="G8346" t="s">
        <v>22796</v>
      </c>
      <c r="K8346">
        <v>1.20300214061411E+18</v>
      </c>
      <c r="L8346" t="s">
        <v>22797</v>
      </c>
    </row>
    <row r="8347" spans="1:12" x14ac:dyDescent="0.2">
      <c r="A8347" s="1">
        <v>43805.724942129629</v>
      </c>
      <c r="B8347" t="s">
        <v>22798</v>
      </c>
      <c r="D8347">
        <v>0</v>
      </c>
      <c r="E8347">
        <v>0</v>
      </c>
      <c r="F8347">
        <v>0</v>
      </c>
      <c r="G8347" t="s">
        <v>22535</v>
      </c>
      <c r="K8347">
        <v>1.2030021381898399E+18</v>
      </c>
      <c r="L8347" t="s">
        <v>22799</v>
      </c>
    </row>
    <row r="8348" spans="1:12" x14ac:dyDescent="0.2">
      <c r="A8348" s="1">
        <v>43805.724930555552</v>
      </c>
      <c r="B8348" t="s">
        <v>22800</v>
      </c>
      <c r="D8348">
        <v>0</v>
      </c>
      <c r="E8348">
        <v>0</v>
      </c>
      <c r="F8348">
        <v>0</v>
      </c>
      <c r="G8348" t="s">
        <v>22726</v>
      </c>
      <c r="K8348">
        <v>1.2030021358116301E+18</v>
      </c>
      <c r="L8348" t="s">
        <v>22801</v>
      </c>
    </row>
    <row r="8349" spans="1:12" x14ac:dyDescent="0.2">
      <c r="A8349" s="1">
        <v>43805.724918981483</v>
      </c>
      <c r="B8349" t="s">
        <v>22802</v>
      </c>
      <c r="D8349">
        <v>0</v>
      </c>
      <c r="E8349">
        <v>0</v>
      </c>
      <c r="F8349">
        <v>0</v>
      </c>
      <c r="G8349" t="s">
        <v>22803</v>
      </c>
      <c r="K8349">
        <v>1.2030021325650601E+18</v>
      </c>
      <c r="L8349" t="s">
        <v>22804</v>
      </c>
    </row>
    <row r="8350" spans="1:12" x14ac:dyDescent="0.2">
      <c r="A8350" s="1">
        <v>43805.724918981483</v>
      </c>
      <c r="B8350" t="s">
        <v>22805</v>
      </c>
      <c r="D8350">
        <v>0</v>
      </c>
      <c r="E8350">
        <v>0</v>
      </c>
      <c r="F8350">
        <v>0</v>
      </c>
      <c r="G8350" t="s">
        <v>22806</v>
      </c>
      <c r="K8350">
        <v>1.203002132452E+18</v>
      </c>
      <c r="L8350" t="s">
        <v>22807</v>
      </c>
    </row>
    <row r="8351" spans="1:12" x14ac:dyDescent="0.2">
      <c r="A8351" s="1">
        <v>43805.724918981483</v>
      </c>
      <c r="B8351" t="s">
        <v>22808</v>
      </c>
      <c r="D8351">
        <v>0</v>
      </c>
      <c r="E8351">
        <v>0</v>
      </c>
      <c r="F8351">
        <v>0</v>
      </c>
      <c r="G8351" t="s">
        <v>22809</v>
      </c>
      <c r="K8351">
        <v>1.2030021319026099E+18</v>
      </c>
      <c r="L8351" t="s">
        <v>22810</v>
      </c>
    </row>
    <row r="8352" spans="1:12" x14ac:dyDescent="0.2">
      <c r="A8352" s="1">
        <v>43805.724918981483</v>
      </c>
      <c r="B8352" t="s">
        <v>22811</v>
      </c>
      <c r="D8352">
        <v>0</v>
      </c>
      <c r="E8352">
        <v>0</v>
      </c>
      <c r="F8352">
        <v>0</v>
      </c>
      <c r="G8352" t="s">
        <v>22812</v>
      </c>
      <c r="K8352">
        <v>1.20300213059811E+18</v>
      </c>
      <c r="L8352" t="s">
        <v>22813</v>
      </c>
    </row>
    <row r="8353" spans="1:12" x14ac:dyDescent="0.2">
      <c r="A8353" s="1">
        <v>43805.724895833337</v>
      </c>
      <c r="B8353" t="s">
        <v>22814</v>
      </c>
      <c r="D8353">
        <v>0</v>
      </c>
      <c r="E8353">
        <v>0</v>
      </c>
      <c r="F8353">
        <v>0</v>
      </c>
      <c r="G8353" t="s">
        <v>22815</v>
      </c>
      <c r="K8353">
        <v>1.20300212515394E+18</v>
      </c>
      <c r="L8353" t="s">
        <v>22816</v>
      </c>
    </row>
    <row r="8354" spans="1:12" x14ac:dyDescent="0.2">
      <c r="A8354" s="1">
        <v>43805.724895833337</v>
      </c>
      <c r="B8354" t="s">
        <v>22817</v>
      </c>
      <c r="D8354">
        <v>0</v>
      </c>
      <c r="E8354">
        <v>0</v>
      </c>
      <c r="F8354">
        <v>0</v>
      </c>
      <c r="G8354" t="s">
        <v>22818</v>
      </c>
      <c r="K8354">
        <v>1.2030021246336499E+18</v>
      </c>
      <c r="L8354" t="s">
        <v>22819</v>
      </c>
    </row>
    <row r="8355" spans="1:12" x14ac:dyDescent="0.2">
      <c r="A8355" s="1">
        <v>43805.724895833337</v>
      </c>
      <c r="B8355" t="s">
        <v>22820</v>
      </c>
      <c r="D8355">
        <v>0</v>
      </c>
      <c r="E8355">
        <v>0</v>
      </c>
      <c r="F8355">
        <v>0</v>
      </c>
      <c r="G8355" t="s">
        <v>22821</v>
      </c>
      <c r="K8355">
        <v>1.20300212433602E+18</v>
      </c>
      <c r="L8355" t="s">
        <v>22822</v>
      </c>
    </row>
    <row r="8356" spans="1:12" x14ac:dyDescent="0.2">
      <c r="A8356" s="1">
        <v>43805.724895833337</v>
      </c>
      <c r="B8356" t="s">
        <v>22823</v>
      </c>
      <c r="D8356">
        <v>0</v>
      </c>
      <c r="E8356">
        <v>0</v>
      </c>
      <c r="F8356">
        <v>0</v>
      </c>
      <c r="G8356" t="s">
        <v>22824</v>
      </c>
      <c r="K8356">
        <v>1.2030021233126001E+18</v>
      </c>
      <c r="L8356" t="s">
        <v>22825</v>
      </c>
    </row>
    <row r="8357" spans="1:12" x14ac:dyDescent="0.2">
      <c r="A8357" s="1">
        <v>43805.72488425926</v>
      </c>
      <c r="B8357" t="s">
        <v>22826</v>
      </c>
      <c r="D8357">
        <v>0</v>
      </c>
      <c r="E8357">
        <v>0</v>
      </c>
      <c r="F8357">
        <v>0</v>
      </c>
      <c r="G8357" t="s">
        <v>22745</v>
      </c>
      <c r="K8357">
        <v>1.2030021199320399E+18</v>
      </c>
      <c r="L8357" t="s">
        <v>22827</v>
      </c>
    </row>
    <row r="8358" spans="1:12" x14ac:dyDescent="0.2">
      <c r="A8358" s="1">
        <v>43805.724872685183</v>
      </c>
      <c r="B8358" t="s">
        <v>22828</v>
      </c>
      <c r="D8358">
        <v>0</v>
      </c>
      <c r="E8358">
        <v>0</v>
      </c>
      <c r="F8358">
        <v>0</v>
      </c>
      <c r="G8358" t="s">
        <v>22829</v>
      </c>
      <c r="K8358">
        <v>1.20300211580066E+18</v>
      </c>
      <c r="L8358" t="s">
        <v>22830</v>
      </c>
    </row>
    <row r="8359" spans="1:12" x14ac:dyDescent="0.2">
      <c r="A8359" s="1">
        <v>43805.724872685183</v>
      </c>
      <c r="B8359" t="s">
        <v>22831</v>
      </c>
      <c r="D8359">
        <v>0</v>
      </c>
      <c r="E8359">
        <v>0</v>
      </c>
      <c r="F8359">
        <v>0</v>
      </c>
      <c r="G8359" t="s">
        <v>22832</v>
      </c>
      <c r="K8359">
        <v>1.2030021157922099E+18</v>
      </c>
      <c r="L8359" t="s">
        <v>22833</v>
      </c>
    </row>
    <row r="8360" spans="1:12" x14ac:dyDescent="0.2">
      <c r="A8360" s="1">
        <v>43805.724872685183</v>
      </c>
      <c r="B8360" t="s">
        <v>22834</v>
      </c>
      <c r="D8360">
        <v>0</v>
      </c>
      <c r="E8360">
        <v>0</v>
      </c>
      <c r="F8360">
        <v>0</v>
      </c>
      <c r="G8360" t="s">
        <v>22835</v>
      </c>
      <c r="K8360">
        <v>1.20300211570418E+18</v>
      </c>
      <c r="L8360" t="s">
        <v>22836</v>
      </c>
    </row>
    <row r="8361" spans="1:12" x14ac:dyDescent="0.2">
      <c r="A8361" s="1">
        <v>43805.724872685183</v>
      </c>
      <c r="B8361" t="s">
        <v>22837</v>
      </c>
      <c r="D8361">
        <v>0</v>
      </c>
      <c r="E8361">
        <v>0</v>
      </c>
      <c r="F8361">
        <v>0</v>
      </c>
      <c r="G8361" t="s">
        <v>22838</v>
      </c>
      <c r="K8361">
        <v>1.2030021151715E+18</v>
      </c>
      <c r="L8361" t="s">
        <v>22839</v>
      </c>
    </row>
    <row r="8362" spans="1:12" x14ac:dyDescent="0.2">
      <c r="A8362" s="1">
        <v>43805.724861111114</v>
      </c>
      <c r="B8362" t="s">
        <v>22840</v>
      </c>
      <c r="D8362">
        <v>0</v>
      </c>
      <c r="E8362">
        <v>0</v>
      </c>
      <c r="F8362">
        <v>0</v>
      </c>
      <c r="G8362" t="s">
        <v>22756</v>
      </c>
      <c r="K8362">
        <v>1.2030021115853901E+18</v>
      </c>
      <c r="L8362" t="s">
        <v>22841</v>
      </c>
    </row>
    <row r="8363" spans="1:12" x14ac:dyDescent="0.2">
      <c r="A8363" s="1">
        <v>43805.724861111114</v>
      </c>
      <c r="B8363" t="s">
        <v>22842</v>
      </c>
      <c r="D8363">
        <v>0</v>
      </c>
      <c r="E8363">
        <v>0</v>
      </c>
      <c r="F8363">
        <v>0</v>
      </c>
      <c r="G8363" t="s">
        <v>22843</v>
      </c>
      <c r="K8363">
        <v>1.2030021089638799E+18</v>
      </c>
      <c r="L8363" t="s">
        <v>22844</v>
      </c>
    </row>
    <row r="8364" spans="1:12" x14ac:dyDescent="0.2">
      <c r="A8364" s="1">
        <v>43805.724849537037</v>
      </c>
      <c r="B8364" t="s">
        <v>22845</v>
      </c>
      <c r="D8364">
        <v>0</v>
      </c>
      <c r="E8364">
        <v>0</v>
      </c>
      <c r="F8364">
        <v>0</v>
      </c>
      <c r="G8364" t="s">
        <v>22846</v>
      </c>
      <c r="K8364">
        <v>1.2030021080914701E+18</v>
      </c>
      <c r="L8364" t="s">
        <v>22847</v>
      </c>
    </row>
    <row r="8365" spans="1:12" x14ac:dyDescent="0.2">
      <c r="A8365" s="1">
        <v>43805.724849537037</v>
      </c>
      <c r="B8365" t="s">
        <v>22848</v>
      </c>
      <c r="D8365">
        <v>0</v>
      </c>
      <c r="E8365">
        <v>0</v>
      </c>
      <c r="F8365">
        <v>0</v>
      </c>
      <c r="G8365" t="s">
        <v>22849</v>
      </c>
      <c r="K8365">
        <v>1.20300210784401E+18</v>
      </c>
      <c r="L8365" t="s">
        <v>22850</v>
      </c>
    </row>
    <row r="8366" spans="1:12" x14ac:dyDescent="0.2">
      <c r="A8366" s="1">
        <v>43805.724849537037</v>
      </c>
      <c r="B8366" t="s">
        <v>22851</v>
      </c>
      <c r="D8366">
        <v>0</v>
      </c>
      <c r="E8366">
        <v>0</v>
      </c>
      <c r="F8366">
        <v>0</v>
      </c>
      <c r="G8366" t="s">
        <v>22852</v>
      </c>
      <c r="K8366">
        <v>1.20300210595663E+18</v>
      </c>
      <c r="L8366" t="s">
        <v>22853</v>
      </c>
    </row>
    <row r="8367" spans="1:12" x14ac:dyDescent="0.2">
      <c r="A8367" s="1">
        <v>43805.724849537037</v>
      </c>
      <c r="B8367" t="s">
        <v>22854</v>
      </c>
      <c r="D8367">
        <v>0</v>
      </c>
      <c r="E8367">
        <v>0</v>
      </c>
      <c r="F8367">
        <v>0</v>
      </c>
      <c r="G8367" t="s">
        <v>22766</v>
      </c>
      <c r="K8367">
        <v>1.2030021044047501E+18</v>
      </c>
      <c r="L8367" t="s">
        <v>22855</v>
      </c>
    </row>
    <row r="8368" spans="1:12" x14ac:dyDescent="0.2">
      <c r="A8368" s="1">
        <v>43805.72483796296</v>
      </c>
      <c r="B8368" t="s">
        <v>22856</v>
      </c>
      <c r="D8368">
        <v>0</v>
      </c>
      <c r="E8368">
        <v>0</v>
      </c>
      <c r="F8368">
        <v>0</v>
      </c>
      <c r="G8368" t="s">
        <v>22857</v>
      </c>
      <c r="K8368">
        <v>1.20300210075151E+18</v>
      </c>
      <c r="L8368" t="s">
        <v>22858</v>
      </c>
    </row>
    <row r="8369" spans="1:12" x14ac:dyDescent="0.2">
      <c r="A8369" s="1">
        <v>43805.724826388891</v>
      </c>
      <c r="B8369" t="s">
        <v>22859</v>
      </c>
      <c r="D8369">
        <v>0</v>
      </c>
      <c r="E8369">
        <v>0</v>
      </c>
      <c r="F8369">
        <v>0</v>
      </c>
      <c r="G8369" t="s">
        <v>22538</v>
      </c>
      <c r="K8369">
        <v>1.2030020989353001E+18</v>
      </c>
      <c r="L8369" t="s">
        <v>22860</v>
      </c>
    </row>
    <row r="8370" spans="1:12" x14ac:dyDescent="0.2">
      <c r="A8370" s="1">
        <v>43805.724826388891</v>
      </c>
      <c r="B8370" t="s">
        <v>22861</v>
      </c>
      <c r="D8370">
        <v>0</v>
      </c>
      <c r="E8370">
        <v>0</v>
      </c>
      <c r="F8370">
        <v>0</v>
      </c>
      <c r="G8370" t="s">
        <v>22783</v>
      </c>
      <c r="K8370">
        <v>1.20300209717377E+18</v>
      </c>
      <c r="L8370" t="s">
        <v>22862</v>
      </c>
    </row>
    <row r="8371" spans="1:12" x14ac:dyDescent="0.2">
      <c r="A8371" s="1">
        <v>43805.724826388891</v>
      </c>
      <c r="B8371" t="s">
        <v>22863</v>
      </c>
      <c r="D8371">
        <v>0</v>
      </c>
      <c r="E8371">
        <v>0</v>
      </c>
      <c r="F8371">
        <v>0</v>
      </c>
      <c r="G8371" t="s">
        <v>22864</v>
      </c>
      <c r="K8371">
        <v>1.2030020971695099E+18</v>
      </c>
      <c r="L8371" t="s">
        <v>22865</v>
      </c>
    </row>
    <row r="8372" spans="1:12" x14ac:dyDescent="0.2">
      <c r="A8372" s="1">
        <v>43805.724814814814</v>
      </c>
      <c r="B8372" t="s">
        <v>22866</v>
      </c>
      <c r="D8372">
        <v>0</v>
      </c>
      <c r="E8372">
        <v>0</v>
      </c>
      <c r="F8372">
        <v>0</v>
      </c>
      <c r="G8372" t="s">
        <v>22867</v>
      </c>
      <c r="K8372">
        <v>1.20300209250126E+18</v>
      </c>
      <c r="L8372" t="s">
        <v>22868</v>
      </c>
    </row>
    <row r="8373" spans="1:12" x14ac:dyDescent="0.2">
      <c r="A8373" s="1">
        <v>43805.724814814814</v>
      </c>
      <c r="B8373" t="s">
        <v>22869</v>
      </c>
      <c r="D8373">
        <v>0</v>
      </c>
      <c r="E8373">
        <v>0</v>
      </c>
      <c r="F8373">
        <v>0</v>
      </c>
      <c r="G8373" t="s">
        <v>22870</v>
      </c>
      <c r="K8373">
        <v>1.2030020924887199E+18</v>
      </c>
      <c r="L8373" t="s">
        <v>22871</v>
      </c>
    </row>
    <row r="8374" spans="1:12" x14ac:dyDescent="0.2">
      <c r="A8374" s="1">
        <v>43805.724803240744</v>
      </c>
      <c r="B8374" t="s">
        <v>22872</v>
      </c>
      <c r="D8374">
        <v>0</v>
      </c>
      <c r="E8374">
        <v>0</v>
      </c>
      <c r="F8374">
        <v>0</v>
      </c>
      <c r="G8374" t="s">
        <v>22873</v>
      </c>
      <c r="K8374">
        <v>1.2030020909242501E+18</v>
      </c>
      <c r="L8374" t="s">
        <v>22874</v>
      </c>
    </row>
    <row r="8375" spans="1:12" x14ac:dyDescent="0.2">
      <c r="A8375" s="1">
        <v>43805.724803240744</v>
      </c>
      <c r="B8375" t="s">
        <v>22875</v>
      </c>
      <c r="D8375">
        <v>0</v>
      </c>
      <c r="E8375">
        <v>0</v>
      </c>
      <c r="F8375">
        <v>0</v>
      </c>
      <c r="G8375" t="s">
        <v>22876</v>
      </c>
      <c r="K8375">
        <v>1.20300208921711E+18</v>
      </c>
      <c r="L8375" t="s">
        <v>22877</v>
      </c>
    </row>
    <row r="8376" spans="1:12" x14ac:dyDescent="0.2">
      <c r="A8376" s="1">
        <v>43805.724803240744</v>
      </c>
      <c r="B8376" t="s">
        <v>22878</v>
      </c>
      <c r="D8376">
        <v>0</v>
      </c>
      <c r="E8376">
        <v>0</v>
      </c>
      <c r="F8376">
        <v>0</v>
      </c>
      <c r="G8376" t="s">
        <v>22796</v>
      </c>
      <c r="K8376">
        <v>1.2030020889654999E+18</v>
      </c>
      <c r="L8376" t="s">
        <v>22879</v>
      </c>
    </row>
    <row r="8377" spans="1:12" x14ac:dyDescent="0.2">
      <c r="A8377" s="1">
        <v>43805.724791666667</v>
      </c>
      <c r="B8377" t="s">
        <v>22880</v>
      </c>
      <c r="D8377">
        <v>0</v>
      </c>
      <c r="E8377">
        <v>0</v>
      </c>
      <c r="F8377">
        <v>0</v>
      </c>
      <c r="G8377" t="s">
        <v>22881</v>
      </c>
      <c r="K8377">
        <v>1.20300208456144E+18</v>
      </c>
      <c r="L8377" t="s">
        <v>22882</v>
      </c>
    </row>
    <row r="8378" spans="1:12" x14ac:dyDescent="0.2">
      <c r="A8378" s="1">
        <v>43805.724791666667</v>
      </c>
      <c r="B8378" t="s">
        <v>22883</v>
      </c>
      <c r="D8378">
        <v>0</v>
      </c>
      <c r="E8378">
        <v>0</v>
      </c>
      <c r="F8378">
        <v>0</v>
      </c>
      <c r="G8378" t="s">
        <v>22884</v>
      </c>
      <c r="K8378">
        <v>1.2030020845237499E+18</v>
      </c>
      <c r="L8378" t="s">
        <v>22885</v>
      </c>
    </row>
    <row r="8379" spans="1:12" x14ac:dyDescent="0.2">
      <c r="A8379" s="1">
        <v>43805.724780092591</v>
      </c>
      <c r="B8379" t="s">
        <v>22886</v>
      </c>
      <c r="D8379">
        <v>0</v>
      </c>
      <c r="E8379">
        <v>0</v>
      </c>
      <c r="F8379">
        <v>0</v>
      </c>
      <c r="G8379" t="s">
        <v>22081</v>
      </c>
      <c r="K8379">
        <v>1.2030020825020201E+18</v>
      </c>
      <c r="L8379" t="s">
        <v>22887</v>
      </c>
    </row>
    <row r="8380" spans="1:12" x14ac:dyDescent="0.2">
      <c r="A8380" s="1">
        <v>43805.724780092591</v>
      </c>
      <c r="B8380" t="s">
        <v>22888</v>
      </c>
      <c r="D8380">
        <v>0</v>
      </c>
      <c r="E8380">
        <v>0</v>
      </c>
      <c r="F8380">
        <v>0</v>
      </c>
      <c r="G8380" t="s">
        <v>22889</v>
      </c>
      <c r="K8380">
        <v>1.2030020823468301E+18</v>
      </c>
      <c r="L8380" t="s">
        <v>22890</v>
      </c>
    </row>
    <row r="8381" spans="1:12" x14ac:dyDescent="0.2">
      <c r="A8381" s="1">
        <v>43805.724780092591</v>
      </c>
      <c r="B8381" t="s">
        <v>22891</v>
      </c>
      <c r="D8381">
        <v>0</v>
      </c>
      <c r="E8381">
        <v>0</v>
      </c>
      <c r="F8381">
        <v>0</v>
      </c>
      <c r="G8381" t="s">
        <v>22803</v>
      </c>
      <c r="K8381">
        <v>1.2030020817973901E+18</v>
      </c>
      <c r="L8381" t="s">
        <v>22892</v>
      </c>
    </row>
    <row r="8382" spans="1:12" x14ac:dyDescent="0.2">
      <c r="A8382" s="1">
        <v>43805.724768518521</v>
      </c>
      <c r="B8382" t="s">
        <v>22893</v>
      </c>
      <c r="D8382">
        <v>0</v>
      </c>
      <c r="E8382">
        <v>0</v>
      </c>
      <c r="F8382">
        <v>0</v>
      </c>
      <c r="G8382" t="s">
        <v>22894</v>
      </c>
      <c r="K8382">
        <v>1.2030020781232399E+18</v>
      </c>
      <c r="L8382" t="s">
        <v>22895</v>
      </c>
    </row>
    <row r="8383" spans="1:12" x14ac:dyDescent="0.2">
      <c r="A8383" s="1">
        <v>43805.724768518521</v>
      </c>
      <c r="B8383" t="s">
        <v>22896</v>
      </c>
      <c r="D8383">
        <v>0</v>
      </c>
      <c r="E8383">
        <v>0</v>
      </c>
      <c r="F8383">
        <v>0</v>
      </c>
      <c r="G8383" t="s">
        <v>22894</v>
      </c>
      <c r="K8383">
        <v>1.2030020761602401E+18</v>
      </c>
      <c r="L8383" t="s">
        <v>22897</v>
      </c>
    </row>
    <row r="8384" spans="1:12" x14ac:dyDescent="0.2">
      <c r="A8384" s="1">
        <v>43805.724768518521</v>
      </c>
      <c r="B8384" t="s">
        <v>22898</v>
      </c>
      <c r="D8384">
        <v>0</v>
      </c>
      <c r="E8384">
        <v>0</v>
      </c>
      <c r="F8384">
        <v>0</v>
      </c>
      <c r="G8384" t="s">
        <v>22052</v>
      </c>
      <c r="K8384">
        <v>1.20300207548914E+18</v>
      </c>
      <c r="L8384" t="s">
        <v>22899</v>
      </c>
    </row>
    <row r="8385" spans="1:12" x14ac:dyDescent="0.2">
      <c r="A8385" s="1">
        <v>43805.724756944444</v>
      </c>
      <c r="B8385" t="s">
        <v>22900</v>
      </c>
      <c r="D8385">
        <v>0</v>
      </c>
      <c r="E8385">
        <v>0</v>
      </c>
      <c r="F8385">
        <v>0</v>
      </c>
      <c r="G8385" t="s">
        <v>22901</v>
      </c>
      <c r="K8385">
        <v>1.2030020742560699E+18</v>
      </c>
      <c r="L8385" t="s">
        <v>22902</v>
      </c>
    </row>
    <row r="8386" spans="1:12" x14ac:dyDescent="0.2">
      <c r="A8386" s="1">
        <v>43805.724756944444</v>
      </c>
      <c r="B8386" t="s">
        <v>22903</v>
      </c>
      <c r="D8386">
        <v>0</v>
      </c>
      <c r="E8386">
        <v>0</v>
      </c>
      <c r="F8386">
        <v>0</v>
      </c>
      <c r="G8386" t="s">
        <v>22904</v>
      </c>
      <c r="K8386">
        <v>1.2030020742056801E+18</v>
      </c>
      <c r="L8386" t="s">
        <v>22905</v>
      </c>
    </row>
    <row r="8387" spans="1:12" x14ac:dyDescent="0.2">
      <c r="A8387" s="1">
        <v>43805.724756944444</v>
      </c>
      <c r="B8387" t="s">
        <v>22906</v>
      </c>
      <c r="D8387">
        <v>0</v>
      </c>
      <c r="E8387">
        <v>0</v>
      </c>
      <c r="F8387">
        <v>0</v>
      </c>
      <c r="G8387" t="s">
        <v>22815</v>
      </c>
      <c r="K8387">
        <v>1.2030020734381399E+18</v>
      </c>
      <c r="L8387" t="s">
        <v>22907</v>
      </c>
    </row>
    <row r="8388" spans="1:12" x14ac:dyDescent="0.2">
      <c r="A8388" s="1">
        <v>43805.724745370368</v>
      </c>
      <c r="B8388" t="s">
        <v>22908</v>
      </c>
      <c r="D8388">
        <v>0</v>
      </c>
      <c r="E8388">
        <v>0</v>
      </c>
      <c r="F8388">
        <v>0</v>
      </c>
      <c r="G8388" t="s">
        <v>22909</v>
      </c>
      <c r="K8388">
        <v>1.2030020677171E+18</v>
      </c>
      <c r="L8388" t="s">
        <v>22910</v>
      </c>
    </row>
    <row r="8389" spans="1:12" x14ac:dyDescent="0.2">
      <c r="A8389" s="1">
        <v>43805.724745370368</v>
      </c>
      <c r="B8389" t="s">
        <v>22911</v>
      </c>
      <c r="D8389">
        <v>0</v>
      </c>
      <c r="E8389">
        <v>0</v>
      </c>
      <c r="F8389">
        <v>0</v>
      </c>
      <c r="G8389" t="s">
        <v>22912</v>
      </c>
      <c r="K8389">
        <v>1.20300206718862E+18</v>
      </c>
      <c r="L8389" t="s">
        <v>22913</v>
      </c>
    </row>
    <row r="8390" spans="1:12" x14ac:dyDescent="0.2">
      <c r="A8390" s="1">
        <v>43805.724745370368</v>
      </c>
      <c r="B8390" t="s">
        <v>22914</v>
      </c>
      <c r="D8390">
        <v>0</v>
      </c>
      <c r="E8390">
        <v>0</v>
      </c>
      <c r="F8390">
        <v>0</v>
      </c>
      <c r="G8390" t="s">
        <v>22915</v>
      </c>
      <c r="K8390">
        <v>1.20300206686147E+18</v>
      </c>
      <c r="L8390" t="s">
        <v>22916</v>
      </c>
    </row>
    <row r="8391" spans="1:12" x14ac:dyDescent="0.2">
      <c r="A8391" s="1">
        <v>43805.724745370368</v>
      </c>
      <c r="B8391" t="s">
        <v>22917</v>
      </c>
      <c r="D8391">
        <v>0</v>
      </c>
      <c r="E8391">
        <v>0</v>
      </c>
      <c r="F8391">
        <v>0</v>
      </c>
      <c r="G8391" t="s">
        <v>22832</v>
      </c>
      <c r="K8391">
        <v>1.2030020666097999E+18</v>
      </c>
      <c r="L8391" t="s">
        <v>22918</v>
      </c>
    </row>
    <row r="8392" spans="1:12" x14ac:dyDescent="0.2">
      <c r="A8392" s="1">
        <v>43805.724722222221</v>
      </c>
      <c r="B8392" t="s">
        <v>22919</v>
      </c>
      <c r="D8392">
        <v>0</v>
      </c>
      <c r="E8392">
        <v>0</v>
      </c>
      <c r="F8392">
        <v>0</v>
      </c>
      <c r="G8392" t="s">
        <v>22920</v>
      </c>
      <c r="K8392">
        <v>1.2030020609307599E+18</v>
      </c>
      <c r="L8392" t="s">
        <v>22921</v>
      </c>
    </row>
    <row r="8393" spans="1:12" x14ac:dyDescent="0.2">
      <c r="A8393" s="1">
        <v>43805.724722222221</v>
      </c>
      <c r="B8393" t="s">
        <v>22922</v>
      </c>
      <c r="D8393">
        <v>0</v>
      </c>
      <c r="E8393">
        <v>0</v>
      </c>
      <c r="F8393">
        <v>0</v>
      </c>
      <c r="G8393" t="s">
        <v>22923</v>
      </c>
      <c r="K8393">
        <v>1.20300206050289E+18</v>
      </c>
      <c r="L8393" t="s">
        <v>22924</v>
      </c>
    </row>
    <row r="8394" spans="1:12" x14ac:dyDescent="0.2">
      <c r="A8394" s="1">
        <v>43805.724722222221</v>
      </c>
      <c r="B8394" t="s">
        <v>22925</v>
      </c>
      <c r="D8394">
        <v>0</v>
      </c>
      <c r="E8394">
        <v>0</v>
      </c>
      <c r="F8394">
        <v>0</v>
      </c>
      <c r="G8394" t="s">
        <v>22926</v>
      </c>
      <c r="K8394">
        <v>1.20300205992834E+18</v>
      </c>
      <c r="L8394" t="s">
        <v>22927</v>
      </c>
    </row>
    <row r="8395" spans="1:12" x14ac:dyDescent="0.2">
      <c r="A8395" s="1">
        <v>43805.724722222221</v>
      </c>
      <c r="B8395" t="s">
        <v>22928</v>
      </c>
      <c r="D8395">
        <v>0</v>
      </c>
      <c r="E8395">
        <v>0</v>
      </c>
      <c r="F8395">
        <v>0</v>
      </c>
      <c r="G8395" t="s">
        <v>22929</v>
      </c>
      <c r="K8395">
        <v>1.2030020593117701E+18</v>
      </c>
      <c r="L8395" t="s">
        <v>22930</v>
      </c>
    </row>
    <row r="8396" spans="1:12" x14ac:dyDescent="0.2">
      <c r="A8396" s="1">
        <v>43805.724710648145</v>
      </c>
      <c r="B8396" t="s">
        <v>22931</v>
      </c>
      <c r="D8396">
        <v>0</v>
      </c>
      <c r="E8396">
        <v>0</v>
      </c>
      <c r="F8396">
        <v>0</v>
      </c>
      <c r="G8396" t="s">
        <v>22843</v>
      </c>
      <c r="K8396">
        <v>1.2030020572439301E+18</v>
      </c>
      <c r="L8396" t="s">
        <v>22932</v>
      </c>
    </row>
    <row r="8397" spans="1:12" x14ac:dyDescent="0.2">
      <c r="A8397" s="1">
        <v>43805.724699074075</v>
      </c>
      <c r="B8397" t="s">
        <v>22933</v>
      </c>
      <c r="D8397">
        <v>0</v>
      </c>
      <c r="E8397">
        <v>0</v>
      </c>
      <c r="F8397">
        <v>0</v>
      </c>
      <c r="G8397" t="s">
        <v>22934</v>
      </c>
      <c r="K8397">
        <v>1.20300205095251E+18</v>
      </c>
      <c r="L8397" t="s">
        <v>22935</v>
      </c>
    </row>
    <row r="8398" spans="1:12" x14ac:dyDescent="0.2">
      <c r="A8398" s="1">
        <v>43805.724699074075</v>
      </c>
      <c r="B8398" t="s">
        <v>22936</v>
      </c>
      <c r="D8398">
        <v>0</v>
      </c>
      <c r="E8398">
        <v>0</v>
      </c>
      <c r="F8398">
        <v>0</v>
      </c>
      <c r="G8398" t="s">
        <v>21773</v>
      </c>
      <c r="K8398">
        <v>1.20300205042403E+18</v>
      </c>
      <c r="L8398" t="s">
        <v>22937</v>
      </c>
    </row>
    <row r="8399" spans="1:12" x14ac:dyDescent="0.2">
      <c r="A8399" s="1">
        <v>43805.724687499998</v>
      </c>
      <c r="B8399" t="s">
        <v>22938</v>
      </c>
      <c r="D8399">
        <v>0</v>
      </c>
      <c r="E8399">
        <v>0</v>
      </c>
      <c r="F8399">
        <v>1</v>
      </c>
      <c r="G8399" t="s">
        <v>22864</v>
      </c>
      <c r="K8399">
        <v>1.20300204801645E+18</v>
      </c>
      <c r="L8399" t="s">
        <v>22939</v>
      </c>
    </row>
    <row r="8400" spans="1:12" x14ac:dyDescent="0.2">
      <c r="A8400" s="1">
        <v>43805.724675925929</v>
      </c>
      <c r="B8400" t="s">
        <v>22940</v>
      </c>
      <c r="D8400">
        <v>0</v>
      </c>
      <c r="E8400">
        <v>0</v>
      </c>
      <c r="F8400">
        <v>0</v>
      </c>
      <c r="G8400" t="s">
        <v>22941</v>
      </c>
      <c r="K8400">
        <v>1.20300204324335E+18</v>
      </c>
      <c r="L8400" t="s">
        <v>22942</v>
      </c>
    </row>
    <row r="8401" spans="1:12" x14ac:dyDescent="0.2">
      <c r="A8401" s="1">
        <v>43805.724675925929</v>
      </c>
      <c r="B8401" t="s">
        <v>22943</v>
      </c>
      <c r="D8401">
        <v>0</v>
      </c>
      <c r="E8401">
        <v>0</v>
      </c>
      <c r="F8401">
        <v>0</v>
      </c>
      <c r="G8401" t="s">
        <v>22944</v>
      </c>
      <c r="K8401">
        <v>1.20300204292461E+18</v>
      </c>
      <c r="L8401" t="s">
        <v>22945</v>
      </c>
    </row>
    <row r="8402" spans="1:12" x14ac:dyDescent="0.2">
      <c r="A8402" s="1">
        <v>43805.724664351852</v>
      </c>
      <c r="B8402" t="s">
        <v>22946</v>
      </c>
      <c r="D8402">
        <v>0</v>
      </c>
      <c r="E8402">
        <v>0</v>
      </c>
      <c r="F8402">
        <v>0</v>
      </c>
      <c r="G8402" t="s">
        <v>22876</v>
      </c>
      <c r="K8402">
        <v>1.2030020411294799E+18</v>
      </c>
      <c r="L8402" t="s">
        <v>22947</v>
      </c>
    </row>
    <row r="8403" spans="1:12" x14ac:dyDescent="0.2">
      <c r="A8403" s="1">
        <v>43805.724664351852</v>
      </c>
      <c r="B8403" t="s">
        <v>22948</v>
      </c>
      <c r="D8403">
        <v>0</v>
      </c>
      <c r="E8403">
        <v>0</v>
      </c>
      <c r="F8403">
        <v>0</v>
      </c>
      <c r="G8403" t="s">
        <v>22949</v>
      </c>
      <c r="K8403">
        <v>1.2030020410371899E+18</v>
      </c>
      <c r="L8403" t="s">
        <v>22950</v>
      </c>
    </row>
    <row r="8404" spans="1:12" x14ac:dyDescent="0.2">
      <c r="A8404" s="1">
        <v>43805.724652777775</v>
      </c>
      <c r="B8404" t="s">
        <v>22951</v>
      </c>
      <c r="D8404">
        <v>0</v>
      </c>
      <c r="E8404">
        <v>0</v>
      </c>
      <c r="F8404">
        <v>0</v>
      </c>
      <c r="G8404" t="s">
        <v>22952</v>
      </c>
      <c r="K8404">
        <v>1.2030020358613801E+18</v>
      </c>
      <c r="L8404" t="s">
        <v>22953</v>
      </c>
    </row>
    <row r="8405" spans="1:12" x14ac:dyDescent="0.2">
      <c r="A8405" s="1">
        <v>43805.724652777775</v>
      </c>
      <c r="B8405" t="s">
        <v>22954</v>
      </c>
      <c r="D8405">
        <v>0</v>
      </c>
      <c r="E8405">
        <v>0</v>
      </c>
      <c r="F8405">
        <v>0</v>
      </c>
      <c r="G8405" t="s">
        <v>22955</v>
      </c>
      <c r="K8405">
        <v>1.2030020355677701E+18</v>
      </c>
      <c r="L8405" t="s">
        <v>22956</v>
      </c>
    </row>
    <row r="8406" spans="1:12" x14ac:dyDescent="0.2">
      <c r="A8406" s="1">
        <v>43805.724652777775</v>
      </c>
      <c r="B8406" t="s">
        <v>22957</v>
      </c>
      <c r="D8406">
        <v>0</v>
      </c>
      <c r="E8406">
        <v>0</v>
      </c>
      <c r="F8406">
        <v>0</v>
      </c>
      <c r="G8406" t="s">
        <v>22958</v>
      </c>
      <c r="K8406">
        <v>1.2030020354335401E+18</v>
      </c>
      <c r="L8406" t="s">
        <v>22959</v>
      </c>
    </row>
    <row r="8407" spans="1:12" x14ac:dyDescent="0.2">
      <c r="A8407" s="1">
        <v>43805.724652777775</v>
      </c>
      <c r="B8407" t="s">
        <v>22960</v>
      </c>
      <c r="D8407">
        <v>0</v>
      </c>
      <c r="E8407">
        <v>0</v>
      </c>
      <c r="F8407">
        <v>0</v>
      </c>
      <c r="G8407" t="s">
        <v>22889</v>
      </c>
      <c r="K8407">
        <v>1.2030020330428401E+18</v>
      </c>
      <c r="L8407" t="s">
        <v>22961</v>
      </c>
    </row>
    <row r="8408" spans="1:12" x14ac:dyDescent="0.2">
      <c r="A8408" s="1">
        <v>43805.724652777775</v>
      </c>
      <c r="B8408" t="s">
        <v>22962</v>
      </c>
      <c r="D8408">
        <v>0</v>
      </c>
      <c r="E8408">
        <v>0</v>
      </c>
      <c r="F8408">
        <v>0</v>
      </c>
      <c r="G8408" t="s">
        <v>22955</v>
      </c>
      <c r="K8408">
        <v>1.2030020330260301E+18</v>
      </c>
      <c r="L8408" t="s">
        <v>22963</v>
      </c>
    </row>
    <row r="8409" spans="1:12" x14ac:dyDescent="0.2">
      <c r="A8409" s="1">
        <v>43805.724652777775</v>
      </c>
      <c r="B8409" t="s">
        <v>22964</v>
      </c>
      <c r="D8409">
        <v>0</v>
      </c>
      <c r="E8409">
        <v>0</v>
      </c>
      <c r="F8409">
        <v>0</v>
      </c>
      <c r="G8409" t="s">
        <v>22965</v>
      </c>
      <c r="K8409">
        <v>1.20300203301344E+18</v>
      </c>
      <c r="L8409" t="s">
        <v>22966</v>
      </c>
    </row>
    <row r="8410" spans="1:12" x14ac:dyDescent="0.2">
      <c r="A8410" s="1">
        <v>43805.724629629629</v>
      </c>
      <c r="B8410" t="s">
        <v>22967</v>
      </c>
      <c r="D8410">
        <v>0</v>
      </c>
      <c r="E8410">
        <v>0</v>
      </c>
      <c r="F8410">
        <v>0</v>
      </c>
      <c r="G8410" t="s">
        <v>22968</v>
      </c>
      <c r="K8410">
        <v>1.20300202746861E+18</v>
      </c>
      <c r="L8410" t="s">
        <v>22969</v>
      </c>
    </row>
    <row r="8411" spans="1:12" x14ac:dyDescent="0.2">
      <c r="A8411" s="1">
        <v>43805.724629629629</v>
      </c>
      <c r="B8411" t="s">
        <v>22970</v>
      </c>
      <c r="D8411">
        <v>0</v>
      </c>
      <c r="E8411">
        <v>0</v>
      </c>
      <c r="F8411">
        <v>1</v>
      </c>
      <c r="G8411" t="s">
        <v>22971</v>
      </c>
      <c r="K8411">
        <v>1.2030020263697001E+18</v>
      </c>
      <c r="L8411" t="s">
        <v>22972</v>
      </c>
    </row>
    <row r="8412" spans="1:12" x14ac:dyDescent="0.2">
      <c r="A8412" s="1">
        <v>43805.724629629629</v>
      </c>
      <c r="B8412" t="s">
        <v>22973</v>
      </c>
      <c r="D8412">
        <v>0</v>
      </c>
      <c r="E8412">
        <v>0</v>
      </c>
      <c r="F8412">
        <v>0</v>
      </c>
      <c r="G8412" t="s">
        <v>22974</v>
      </c>
      <c r="K8412">
        <v>1.20300202610961E+18</v>
      </c>
      <c r="L8412" t="s">
        <v>22975</v>
      </c>
    </row>
    <row r="8413" spans="1:12" x14ac:dyDescent="0.2">
      <c r="A8413" s="1">
        <v>43805.724629629629</v>
      </c>
      <c r="B8413" t="s">
        <v>22976</v>
      </c>
      <c r="D8413">
        <v>0</v>
      </c>
      <c r="E8413">
        <v>0</v>
      </c>
      <c r="F8413">
        <v>0</v>
      </c>
      <c r="G8413" t="s">
        <v>22977</v>
      </c>
      <c r="K8413">
        <v>1.2030020256566999E+18</v>
      </c>
      <c r="L8413" t="s">
        <v>22978</v>
      </c>
    </row>
    <row r="8414" spans="1:12" x14ac:dyDescent="0.2">
      <c r="A8414" s="1">
        <v>43805.724629629629</v>
      </c>
      <c r="B8414" t="s">
        <v>22979</v>
      </c>
      <c r="D8414">
        <v>0</v>
      </c>
      <c r="E8414">
        <v>0</v>
      </c>
      <c r="F8414">
        <v>0</v>
      </c>
      <c r="G8414" t="s">
        <v>22904</v>
      </c>
      <c r="K8414">
        <v>1.2030020255476301E+18</v>
      </c>
      <c r="L8414" t="s">
        <v>22980</v>
      </c>
    </row>
    <row r="8415" spans="1:12" x14ac:dyDescent="0.2">
      <c r="A8415" s="1">
        <v>43805.724618055552</v>
      </c>
      <c r="B8415" t="s">
        <v>22981</v>
      </c>
      <c r="D8415">
        <v>0</v>
      </c>
      <c r="E8415">
        <v>0</v>
      </c>
      <c r="F8415">
        <v>0</v>
      </c>
      <c r="G8415" t="s">
        <v>22982</v>
      </c>
      <c r="K8415">
        <v>1.2030020205563899E+18</v>
      </c>
      <c r="L8415" t="s">
        <v>22983</v>
      </c>
    </row>
    <row r="8416" spans="1:12" x14ac:dyDescent="0.2">
      <c r="A8416" s="1">
        <v>43805.724606481483</v>
      </c>
      <c r="B8416" t="s">
        <v>22984</v>
      </c>
      <c r="D8416">
        <v>0</v>
      </c>
      <c r="E8416">
        <v>0</v>
      </c>
      <c r="F8416">
        <v>0</v>
      </c>
      <c r="G8416" t="s">
        <v>22985</v>
      </c>
      <c r="K8416">
        <v>1.2030020192141599E+18</v>
      </c>
      <c r="L8416" t="s">
        <v>22986</v>
      </c>
    </row>
    <row r="8417" spans="1:12" x14ac:dyDescent="0.2">
      <c r="A8417" s="1">
        <v>43805.724606481483</v>
      </c>
      <c r="B8417" t="s">
        <v>22987</v>
      </c>
      <c r="D8417">
        <v>0</v>
      </c>
      <c r="E8417">
        <v>0</v>
      </c>
      <c r="F8417">
        <v>0</v>
      </c>
      <c r="G8417" t="s">
        <v>22988</v>
      </c>
      <c r="K8417">
        <v>1.20300201920163E+18</v>
      </c>
      <c r="L8417" t="s">
        <v>22989</v>
      </c>
    </row>
    <row r="8418" spans="1:12" x14ac:dyDescent="0.2">
      <c r="A8418" s="1">
        <v>43805.724606481483</v>
      </c>
      <c r="B8418" t="s">
        <v>22990</v>
      </c>
      <c r="D8418">
        <v>0</v>
      </c>
      <c r="E8418">
        <v>0</v>
      </c>
      <c r="F8418">
        <v>0</v>
      </c>
      <c r="G8418" t="s">
        <v>22991</v>
      </c>
      <c r="K8418">
        <v>1.20300201874862E+18</v>
      </c>
      <c r="L8418" t="s">
        <v>22992</v>
      </c>
    </row>
    <row r="8419" spans="1:12" x14ac:dyDescent="0.2">
      <c r="A8419" s="1">
        <v>43805.724606481483</v>
      </c>
      <c r="B8419" t="s">
        <v>22993</v>
      </c>
      <c r="D8419">
        <v>0</v>
      </c>
      <c r="E8419">
        <v>0</v>
      </c>
      <c r="F8419">
        <v>0</v>
      </c>
      <c r="G8419" t="s">
        <v>22912</v>
      </c>
      <c r="K8419">
        <v>1.2030020186228301E+18</v>
      </c>
      <c r="L8419" t="s">
        <v>22994</v>
      </c>
    </row>
    <row r="8420" spans="1:12" x14ac:dyDescent="0.2">
      <c r="A8420" s="1">
        <v>43805.724606481483</v>
      </c>
      <c r="B8420" t="s">
        <v>22995</v>
      </c>
      <c r="D8420">
        <v>0</v>
      </c>
      <c r="E8420">
        <v>0</v>
      </c>
      <c r="F8420">
        <v>0</v>
      </c>
      <c r="G8420" t="s">
        <v>22991</v>
      </c>
      <c r="K8420">
        <v>1.2030020186186399E+18</v>
      </c>
      <c r="L8420" t="s">
        <v>22996</v>
      </c>
    </row>
    <row r="8421" spans="1:12" x14ac:dyDescent="0.2">
      <c r="A8421" s="1">
        <v>43805.724594907406</v>
      </c>
      <c r="B8421" t="s">
        <v>22997</v>
      </c>
      <c r="D8421">
        <v>1</v>
      </c>
      <c r="E8421">
        <v>0</v>
      </c>
      <c r="F8421">
        <v>0</v>
      </c>
      <c r="G8421" t="s">
        <v>22998</v>
      </c>
      <c r="K8421">
        <v>1.20300201241101E+18</v>
      </c>
      <c r="L8421" t="s">
        <v>22999</v>
      </c>
    </row>
    <row r="8422" spans="1:12" x14ac:dyDescent="0.2">
      <c r="A8422" s="1">
        <v>43805.724594907406</v>
      </c>
      <c r="B8422" t="s">
        <v>23000</v>
      </c>
      <c r="D8422">
        <v>0</v>
      </c>
      <c r="E8422">
        <v>0</v>
      </c>
      <c r="F8422">
        <v>0</v>
      </c>
      <c r="G8422" t="s">
        <v>23001</v>
      </c>
      <c r="K8422">
        <v>1.2030020121845199E+18</v>
      </c>
      <c r="L8422" t="s">
        <v>23002</v>
      </c>
    </row>
    <row r="8423" spans="1:12" x14ac:dyDescent="0.2">
      <c r="A8423" s="1">
        <v>43805.724583333336</v>
      </c>
      <c r="B8423" t="s">
        <v>23003</v>
      </c>
      <c r="D8423">
        <v>0</v>
      </c>
      <c r="E8423">
        <v>0</v>
      </c>
      <c r="F8423">
        <v>0</v>
      </c>
      <c r="G8423" t="s">
        <v>23004</v>
      </c>
      <c r="K8423">
        <v>1.2030020119077601E+18</v>
      </c>
      <c r="L8423" t="s">
        <v>23005</v>
      </c>
    </row>
    <row r="8424" spans="1:12" x14ac:dyDescent="0.2">
      <c r="A8424" s="1">
        <v>43805.724583333336</v>
      </c>
      <c r="B8424" t="s">
        <v>23006</v>
      </c>
      <c r="D8424">
        <v>0</v>
      </c>
      <c r="E8424">
        <v>0</v>
      </c>
      <c r="F8424">
        <v>0</v>
      </c>
      <c r="G8424" t="s">
        <v>22926</v>
      </c>
      <c r="K8424">
        <v>1.2030020113247601E+18</v>
      </c>
      <c r="L8424" t="s">
        <v>23007</v>
      </c>
    </row>
    <row r="8425" spans="1:12" x14ac:dyDescent="0.2">
      <c r="A8425" s="1">
        <v>43805.724560185183</v>
      </c>
      <c r="B8425" t="s">
        <v>23008</v>
      </c>
      <c r="D8425">
        <v>0</v>
      </c>
      <c r="E8425">
        <v>0</v>
      </c>
      <c r="F8425">
        <v>0</v>
      </c>
      <c r="G8425" t="s">
        <v>23009</v>
      </c>
      <c r="K8425">
        <v>1.2030020021097999E+18</v>
      </c>
      <c r="L8425" t="s">
        <v>23010</v>
      </c>
    </row>
    <row r="8426" spans="1:12" x14ac:dyDescent="0.2">
      <c r="A8426" s="1">
        <v>43805.724560185183</v>
      </c>
      <c r="B8426" t="s">
        <v>23011</v>
      </c>
      <c r="D8426">
        <v>0</v>
      </c>
      <c r="E8426">
        <v>0</v>
      </c>
      <c r="F8426">
        <v>0</v>
      </c>
      <c r="G8426" t="s">
        <v>23012</v>
      </c>
      <c r="K8426">
        <v>1.20300200149744E+18</v>
      </c>
      <c r="L8426" t="s">
        <v>23013</v>
      </c>
    </row>
    <row r="8427" spans="1:12" x14ac:dyDescent="0.2">
      <c r="A8427" s="1">
        <v>43805.724560185183</v>
      </c>
      <c r="B8427" t="s">
        <v>23014</v>
      </c>
      <c r="D8427">
        <v>0</v>
      </c>
      <c r="E8427">
        <v>0</v>
      </c>
      <c r="F8427">
        <v>0</v>
      </c>
      <c r="G8427" t="s">
        <v>21922</v>
      </c>
      <c r="K8427">
        <v>1.2030020010948401E+18</v>
      </c>
      <c r="L8427" t="s">
        <v>23015</v>
      </c>
    </row>
    <row r="8428" spans="1:12" x14ac:dyDescent="0.2">
      <c r="A8428" s="1">
        <v>43805.724560185183</v>
      </c>
      <c r="B8428" t="s">
        <v>23016</v>
      </c>
      <c r="D8428">
        <v>0</v>
      </c>
      <c r="E8428">
        <v>0</v>
      </c>
      <c r="F8428">
        <v>0</v>
      </c>
      <c r="G8428" t="s">
        <v>23017</v>
      </c>
      <c r="K8428">
        <v>1.2030020006417999E+18</v>
      </c>
      <c r="L8428" t="s">
        <v>23018</v>
      </c>
    </row>
    <row r="8429" spans="1:12" x14ac:dyDescent="0.2">
      <c r="A8429" s="1">
        <v>43805.724537037036</v>
      </c>
      <c r="B8429" t="s">
        <v>23019</v>
      </c>
      <c r="D8429">
        <v>0</v>
      </c>
      <c r="E8429">
        <v>0</v>
      </c>
      <c r="F8429">
        <v>0</v>
      </c>
      <c r="G8429" t="s">
        <v>23020</v>
      </c>
      <c r="K8429">
        <v>1.2030019929830001E+18</v>
      </c>
      <c r="L8429" t="s">
        <v>23021</v>
      </c>
    </row>
    <row r="8430" spans="1:12" x14ac:dyDescent="0.2">
      <c r="A8430" s="1">
        <v>43805.724537037036</v>
      </c>
      <c r="B8430" t="s">
        <v>23022</v>
      </c>
      <c r="D8430">
        <v>0</v>
      </c>
      <c r="E8430">
        <v>0</v>
      </c>
      <c r="F8430">
        <v>0</v>
      </c>
      <c r="G8430" t="s">
        <v>23023</v>
      </c>
      <c r="K8430">
        <v>1.203001991796E+18</v>
      </c>
      <c r="L8430" t="s">
        <v>23024</v>
      </c>
    </row>
    <row r="8431" spans="1:12" x14ac:dyDescent="0.2">
      <c r="A8431" s="1">
        <v>43805.724537037036</v>
      </c>
      <c r="B8431" t="s">
        <v>23025</v>
      </c>
      <c r="D8431">
        <v>0</v>
      </c>
      <c r="E8431">
        <v>0</v>
      </c>
      <c r="F8431">
        <v>0</v>
      </c>
      <c r="G8431" t="s">
        <v>23026</v>
      </c>
      <c r="K8431">
        <v>1.2030019917792399E+18</v>
      </c>
      <c r="L8431" t="s">
        <v>23027</v>
      </c>
    </row>
    <row r="8432" spans="1:12" x14ac:dyDescent="0.2">
      <c r="A8432" s="1">
        <v>43805.724537037036</v>
      </c>
      <c r="B8432" t="s">
        <v>23028</v>
      </c>
      <c r="D8432">
        <v>0</v>
      </c>
      <c r="E8432">
        <v>0</v>
      </c>
      <c r="F8432">
        <v>0</v>
      </c>
      <c r="G8432" t="s">
        <v>23029</v>
      </c>
      <c r="K8432">
        <v>1.2030019910494799E+18</v>
      </c>
      <c r="L8432" t="s">
        <v>23030</v>
      </c>
    </row>
    <row r="8433" spans="1:12" x14ac:dyDescent="0.2">
      <c r="A8433" s="1">
        <v>43805.72452546296</v>
      </c>
      <c r="B8433" t="s">
        <v>23031</v>
      </c>
      <c r="D8433">
        <v>0</v>
      </c>
      <c r="E8433">
        <v>0</v>
      </c>
      <c r="F8433">
        <v>0</v>
      </c>
      <c r="G8433" t="s">
        <v>23032</v>
      </c>
      <c r="K8433">
        <v>1.2030019887677199E+18</v>
      </c>
      <c r="L8433" t="s">
        <v>23033</v>
      </c>
    </row>
    <row r="8434" spans="1:12" x14ac:dyDescent="0.2">
      <c r="A8434" s="1">
        <v>43805.72451388889</v>
      </c>
      <c r="B8434" t="s">
        <v>23034</v>
      </c>
      <c r="D8434">
        <v>0</v>
      </c>
      <c r="E8434">
        <v>0</v>
      </c>
      <c r="F8434">
        <v>0</v>
      </c>
      <c r="G8434" t="s">
        <v>23035</v>
      </c>
      <c r="K8434">
        <v>1.2030019855255601E+18</v>
      </c>
      <c r="L8434" t="s">
        <v>23036</v>
      </c>
    </row>
    <row r="8435" spans="1:12" x14ac:dyDescent="0.2">
      <c r="A8435" s="1">
        <v>43805.72451388889</v>
      </c>
      <c r="B8435" t="s">
        <v>23037</v>
      </c>
      <c r="D8435">
        <v>0</v>
      </c>
      <c r="E8435">
        <v>0</v>
      </c>
      <c r="F8435">
        <v>0</v>
      </c>
      <c r="G8435" t="s">
        <v>22965</v>
      </c>
      <c r="K8435">
        <v>1.2030019849383099E+18</v>
      </c>
      <c r="L8435" t="s">
        <v>23038</v>
      </c>
    </row>
    <row r="8436" spans="1:12" x14ac:dyDescent="0.2">
      <c r="A8436" s="1">
        <v>43805.72451388889</v>
      </c>
      <c r="B8436" t="s">
        <v>23039</v>
      </c>
      <c r="D8436">
        <v>0</v>
      </c>
      <c r="E8436">
        <v>0</v>
      </c>
      <c r="F8436">
        <v>0</v>
      </c>
      <c r="G8436" t="s">
        <v>23040</v>
      </c>
      <c r="K8436">
        <v>1.2030019843469901E+18</v>
      </c>
      <c r="L8436" t="s">
        <v>23041</v>
      </c>
    </row>
    <row r="8437" spans="1:12" x14ac:dyDescent="0.2">
      <c r="A8437" s="1">
        <v>43805.72451388889</v>
      </c>
      <c r="B8437" t="s">
        <v>23042</v>
      </c>
      <c r="D8437">
        <v>0</v>
      </c>
      <c r="E8437">
        <v>0</v>
      </c>
      <c r="F8437">
        <v>0</v>
      </c>
      <c r="G8437" t="s">
        <v>23043</v>
      </c>
      <c r="K8437">
        <v>1.2030019837974799E+18</v>
      </c>
      <c r="L8437" t="s">
        <v>23044</v>
      </c>
    </row>
    <row r="8438" spans="1:12" x14ac:dyDescent="0.2">
      <c r="A8438" s="1">
        <v>43805.724502314813</v>
      </c>
      <c r="B8438" t="s">
        <v>23045</v>
      </c>
      <c r="D8438">
        <v>0</v>
      </c>
      <c r="E8438">
        <v>0</v>
      </c>
      <c r="F8438">
        <v>0</v>
      </c>
      <c r="G8438" t="s">
        <v>23046</v>
      </c>
      <c r="K8438">
        <v>1.2030019817338601E+18</v>
      </c>
      <c r="L8438" t="s">
        <v>23047</v>
      </c>
    </row>
    <row r="8439" spans="1:12" x14ac:dyDescent="0.2">
      <c r="A8439" s="1">
        <v>43805.724490740744</v>
      </c>
      <c r="B8439" t="s">
        <v>23048</v>
      </c>
      <c r="D8439">
        <v>0</v>
      </c>
      <c r="E8439">
        <v>0</v>
      </c>
      <c r="F8439">
        <v>0</v>
      </c>
      <c r="G8439" t="s">
        <v>23049</v>
      </c>
      <c r="K8439">
        <v>1.2030019763148401E+18</v>
      </c>
      <c r="L8439" t="s">
        <v>23050</v>
      </c>
    </row>
    <row r="8440" spans="1:12" x14ac:dyDescent="0.2">
      <c r="A8440" s="1">
        <v>43805.724490740744</v>
      </c>
      <c r="B8440" t="s">
        <v>23051</v>
      </c>
      <c r="D8440">
        <v>0</v>
      </c>
      <c r="E8440">
        <v>0</v>
      </c>
      <c r="F8440">
        <v>0</v>
      </c>
      <c r="G8440" t="s">
        <v>22974</v>
      </c>
      <c r="K8440">
        <v>1.2030019760547799E+18</v>
      </c>
      <c r="L8440" t="s">
        <v>23052</v>
      </c>
    </row>
    <row r="8441" spans="1:12" x14ac:dyDescent="0.2">
      <c r="A8441" s="1">
        <v>43805.724490740744</v>
      </c>
      <c r="B8441" t="s">
        <v>23053</v>
      </c>
      <c r="D8441">
        <v>0</v>
      </c>
      <c r="E8441">
        <v>0</v>
      </c>
      <c r="F8441">
        <v>0</v>
      </c>
      <c r="G8441" t="s">
        <v>23054</v>
      </c>
      <c r="K8441">
        <v>1.2030019753921201E+18</v>
      </c>
      <c r="L8441" t="s">
        <v>23055</v>
      </c>
    </row>
    <row r="8442" spans="1:12" x14ac:dyDescent="0.2">
      <c r="A8442" s="1">
        <v>43805.724479166667</v>
      </c>
      <c r="B8442" t="s">
        <v>23056</v>
      </c>
      <c r="D8442">
        <v>0</v>
      </c>
      <c r="E8442">
        <v>0</v>
      </c>
      <c r="F8442">
        <v>0</v>
      </c>
      <c r="G8442" t="s">
        <v>23057</v>
      </c>
      <c r="K8442">
        <v>1.2030019731104499E+18</v>
      </c>
      <c r="L8442" t="s">
        <v>23058</v>
      </c>
    </row>
    <row r="8443" spans="1:12" x14ac:dyDescent="0.2">
      <c r="A8443" s="1">
        <v>43805.724456018521</v>
      </c>
      <c r="B8443" t="s">
        <v>23059</v>
      </c>
      <c r="D8443">
        <v>0</v>
      </c>
      <c r="E8443">
        <v>0</v>
      </c>
      <c r="F8443">
        <v>0</v>
      </c>
      <c r="G8443" t="s">
        <v>22985</v>
      </c>
      <c r="K8443">
        <v>1.20300196476782E+18</v>
      </c>
      <c r="L8443" t="s">
        <v>23060</v>
      </c>
    </row>
    <row r="8444" spans="1:12" x14ac:dyDescent="0.2">
      <c r="A8444" s="1">
        <v>43805.724456018521</v>
      </c>
      <c r="B8444" t="s">
        <v>23061</v>
      </c>
      <c r="D8444">
        <v>0</v>
      </c>
      <c r="E8444">
        <v>0</v>
      </c>
      <c r="F8444">
        <v>0</v>
      </c>
      <c r="G8444" t="s">
        <v>23062</v>
      </c>
      <c r="K8444">
        <v>1.2030019646211799E+18</v>
      </c>
      <c r="L8444" t="s">
        <v>23063</v>
      </c>
    </row>
    <row r="8445" spans="1:12" x14ac:dyDescent="0.2">
      <c r="A8445" s="1">
        <v>43805.724456018521</v>
      </c>
      <c r="B8445" t="s">
        <v>23064</v>
      </c>
      <c r="D8445">
        <v>0</v>
      </c>
      <c r="E8445">
        <v>0</v>
      </c>
      <c r="F8445">
        <v>0</v>
      </c>
      <c r="G8445" t="s">
        <v>23065</v>
      </c>
      <c r="K8445">
        <v>1.20300196460433E+18</v>
      </c>
      <c r="L8445" t="s">
        <v>23066</v>
      </c>
    </row>
    <row r="8446" spans="1:12" x14ac:dyDescent="0.2">
      <c r="A8446" s="1">
        <v>43805.724432870367</v>
      </c>
      <c r="B8446" t="s">
        <v>23067</v>
      </c>
      <c r="D8446">
        <v>0</v>
      </c>
      <c r="E8446">
        <v>0</v>
      </c>
      <c r="F8446">
        <v>0</v>
      </c>
      <c r="G8446" t="s">
        <v>23068</v>
      </c>
      <c r="K8446">
        <v>1.20300195543982E+18</v>
      </c>
      <c r="L8446" t="s">
        <v>23069</v>
      </c>
    </row>
    <row r="8447" spans="1:12" x14ac:dyDescent="0.2">
      <c r="A8447" s="1">
        <v>43805.724432870367</v>
      </c>
      <c r="B8447" t="s">
        <v>23070</v>
      </c>
      <c r="D8447">
        <v>0</v>
      </c>
      <c r="E8447">
        <v>0</v>
      </c>
      <c r="F8447">
        <v>0</v>
      </c>
      <c r="G8447" t="s">
        <v>23071</v>
      </c>
      <c r="K8447">
        <v>1.2030019544122199E+18</v>
      </c>
      <c r="L8447" t="s">
        <v>23072</v>
      </c>
    </row>
    <row r="8448" spans="1:12" x14ac:dyDescent="0.2">
      <c r="A8448" s="1">
        <v>43805.724432870367</v>
      </c>
      <c r="B8448" t="s">
        <v>23073</v>
      </c>
      <c r="D8448">
        <v>0</v>
      </c>
      <c r="E8448">
        <v>0</v>
      </c>
      <c r="F8448">
        <v>0</v>
      </c>
      <c r="G8448" t="s">
        <v>22998</v>
      </c>
      <c r="K8448">
        <v>1.2030019532419699E+18</v>
      </c>
      <c r="L8448" t="s">
        <v>23074</v>
      </c>
    </row>
    <row r="8449" spans="1:12" x14ac:dyDescent="0.2">
      <c r="A8449" s="1">
        <v>43805.724421296298</v>
      </c>
      <c r="B8449" t="s">
        <v>23075</v>
      </c>
      <c r="D8449">
        <v>0</v>
      </c>
      <c r="E8449">
        <v>0</v>
      </c>
      <c r="F8449">
        <v>0</v>
      </c>
      <c r="G8449" t="s">
        <v>23076</v>
      </c>
      <c r="K8449">
        <v>1.2030019529693299E+18</v>
      </c>
      <c r="L8449" t="s">
        <v>23077</v>
      </c>
    </row>
    <row r="8450" spans="1:12" x14ac:dyDescent="0.2">
      <c r="A8450" s="1">
        <v>43805.724421296298</v>
      </c>
      <c r="B8450" t="s">
        <v>23078</v>
      </c>
      <c r="D8450">
        <v>0</v>
      </c>
      <c r="E8450">
        <v>0</v>
      </c>
      <c r="F8450">
        <v>0</v>
      </c>
      <c r="G8450" t="s">
        <v>23079</v>
      </c>
      <c r="K8450">
        <v>1.2030019501759301E+18</v>
      </c>
      <c r="L8450" t="s">
        <v>23080</v>
      </c>
    </row>
    <row r="8451" spans="1:12" x14ac:dyDescent="0.2">
      <c r="A8451" s="1">
        <v>43805.724409722221</v>
      </c>
      <c r="B8451" t="s">
        <v>23081</v>
      </c>
      <c r="D8451">
        <v>0</v>
      </c>
      <c r="E8451">
        <v>0</v>
      </c>
      <c r="F8451">
        <v>0</v>
      </c>
      <c r="G8451" t="s">
        <v>23082</v>
      </c>
      <c r="K8451">
        <v>1.2030019476216399E+18</v>
      </c>
      <c r="L8451" t="s">
        <v>23083</v>
      </c>
    </row>
    <row r="8452" spans="1:12" x14ac:dyDescent="0.2">
      <c r="A8452" s="1">
        <v>43805.724409722221</v>
      </c>
      <c r="B8452" t="s">
        <v>23084</v>
      </c>
      <c r="D8452">
        <v>0</v>
      </c>
      <c r="E8452">
        <v>0</v>
      </c>
      <c r="F8452">
        <v>0</v>
      </c>
      <c r="G8452" t="s">
        <v>23085</v>
      </c>
      <c r="K8452">
        <v>1.2030019469085599E+18</v>
      </c>
      <c r="L8452" t="s">
        <v>23086</v>
      </c>
    </row>
    <row r="8453" spans="1:12" x14ac:dyDescent="0.2">
      <c r="A8453" s="1">
        <v>43805.724409722221</v>
      </c>
      <c r="B8453" t="s">
        <v>23087</v>
      </c>
      <c r="D8453">
        <v>0</v>
      </c>
      <c r="E8453">
        <v>0</v>
      </c>
      <c r="F8453">
        <v>0</v>
      </c>
      <c r="G8453" t="s">
        <v>23088</v>
      </c>
      <c r="K8453">
        <v>1.2030019459984599E+18</v>
      </c>
      <c r="L8453" t="s">
        <v>23089</v>
      </c>
    </row>
    <row r="8454" spans="1:12" x14ac:dyDescent="0.2">
      <c r="A8454" s="1">
        <v>43805.724398148152</v>
      </c>
      <c r="B8454" t="s">
        <v>23090</v>
      </c>
      <c r="D8454">
        <v>0</v>
      </c>
      <c r="E8454">
        <v>0</v>
      </c>
      <c r="F8454">
        <v>0</v>
      </c>
      <c r="G8454" t="s">
        <v>23012</v>
      </c>
      <c r="K8454">
        <v>1.2030019442871199E+18</v>
      </c>
      <c r="L8454" t="s">
        <v>23091</v>
      </c>
    </row>
    <row r="8455" spans="1:12" x14ac:dyDescent="0.2">
      <c r="A8455" s="1">
        <v>43805.724398148152</v>
      </c>
      <c r="B8455" t="s">
        <v>23092</v>
      </c>
      <c r="D8455">
        <v>0</v>
      </c>
      <c r="E8455">
        <v>0</v>
      </c>
      <c r="F8455">
        <v>0</v>
      </c>
      <c r="G8455" t="s">
        <v>23093</v>
      </c>
      <c r="K8455">
        <v>1.20300194278562E+18</v>
      </c>
      <c r="L8455" t="s">
        <v>23094</v>
      </c>
    </row>
    <row r="8456" spans="1:12" x14ac:dyDescent="0.2">
      <c r="A8456" s="1">
        <v>43805.724386574075</v>
      </c>
      <c r="B8456" t="s">
        <v>21252</v>
      </c>
      <c r="D8456">
        <v>0</v>
      </c>
      <c r="E8456">
        <v>0</v>
      </c>
      <c r="F8456">
        <v>0</v>
      </c>
      <c r="G8456" t="s">
        <v>23095</v>
      </c>
      <c r="K8456">
        <v>1.20300194049967E+18</v>
      </c>
      <c r="L8456" t="s">
        <v>23096</v>
      </c>
    </row>
    <row r="8457" spans="1:12" x14ac:dyDescent="0.2">
      <c r="A8457" s="1">
        <v>43805.724386574075</v>
      </c>
      <c r="B8457" t="s">
        <v>23097</v>
      </c>
      <c r="D8457">
        <v>0</v>
      </c>
      <c r="E8457">
        <v>0</v>
      </c>
      <c r="F8457">
        <v>0</v>
      </c>
      <c r="G8457" t="s">
        <v>23098</v>
      </c>
      <c r="K8457">
        <v>1.20300193838159E+18</v>
      </c>
      <c r="L8457" t="s">
        <v>23099</v>
      </c>
    </row>
    <row r="8458" spans="1:12" x14ac:dyDescent="0.2">
      <c r="A8458" s="1">
        <v>43805.724386574075</v>
      </c>
      <c r="B8458" t="s">
        <v>23100</v>
      </c>
      <c r="D8458">
        <v>0</v>
      </c>
      <c r="E8458">
        <v>0</v>
      </c>
      <c r="F8458">
        <v>0</v>
      </c>
      <c r="G8458" t="s">
        <v>23101</v>
      </c>
      <c r="K8458">
        <v>1.20300193836896E+18</v>
      </c>
      <c r="L8458" t="s">
        <v>23102</v>
      </c>
    </row>
    <row r="8459" spans="1:12" x14ac:dyDescent="0.2">
      <c r="A8459" s="1">
        <v>43805.724386574075</v>
      </c>
      <c r="B8459" t="s">
        <v>23103</v>
      </c>
      <c r="D8459">
        <v>0</v>
      </c>
      <c r="E8459">
        <v>0</v>
      </c>
      <c r="F8459">
        <v>0</v>
      </c>
      <c r="G8459" t="s">
        <v>23032</v>
      </c>
      <c r="K8459">
        <v>1.20300193746723E+18</v>
      </c>
      <c r="L8459" t="s">
        <v>23104</v>
      </c>
    </row>
    <row r="8460" spans="1:12" x14ac:dyDescent="0.2">
      <c r="A8460" s="1">
        <v>43805.724374999998</v>
      </c>
      <c r="B8460" t="s">
        <v>23105</v>
      </c>
      <c r="D8460">
        <v>0</v>
      </c>
      <c r="E8460">
        <v>0</v>
      </c>
      <c r="F8460">
        <v>0</v>
      </c>
      <c r="G8460" t="s">
        <v>23106</v>
      </c>
      <c r="K8460">
        <v>1.2030019356301199E+18</v>
      </c>
      <c r="L8460" t="s">
        <v>23107</v>
      </c>
    </row>
    <row r="8461" spans="1:12" x14ac:dyDescent="0.2">
      <c r="A8461" s="1">
        <v>43805.724374999998</v>
      </c>
      <c r="B8461" t="s">
        <v>23108</v>
      </c>
      <c r="D8461">
        <v>0</v>
      </c>
      <c r="E8461">
        <v>0</v>
      </c>
      <c r="F8461">
        <v>0</v>
      </c>
      <c r="G8461" t="s">
        <v>23101</v>
      </c>
      <c r="K8461">
        <v>1.2030019355378601E+18</v>
      </c>
      <c r="L8461" t="s">
        <v>23109</v>
      </c>
    </row>
    <row r="8462" spans="1:12" x14ac:dyDescent="0.2">
      <c r="A8462" s="1">
        <v>43805.724374999998</v>
      </c>
      <c r="B8462" t="s">
        <v>23110</v>
      </c>
      <c r="D8462">
        <v>0</v>
      </c>
      <c r="E8462">
        <v>0</v>
      </c>
      <c r="F8462">
        <v>0</v>
      </c>
      <c r="G8462" t="s">
        <v>23111</v>
      </c>
      <c r="K8462">
        <v>1.2030019329037801E+18</v>
      </c>
      <c r="L8462" t="s">
        <v>23112</v>
      </c>
    </row>
    <row r="8463" spans="1:12" x14ac:dyDescent="0.2">
      <c r="A8463" s="1">
        <v>43805.724363425928</v>
      </c>
      <c r="B8463" t="s">
        <v>23113</v>
      </c>
      <c r="D8463">
        <v>0</v>
      </c>
      <c r="E8463">
        <v>0</v>
      </c>
      <c r="F8463">
        <v>0</v>
      </c>
      <c r="G8463" t="s">
        <v>23114</v>
      </c>
      <c r="K8463">
        <v>1.2030019315867699E+18</v>
      </c>
      <c r="L8463" t="s">
        <v>23115</v>
      </c>
    </row>
    <row r="8464" spans="1:12" x14ac:dyDescent="0.2">
      <c r="A8464" s="1">
        <v>43805.724363425928</v>
      </c>
      <c r="B8464" t="s">
        <v>23116</v>
      </c>
      <c r="D8464">
        <v>0</v>
      </c>
      <c r="E8464">
        <v>0</v>
      </c>
      <c r="F8464">
        <v>0</v>
      </c>
      <c r="G8464" t="s">
        <v>23117</v>
      </c>
      <c r="K8464">
        <v>1.20300193145681E+18</v>
      </c>
      <c r="L8464" t="s">
        <v>23118</v>
      </c>
    </row>
    <row r="8465" spans="1:12" x14ac:dyDescent="0.2">
      <c r="A8465" s="1">
        <v>43805.724363425928</v>
      </c>
      <c r="B8465" t="s">
        <v>23119</v>
      </c>
      <c r="D8465">
        <v>0</v>
      </c>
      <c r="E8465">
        <v>0</v>
      </c>
      <c r="F8465">
        <v>0</v>
      </c>
      <c r="G8465" t="s">
        <v>23046</v>
      </c>
      <c r="K8465">
        <v>1.20300193054239E+18</v>
      </c>
      <c r="L8465" t="s">
        <v>23120</v>
      </c>
    </row>
    <row r="8466" spans="1:12" x14ac:dyDescent="0.2">
      <c r="A8466" s="1">
        <v>43805.724363425928</v>
      </c>
      <c r="B8466" t="s">
        <v>23121</v>
      </c>
      <c r="D8466">
        <v>0</v>
      </c>
      <c r="E8466">
        <v>0</v>
      </c>
      <c r="F8466">
        <v>0</v>
      </c>
      <c r="G8466" t="s">
        <v>21898</v>
      </c>
      <c r="K8466">
        <v>1.2030019288101399E+18</v>
      </c>
      <c r="L8466" t="s">
        <v>23122</v>
      </c>
    </row>
    <row r="8467" spans="1:12" x14ac:dyDescent="0.2">
      <c r="A8467" s="1">
        <v>43805.724351851852</v>
      </c>
      <c r="B8467" t="s">
        <v>23123</v>
      </c>
      <c r="D8467">
        <v>0</v>
      </c>
      <c r="E8467">
        <v>0</v>
      </c>
      <c r="F8467">
        <v>0</v>
      </c>
      <c r="G8467" t="s">
        <v>23124</v>
      </c>
      <c r="K8467">
        <v>1.2030019245277701E+18</v>
      </c>
      <c r="L8467" t="s">
        <v>23125</v>
      </c>
    </row>
    <row r="8468" spans="1:12" x14ac:dyDescent="0.2">
      <c r="A8468" s="1">
        <v>43805.724340277775</v>
      </c>
      <c r="B8468" t="s">
        <v>23126</v>
      </c>
      <c r="D8468">
        <v>0</v>
      </c>
      <c r="E8468">
        <v>0</v>
      </c>
      <c r="F8468">
        <v>1</v>
      </c>
      <c r="G8468" t="s">
        <v>23065</v>
      </c>
      <c r="K8468">
        <v>1.20300192253134E+18</v>
      </c>
      <c r="L8468" t="s">
        <v>23127</v>
      </c>
    </row>
    <row r="8469" spans="1:12" x14ac:dyDescent="0.2">
      <c r="A8469" s="1">
        <v>43805.724340277775</v>
      </c>
      <c r="B8469" t="s">
        <v>23128</v>
      </c>
      <c r="D8469">
        <v>0</v>
      </c>
      <c r="E8469">
        <v>0</v>
      </c>
      <c r="F8469">
        <v>0</v>
      </c>
      <c r="G8469" t="s">
        <v>22371</v>
      </c>
      <c r="K8469">
        <v>1.20300192076974E+18</v>
      </c>
      <c r="L8469" t="s">
        <v>23129</v>
      </c>
    </row>
    <row r="8470" spans="1:12" x14ac:dyDescent="0.2">
      <c r="A8470" s="1">
        <v>43805.724340277775</v>
      </c>
      <c r="B8470" t="s">
        <v>23130</v>
      </c>
      <c r="D8470">
        <v>0</v>
      </c>
      <c r="E8470">
        <v>0</v>
      </c>
      <c r="F8470">
        <v>0</v>
      </c>
      <c r="G8470" t="s">
        <v>23131</v>
      </c>
      <c r="K8470">
        <v>1.2030019205976901E+18</v>
      </c>
      <c r="L8470" t="s">
        <v>23132</v>
      </c>
    </row>
    <row r="8471" spans="1:12" x14ac:dyDescent="0.2">
      <c r="A8471" s="1">
        <v>43805.724328703705</v>
      </c>
      <c r="B8471" t="s">
        <v>23133</v>
      </c>
      <c r="D8471">
        <v>0</v>
      </c>
      <c r="E8471">
        <v>0</v>
      </c>
      <c r="F8471">
        <v>0</v>
      </c>
      <c r="G8471" t="s">
        <v>22849</v>
      </c>
      <c r="K8471">
        <v>1.2030019155016901E+18</v>
      </c>
      <c r="L8471" t="s">
        <v>23134</v>
      </c>
    </row>
    <row r="8472" spans="1:12" x14ac:dyDescent="0.2">
      <c r="A8472" s="1">
        <v>43805.724317129629</v>
      </c>
      <c r="B8472" t="s">
        <v>23135</v>
      </c>
      <c r="D8472">
        <v>0</v>
      </c>
      <c r="E8472">
        <v>0</v>
      </c>
      <c r="F8472">
        <v>0</v>
      </c>
      <c r="G8472" t="s">
        <v>23071</v>
      </c>
      <c r="K8472">
        <v>1.20300191236432E+18</v>
      </c>
      <c r="L8472" t="s">
        <v>23136</v>
      </c>
    </row>
    <row r="8473" spans="1:12" x14ac:dyDescent="0.2">
      <c r="A8473" s="1">
        <v>43805.724305555559</v>
      </c>
      <c r="B8473" t="s">
        <v>23137</v>
      </c>
      <c r="D8473">
        <v>0</v>
      </c>
      <c r="E8473">
        <v>0</v>
      </c>
      <c r="F8473">
        <v>0</v>
      </c>
      <c r="G8473" t="s">
        <v>23138</v>
      </c>
      <c r="K8473">
        <v>1.2030019106110999E+18</v>
      </c>
      <c r="L8473" t="s">
        <v>23139</v>
      </c>
    </row>
    <row r="8474" spans="1:12" x14ac:dyDescent="0.2">
      <c r="A8474" s="1">
        <v>43805.724305555559</v>
      </c>
      <c r="B8474" t="s">
        <v>23140</v>
      </c>
      <c r="D8474">
        <v>0</v>
      </c>
      <c r="E8474">
        <v>0</v>
      </c>
      <c r="F8474">
        <v>0</v>
      </c>
      <c r="G8474" t="s">
        <v>23141</v>
      </c>
      <c r="K8474">
        <v>1.20300191051885E+18</v>
      </c>
      <c r="L8474" t="s">
        <v>23142</v>
      </c>
    </row>
    <row r="8475" spans="1:12" x14ac:dyDescent="0.2">
      <c r="A8475" s="1">
        <v>43805.724293981482</v>
      </c>
      <c r="B8475" t="s">
        <v>23143</v>
      </c>
      <c r="D8475">
        <v>0</v>
      </c>
      <c r="E8475">
        <v>0</v>
      </c>
      <c r="F8475">
        <v>0</v>
      </c>
      <c r="G8475" t="s">
        <v>23144</v>
      </c>
      <c r="K8475">
        <v>1.2030019068026299E+18</v>
      </c>
      <c r="L8475" t="s">
        <v>23145</v>
      </c>
    </row>
    <row r="8476" spans="1:12" x14ac:dyDescent="0.2">
      <c r="A8476" s="1">
        <v>43805.724293981482</v>
      </c>
      <c r="B8476" t="s">
        <v>23146</v>
      </c>
      <c r="D8476">
        <v>0</v>
      </c>
      <c r="E8476">
        <v>0</v>
      </c>
      <c r="F8476">
        <v>0</v>
      </c>
      <c r="G8476" t="s">
        <v>23085</v>
      </c>
      <c r="K8476">
        <v>1.20300190507458E+18</v>
      </c>
      <c r="L8476" t="s">
        <v>23147</v>
      </c>
    </row>
    <row r="8477" spans="1:12" x14ac:dyDescent="0.2">
      <c r="A8477" s="1">
        <v>43805.724293981482</v>
      </c>
      <c r="B8477" t="s">
        <v>23148</v>
      </c>
      <c r="D8477">
        <v>0</v>
      </c>
      <c r="E8477">
        <v>0</v>
      </c>
      <c r="F8477">
        <v>0</v>
      </c>
      <c r="G8477" t="s">
        <v>23149</v>
      </c>
      <c r="K8477">
        <v>1.20300190330879E+18</v>
      </c>
      <c r="L8477" t="s">
        <v>23150</v>
      </c>
    </row>
    <row r="8478" spans="1:12" x14ac:dyDescent="0.2">
      <c r="A8478" s="1">
        <v>43805.724293981482</v>
      </c>
      <c r="B8478" t="s">
        <v>23151</v>
      </c>
      <c r="D8478">
        <v>0</v>
      </c>
      <c r="E8478">
        <v>0</v>
      </c>
      <c r="F8478">
        <v>0</v>
      </c>
      <c r="G8478" t="s">
        <v>23152</v>
      </c>
      <c r="K8478">
        <v>1.2030019031787599E+18</v>
      </c>
      <c r="L8478" t="s">
        <v>23153</v>
      </c>
    </row>
    <row r="8479" spans="1:12" x14ac:dyDescent="0.2">
      <c r="A8479" s="1">
        <v>43805.724282407406</v>
      </c>
      <c r="B8479" t="s">
        <v>23154</v>
      </c>
      <c r="D8479">
        <v>0</v>
      </c>
      <c r="E8479">
        <v>0</v>
      </c>
      <c r="F8479">
        <v>0</v>
      </c>
      <c r="G8479" t="s">
        <v>21983</v>
      </c>
      <c r="K8479">
        <v>1.2030018992864799E+18</v>
      </c>
      <c r="L8479" t="s">
        <v>23155</v>
      </c>
    </row>
    <row r="8480" spans="1:12" x14ac:dyDescent="0.2">
      <c r="A8480" s="1">
        <v>43805.724282407406</v>
      </c>
      <c r="B8480" t="s">
        <v>23156</v>
      </c>
      <c r="D8480">
        <v>0</v>
      </c>
      <c r="E8480">
        <v>0</v>
      </c>
      <c r="F8480">
        <v>0</v>
      </c>
      <c r="G8480" t="s">
        <v>23157</v>
      </c>
      <c r="K8480">
        <v>1.2030018991773801E+18</v>
      </c>
      <c r="L8480" t="s">
        <v>23158</v>
      </c>
    </row>
    <row r="8481" spans="1:12" x14ac:dyDescent="0.2">
      <c r="A8481" s="1">
        <v>43805.724270833336</v>
      </c>
      <c r="B8481" t="s">
        <v>23159</v>
      </c>
      <c r="D8481">
        <v>0</v>
      </c>
      <c r="E8481">
        <v>0</v>
      </c>
      <c r="F8481">
        <v>0</v>
      </c>
      <c r="G8481" t="s">
        <v>23160</v>
      </c>
      <c r="K8481">
        <v>1.2030018980784699E+18</v>
      </c>
      <c r="L8481" t="s">
        <v>23161</v>
      </c>
    </row>
    <row r="8482" spans="1:12" x14ac:dyDescent="0.2">
      <c r="A8482" s="1">
        <v>43805.724270833336</v>
      </c>
      <c r="B8482" t="s">
        <v>23162</v>
      </c>
      <c r="D8482">
        <v>0</v>
      </c>
      <c r="E8482">
        <v>0</v>
      </c>
      <c r="F8482">
        <v>0</v>
      </c>
      <c r="G8482" t="s">
        <v>23163</v>
      </c>
      <c r="K8482">
        <v>1.2030018947146399E+18</v>
      </c>
      <c r="L8482" t="s">
        <v>23164</v>
      </c>
    </row>
    <row r="8483" spans="1:12" x14ac:dyDescent="0.2">
      <c r="A8483" s="1">
        <v>43805.724259259259</v>
      </c>
      <c r="B8483" t="s">
        <v>23165</v>
      </c>
      <c r="D8483">
        <v>0</v>
      </c>
      <c r="E8483">
        <v>0</v>
      </c>
      <c r="F8483">
        <v>0</v>
      </c>
      <c r="G8483" t="s">
        <v>23166</v>
      </c>
      <c r="K8483">
        <v>1.2030018917576599E+18</v>
      </c>
      <c r="L8483" t="s">
        <v>23167</v>
      </c>
    </row>
    <row r="8484" spans="1:12" x14ac:dyDescent="0.2">
      <c r="A8484" s="1">
        <v>43805.724259259259</v>
      </c>
      <c r="B8484" t="s">
        <v>23168</v>
      </c>
      <c r="D8484">
        <v>0</v>
      </c>
      <c r="E8484">
        <v>0</v>
      </c>
      <c r="F8484">
        <v>0</v>
      </c>
      <c r="G8484" t="s">
        <v>23169</v>
      </c>
      <c r="K8484">
        <v>1.2030018908727099E+18</v>
      </c>
      <c r="L8484" t="s">
        <v>23170</v>
      </c>
    </row>
    <row r="8485" spans="1:12" x14ac:dyDescent="0.2">
      <c r="A8485" s="1">
        <v>43805.724259259259</v>
      </c>
      <c r="B8485" t="s">
        <v>23171</v>
      </c>
      <c r="D8485">
        <v>0</v>
      </c>
      <c r="E8485">
        <v>0</v>
      </c>
      <c r="F8485">
        <v>0</v>
      </c>
      <c r="G8485" t="s">
        <v>23111</v>
      </c>
      <c r="K8485">
        <v>1.20300189051614E+18</v>
      </c>
      <c r="L8485" t="s">
        <v>23172</v>
      </c>
    </row>
    <row r="8486" spans="1:12" x14ac:dyDescent="0.2">
      <c r="A8486" s="1">
        <v>43805.724236111113</v>
      </c>
      <c r="B8486" t="s">
        <v>23173</v>
      </c>
      <c r="D8486">
        <v>0</v>
      </c>
      <c r="E8486">
        <v>0</v>
      </c>
      <c r="F8486">
        <v>0</v>
      </c>
      <c r="G8486" t="s">
        <v>23174</v>
      </c>
      <c r="K8486">
        <v>1.2030018851726001E+18</v>
      </c>
      <c r="L8486" t="s">
        <v>23175</v>
      </c>
    </row>
    <row r="8487" spans="1:12" x14ac:dyDescent="0.2">
      <c r="A8487" s="1">
        <v>43805.724236111113</v>
      </c>
      <c r="B8487" t="s">
        <v>23176</v>
      </c>
      <c r="D8487">
        <v>0</v>
      </c>
      <c r="E8487">
        <v>0</v>
      </c>
      <c r="F8487">
        <v>0</v>
      </c>
      <c r="G8487" t="s">
        <v>23131</v>
      </c>
      <c r="K8487">
        <v>1.2030018835620301E+18</v>
      </c>
      <c r="L8487" t="s">
        <v>23177</v>
      </c>
    </row>
    <row r="8488" spans="1:12" x14ac:dyDescent="0.2">
      <c r="A8488" s="1">
        <v>43805.724236111113</v>
      </c>
      <c r="B8488" t="s">
        <v>23178</v>
      </c>
      <c r="D8488">
        <v>0</v>
      </c>
      <c r="E8488">
        <v>0</v>
      </c>
      <c r="F8488">
        <v>0</v>
      </c>
      <c r="G8488" t="s">
        <v>23179</v>
      </c>
      <c r="K8488">
        <v>1.2030018834990899E+18</v>
      </c>
      <c r="L8488" t="s">
        <v>23180</v>
      </c>
    </row>
    <row r="8489" spans="1:12" x14ac:dyDescent="0.2">
      <c r="A8489" s="1">
        <v>43805.724224537036</v>
      </c>
      <c r="B8489" t="s">
        <v>23181</v>
      </c>
      <c r="D8489">
        <v>0</v>
      </c>
      <c r="E8489">
        <v>0</v>
      </c>
      <c r="F8489">
        <v>0</v>
      </c>
      <c r="G8489" t="s">
        <v>23182</v>
      </c>
      <c r="K8489">
        <v>1.20300187852051E+18</v>
      </c>
      <c r="L8489" t="s">
        <v>23183</v>
      </c>
    </row>
    <row r="8490" spans="1:12" x14ac:dyDescent="0.2">
      <c r="A8490" s="1">
        <v>43805.724212962959</v>
      </c>
      <c r="B8490" t="s">
        <v>23184</v>
      </c>
      <c r="D8490">
        <v>0</v>
      </c>
      <c r="E8490">
        <v>0</v>
      </c>
      <c r="F8490">
        <v>0</v>
      </c>
      <c r="G8490" t="s">
        <v>23141</v>
      </c>
      <c r="K8490">
        <v>1.20300187555087E+18</v>
      </c>
      <c r="L8490" t="s">
        <v>23185</v>
      </c>
    </row>
    <row r="8491" spans="1:12" x14ac:dyDescent="0.2">
      <c r="A8491" s="1">
        <v>43805.724189814813</v>
      </c>
      <c r="B8491" t="s">
        <v>23186</v>
      </c>
      <c r="D8491">
        <v>0</v>
      </c>
      <c r="E8491">
        <v>0</v>
      </c>
      <c r="F8491">
        <v>0</v>
      </c>
      <c r="G8491" t="s">
        <v>23187</v>
      </c>
      <c r="K8491">
        <v>1.20300186880211E+18</v>
      </c>
      <c r="L8491" t="s">
        <v>23188</v>
      </c>
    </row>
    <row r="8492" spans="1:12" x14ac:dyDescent="0.2">
      <c r="A8492" s="1">
        <v>43805.724189814813</v>
      </c>
      <c r="B8492" t="s">
        <v>23189</v>
      </c>
      <c r="D8492">
        <v>0</v>
      </c>
      <c r="E8492">
        <v>0</v>
      </c>
      <c r="F8492">
        <v>0</v>
      </c>
      <c r="G8492" t="s">
        <v>23152</v>
      </c>
      <c r="K8492">
        <v>1.2030018676111301E+18</v>
      </c>
      <c r="L8492" t="s">
        <v>23190</v>
      </c>
    </row>
    <row r="8493" spans="1:12" x14ac:dyDescent="0.2">
      <c r="A8493" s="1">
        <v>43805.724166666667</v>
      </c>
      <c r="B8493" t="s">
        <v>23191</v>
      </c>
      <c r="D8493">
        <v>0</v>
      </c>
      <c r="E8493">
        <v>0</v>
      </c>
      <c r="F8493">
        <v>0</v>
      </c>
      <c r="G8493" t="s">
        <v>23163</v>
      </c>
      <c r="K8493">
        <v>1.2030018606946501E+18</v>
      </c>
      <c r="L8493" t="s">
        <v>23192</v>
      </c>
    </row>
    <row r="8494" spans="1:12" x14ac:dyDescent="0.2">
      <c r="A8494" s="1">
        <v>43805.724166666667</v>
      </c>
      <c r="B8494" t="s">
        <v>23193</v>
      </c>
      <c r="D8494">
        <v>0</v>
      </c>
      <c r="E8494">
        <v>0</v>
      </c>
      <c r="F8494">
        <v>0</v>
      </c>
      <c r="G8494" t="s">
        <v>23194</v>
      </c>
      <c r="K8494">
        <v>1.2030018605394601E+18</v>
      </c>
      <c r="L8494" t="s">
        <v>23195</v>
      </c>
    </row>
    <row r="8495" spans="1:12" x14ac:dyDescent="0.2">
      <c r="A8495" s="1">
        <v>43805.724120370367</v>
      </c>
      <c r="B8495" t="s">
        <v>23196</v>
      </c>
      <c r="D8495">
        <v>0</v>
      </c>
      <c r="E8495">
        <v>0</v>
      </c>
      <c r="F8495">
        <v>0</v>
      </c>
      <c r="G8495" t="s">
        <v>23197</v>
      </c>
      <c r="K8495">
        <v>1.2030018435525801E+18</v>
      </c>
      <c r="L8495" t="s">
        <v>23198</v>
      </c>
    </row>
    <row r="8496" spans="1:12" x14ac:dyDescent="0.2">
      <c r="A8496" s="1">
        <v>43805.724108796298</v>
      </c>
      <c r="B8496" t="s">
        <v>23199</v>
      </c>
      <c r="D8496">
        <v>0</v>
      </c>
      <c r="E8496">
        <v>0</v>
      </c>
      <c r="F8496">
        <v>0</v>
      </c>
      <c r="G8496" t="s">
        <v>23200</v>
      </c>
      <c r="K8496">
        <v>1.20300183634671E+18</v>
      </c>
      <c r="L8496" t="s">
        <v>23201</v>
      </c>
    </row>
    <row r="8497" spans="1:12" x14ac:dyDescent="0.2">
      <c r="A8497" s="1">
        <v>43805.720960648148</v>
      </c>
      <c r="B8497" t="s">
        <v>11923</v>
      </c>
      <c r="D8497">
        <v>2</v>
      </c>
      <c r="E8497">
        <v>15</v>
      </c>
      <c r="F8497">
        <v>9</v>
      </c>
      <c r="G8497" t="s">
        <v>23202</v>
      </c>
      <c r="K8497">
        <v>1.20300069832303E+18</v>
      </c>
      <c r="L8497" t="s">
        <v>23203</v>
      </c>
    </row>
    <row r="8498" spans="1:12" x14ac:dyDescent="0.2">
      <c r="A8498" s="1">
        <v>43805.719166666669</v>
      </c>
      <c r="B8498" t="s">
        <v>18070</v>
      </c>
      <c r="D8498">
        <v>0</v>
      </c>
      <c r="E8498">
        <v>0</v>
      </c>
      <c r="F8498">
        <v>2</v>
      </c>
      <c r="G8498" t="s">
        <v>23204</v>
      </c>
      <c r="I8498" t="e">
        <f>salem9s</f>
        <v>#NAME?</v>
      </c>
      <c r="K8498">
        <v>1.20300004549215E+18</v>
      </c>
      <c r="L8498" t="s">
        <v>23205</v>
      </c>
    </row>
    <row r="8499" spans="1:12" x14ac:dyDescent="0.2">
      <c r="A8499" s="1">
        <v>43805.719155092593</v>
      </c>
      <c r="B8499" t="s">
        <v>18070</v>
      </c>
      <c r="D8499">
        <v>1</v>
      </c>
      <c r="E8499">
        <v>6</v>
      </c>
      <c r="F8499">
        <v>7</v>
      </c>
      <c r="G8499" t="s">
        <v>23206</v>
      </c>
      <c r="K8499">
        <v>1.2030000419144499E+18</v>
      </c>
      <c r="L8499" t="s">
        <v>23207</v>
      </c>
    </row>
    <row r="8500" spans="1:12" x14ac:dyDescent="0.2">
      <c r="A8500" s="1">
        <v>43805.717534722222</v>
      </c>
      <c r="B8500" t="s">
        <v>23208</v>
      </c>
      <c r="D8500">
        <v>0</v>
      </c>
      <c r="E8500">
        <v>1</v>
      </c>
      <c r="F8500">
        <v>2</v>
      </c>
      <c r="G8500" t="s">
        <v>2407</v>
      </c>
      <c r="K8500">
        <v>1.2029994557730801E+18</v>
      </c>
      <c r="L8500" t="s">
        <v>23209</v>
      </c>
    </row>
    <row r="8501" spans="1:12" x14ac:dyDescent="0.2">
      <c r="A8501" s="1">
        <v>43805.716956018521</v>
      </c>
      <c r="B8501" t="s">
        <v>23210</v>
      </c>
      <c r="D8501">
        <v>0</v>
      </c>
      <c r="E8501">
        <v>0</v>
      </c>
      <c r="F8501">
        <v>0</v>
      </c>
      <c r="G8501" t="s">
        <v>23211</v>
      </c>
      <c r="K8501">
        <v>1.20299924607043E+18</v>
      </c>
      <c r="L8501" t="s">
        <v>23212</v>
      </c>
    </row>
    <row r="8502" spans="1:12" x14ac:dyDescent="0.2">
      <c r="A8502" s="1">
        <v>43805.715219907404</v>
      </c>
      <c r="B8502" t="s">
        <v>23213</v>
      </c>
      <c r="D8502">
        <v>0</v>
      </c>
      <c r="E8502">
        <v>0</v>
      </c>
      <c r="F8502">
        <v>0</v>
      </c>
      <c r="G8502" t="s">
        <v>23214</v>
      </c>
      <c r="K8502">
        <v>1.2029986146472801E+18</v>
      </c>
      <c r="L8502" t="s">
        <v>23215</v>
      </c>
    </row>
    <row r="8503" spans="1:12" x14ac:dyDescent="0.2">
      <c r="A8503" s="1">
        <v>43805.71398148148</v>
      </c>
      <c r="B8503" t="s">
        <v>23216</v>
      </c>
      <c r="D8503">
        <v>1</v>
      </c>
      <c r="E8503">
        <v>0</v>
      </c>
      <c r="F8503">
        <v>0</v>
      </c>
      <c r="G8503" t="s">
        <v>23217</v>
      </c>
      <c r="K8503">
        <v>1.20299816581901E+18</v>
      </c>
      <c r="L8503" t="s">
        <v>23218</v>
      </c>
    </row>
    <row r="8504" spans="1:12" x14ac:dyDescent="0.2">
      <c r="A8504" s="1">
        <v>43805.712650462963</v>
      </c>
      <c r="B8504" t="s">
        <v>23219</v>
      </c>
      <c r="D8504">
        <v>0</v>
      </c>
      <c r="E8504">
        <v>0</v>
      </c>
      <c r="F8504">
        <v>1</v>
      </c>
      <c r="G8504" t="s">
        <v>23220</v>
      </c>
      <c r="K8504">
        <v>1.2029976859529201E+18</v>
      </c>
      <c r="L8504" t="s">
        <v>23221</v>
      </c>
    </row>
    <row r="8505" spans="1:12" x14ac:dyDescent="0.2">
      <c r="A8505" s="1">
        <v>43805.708796296298</v>
      </c>
      <c r="B8505" t="s">
        <v>23222</v>
      </c>
      <c r="D8505">
        <v>1</v>
      </c>
      <c r="E8505">
        <v>2</v>
      </c>
      <c r="F8505">
        <v>9</v>
      </c>
      <c r="G8505" t="s">
        <v>23223</v>
      </c>
      <c r="K8505">
        <v>1.2029962886792801E+18</v>
      </c>
      <c r="L8505" t="s">
        <v>23224</v>
      </c>
    </row>
    <row r="8506" spans="1:12" x14ac:dyDescent="0.2">
      <c r="A8506" s="1">
        <v>43805.707962962966</v>
      </c>
      <c r="B8506" t="s">
        <v>23225</v>
      </c>
      <c r="C8506" t="s">
        <v>23226</v>
      </c>
      <c r="D8506">
        <v>2</v>
      </c>
      <c r="E8506">
        <v>1</v>
      </c>
      <c r="F8506">
        <v>1</v>
      </c>
      <c r="G8506" t="s">
        <v>23227</v>
      </c>
      <c r="K8506">
        <v>1.2029959881531899E+18</v>
      </c>
      <c r="L8506" t="s">
        <v>23228</v>
      </c>
    </row>
    <row r="8507" spans="1:12" x14ac:dyDescent="0.2">
      <c r="A8507" s="1">
        <v>43805.705972222226</v>
      </c>
      <c r="B8507" t="s">
        <v>20320</v>
      </c>
      <c r="D8507">
        <v>0</v>
      </c>
      <c r="E8507">
        <v>0</v>
      </c>
      <c r="F8507">
        <v>0</v>
      </c>
      <c r="G8507" t="s">
        <v>23229</v>
      </c>
      <c r="K8507">
        <v>1.2029952633480699E+18</v>
      </c>
      <c r="L8507" t="s">
        <v>23230</v>
      </c>
    </row>
    <row r="8508" spans="1:12" x14ac:dyDescent="0.2">
      <c r="A8508" s="1">
        <v>43805.703425925924</v>
      </c>
      <c r="B8508" t="s">
        <v>23231</v>
      </c>
      <c r="C8508" t="s">
        <v>23232</v>
      </c>
      <c r="D8508">
        <v>0</v>
      </c>
      <c r="E8508">
        <v>0</v>
      </c>
      <c r="F8508">
        <v>0</v>
      </c>
      <c r="G8508" t="s">
        <v>23233</v>
      </c>
      <c r="K8508">
        <v>1.20299434428797E+18</v>
      </c>
      <c r="L8508" t="s">
        <v>23234</v>
      </c>
    </row>
    <row r="8509" spans="1:12" x14ac:dyDescent="0.2">
      <c r="A8509" s="1">
        <v>43805.702743055554</v>
      </c>
      <c r="B8509" t="s">
        <v>20670</v>
      </c>
      <c r="D8509">
        <v>0</v>
      </c>
      <c r="E8509">
        <v>0</v>
      </c>
      <c r="F8509">
        <v>0</v>
      </c>
      <c r="G8509" t="s">
        <v>23235</v>
      </c>
      <c r="K8509">
        <v>1.2029940962997499E+18</v>
      </c>
      <c r="L8509" t="s">
        <v>23236</v>
      </c>
    </row>
    <row r="8510" spans="1:12" x14ac:dyDescent="0.2">
      <c r="A8510" s="1">
        <v>43805.701782407406</v>
      </c>
      <c r="B8510" t="s">
        <v>18070</v>
      </c>
      <c r="D8510">
        <v>0</v>
      </c>
      <c r="E8510">
        <v>0</v>
      </c>
      <c r="F8510">
        <v>0</v>
      </c>
      <c r="G8510" t="s">
        <v>23237</v>
      </c>
      <c r="K8510">
        <v>1.2029937489317601E+18</v>
      </c>
      <c r="L8510" t="s">
        <v>23238</v>
      </c>
    </row>
    <row r="8511" spans="1:12" x14ac:dyDescent="0.2">
      <c r="A8511" s="1">
        <v>43805.700868055559</v>
      </c>
      <c r="B8511" t="s">
        <v>23239</v>
      </c>
      <c r="D8511">
        <v>1</v>
      </c>
      <c r="E8511">
        <v>1</v>
      </c>
      <c r="F8511">
        <v>1</v>
      </c>
      <c r="G8511" t="s">
        <v>23240</v>
      </c>
      <c r="K8511">
        <v>1.2029934136978099E+18</v>
      </c>
      <c r="L8511" t="s">
        <v>23241</v>
      </c>
    </row>
    <row r="8512" spans="1:12" x14ac:dyDescent="0.2">
      <c r="A8512" s="1">
        <v>43805.700787037036</v>
      </c>
      <c r="B8512" t="s">
        <v>9414</v>
      </c>
      <c r="D8512">
        <v>0</v>
      </c>
      <c r="E8512">
        <v>0</v>
      </c>
      <c r="F8512">
        <v>2</v>
      </c>
      <c r="G8512" t="s">
        <v>23242</v>
      </c>
      <c r="K8512">
        <v>1.20299338627538E+18</v>
      </c>
      <c r="L8512" t="s">
        <v>23243</v>
      </c>
    </row>
    <row r="8513" spans="1:12" x14ac:dyDescent="0.2">
      <c r="A8513" s="1">
        <v>43805.700011574074</v>
      </c>
      <c r="B8513" t="s">
        <v>23244</v>
      </c>
      <c r="C8513" t="s">
        <v>23245</v>
      </c>
      <c r="D8513">
        <v>0</v>
      </c>
      <c r="E8513">
        <v>0</v>
      </c>
      <c r="F8513">
        <v>1</v>
      </c>
      <c r="G8513" t="s">
        <v>23246</v>
      </c>
      <c r="K8513">
        <v>1.20299310639794E+18</v>
      </c>
      <c r="L8513" t="s">
        <v>23247</v>
      </c>
    </row>
    <row r="8514" spans="1:12" x14ac:dyDescent="0.2">
      <c r="A8514" s="1">
        <v>43805.699236111112</v>
      </c>
      <c r="B8514" t="s">
        <v>17925</v>
      </c>
      <c r="D8514">
        <v>0</v>
      </c>
      <c r="E8514">
        <v>3</v>
      </c>
      <c r="F8514">
        <v>2</v>
      </c>
      <c r="G8514" t="s">
        <v>23248</v>
      </c>
      <c r="I8514" t="e">
        <f>Saudi_Aramco</f>
        <v>#NAME?</v>
      </c>
      <c r="K8514">
        <v>1.2029928234921201E+18</v>
      </c>
      <c r="L8514" t="s">
        <v>23249</v>
      </c>
    </row>
    <row r="8515" spans="1:12" x14ac:dyDescent="0.2">
      <c r="A8515" s="1">
        <v>43805.697916666664</v>
      </c>
      <c r="B8515" t="s">
        <v>1950</v>
      </c>
      <c r="D8515">
        <v>3</v>
      </c>
      <c r="E8515">
        <v>4</v>
      </c>
      <c r="F8515">
        <v>6</v>
      </c>
      <c r="G8515" t="s">
        <v>23250</v>
      </c>
      <c r="K8515">
        <v>1.202992345228E+18</v>
      </c>
      <c r="L8515" t="s">
        <v>23251</v>
      </c>
    </row>
    <row r="8516" spans="1:12" x14ac:dyDescent="0.2">
      <c r="A8516" s="1">
        <v>43805.69767361111</v>
      </c>
      <c r="B8516" t="s">
        <v>18634</v>
      </c>
      <c r="D8516">
        <v>0</v>
      </c>
      <c r="E8516">
        <v>0</v>
      </c>
      <c r="F8516">
        <v>0</v>
      </c>
      <c r="G8516" t="s">
        <v>23252</v>
      </c>
      <c r="K8516">
        <v>1.2029922562417999E+18</v>
      </c>
      <c r="L8516" t="s">
        <v>23253</v>
      </c>
    </row>
    <row r="8517" spans="1:12" x14ac:dyDescent="0.2">
      <c r="A8517" s="1">
        <v>43805.697430555556</v>
      </c>
      <c r="B8517" t="s">
        <v>9150</v>
      </c>
      <c r="D8517">
        <v>2</v>
      </c>
      <c r="E8517">
        <v>5</v>
      </c>
      <c r="F8517">
        <v>7</v>
      </c>
      <c r="G8517" t="s">
        <v>23254</v>
      </c>
      <c r="K8517">
        <v>1.2029921713029499E+18</v>
      </c>
      <c r="L8517" t="s">
        <v>23255</v>
      </c>
    </row>
    <row r="8518" spans="1:12" x14ac:dyDescent="0.2">
      <c r="A8518" s="1">
        <v>43805.69703703704</v>
      </c>
      <c r="B8518" t="s">
        <v>20670</v>
      </c>
      <c r="C8518" t="s">
        <v>1950</v>
      </c>
      <c r="D8518">
        <v>0</v>
      </c>
      <c r="E8518">
        <v>0</v>
      </c>
      <c r="F8518">
        <v>0</v>
      </c>
      <c r="G8518" t="s">
        <v>23256</v>
      </c>
      <c r="K8518">
        <v>1.2029920260836101E+18</v>
      </c>
      <c r="L8518" t="s">
        <v>23257</v>
      </c>
    </row>
    <row r="8519" spans="1:12" x14ac:dyDescent="0.2">
      <c r="A8519" s="1">
        <v>43805.695659722223</v>
      </c>
      <c r="B8519" t="s">
        <v>685</v>
      </c>
      <c r="D8519">
        <v>0</v>
      </c>
      <c r="E8519">
        <v>0</v>
      </c>
      <c r="F8519">
        <v>1</v>
      </c>
      <c r="G8519" t="s">
        <v>23258</v>
      </c>
      <c r="K8519">
        <v>1.20299152710401E+18</v>
      </c>
      <c r="L8519" t="s">
        <v>23259</v>
      </c>
    </row>
    <row r="8520" spans="1:12" x14ac:dyDescent="0.2">
      <c r="A8520" s="1">
        <v>43805.694652777776</v>
      </c>
      <c r="B8520" t="s">
        <v>13387</v>
      </c>
      <c r="D8520">
        <v>0</v>
      </c>
      <c r="E8520">
        <v>0</v>
      </c>
      <c r="F8520">
        <v>1</v>
      </c>
      <c r="G8520" t="s">
        <v>23260</v>
      </c>
      <c r="K8520">
        <v>1.2029911626609201E+18</v>
      </c>
      <c r="L8520" t="s">
        <v>23261</v>
      </c>
    </row>
    <row r="8521" spans="1:12" x14ac:dyDescent="0.2">
      <c r="A8521" s="1">
        <v>43805.693206018521</v>
      </c>
      <c r="B8521" t="s">
        <v>23262</v>
      </c>
      <c r="D8521">
        <v>0</v>
      </c>
      <c r="E8521">
        <v>0</v>
      </c>
      <c r="F8521">
        <v>1</v>
      </c>
      <c r="G8521" t="s">
        <v>23263</v>
      </c>
      <c r="I8521" t="e">
        <f>_xlfn.SINGLE(Saudi_Aramco _xlfn.SINGLE(tadawul))</f>
        <v>#NAME?</v>
      </c>
      <c r="K8521">
        <v>1.20299063797873E+18</v>
      </c>
      <c r="L8521" t="s">
        <v>23264</v>
      </c>
    </row>
    <row r="8522" spans="1:12" x14ac:dyDescent="0.2">
      <c r="A8522" s="1">
        <v>43805.692766203705</v>
      </c>
      <c r="B8522" t="s">
        <v>23265</v>
      </c>
      <c r="D8522">
        <v>1</v>
      </c>
      <c r="E8522">
        <v>1</v>
      </c>
      <c r="F8522">
        <v>0</v>
      </c>
      <c r="G8522" t="s">
        <v>23266</v>
      </c>
      <c r="K8522">
        <v>1.2029904788928901E+18</v>
      </c>
      <c r="L8522" t="s">
        <v>23267</v>
      </c>
    </row>
    <row r="8523" spans="1:12" x14ac:dyDescent="0.2">
      <c r="A8523" s="1">
        <v>43805.69263888889</v>
      </c>
      <c r="B8523" t="s">
        <v>23268</v>
      </c>
      <c r="D8523">
        <v>1</v>
      </c>
      <c r="E8523">
        <v>0</v>
      </c>
      <c r="F8523">
        <v>0</v>
      </c>
      <c r="G8523" t="s">
        <v>23269</v>
      </c>
      <c r="K8523">
        <v>1.2029904333091999E+18</v>
      </c>
      <c r="L8523" t="s">
        <v>23270</v>
      </c>
    </row>
    <row r="8524" spans="1:12" x14ac:dyDescent="0.2">
      <c r="A8524" s="1">
        <v>43805.692094907405</v>
      </c>
      <c r="B8524" t="s">
        <v>23271</v>
      </c>
      <c r="D8524">
        <v>5</v>
      </c>
      <c r="E8524">
        <v>0</v>
      </c>
      <c r="F8524">
        <v>4</v>
      </c>
      <c r="G8524" t="s">
        <v>23272</v>
      </c>
      <c r="K8524">
        <v>1.2029902353465201E+18</v>
      </c>
      <c r="L8524" t="s">
        <v>23273</v>
      </c>
    </row>
    <row r="8525" spans="1:12" x14ac:dyDescent="0.2">
      <c r="A8525" s="1">
        <v>43805.69189814815</v>
      </c>
      <c r="B8525" t="s">
        <v>23274</v>
      </c>
      <c r="D8525">
        <v>0</v>
      </c>
      <c r="E8525">
        <v>0</v>
      </c>
      <c r="F8525">
        <v>0</v>
      </c>
      <c r="G8525" t="s">
        <v>23275</v>
      </c>
      <c r="K8525">
        <v>1.2029901648863401E+18</v>
      </c>
      <c r="L8525" t="s">
        <v>23276</v>
      </c>
    </row>
    <row r="8526" spans="1:12" x14ac:dyDescent="0.2">
      <c r="A8526" s="1">
        <v>43805.691527777781</v>
      </c>
      <c r="B8526" t="s">
        <v>23277</v>
      </c>
      <c r="D8526">
        <v>0</v>
      </c>
      <c r="E8526">
        <v>0</v>
      </c>
      <c r="F8526">
        <v>0</v>
      </c>
      <c r="G8526" t="s">
        <v>23278</v>
      </c>
      <c r="K8526">
        <v>1.2029900314949499E+18</v>
      </c>
      <c r="L8526" t="s">
        <v>23279</v>
      </c>
    </row>
    <row r="8527" spans="1:12" x14ac:dyDescent="0.2">
      <c r="A8527" s="1">
        <v>43805.687094907407</v>
      </c>
      <c r="B8527" t="s">
        <v>1293</v>
      </c>
      <c r="D8527">
        <v>8</v>
      </c>
      <c r="E8527">
        <v>10</v>
      </c>
      <c r="F8527">
        <v>3</v>
      </c>
      <c r="G8527" t="s">
        <v>23280</v>
      </c>
      <c r="K8527">
        <v>1.20298842443891E+18</v>
      </c>
      <c r="L8527" t="s">
        <v>23281</v>
      </c>
    </row>
    <row r="8528" spans="1:12" x14ac:dyDescent="0.2">
      <c r="A8528" s="1">
        <v>43805.686979166669</v>
      </c>
      <c r="B8528" t="s">
        <v>569</v>
      </c>
      <c r="D8528">
        <v>7</v>
      </c>
      <c r="E8528">
        <v>12</v>
      </c>
      <c r="F8528">
        <v>27</v>
      </c>
      <c r="G8528" t="s">
        <v>23282</v>
      </c>
      <c r="K8528">
        <v>1.2029883829992E+18</v>
      </c>
      <c r="L8528" t="s">
        <v>23283</v>
      </c>
    </row>
    <row r="8529" spans="1:12" x14ac:dyDescent="0.2">
      <c r="A8529" s="1">
        <v>43805.686296296299</v>
      </c>
      <c r="B8529" t="s">
        <v>23284</v>
      </c>
      <c r="D8529">
        <v>0</v>
      </c>
      <c r="E8529">
        <v>0</v>
      </c>
      <c r="F8529">
        <v>0</v>
      </c>
      <c r="G8529" t="s">
        <v>23285</v>
      </c>
      <c r="K8529">
        <v>1.2029881370661801E+18</v>
      </c>
      <c r="L8529" t="s">
        <v>23286</v>
      </c>
    </row>
    <row r="8530" spans="1:12" x14ac:dyDescent="0.2">
      <c r="A8530" s="1">
        <v>43805.685335648152</v>
      </c>
      <c r="B8530" t="s">
        <v>23287</v>
      </c>
      <c r="D8530">
        <v>0</v>
      </c>
      <c r="E8530">
        <v>2</v>
      </c>
      <c r="F8530">
        <v>1</v>
      </c>
      <c r="G8530" t="s">
        <v>23288</v>
      </c>
      <c r="K8530">
        <v>1.2029877864895099E+18</v>
      </c>
      <c r="L8530" t="s">
        <v>23289</v>
      </c>
    </row>
    <row r="8531" spans="1:12" x14ac:dyDescent="0.2">
      <c r="A8531" s="1">
        <v>43805.684571759259</v>
      </c>
      <c r="B8531" t="s">
        <v>23290</v>
      </c>
      <c r="C8531" t="s">
        <v>23291</v>
      </c>
      <c r="D8531">
        <v>0</v>
      </c>
      <c r="E8531">
        <v>0</v>
      </c>
      <c r="F8531">
        <v>0</v>
      </c>
      <c r="G8531" t="s">
        <v>23292</v>
      </c>
      <c r="K8531">
        <v>1.2029875088181601E+18</v>
      </c>
      <c r="L8531" t="s">
        <v>23293</v>
      </c>
    </row>
    <row r="8532" spans="1:12" x14ac:dyDescent="0.2">
      <c r="A8532" s="1">
        <v>43805.683171296296</v>
      </c>
      <c r="B8532" t="s">
        <v>23294</v>
      </c>
      <c r="D8532">
        <v>0</v>
      </c>
      <c r="E8532">
        <v>0</v>
      </c>
      <c r="F8532">
        <v>0</v>
      </c>
      <c r="G8532" t="s">
        <v>23295</v>
      </c>
      <c r="K8532">
        <v>1.2029870025237199E+18</v>
      </c>
      <c r="L8532" t="s">
        <v>23296</v>
      </c>
    </row>
    <row r="8533" spans="1:12" x14ac:dyDescent="0.2">
      <c r="A8533" s="1">
        <v>43805.683078703703</v>
      </c>
      <c r="B8533" t="s">
        <v>23297</v>
      </c>
      <c r="C8533" t="s">
        <v>23298</v>
      </c>
      <c r="D8533">
        <v>0</v>
      </c>
      <c r="E8533">
        <v>0</v>
      </c>
      <c r="F8533">
        <v>0</v>
      </c>
      <c r="G8533" t="s">
        <v>23299</v>
      </c>
      <c r="K8533">
        <v>1.20298696901967E+18</v>
      </c>
      <c r="L8533" t="s">
        <v>23300</v>
      </c>
    </row>
    <row r="8534" spans="1:12" x14ac:dyDescent="0.2">
      <c r="A8534" s="1">
        <v>43805.682858796295</v>
      </c>
      <c r="B8534" t="s">
        <v>23301</v>
      </c>
      <c r="D8534">
        <v>0</v>
      </c>
      <c r="E8534">
        <v>0</v>
      </c>
      <c r="F8534">
        <v>0</v>
      </c>
      <c r="G8534" t="s">
        <v>23302</v>
      </c>
      <c r="K8534">
        <v>1.2029868908965901E+18</v>
      </c>
      <c r="L8534" t="s">
        <v>23303</v>
      </c>
    </row>
    <row r="8535" spans="1:12" x14ac:dyDescent="0.2">
      <c r="A8535" s="1">
        <v>43805.680428240739</v>
      </c>
      <c r="B8535" t="s">
        <v>23304</v>
      </c>
      <c r="C8535" t="s">
        <v>1193</v>
      </c>
      <c r="D8535">
        <v>1</v>
      </c>
      <c r="E8535">
        <v>0</v>
      </c>
      <c r="F8535">
        <v>0</v>
      </c>
      <c r="G8535" t="s">
        <v>23305</v>
      </c>
      <c r="K8535">
        <v>1.2029860072573199E+18</v>
      </c>
      <c r="L8535" t="s">
        <v>23306</v>
      </c>
    </row>
    <row r="8536" spans="1:12" x14ac:dyDescent="0.2">
      <c r="A8536" s="1">
        <v>43805.680034722223</v>
      </c>
      <c r="B8536" t="s">
        <v>1653</v>
      </c>
      <c r="D8536">
        <v>2</v>
      </c>
      <c r="E8536">
        <v>1</v>
      </c>
      <c r="F8536">
        <v>14</v>
      </c>
      <c r="G8536" t="s">
        <v>23307</v>
      </c>
      <c r="K8536">
        <v>1.2029858647431401E+18</v>
      </c>
      <c r="L8536" t="s">
        <v>23308</v>
      </c>
    </row>
    <row r="8537" spans="1:12" x14ac:dyDescent="0.2">
      <c r="A8537" s="1">
        <v>43805.678877314815</v>
      </c>
      <c r="B8537" t="s">
        <v>23309</v>
      </c>
      <c r="D8537">
        <v>0</v>
      </c>
      <c r="E8537">
        <v>0</v>
      </c>
      <c r="F8537">
        <v>1</v>
      </c>
      <c r="G8537" t="s">
        <v>23310</v>
      </c>
      <c r="K8537">
        <v>1.20298544692355E+18</v>
      </c>
      <c r="L8537" t="s">
        <v>23311</v>
      </c>
    </row>
    <row r="8538" spans="1:12" x14ac:dyDescent="0.2">
      <c r="A8538" s="1">
        <v>43805.674629629626</v>
      </c>
      <c r="B8538" t="s">
        <v>23312</v>
      </c>
      <c r="C8538" t="s">
        <v>7934</v>
      </c>
      <c r="D8538">
        <v>1</v>
      </c>
      <c r="E8538">
        <v>1</v>
      </c>
      <c r="F8538">
        <v>2</v>
      </c>
      <c r="G8538" t="s">
        <v>23313</v>
      </c>
      <c r="K8538">
        <v>1.20298390857027E+18</v>
      </c>
      <c r="L8538" t="s">
        <v>23314</v>
      </c>
    </row>
    <row r="8539" spans="1:12" x14ac:dyDescent="0.2">
      <c r="A8539" s="1">
        <v>43805.672534722224</v>
      </c>
      <c r="B8539" t="s">
        <v>6632</v>
      </c>
      <c r="D8539">
        <v>0</v>
      </c>
      <c r="E8539">
        <v>0</v>
      </c>
      <c r="F8539">
        <v>0</v>
      </c>
      <c r="G8539" t="s">
        <v>23315</v>
      </c>
      <c r="K8539">
        <v>1.2029831478493299E+18</v>
      </c>
      <c r="L8539" t="s">
        <v>23316</v>
      </c>
    </row>
    <row r="8540" spans="1:12" x14ac:dyDescent="0.2">
      <c r="A8540" s="1">
        <v>43805.672476851854</v>
      </c>
      <c r="B8540" t="s">
        <v>23317</v>
      </c>
      <c r="C8540" t="s">
        <v>23318</v>
      </c>
      <c r="D8540">
        <v>1</v>
      </c>
      <c r="E8540">
        <v>0</v>
      </c>
      <c r="F8540">
        <v>0</v>
      </c>
      <c r="G8540" t="s">
        <v>23319</v>
      </c>
      <c r="K8540">
        <v>1.2029831275111099E+18</v>
      </c>
      <c r="L8540" t="s">
        <v>23320</v>
      </c>
    </row>
    <row r="8541" spans="1:12" x14ac:dyDescent="0.2">
      <c r="A8541" s="1">
        <v>43805.672013888892</v>
      </c>
      <c r="B8541" t="s">
        <v>23321</v>
      </c>
      <c r="D8541">
        <v>0</v>
      </c>
      <c r="E8541">
        <v>0</v>
      </c>
      <c r="F8541">
        <v>0</v>
      </c>
      <c r="G8541" t="s">
        <v>23322</v>
      </c>
      <c r="K8541">
        <v>1.2029829613412201E+18</v>
      </c>
      <c r="L8541" t="s">
        <v>23323</v>
      </c>
    </row>
    <row r="8542" spans="1:12" x14ac:dyDescent="0.2">
      <c r="A8542" s="1">
        <v>43805.670381944445</v>
      </c>
      <c r="B8542" t="s">
        <v>23324</v>
      </c>
      <c r="C8542" t="s">
        <v>2104</v>
      </c>
      <c r="D8542">
        <v>2</v>
      </c>
      <c r="E8542">
        <v>0</v>
      </c>
      <c r="F8542">
        <v>1</v>
      </c>
      <c r="G8542" t="s">
        <v>23325</v>
      </c>
      <c r="K8542">
        <v>1.2029823683085901E+18</v>
      </c>
      <c r="L8542" t="s">
        <v>23326</v>
      </c>
    </row>
    <row r="8543" spans="1:12" x14ac:dyDescent="0.2">
      <c r="A8543" s="1">
        <v>43805.666701388887</v>
      </c>
      <c r="B8543" t="s">
        <v>23327</v>
      </c>
      <c r="D8543">
        <v>0</v>
      </c>
      <c r="E8543">
        <v>0</v>
      </c>
      <c r="F8543">
        <v>0</v>
      </c>
      <c r="G8543" t="s">
        <v>23328</v>
      </c>
      <c r="K8543">
        <v>1.2029810333455301E+18</v>
      </c>
      <c r="L8543" t="s">
        <v>23329</v>
      </c>
    </row>
    <row r="8544" spans="1:12" x14ac:dyDescent="0.2">
      <c r="A8544" s="1">
        <v>43805.665833333333</v>
      </c>
      <c r="B8544" t="s">
        <v>23330</v>
      </c>
      <c r="C8544" t="s">
        <v>23331</v>
      </c>
      <c r="D8544">
        <v>0</v>
      </c>
      <c r="E8544">
        <v>0</v>
      </c>
      <c r="F8544">
        <v>0</v>
      </c>
      <c r="G8544" t="s">
        <v>23332</v>
      </c>
      <c r="K8544">
        <v>1.20298071896144E+18</v>
      </c>
      <c r="L8544" t="s">
        <v>23333</v>
      </c>
    </row>
    <row r="8545" spans="1:12" x14ac:dyDescent="0.2">
      <c r="A8545" s="1">
        <v>43805.663831018515</v>
      </c>
      <c r="B8545" t="s">
        <v>1950</v>
      </c>
      <c r="D8545">
        <v>3</v>
      </c>
      <c r="E8545">
        <v>19</v>
      </c>
      <c r="F8545">
        <v>14</v>
      </c>
      <c r="G8545" t="s">
        <v>23334</v>
      </c>
      <c r="K8545">
        <v>1.2029799945715999E+18</v>
      </c>
      <c r="L8545" t="s">
        <v>23335</v>
      </c>
    </row>
    <row r="8546" spans="1:12" x14ac:dyDescent="0.2">
      <c r="A8546" s="1">
        <v>43805.662627314814</v>
      </c>
      <c r="B8546" t="s">
        <v>23336</v>
      </c>
      <c r="C8546" t="s">
        <v>3455</v>
      </c>
      <c r="D8546">
        <v>1</v>
      </c>
      <c r="E8546">
        <v>0</v>
      </c>
      <c r="F8546">
        <v>0</v>
      </c>
      <c r="G8546" t="s">
        <v>23337</v>
      </c>
      <c r="K8546">
        <v>1.20297955876659E+18</v>
      </c>
      <c r="L8546" t="s">
        <v>23338</v>
      </c>
    </row>
    <row r="8547" spans="1:12" x14ac:dyDescent="0.2">
      <c r="A8547" s="1">
        <v>43805.662222222221</v>
      </c>
      <c r="B8547" t="s">
        <v>334</v>
      </c>
      <c r="D8547">
        <v>6</v>
      </c>
      <c r="E8547">
        <v>52</v>
      </c>
      <c r="F8547">
        <v>45</v>
      </c>
      <c r="G8547" t="s">
        <v>23339</v>
      </c>
      <c r="K8547">
        <v>1.2029794117520699E+18</v>
      </c>
      <c r="L8547" t="s">
        <v>23340</v>
      </c>
    </row>
    <row r="8548" spans="1:12" x14ac:dyDescent="0.2">
      <c r="A8548" s="1">
        <v>43805.661689814813</v>
      </c>
      <c r="B8548" t="s">
        <v>21509</v>
      </c>
      <c r="D8548">
        <v>2</v>
      </c>
      <c r="E8548">
        <v>0</v>
      </c>
      <c r="F8548">
        <v>2</v>
      </c>
      <c r="G8548" t="s">
        <v>23341</v>
      </c>
      <c r="K8548">
        <v>1.2029792170063501E+18</v>
      </c>
      <c r="L8548" t="s">
        <v>23342</v>
      </c>
    </row>
    <row r="8549" spans="1:12" x14ac:dyDescent="0.2">
      <c r="A8549" s="1">
        <v>43805.660879629628</v>
      </c>
      <c r="B8549" t="s">
        <v>23343</v>
      </c>
      <c r="C8549" t="s">
        <v>23344</v>
      </c>
      <c r="D8549">
        <v>0</v>
      </c>
      <c r="E8549">
        <v>0</v>
      </c>
      <c r="F8549">
        <v>0</v>
      </c>
      <c r="G8549" t="s">
        <v>23345</v>
      </c>
      <c r="K8549">
        <v>1.20297892483952E+18</v>
      </c>
      <c r="L8549" t="s">
        <v>23346</v>
      </c>
    </row>
    <row r="8550" spans="1:12" x14ac:dyDescent="0.2">
      <c r="A8550" s="1">
        <v>43805.660694444443</v>
      </c>
      <c r="B8550" t="s">
        <v>19747</v>
      </c>
      <c r="C8550" t="s">
        <v>23347</v>
      </c>
      <c r="D8550">
        <v>3</v>
      </c>
      <c r="E8550">
        <v>2</v>
      </c>
      <c r="F8550">
        <v>6</v>
      </c>
      <c r="G8550" t="s">
        <v>23348</v>
      </c>
      <c r="K8550">
        <v>1.2029788592364401E+18</v>
      </c>
      <c r="L8550" t="s">
        <v>23349</v>
      </c>
    </row>
    <row r="8551" spans="1:12" x14ac:dyDescent="0.2">
      <c r="A8551" s="1">
        <v>43805.660057870373</v>
      </c>
      <c r="B8551" t="s">
        <v>23350</v>
      </c>
      <c r="D8551">
        <v>1</v>
      </c>
      <c r="E8551">
        <v>1</v>
      </c>
      <c r="F8551">
        <v>1</v>
      </c>
      <c r="G8551" t="s">
        <v>23351</v>
      </c>
      <c r="K8551">
        <v>1.2029786272158999E+18</v>
      </c>
      <c r="L8551" t="s">
        <v>23352</v>
      </c>
    </row>
    <row r="8552" spans="1:12" x14ac:dyDescent="0.2">
      <c r="A8552" s="1">
        <v>43805.659953703704</v>
      </c>
      <c r="B8552" t="s">
        <v>750</v>
      </c>
      <c r="D8552">
        <v>93</v>
      </c>
      <c r="E8552">
        <v>56</v>
      </c>
      <c r="F8552">
        <v>125</v>
      </c>
      <c r="G8552" t="s">
        <v>23353</v>
      </c>
      <c r="K8552">
        <v>1.2029785892532201E+18</v>
      </c>
      <c r="L8552" t="s">
        <v>23354</v>
      </c>
    </row>
    <row r="8553" spans="1:12" x14ac:dyDescent="0.2">
      <c r="A8553" s="1">
        <v>43805.659537037034</v>
      </c>
      <c r="B8553" t="s">
        <v>23355</v>
      </c>
      <c r="C8553" t="s">
        <v>606</v>
      </c>
      <c r="D8553">
        <v>0</v>
      </c>
      <c r="E8553">
        <v>0</v>
      </c>
      <c r="F8553">
        <v>0</v>
      </c>
      <c r="G8553" t="s">
        <v>23356</v>
      </c>
      <c r="K8553">
        <v>1.20297843824575E+18</v>
      </c>
      <c r="L8553" t="s">
        <v>23357</v>
      </c>
    </row>
    <row r="8554" spans="1:12" x14ac:dyDescent="0.2">
      <c r="A8554" s="1">
        <v>43805.65861111111</v>
      </c>
      <c r="B8554" t="s">
        <v>23358</v>
      </c>
      <c r="D8554">
        <v>0</v>
      </c>
      <c r="E8554">
        <v>1</v>
      </c>
      <c r="F8554">
        <v>1</v>
      </c>
      <c r="G8554" t="s">
        <v>23359</v>
      </c>
      <c r="K8554">
        <v>1.2029781037331699E+18</v>
      </c>
      <c r="L8554" t="s">
        <v>23360</v>
      </c>
    </row>
    <row r="8555" spans="1:12" x14ac:dyDescent="0.2">
      <c r="A8555" s="1">
        <v>43805.6562962963</v>
      </c>
      <c r="B8555" t="s">
        <v>18485</v>
      </c>
      <c r="D8555">
        <v>1</v>
      </c>
      <c r="E8555">
        <v>0</v>
      </c>
      <c r="F8555">
        <v>1</v>
      </c>
      <c r="G8555" t="s">
        <v>23361</v>
      </c>
      <c r="K8555">
        <v>1.2029772641719199E+18</v>
      </c>
      <c r="L8555" t="s">
        <v>23362</v>
      </c>
    </row>
    <row r="8556" spans="1:12" x14ac:dyDescent="0.2">
      <c r="A8556" s="1">
        <v>43805.653738425928</v>
      </c>
      <c r="B8556" t="s">
        <v>23363</v>
      </c>
      <c r="C8556" t="s">
        <v>1015</v>
      </c>
      <c r="D8556">
        <v>0</v>
      </c>
      <c r="E8556">
        <v>0</v>
      </c>
      <c r="F8556">
        <v>0</v>
      </c>
      <c r="G8556" t="s">
        <v>23364</v>
      </c>
      <c r="K8556">
        <v>1.20297633616125E+18</v>
      </c>
      <c r="L8556" t="s">
        <v>23365</v>
      </c>
    </row>
    <row r="8557" spans="1:12" x14ac:dyDescent="0.2">
      <c r="A8557" s="1">
        <v>43805.651828703703</v>
      </c>
      <c r="B8557" t="s">
        <v>21039</v>
      </c>
      <c r="D8557">
        <v>0</v>
      </c>
      <c r="E8557">
        <v>0</v>
      </c>
      <c r="F8557">
        <v>0</v>
      </c>
      <c r="G8557" t="s">
        <v>23366</v>
      </c>
      <c r="K8557">
        <v>1.20297564474701E+18</v>
      </c>
      <c r="L8557" t="s">
        <v>23367</v>
      </c>
    </row>
    <row r="8558" spans="1:12" x14ac:dyDescent="0.2">
      <c r="A8558" s="1">
        <v>43805.650300925925</v>
      </c>
      <c r="B8558" t="s">
        <v>3455</v>
      </c>
      <c r="D8558">
        <v>9</v>
      </c>
      <c r="E8558">
        <v>11</v>
      </c>
      <c r="F8558">
        <v>15</v>
      </c>
      <c r="G8558" t="s">
        <v>23368</v>
      </c>
      <c r="K8558">
        <v>1.2029750907758999E+18</v>
      </c>
      <c r="L8558" t="s">
        <v>23369</v>
      </c>
    </row>
    <row r="8559" spans="1:12" x14ac:dyDescent="0.2">
      <c r="A8559" s="1">
        <v>43805.64980324074</v>
      </c>
      <c r="B8559" t="s">
        <v>23370</v>
      </c>
      <c r="C8559" t="s">
        <v>23371</v>
      </c>
      <c r="D8559">
        <v>1</v>
      </c>
      <c r="E8559">
        <v>0</v>
      </c>
      <c r="F8559">
        <v>0</v>
      </c>
      <c r="G8559" t="s">
        <v>23372</v>
      </c>
      <c r="K8559">
        <v>1.2029749100894799E+18</v>
      </c>
      <c r="L8559" t="s">
        <v>23373</v>
      </c>
    </row>
    <row r="8560" spans="1:12" x14ac:dyDescent="0.2">
      <c r="A8560" s="1">
        <v>43805.64702546296</v>
      </c>
      <c r="B8560" t="s">
        <v>6930</v>
      </c>
      <c r="C8560" t="s">
        <v>1015</v>
      </c>
      <c r="D8560">
        <v>0</v>
      </c>
      <c r="E8560">
        <v>2</v>
      </c>
      <c r="F8560">
        <v>1</v>
      </c>
      <c r="G8560" t="s">
        <v>23374</v>
      </c>
      <c r="K8560">
        <v>1.2029739049077E+18</v>
      </c>
      <c r="L8560" t="s">
        <v>23375</v>
      </c>
    </row>
    <row r="8561" spans="1:12" x14ac:dyDescent="0.2">
      <c r="A8561" s="1">
        <v>43805.646319444444</v>
      </c>
      <c r="B8561" t="s">
        <v>753</v>
      </c>
      <c r="D8561">
        <v>2</v>
      </c>
      <c r="E8561">
        <v>5</v>
      </c>
      <c r="F8561">
        <v>24</v>
      </c>
      <c r="G8561" t="s">
        <v>23376</v>
      </c>
      <c r="K8561">
        <v>1.2029736475410801E+18</v>
      </c>
      <c r="L8561" t="s">
        <v>23377</v>
      </c>
    </row>
    <row r="8562" spans="1:12" x14ac:dyDescent="0.2">
      <c r="A8562" s="1">
        <v>43805.643761574072</v>
      </c>
      <c r="B8562" t="s">
        <v>23378</v>
      </c>
      <c r="D8562">
        <v>5</v>
      </c>
      <c r="E8562">
        <v>0</v>
      </c>
      <c r="F8562">
        <v>0</v>
      </c>
      <c r="G8562" t="s">
        <v>23379</v>
      </c>
      <c r="K8562">
        <v>1.2029727229738501E+18</v>
      </c>
      <c r="L8562" t="s">
        <v>23380</v>
      </c>
    </row>
    <row r="8563" spans="1:12" x14ac:dyDescent="0.2">
      <c r="A8563" s="1">
        <v>43805.643750000003</v>
      </c>
      <c r="B8563" t="s">
        <v>23381</v>
      </c>
      <c r="D8563">
        <v>0</v>
      </c>
      <c r="E8563">
        <v>0</v>
      </c>
      <c r="F8563">
        <v>0</v>
      </c>
      <c r="G8563" t="s">
        <v>23382</v>
      </c>
      <c r="K8563">
        <v>1.20297271541571E+18</v>
      </c>
      <c r="L8563" t="s">
        <v>23383</v>
      </c>
    </row>
    <row r="8564" spans="1:12" x14ac:dyDescent="0.2">
      <c r="A8564" s="1">
        <v>43805.639247685183</v>
      </c>
      <c r="B8564" t="s">
        <v>23384</v>
      </c>
      <c r="C8564" t="s">
        <v>90</v>
      </c>
      <c r="D8564">
        <v>0</v>
      </c>
      <c r="E8564">
        <v>0</v>
      </c>
      <c r="F8564">
        <v>0</v>
      </c>
      <c r="G8564" t="s">
        <v>23385</v>
      </c>
      <c r="K8564">
        <v>1.20297108477933E+18</v>
      </c>
      <c r="L8564" t="s">
        <v>23386</v>
      </c>
    </row>
    <row r="8565" spans="1:12" x14ac:dyDescent="0.2">
      <c r="A8565" s="1">
        <v>43805.638124999998</v>
      </c>
      <c r="B8565" t="s">
        <v>1534</v>
      </c>
      <c r="C8565" t="s">
        <v>708</v>
      </c>
      <c r="D8565">
        <v>0</v>
      </c>
      <c r="E8565">
        <v>2</v>
      </c>
      <c r="F8565">
        <v>1</v>
      </c>
      <c r="G8565" t="s">
        <v>23387</v>
      </c>
      <c r="K8565">
        <v>1.20297067657715E+18</v>
      </c>
      <c r="L8565" t="s">
        <v>23388</v>
      </c>
    </row>
    <row r="8566" spans="1:12" x14ac:dyDescent="0.2">
      <c r="A8566" s="1">
        <v>43805.633229166669</v>
      </c>
      <c r="B8566" t="s">
        <v>23389</v>
      </c>
      <c r="C8566" t="s">
        <v>2104</v>
      </c>
      <c r="D8566">
        <v>1</v>
      </c>
      <c r="E8566">
        <v>0</v>
      </c>
      <c r="F8566">
        <v>0</v>
      </c>
      <c r="G8566" t="s">
        <v>23390</v>
      </c>
      <c r="K8566">
        <v>1.20296890506669E+18</v>
      </c>
      <c r="L8566" t="s">
        <v>23391</v>
      </c>
    </row>
    <row r="8567" spans="1:12" x14ac:dyDescent="0.2">
      <c r="A8567" s="1">
        <v>43805.632627314815</v>
      </c>
      <c r="B8567" t="s">
        <v>23392</v>
      </c>
      <c r="D8567">
        <v>0</v>
      </c>
      <c r="E8567">
        <v>0</v>
      </c>
      <c r="F8567">
        <v>0</v>
      </c>
      <c r="G8567" t="s">
        <v>23393</v>
      </c>
      <c r="K8567">
        <v>1.2029686854655201E+18</v>
      </c>
      <c r="L8567" t="s">
        <v>23394</v>
      </c>
    </row>
    <row r="8568" spans="1:12" x14ac:dyDescent="0.2">
      <c r="A8568" s="1">
        <v>43805.631944444445</v>
      </c>
      <c r="B8568" t="s">
        <v>5644</v>
      </c>
      <c r="D8568">
        <v>1</v>
      </c>
      <c r="E8568">
        <v>15</v>
      </c>
      <c r="F8568">
        <v>28</v>
      </c>
      <c r="G8568" t="s">
        <v>23395</v>
      </c>
      <c r="K8568">
        <v>1.2029684376786501E+18</v>
      </c>
      <c r="L8568" t="s">
        <v>23396</v>
      </c>
    </row>
    <row r="8569" spans="1:12" x14ac:dyDescent="0.2">
      <c r="A8569" s="1">
        <v>43805.631747685184</v>
      </c>
      <c r="B8569" t="s">
        <v>20350</v>
      </c>
      <c r="C8569" t="s">
        <v>23397</v>
      </c>
      <c r="D8569">
        <v>0</v>
      </c>
      <c r="E8569">
        <v>0</v>
      </c>
      <c r="F8569">
        <v>0</v>
      </c>
      <c r="G8569" t="s">
        <v>23398</v>
      </c>
      <c r="K8569">
        <v>1.2029683681370601E+18</v>
      </c>
      <c r="L8569" t="s">
        <v>23399</v>
      </c>
    </row>
    <row r="8570" spans="1:12" x14ac:dyDescent="0.2">
      <c r="A8570" s="1">
        <v>43805.628506944442</v>
      </c>
      <c r="B8570" t="s">
        <v>23400</v>
      </c>
      <c r="D8570">
        <v>0</v>
      </c>
      <c r="E8570">
        <v>0</v>
      </c>
      <c r="F8570">
        <v>1</v>
      </c>
      <c r="G8570" t="s">
        <v>23401</v>
      </c>
      <c r="K8570">
        <v>1.2029671921674199E+18</v>
      </c>
      <c r="L8570" t="s">
        <v>23402</v>
      </c>
    </row>
    <row r="8571" spans="1:12" x14ac:dyDescent="0.2">
      <c r="A8571" s="1">
        <v>43805.626087962963</v>
      </c>
      <c r="B8571" t="s">
        <v>1015</v>
      </c>
      <c r="D8571">
        <v>23</v>
      </c>
      <c r="E8571">
        <v>213</v>
      </c>
      <c r="F8571">
        <v>279</v>
      </c>
      <c r="G8571" t="s">
        <v>23403</v>
      </c>
      <c r="K8571">
        <v>1.2029663159857201E+18</v>
      </c>
      <c r="L8571" t="s">
        <v>23404</v>
      </c>
    </row>
    <row r="8572" spans="1:12" x14ac:dyDescent="0.2">
      <c r="A8572" s="1">
        <v>43805.625069444446</v>
      </c>
      <c r="B8572" t="s">
        <v>9571</v>
      </c>
      <c r="D8572">
        <v>0</v>
      </c>
      <c r="E8572">
        <v>1</v>
      </c>
      <c r="F8572">
        <v>10</v>
      </c>
      <c r="G8572" t="s">
        <v>23405</v>
      </c>
      <c r="K8572">
        <v>1.2029659467862999E+18</v>
      </c>
      <c r="L8572" t="s">
        <v>23406</v>
      </c>
    </row>
    <row r="8573" spans="1:12" x14ac:dyDescent="0.2">
      <c r="A8573" s="1">
        <v>43805.624398148146</v>
      </c>
      <c r="B8573" t="s">
        <v>2962</v>
      </c>
      <c r="D8573">
        <v>3</v>
      </c>
      <c r="E8573">
        <v>1</v>
      </c>
      <c r="F8573">
        <v>2</v>
      </c>
      <c r="G8573" t="s">
        <v>23407</v>
      </c>
      <c r="K8573">
        <v>1.20296570210737E+18</v>
      </c>
      <c r="L8573" t="s">
        <v>23408</v>
      </c>
    </row>
    <row r="8574" spans="1:12" x14ac:dyDescent="0.2">
      <c r="A8574" s="1">
        <v>43805.624224537038</v>
      </c>
      <c r="B8574" t="s">
        <v>23409</v>
      </c>
      <c r="C8574" t="s">
        <v>186</v>
      </c>
      <c r="D8574">
        <v>0</v>
      </c>
      <c r="E8574">
        <v>1</v>
      </c>
      <c r="F8574">
        <v>1</v>
      </c>
      <c r="G8574" t="s">
        <v>23410</v>
      </c>
      <c r="K8574">
        <v>1.2029656396080399E+18</v>
      </c>
      <c r="L8574" t="s">
        <v>23411</v>
      </c>
    </row>
    <row r="8575" spans="1:12" x14ac:dyDescent="0.2">
      <c r="A8575" s="1">
        <v>43805.621122685188</v>
      </c>
      <c r="B8575" t="s">
        <v>23412</v>
      </c>
      <c r="D8575">
        <v>0</v>
      </c>
      <c r="E8575">
        <v>0</v>
      </c>
      <c r="F8575">
        <v>0</v>
      </c>
      <c r="G8575" t="s">
        <v>23413</v>
      </c>
      <c r="K8575">
        <v>1.2029645158827E+18</v>
      </c>
      <c r="L8575" t="s">
        <v>23414</v>
      </c>
    </row>
    <row r="8576" spans="1:12" x14ac:dyDescent="0.2">
      <c r="A8576" s="1">
        <v>43805.621064814812</v>
      </c>
      <c r="B8576" t="s">
        <v>23415</v>
      </c>
      <c r="D8576">
        <v>1</v>
      </c>
      <c r="E8576">
        <v>0</v>
      </c>
      <c r="F8576">
        <v>0</v>
      </c>
      <c r="G8576" t="e">
        <f>Banque_Fransi الحين كيف ابيع اسهمي في اكتتاب آرامكو مع العلم لايرجد لدي محفظه وتم الشراء من فرنسي بلس</f>
        <v>#NAME?</v>
      </c>
      <c r="I8576" t="e">
        <f>Banque_Fransi</f>
        <v>#NAME?</v>
      </c>
      <c r="K8576">
        <v>1.2029644954690801E+18</v>
      </c>
      <c r="L8576" t="s">
        <v>23416</v>
      </c>
    </row>
    <row r="8577" spans="1:12" x14ac:dyDescent="0.2">
      <c r="A8577" s="1">
        <v>43805.62059027778</v>
      </c>
      <c r="B8577" t="s">
        <v>23389</v>
      </c>
      <c r="D8577">
        <v>0</v>
      </c>
      <c r="E8577">
        <v>0</v>
      </c>
      <c r="F8577">
        <v>0</v>
      </c>
      <c r="G8577" t="e">
        <f>abu_saleh_0 ابو صالح متى يتم إيداع أسهم اكتتاب آرامكو في محفظتي</f>
        <v>#NAME?</v>
      </c>
      <c r="I8577" t="e">
        <f>abu_saleh_0</f>
        <v>#NAME?</v>
      </c>
      <c r="K8577">
        <v>1.2029643240058801E+18</v>
      </c>
      <c r="L8577" t="s">
        <v>23417</v>
      </c>
    </row>
    <row r="8578" spans="1:12" x14ac:dyDescent="0.2">
      <c r="A8578" s="1">
        <v>43805.620208333334</v>
      </c>
      <c r="B8578" t="s">
        <v>23418</v>
      </c>
      <c r="D8578">
        <v>0</v>
      </c>
      <c r="E8578">
        <v>0</v>
      </c>
      <c r="F8578">
        <v>0</v>
      </c>
      <c r="G8578" t="s">
        <v>23419</v>
      </c>
      <c r="K8578">
        <v>1.2029641866047301E+18</v>
      </c>
      <c r="L8578" t="s">
        <v>23420</v>
      </c>
    </row>
    <row r="8579" spans="1:12" x14ac:dyDescent="0.2">
      <c r="A8579" s="1">
        <v>43805.616620370369</v>
      </c>
      <c r="B8579" t="s">
        <v>1572</v>
      </c>
      <c r="D8579">
        <v>0</v>
      </c>
      <c r="E8579">
        <v>3</v>
      </c>
      <c r="F8579">
        <v>6</v>
      </c>
      <c r="G8579" t="s">
        <v>23421</v>
      </c>
      <c r="K8579">
        <v>1.2029628872386601E+18</v>
      </c>
      <c r="L8579" t="s">
        <v>23422</v>
      </c>
    </row>
    <row r="8580" spans="1:12" x14ac:dyDescent="0.2">
      <c r="A8580" s="1">
        <v>43805.614641203705</v>
      </c>
      <c r="B8580" t="s">
        <v>669</v>
      </c>
      <c r="D8580">
        <v>0</v>
      </c>
      <c r="E8580">
        <v>2</v>
      </c>
      <c r="F8580">
        <v>1</v>
      </c>
      <c r="G8580" t="s">
        <v>23423</v>
      </c>
      <c r="K8580">
        <v>1.2029621675632599E+18</v>
      </c>
      <c r="L8580" t="s">
        <v>23424</v>
      </c>
    </row>
    <row r="8581" spans="1:12" x14ac:dyDescent="0.2">
      <c r="A8581" s="1">
        <v>43805.61173611111</v>
      </c>
      <c r="B8581" t="s">
        <v>23425</v>
      </c>
      <c r="D8581">
        <v>0</v>
      </c>
      <c r="E8581">
        <v>0</v>
      </c>
      <c r="F8581">
        <v>0</v>
      </c>
      <c r="G8581" t="s">
        <v>23426</v>
      </c>
      <c r="K8581">
        <v>1.20296111568209E+18</v>
      </c>
      <c r="L8581" t="s">
        <v>23427</v>
      </c>
    </row>
    <row r="8582" spans="1:12" x14ac:dyDescent="0.2">
      <c r="A8582" s="1">
        <v>43805.610439814816</v>
      </c>
      <c r="B8582" t="s">
        <v>4965</v>
      </c>
      <c r="D8582">
        <v>0</v>
      </c>
      <c r="E8582">
        <v>0</v>
      </c>
      <c r="F8582">
        <v>0</v>
      </c>
      <c r="G8582" t="s">
        <v>23428</v>
      </c>
      <c r="K8582">
        <v>1.2029606460333499E+18</v>
      </c>
      <c r="L8582" t="s">
        <v>23429</v>
      </c>
    </row>
    <row r="8583" spans="1:12" x14ac:dyDescent="0.2">
      <c r="A8583" s="1">
        <v>43805.608067129629</v>
      </c>
      <c r="B8583" t="s">
        <v>10929</v>
      </c>
      <c r="D8583">
        <v>0</v>
      </c>
      <c r="E8583">
        <v>0</v>
      </c>
      <c r="F8583">
        <v>0</v>
      </c>
      <c r="G8583" t="s">
        <v>23430</v>
      </c>
      <c r="K8583">
        <v>1.2029597869769101E+18</v>
      </c>
      <c r="L8583" t="s">
        <v>23431</v>
      </c>
    </row>
    <row r="8584" spans="1:12" x14ac:dyDescent="0.2">
      <c r="A8584" s="1">
        <v>43805.607974537037</v>
      </c>
      <c r="B8584" t="s">
        <v>750</v>
      </c>
      <c r="D8584">
        <v>32</v>
      </c>
      <c r="E8584">
        <v>280</v>
      </c>
      <c r="F8584">
        <v>432</v>
      </c>
      <c r="G8584" t="s">
        <v>20649</v>
      </c>
      <c r="K8584">
        <v>1.2029597511408499E+18</v>
      </c>
      <c r="L8584" t="s">
        <v>23432</v>
      </c>
    </row>
    <row r="8585" spans="1:12" x14ac:dyDescent="0.2">
      <c r="A8585" s="1">
        <v>43805.607199074075</v>
      </c>
      <c r="B8585" t="s">
        <v>23433</v>
      </c>
      <c r="C8585" t="s">
        <v>23434</v>
      </c>
      <c r="D8585">
        <v>0</v>
      </c>
      <c r="E8585">
        <v>0</v>
      </c>
      <c r="F8585">
        <v>0</v>
      </c>
      <c r="G8585" t="s">
        <v>23435</v>
      </c>
      <c r="K8585">
        <v>1.2029594728319201E+18</v>
      </c>
      <c r="L8585" t="s">
        <v>23436</v>
      </c>
    </row>
    <row r="8586" spans="1:12" x14ac:dyDescent="0.2">
      <c r="A8586" s="1">
        <v>43805.606678240743</v>
      </c>
      <c r="B8586" t="s">
        <v>23437</v>
      </c>
      <c r="C8586" t="s">
        <v>261</v>
      </c>
      <c r="D8586">
        <v>0</v>
      </c>
      <c r="E8586">
        <v>0</v>
      </c>
      <c r="F8586">
        <v>1</v>
      </c>
      <c r="G8586" t="s">
        <v>23438</v>
      </c>
      <c r="K8586">
        <v>1.20295928114803E+18</v>
      </c>
      <c r="L8586" t="s">
        <v>23439</v>
      </c>
    </row>
    <row r="8587" spans="1:12" x14ac:dyDescent="0.2">
      <c r="A8587" s="1">
        <v>43805.60260416667</v>
      </c>
      <c r="B8587" t="s">
        <v>23440</v>
      </c>
      <c r="D8587">
        <v>0</v>
      </c>
      <c r="E8587">
        <v>0</v>
      </c>
      <c r="F8587">
        <v>2</v>
      </c>
      <c r="G8587" t="s">
        <v>23441</v>
      </c>
      <c r="K8587">
        <v>1.20295780689634E+18</v>
      </c>
      <c r="L8587" t="s">
        <v>23442</v>
      </c>
    </row>
    <row r="8588" spans="1:12" x14ac:dyDescent="0.2">
      <c r="A8588" s="1">
        <v>43805.602199074077</v>
      </c>
      <c r="B8588" t="s">
        <v>3061</v>
      </c>
      <c r="D8588">
        <v>0</v>
      </c>
      <c r="E8588">
        <v>0</v>
      </c>
      <c r="F8588">
        <v>0</v>
      </c>
      <c r="G8588" t="s">
        <v>23443</v>
      </c>
      <c r="K8588">
        <v>1.20295766001599E+18</v>
      </c>
      <c r="L8588" t="s">
        <v>23444</v>
      </c>
    </row>
    <row r="8589" spans="1:12" x14ac:dyDescent="0.2">
      <c r="A8589" s="1">
        <v>43805.599421296298</v>
      </c>
      <c r="B8589" t="s">
        <v>18634</v>
      </c>
      <c r="D8589">
        <v>0</v>
      </c>
      <c r="E8589">
        <v>1</v>
      </c>
      <c r="F8589">
        <v>1</v>
      </c>
      <c r="G8589" t="s">
        <v>23445</v>
      </c>
      <c r="K8589">
        <v>1.2029566545407301E+18</v>
      </c>
      <c r="L8589" t="s">
        <v>23446</v>
      </c>
    </row>
    <row r="8590" spans="1:12" x14ac:dyDescent="0.2">
      <c r="A8590" s="1">
        <v>43805.598460648151</v>
      </c>
      <c r="B8590" t="s">
        <v>7132</v>
      </c>
      <c r="D8590">
        <v>3</v>
      </c>
      <c r="E8590">
        <v>1</v>
      </c>
      <c r="F8590">
        <v>0</v>
      </c>
      <c r="G8590" t="s">
        <v>23447</v>
      </c>
      <c r="K8590">
        <v>1.2029563060527601E+18</v>
      </c>
      <c r="L8590" t="s">
        <v>23448</v>
      </c>
    </row>
    <row r="8591" spans="1:12" x14ac:dyDescent="0.2">
      <c r="A8591" s="1">
        <v>43805.598344907405</v>
      </c>
      <c r="B8591" t="s">
        <v>18634</v>
      </c>
      <c r="D8591">
        <v>1</v>
      </c>
      <c r="E8591">
        <v>1</v>
      </c>
      <c r="F8591">
        <v>0</v>
      </c>
      <c r="G8591" t="s">
        <v>23449</v>
      </c>
      <c r="K8591">
        <v>1.2029562632078999E+18</v>
      </c>
      <c r="L8591" t="s">
        <v>23450</v>
      </c>
    </row>
    <row r="8592" spans="1:12" x14ac:dyDescent="0.2">
      <c r="A8592" s="1">
        <v>43805.597997685189</v>
      </c>
      <c r="B8592" t="s">
        <v>23451</v>
      </c>
      <c r="D8592">
        <v>0</v>
      </c>
      <c r="E8592">
        <v>0</v>
      </c>
      <c r="F8592">
        <v>0</v>
      </c>
      <c r="G8592" t="s">
        <v>23452</v>
      </c>
      <c r="K8592">
        <v>1.2029561355291599E+18</v>
      </c>
      <c r="L8592" t="s">
        <v>23453</v>
      </c>
    </row>
    <row r="8593" spans="1:12" x14ac:dyDescent="0.2">
      <c r="A8593" s="1">
        <v>43805.597800925927</v>
      </c>
      <c r="B8593" t="s">
        <v>13468</v>
      </c>
      <c r="D8593">
        <v>0</v>
      </c>
      <c r="E8593">
        <v>0</v>
      </c>
      <c r="F8593">
        <v>0</v>
      </c>
      <c r="G8593" t="s">
        <v>23454</v>
      </c>
      <c r="I8593" t="e">
        <f>NabdApp</f>
        <v>#NAME?</v>
      </c>
      <c r="K8593">
        <v>1.2029560648467E+18</v>
      </c>
      <c r="L8593" t="s">
        <v>23455</v>
      </c>
    </row>
    <row r="8594" spans="1:12" x14ac:dyDescent="0.2">
      <c r="A8594" s="1">
        <v>43805.597349537034</v>
      </c>
      <c r="B8594" t="s">
        <v>13468</v>
      </c>
      <c r="D8594">
        <v>0</v>
      </c>
      <c r="E8594">
        <v>1</v>
      </c>
      <c r="F8594">
        <v>1</v>
      </c>
      <c r="G8594" t="s">
        <v>23456</v>
      </c>
      <c r="I8594" t="e">
        <f>NabdApp</f>
        <v>#NAME?</v>
      </c>
      <c r="K8594">
        <v>1.20295590319821E+18</v>
      </c>
      <c r="L8594" t="s">
        <v>23457</v>
      </c>
    </row>
    <row r="8595" spans="1:12" x14ac:dyDescent="0.2">
      <c r="A8595" s="1">
        <v>43805.596087962964</v>
      </c>
      <c r="B8595" t="s">
        <v>13468</v>
      </c>
      <c r="D8595">
        <v>0</v>
      </c>
      <c r="E8595">
        <v>0</v>
      </c>
      <c r="F8595">
        <v>0</v>
      </c>
      <c r="G8595" t="s">
        <v>23458</v>
      </c>
      <c r="I8595" t="e">
        <f>NabdApp</f>
        <v>#NAME?</v>
      </c>
      <c r="K8595">
        <v>1.20295544502509E+18</v>
      </c>
      <c r="L8595" t="s">
        <v>23459</v>
      </c>
    </row>
    <row r="8596" spans="1:12" x14ac:dyDescent="0.2">
      <c r="A8596" s="1">
        <v>43805.594444444447</v>
      </c>
      <c r="B8596" t="s">
        <v>13468</v>
      </c>
      <c r="D8596">
        <v>0</v>
      </c>
      <c r="E8596">
        <v>0</v>
      </c>
      <c r="F8596">
        <v>1</v>
      </c>
      <c r="G8596" t="s">
        <v>23460</v>
      </c>
      <c r="I8596" t="e">
        <f>NabdApp</f>
        <v>#NAME?</v>
      </c>
      <c r="K8596">
        <v>1.20295485065441E+18</v>
      </c>
      <c r="L8596" t="s">
        <v>23461</v>
      </c>
    </row>
    <row r="8597" spans="1:12" x14ac:dyDescent="0.2">
      <c r="A8597" s="1">
        <v>43805.594143518516</v>
      </c>
      <c r="B8597" t="s">
        <v>13468</v>
      </c>
      <c r="D8597">
        <v>0</v>
      </c>
      <c r="E8597">
        <v>1</v>
      </c>
      <c r="F8597">
        <v>1</v>
      </c>
      <c r="G8597" t="s">
        <v>23462</v>
      </c>
      <c r="I8597" t="e">
        <f>NabdApp</f>
        <v>#NAME?</v>
      </c>
      <c r="K8597">
        <v>1.2029547403106501E+18</v>
      </c>
      <c r="L8597" t="s">
        <v>23463</v>
      </c>
    </row>
    <row r="8598" spans="1:12" x14ac:dyDescent="0.2">
      <c r="A8598" s="1">
        <v>43805.592118055552</v>
      </c>
      <c r="B8598" t="s">
        <v>9758</v>
      </c>
      <c r="D8598">
        <v>13</v>
      </c>
      <c r="E8598">
        <v>32</v>
      </c>
      <c r="F8598">
        <v>51</v>
      </c>
      <c r="G8598" t="s">
        <v>23464</v>
      </c>
      <c r="K8598">
        <v>1.2029540066429901E+18</v>
      </c>
      <c r="L8598" t="s">
        <v>23465</v>
      </c>
    </row>
    <row r="8599" spans="1:12" x14ac:dyDescent="0.2">
      <c r="A8599" s="1">
        <v>43805.591504629629</v>
      </c>
      <c r="B8599" t="s">
        <v>23466</v>
      </c>
      <c r="D8599">
        <v>0</v>
      </c>
      <c r="E8599">
        <v>0</v>
      </c>
      <c r="F8599">
        <v>1</v>
      </c>
      <c r="G8599" t="s">
        <v>23467</v>
      </c>
      <c r="K8599">
        <v>1.2029537826001101E+18</v>
      </c>
      <c r="L8599" t="s">
        <v>23468</v>
      </c>
    </row>
    <row r="8600" spans="1:12" x14ac:dyDescent="0.2">
      <c r="A8600" s="1">
        <v>43805.591238425928</v>
      </c>
      <c r="B8600" t="s">
        <v>3278</v>
      </c>
      <c r="D8600">
        <v>3</v>
      </c>
      <c r="E8600">
        <v>1</v>
      </c>
      <c r="F8600">
        <v>1</v>
      </c>
      <c r="G8600" t="s">
        <v>23469</v>
      </c>
      <c r="K8600">
        <v>1.2029536860010801E+18</v>
      </c>
      <c r="L8600" t="s">
        <v>23470</v>
      </c>
    </row>
    <row r="8601" spans="1:12" x14ac:dyDescent="0.2">
      <c r="A8601" s="1">
        <v>43805.590949074074</v>
      </c>
      <c r="B8601" t="s">
        <v>4136</v>
      </c>
      <c r="D8601">
        <v>0</v>
      </c>
      <c r="E8601">
        <v>0</v>
      </c>
      <c r="F8601">
        <v>0</v>
      </c>
      <c r="G8601" t="e">
        <f>_xlfn.SINGLE(AlbiladCapital السلام عليكم تم فتح محفظة لي بعد الاشتراك في اكتتاب آرامكو كيف الدخول على التداول), ما هو رقم بطاقه التعرف, هل هو نفسه رقم المحفظة? ورقم العميل هو نفسه رقم العميل في بنك البلاد وشكرا لكم</f>
        <v>#NAME?</v>
      </c>
      <c r="I8601" t="e">
        <f>AlbiladCapital</f>
        <v>#NAME?</v>
      </c>
      <c r="K8601">
        <v>1.2029535808120901E+18</v>
      </c>
      <c r="L8601" t="s">
        <v>23471</v>
      </c>
    </row>
    <row r="8602" spans="1:12" x14ac:dyDescent="0.2">
      <c r="A8602" s="1">
        <v>43805.590277777781</v>
      </c>
      <c r="B8602" t="s">
        <v>7147</v>
      </c>
      <c r="D8602">
        <v>9</v>
      </c>
      <c r="E8602">
        <v>5</v>
      </c>
      <c r="F8602">
        <v>17</v>
      </c>
      <c r="G8602" t="s">
        <v>23472</v>
      </c>
      <c r="K8602">
        <v>1.20295333815053E+18</v>
      </c>
      <c r="L8602" t="s">
        <v>23473</v>
      </c>
    </row>
    <row r="8603" spans="1:12" x14ac:dyDescent="0.2">
      <c r="A8603" s="1">
        <v>43805.587627314817</v>
      </c>
      <c r="B8603" t="s">
        <v>6455</v>
      </c>
      <c r="D8603">
        <v>0</v>
      </c>
      <c r="E8603">
        <v>0</v>
      </c>
      <c r="F8603">
        <v>0</v>
      </c>
      <c r="G8603" t="s">
        <v>23474</v>
      </c>
      <c r="K8603">
        <v>1.20295237804094E+18</v>
      </c>
      <c r="L8603" t="s">
        <v>23475</v>
      </c>
    </row>
    <row r="8604" spans="1:12" x14ac:dyDescent="0.2">
      <c r="A8604" s="1">
        <v>43805.586296296293</v>
      </c>
      <c r="B8604" t="s">
        <v>23476</v>
      </c>
      <c r="C8604" t="s">
        <v>844</v>
      </c>
      <c r="D8604">
        <v>4</v>
      </c>
      <c r="E8604">
        <v>0</v>
      </c>
      <c r="F8604">
        <v>0</v>
      </c>
      <c r="G8604" t="s">
        <v>23477</v>
      </c>
      <c r="K8604">
        <v>1.20295189642579E+18</v>
      </c>
      <c r="L8604" t="s">
        <v>23478</v>
      </c>
    </row>
    <row r="8605" spans="1:12" x14ac:dyDescent="0.2">
      <c r="A8605" s="1">
        <v>43805.581620370373</v>
      </c>
      <c r="B8605" t="s">
        <v>23479</v>
      </c>
      <c r="C8605" t="s">
        <v>23480</v>
      </c>
      <c r="D8605">
        <v>1</v>
      </c>
      <c r="E8605">
        <v>0</v>
      </c>
      <c r="F8605">
        <v>0</v>
      </c>
      <c r="G8605" t="s">
        <v>23481</v>
      </c>
      <c r="K8605">
        <v>1.2029502003163E+18</v>
      </c>
      <c r="L8605" t="s">
        <v>23482</v>
      </c>
    </row>
    <row r="8606" spans="1:12" x14ac:dyDescent="0.2">
      <c r="A8606" s="1">
        <v>43805.580023148148</v>
      </c>
      <c r="B8606" t="s">
        <v>20670</v>
      </c>
      <c r="D8606">
        <v>4</v>
      </c>
      <c r="E8606">
        <v>0</v>
      </c>
      <c r="F8606">
        <v>0</v>
      </c>
      <c r="G8606" t="s">
        <v>23483</v>
      </c>
      <c r="K8606">
        <v>1.2029496222951401E+18</v>
      </c>
      <c r="L8606" t="s">
        <v>23484</v>
      </c>
    </row>
    <row r="8607" spans="1:12" x14ac:dyDescent="0.2">
      <c r="A8607" s="1">
        <v>43805.579861111109</v>
      </c>
      <c r="B8607" t="s">
        <v>7147</v>
      </c>
      <c r="D8607">
        <v>16</v>
      </c>
      <c r="E8607">
        <v>3</v>
      </c>
      <c r="F8607">
        <v>4</v>
      </c>
      <c r="G8607" t="s">
        <v>23485</v>
      </c>
      <c r="K8607">
        <v>1.2029495633357399E+18</v>
      </c>
      <c r="L8607" t="s">
        <v>23486</v>
      </c>
    </row>
    <row r="8608" spans="1:12" x14ac:dyDescent="0.2">
      <c r="A8608" s="1">
        <v>43805.577708333331</v>
      </c>
      <c r="B8608" t="s">
        <v>999</v>
      </c>
      <c r="D8608">
        <v>1</v>
      </c>
      <c r="E8608">
        <v>0</v>
      </c>
      <c r="F8608">
        <v>0</v>
      </c>
      <c r="G8608" t="s">
        <v>23487</v>
      </c>
      <c r="K8608">
        <v>1.2029487853972101E+18</v>
      </c>
      <c r="L8608" t="s">
        <v>23488</v>
      </c>
    </row>
    <row r="8609" spans="1:12" x14ac:dyDescent="0.2">
      <c r="A8609" s="1">
        <v>43805.576678240737</v>
      </c>
      <c r="B8609" t="s">
        <v>23489</v>
      </c>
      <c r="C8609" t="s">
        <v>261</v>
      </c>
      <c r="D8609">
        <v>0</v>
      </c>
      <c r="E8609">
        <v>0</v>
      </c>
      <c r="F8609">
        <v>0</v>
      </c>
      <c r="G8609" t="s">
        <v>23490</v>
      </c>
      <c r="K8609">
        <v>1.20294841081635E+18</v>
      </c>
      <c r="L8609" t="s">
        <v>23491</v>
      </c>
    </row>
    <row r="8610" spans="1:12" x14ac:dyDescent="0.2">
      <c r="A8610" s="1">
        <v>43805.575671296298</v>
      </c>
      <c r="B8610" t="s">
        <v>23492</v>
      </c>
      <c r="C8610" t="s">
        <v>23493</v>
      </c>
      <c r="D8610">
        <v>0</v>
      </c>
      <c r="E8610">
        <v>0</v>
      </c>
      <c r="F8610">
        <v>0</v>
      </c>
      <c r="G8610" t="s">
        <v>23494</v>
      </c>
      <c r="K8610">
        <v>1.2029480443517701E+18</v>
      </c>
      <c r="L8610" t="s">
        <v>23495</v>
      </c>
    </row>
    <row r="8611" spans="1:12" x14ac:dyDescent="0.2">
      <c r="A8611" s="1">
        <v>43805.572638888887</v>
      </c>
      <c r="B8611" t="s">
        <v>261</v>
      </c>
      <c r="D8611">
        <v>15</v>
      </c>
      <c r="E8611">
        <v>1</v>
      </c>
      <c r="F8611">
        <v>9</v>
      </c>
      <c r="G8611" t="s">
        <v>23496</v>
      </c>
      <c r="K8611">
        <v>1.2029469473567401E+18</v>
      </c>
      <c r="L8611" t="s">
        <v>23497</v>
      </c>
    </row>
    <row r="8612" spans="1:12" x14ac:dyDescent="0.2">
      <c r="A8612" s="1">
        <v>43805.572581018518</v>
      </c>
      <c r="B8612" t="s">
        <v>23498</v>
      </c>
      <c r="C8612" t="s">
        <v>23498</v>
      </c>
      <c r="D8612">
        <v>0</v>
      </c>
      <c r="E8612">
        <v>0</v>
      </c>
      <c r="F8612">
        <v>0</v>
      </c>
      <c r="G8612" t="s">
        <v>23499</v>
      </c>
      <c r="K8612">
        <v>1.2029469279916301E+18</v>
      </c>
      <c r="L8612" t="s">
        <v>23500</v>
      </c>
    </row>
    <row r="8613" spans="1:12" x14ac:dyDescent="0.2">
      <c r="A8613" s="1">
        <v>43805.572199074071</v>
      </c>
      <c r="B8613" t="s">
        <v>273</v>
      </c>
      <c r="C8613" t="s">
        <v>2882</v>
      </c>
      <c r="D8613">
        <v>1</v>
      </c>
      <c r="E8613">
        <v>0</v>
      </c>
      <c r="F8613">
        <v>0</v>
      </c>
      <c r="G8613" t="s">
        <v>23501</v>
      </c>
      <c r="K8613">
        <v>1.2029467892734799E+18</v>
      </c>
      <c r="L8613" t="s">
        <v>23502</v>
      </c>
    </row>
    <row r="8614" spans="1:12" x14ac:dyDescent="0.2">
      <c r="A8614" s="1">
        <v>43805.571412037039</v>
      </c>
      <c r="B8614" t="s">
        <v>19552</v>
      </c>
      <c r="D8614">
        <v>2</v>
      </c>
      <c r="E8614">
        <v>5</v>
      </c>
      <c r="F8614">
        <v>1</v>
      </c>
      <c r="G8614" t="s">
        <v>23503</v>
      </c>
      <c r="K8614">
        <v>1.20294650043693E+18</v>
      </c>
      <c r="L8614" t="s">
        <v>23504</v>
      </c>
    </row>
    <row r="8615" spans="1:12" x14ac:dyDescent="0.2">
      <c r="A8615" s="1">
        <v>43805.567499999997</v>
      </c>
      <c r="B8615" t="s">
        <v>23505</v>
      </c>
      <c r="D8615">
        <v>1</v>
      </c>
      <c r="E8615">
        <v>0</v>
      </c>
      <c r="F8615">
        <v>0</v>
      </c>
      <c r="G8615" t="e">
        <f>AlinmaInvest متى سيتم إيداع الاسهم المخصصة في اكتتاب أرامكو?</f>
        <v>#NAME?</v>
      </c>
      <c r="I8615" t="e">
        <f>AlinmaInvest</f>
        <v>#NAME?</v>
      </c>
      <c r="K8615">
        <v>1.2029450860588401E+18</v>
      </c>
      <c r="L8615" t="s">
        <v>23506</v>
      </c>
    </row>
    <row r="8616" spans="1:12" x14ac:dyDescent="0.2">
      <c r="A8616" s="1">
        <v>43805.565601851849</v>
      </c>
      <c r="B8616" t="s">
        <v>23507</v>
      </c>
      <c r="D8616">
        <v>0</v>
      </c>
      <c r="E8616">
        <v>0</v>
      </c>
      <c r="F8616">
        <v>0</v>
      </c>
      <c r="G8616" t="s">
        <v>23508</v>
      </c>
      <c r="K8616">
        <v>1.20294439893939E+18</v>
      </c>
      <c r="L8616" t="s">
        <v>23509</v>
      </c>
    </row>
    <row r="8617" spans="1:12" x14ac:dyDescent="0.2">
      <c r="A8617" s="1">
        <v>43805.565462962964</v>
      </c>
      <c r="B8617" t="s">
        <v>23510</v>
      </c>
      <c r="D8617">
        <v>0</v>
      </c>
      <c r="E8617">
        <v>0</v>
      </c>
      <c r="F8617">
        <v>0</v>
      </c>
      <c r="G8617" t="s">
        <v>23511</v>
      </c>
      <c r="K8617">
        <v>1.2029443458732401E+18</v>
      </c>
      <c r="L8617" t="s">
        <v>23512</v>
      </c>
    </row>
    <row r="8618" spans="1:12" x14ac:dyDescent="0.2">
      <c r="A8618" s="1">
        <v>43805.56454861111</v>
      </c>
      <c r="B8618" t="s">
        <v>19552</v>
      </c>
      <c r="D8618">
        <v>1</v>
      </c>
      <c r="E8618">
        <v>2</v>
      </c>
      <c r="F8618">
        <v>3</v>
      </c>
      <c r="G8618" t="s">
        <v>23513</v>
      </c>
      <c r="K8618">
        <v>1.2029440160583301E+18</v>
      </c>
      <c r="L8618" t="s">
        <v>23514</v>
      </c>
    </row>
    <row r="8619" spans="1:12" x14ac:dyDescent="0.2">
      <c r="A8619" s="1">
        <v>43805.56453703704</v>
      </c>
      <c r="B8619" t="s">
        <v>23515</v>
      </c>
      <c r="C8619" t="s">
        <v>721</v>
      </c>
      <c r="D8619">
        <v>2</v>
      </c>
      <c r="E8619">
        <v>0</v>
      </c>
      <c r="F8619">
        <v>1</v>
      </c>
      <c r="G8619" t="s">
        <v>23516</v>
      </c>
      <c r="K8619">
        <v>1.2029440117969101E+18</v>
      </c>
      <c r="L8619" t="s">
        <v>23517</v>
      </c>
    </row>
    <row r="8620" spans="1:12" x14ac:dyDescent="0.2">
      <c r="A8620" s="1">
        <v>43805.564351851855</v>
      </c>
      <c r="B8620" t="s">
        <v>23518</v>
      </c>
      <c r="D8620">
        <v>0</v>
      </c>
      <c r="E8620">
        <v>0</v>
      </c>
      <c r="F8620">
        <v>0</v>
      </c>
      <c r="G8620" t="s">
        <v>23519</v>
      </c>
      <c r="K8620">
        <v>1.2029439445287401E+18</v>
      </c>
      <c r="L8620" t="s">
        <v>23520</v>
      </c>
    </row>
    <row r="8621" spans="1:12" x14ac:dyDescent="0.2">
      <c r="A8621" s="1">
        <v>43805.561249999999</v>
      </c>
      <c r="B8621" t="s">
        <v>23521</v>
      </c>
      <c r="D8621">
        <v>1</v>
      </c>
      <c r="E8621">
        <v>1</v>
      </c>
      <c r="F8621">
        <v>2</v>
      </c>
      <c r="G8621" t="s">
        <v>23522</v>
      </c>
      <c r="K8621">
        <v>1.20294281968768E+18</v>
      </c>
      <c r="L8621" t="s">
        <v>23523</v>
      </c>
    </row>
    <row r="8622" spans="1:12" x14ac:dyDescent="0.2">
      <c r="A8622" s="1">
        <v>43805.559699074074</v>
      </c>
      <c r="B8622" t="s">
        <v>90</v>
      </c>
      <c r="D8622">
        <v>1</v>
      </c>
      <c r="E8622">
        <v>20</v>
      </c>
      <c r="F8622">
        <v>22</v>
      </c>
      <c r="G8622" t="s">
        <v>23524</v>
      </c>
      <c r="K8622">
        <v>1.20294225627104E+18</v>
      </c>
      <c r="L8622" t="s">
        <v>23525</v>
      </c>
    </row>
    <row r="8623" spans="1:12" x14ac:dyDescent="0.2">
      <c r="A8623" s="1">
        <v>43805.559560185182</v>
      </c>
      <c r="B8623" t="s">
        <v>19552</v>
      </c>
      <c r="D8623">
        <v>1</v>
      </c>
      <c r="E8623">
        <v>4</v>
      </c>
      <c r="F8623">
        <v>9</v>
      </c>
      <c r="G8623" t="s">
        <v>23526</v>
      </c>
      <c r="K8623">
        <v>1.2029422076926001E+18</v>
      </c>
      <c r="L8623" t="s">
        <v>23527</v>
      </c>
    </row>
    <row r="8624" spans="1:12" x14ac:dyDescent="0.2">
      <c r="A8624" s="1">
        <v>43805.554699074077</v>
      </c>
      <c r="B8624" t="s">
        <v>23528</v>
      </c>
      <c r="D8624">
        <v>0</v>
      </c>
      <c r="E8624">
        <v>0</v>
      </c>
      <c r="F8624">
        <v>0</v>
      </c>
      <c r="G8624" t="s">
        <v>23529</v>
      </c>
      <c r="K8624">
        <v>1.2029404476326001E+18</v>
      </c>
      <c r="L8624" t="s">
        <v>23530</v>
      </c>
    </row>
    <row r="8625" spans="1:12" x14ac:dyDescent="0.2">
      <c r="A8625" s="1">
        <v>43805.552881944444</v>
      </c>
      <c r="B8625" t="s">
        <v>23531</v>
      </c>
      <c r="D8625">
        <v>0</v>
      </c>
      <c r="E8625">
        <v>0</v>
      </c>
      <c r="F8625">
        <v>0</v>
      </c>
      <c r="G8625" t="s">
        <v>23532</v>
      </c>
      <c r="I8625" t="e">
        <f>sabqorg</f>
        <v>#NAME?</v>
      </c>
      <c r="K8625">
        <v>1.2029397862831601E+18</v>
      </c>
      <c r="L8625" t="s">
        <v>23533</v>
      </c>
    </row>
    <row r="8626" spans="1:12" x14ac:dyDescent="0.2">
      <c r="A8626" s="1">
        <v>43805.552812499998</v>
      </c>
      <c r="B8626" t="s">
        <v>23534</v>
      </c>
      <c r="D8626">
        <v>0</v>
      </c>
      <c r="E8626">
        <v>0</v>
      </c>
      <c r="F8626">
        <v>0</v>
      </c>
      <c r="G8626" t="s">
        <v>23535</v>
      </c>
      <c r="K8626">
        <v>1.2029397635374001E+18</v>
      </c>
      <c r="L8626" t="s">
        <v>23536</v>
      </c>
    </row>
    <row r="8627" spans="1:12" x14ac:dyDescent="0.2">
      <c r="A8627" s="1">
        <v>43805.550659722219</v>
      </c>
      <c r="B8627" t="s">
        <v>9417</v>
      </c>
      <c r="C8627" t="s">
        <v>170</v>
      </c>
      <c r="D8627">
        <v>0</v>
      </c>
      <c r="E8627">
        <v>0</v>
      </c>
      <c r="F8627">
        <v>0</v>
      </c>
      <c r="G8627" t="s">
        <v>23537</v>
      </c>
      <c r="K8627">
        <v>1.20293898258735E+18</v>
      </c>
      <c r="L8627" t="s">
        <v>23538</v>
      </c>
    </row>
    <row r="8628" spans="1:12" x14ac:dyDescent="0.2">
      <c r="A8628" s="1">
        <v>43805.548750000002</v>
      </c>
      <c r="B8628" t="s">
        <v>23539</v>
      </c>
      <c r="D8628">
        <v>0</v>
      </c>
      <c r="E8628">
        <v>0</v>
      </c>
      <c r="F8628">
        <v>0</v>
      </c>
      <c r="G8628" t="s">
        <v>23540</v>
      </c>
      <c r="K8628">
        <v>1.2029382895666801E+18</v>
      </c>
      <c r="L8628" t="s">
        <v>23541</v>
      </c>
    </row>
    <row r="8629" spans="1:12" x14ac:dyDescent="0.2">
      <c r="A8629" s="1">
        <v>43805.548726851855</v>
      </c>
      <c r="B8629" t="s">
        <v>3401</v>
      </c>
      <c r="D8629">
        <v>0</v>
      </c>
      <c r="E8629">
        <v>0</v>
      </c>
      <c r="F8629">
        <v>7</v>
      </c>
      <c r="G8629" t="s">
        <v>23542</v>
      </c>
      <c r="K8629">
        <v>1.2029382815514501E+18</v>
      </c>
      <c r="L8629" t="s">
        <v>23543</v>
      </c>
    </row>
    <row r="8630" spans="1:12" x14ac:dyDescent="0.2">
      <c r="A8630" s="1">
        <v>43805.548611111109</v>
      </c>
      <c r="B8630" t="s">
        <v>7147</v>
      </c>
      <c r="D8630">
        <v>10</v>
      </c>
      <c r="E8630">
        <v>1</v>
      </c>
      <c r="F8630">
        <v>1</v>
      </c>
      <c r="G8630" t="s">
        <v>23544</v>
      </c>
      <c r="K8630">
        <v>1.20293823858499E+18</v>
      </c>
      <c r="L8630" t="s">
        <v>23545</v>
      </c>
    </row>
    <row r="8631" spans="1:12" x14ac:dyDescent="0.2">
      <c r="A8631" s="1">
        <v>43805.547731481478</v>
      </c>
      <c r="B8631" t="s">
        <v>18593</v>
      </c>
      <c r="D8631">
        <v>1</v>
      </c>
      <c r="E8631">
        <v>2</v>
      </c>
      <c r="F8631">
        <v>2</v>
      </c>
      <c r="G8631" t="s">
        <v>23546</v>
      </c>
      <c r="K8631">
        <v>1.20293791923485E+18</v>
      </c>
      <c r="L8631" t="s">
        <v>23547</v>
      </c>
    </row>
    <row r="8632" spans="1:12" x14ac:dyDescent="0.2">
      <c r="A8632" s="1">
        <v>43805.547719907408</v>
      </c>
      <c r="B8632" t="s">
        <v>20408</v>
      </c>
      <c r="C8632" t="s">
        <v>7034</v>
      </c>
      <c r="D8632">
        <v>0</v>
      </c>
      <c r="E8632">
        <v>0</v>
      </c>
      <c r="F8632">
        <v>0</v>
      </c>
      <c r="G8632" t="s">
        <v>23548</v>
      </c>
      <c r="K8632">
        <v>1.2029379175445199E+18</v>
      </c>
      <c r="L8632" t="s">
        <v>23549</v>
      </c>
    </row>
    <row r="8633" spans="1:12" x14ac:dyDescent="0.2">
      <c r="A8633" s="1">
        <v>43805.546782407408</v>
      </c>
      <c r="B8633" t="s">
        <v>23550</v>
      </c>
      <c r="D8633">
        <v>0</v>
      </c>
      <c r="E8633">
        <v>0</v>
      </c>
      <c r="F8633">
        <v>1</v>
      </c>
      <c r="G8633" t="s">
        <v>23551</v>
      </c>
      <c r="K8633">
        <v>1.2029375774368399E+18</v>
      </c>
      <c r="L8633" t="s">
        <v>23552</v>
      </c>
    </row>
    <row r="8634" spans="1:12" x14ac:dyDescent="0.2">
      <c r="A8634" s="1">
        <v>43805.546678240738</v>
      </c>
      <c r="B8634" t="s">
        <v>19552</v>
      </c>
      <c r="D8634">
        <v>0</v>
      </c>
      <c r="E8634">
        <v>7</v>
      </c>
      <c r="F8634">
        <v>2</v>
      </c>
      <c r="G8634" t="s">
        <v>23553</v>
      </c>
      <c r="K8634">
        <v>1.2029375379683899E+18</v>
      </c>
      <c r="L8634" t="s">
        <v>23554</v>
      </c>
    </row>
    <row r="8635" spans="1:12" x14ac:dyDescent="0.2">
      <c r="A8635" s="1">
        <v>43805.546203703707</v>
      </c>
      <c r="B8635" t="s">
        <v>18593</v>
      </c>
      <c r="D8635">
        <v>0</v>
      </c>
      <c r="E8635">
        <v>1</v>
      </c>
      <c r="F8635">
        <v>1</v>
      </c>
      <c r="G8635" t="s">
        <v>23555</v>
      </c>
      <c r="K8635">
        <v>1.2029373674909399E+18</v>
      </c>
      <c r="L8635" t="s">
        <v>23556</v>
      </c>
    </row>
    <row r="8636" spans="1:12" x14ac:dyDescent="0.2">
      <c r="A8636" s="1">
        <v>43805.545243055552</v>
      </c>
      <c r="B8636" t="s">
        <v>23557</v>
      </c>
      <c r="C8636" t="s">
        <v>23558</v>
      </c>
      <c r="D8636">
        <v>0</v>
      </c>
      <c r="E8636">
        <v>0</v>
      </c>
      <c r="F8636">
        <v>0</v>
      </c>
      <c r="G8636" t="s">
        <v>23559</v>
      </c>
      <c r="K8636">
        <v>1.2029370181053801E+18</v>
      </c>
      <c r="L8636" t="s">
        <v>23560</v>
      </c>
    </row>
    <row r="8637" spans="1:12" x14ac:dyDescent="0.2">
      <c r="A8637" s="1">
        <v>43805.544560185182</v>
      </c>
      <c r="B8637" t="s">
        <v>23561</v>
      </c>
      <c r="C8637" t="s">
        <v>23562</v>
      </c>
      <c r="D8637">
        <v>0</v>
      </c>
      <c r="E8637">
        <v>0</v>
      </c>
      <c r="F8637">
        <v>0</v>
      </c>
      <c r="G8637" t="s">
        <v>23563</v>
      </c>
      <c r="K8637">
        <v>1.20293676997454E+18</v>
      </c>
      <c r="L8637" t="s">
        <v>23564</v>
      </c>
    </row>
    <row r="8638" spans="1:12" x14ac:dyDescent="0.2">
      <c r="A8638" s="1">
        <v>43805.544259259259</v>
      </c>
      <c r="B8638">
        <v>504605850</v>
      </c>
      <c r="D8638">
        <v>0</v>
      </c>
      <c r="E8638">
        <v>0</v>
      </c>
      <c r="F8638">
        <v>0</v>
      </c>
      <c r="G8638" t="s">
        <v>23565</v>
      </c>
      <c r="K8638">
        <v>1.20293666201742E+18</v>
      </c>
      <c r="L8638" t="s">
        <v>23566</v>
      </c>
    </row>
    <row r="8639" spans="1:12" x14ac:dyDescent="0.2">
      <c r="A8639" s="1">
        <v>43805.544212962966</v>
      </c>
      <c r="B8639" t="s">
        <v>23567</v>
      </c>
      <c r="D8639">
        <v>0</v>
      </c>
      <c r="E8639">
        <v>0</v>
      </c>
      <c r="F8639">
        <v>8</v>
      </c>
      <c r="G8639" t="s">
        <v>23568</v>
      </c>
      <c r="K8639">
        <v>1.20293664520657E+18</v>
      </c>
      <c r="L8639" t="s">
        <v>23569</v>
      </c>
    </row>
    <row r="8640" spans="1:12" x14ac:dyDescent="0.2">
      <c r="A8640" s="1">
        <v>43805.543877314813</v>
      </c>
      <c r="B8640" t="s">
        <v>18533</v>
      </c>
      <c r="D8640">
        <v>1</v>
      </c>
      <c r="E8640">
        <v>1</v>
      </c>
      <c r="F8640">
        <v>2</v>
      </c>
      <c r="G8640" t="s">
        <v>23570</v>
      </c>
      <c r="K8640">
        <v>1.2029365250859E+18</v>
      </c>
      <c r="L8640" t="s">
        <v>23571</v>
      </c>
    </row>
    <row r="8641" spans="1:12" x14ac:dyDescent="0.2">
      <c r="A8641" s="1">
        <v>43805.543217592596</v>
      </c>
      <c r="B8641" t="s">
        <v>23572</v>
      </c>
      <c r="D8641">
        <v>0</v>
      </c>
      <c r="E8641">
        <v>0</v>
      </c>
      <c r="F8641">
        <v>0</v>
      </c>
      <c r="G8641" t="s">
        <v>23573</v>
      </c>
      <c r="K8641">
        <v>1.2029362858974001E+18</v>
      </c>
      <c r="L8641" t="s">
        <v>23574</v>
      </c>
    </row>
    <row r="8642" spans="1:12" x14ac:dyDescent="0.2">
      <c r="A8642" s="1">
        <v>43805.543043981481</v>
      </c>
      <c r="B8642" t="s">
        <v>274</v>
      </c>
      <c r="D8642">
        <v>34</v>
      </c>
      <c r="E8642">
        <v>37</v>
      </c>
      <c r="F8642">
        <v>62</v>
      </c>
      <c r="G8642" t="s">
        <v>23565</v>
      </c>
      <c r="K8642">
        <v>1.20293622354061E+18</v>
      </c>
      <c r="L8642" t="s">
        <v>23575</v>
      </c>
    </row>
    <row r="8643" spans="1:12" x14ac:dyDescent="0.2">
      <c r="A8643" s="1">
        <v>43805.541655092595</v>
      </c>
      <c r="B8643" t="s">
        <v>23576</v>
      </c>
      <c r="D8643">
        <v>0</v>
      </c>
      <c r="E8643">
        <v>0</v>
      </c>
      <c r="F8643">
        <v>0</v>
      </c>
      <c r="G8643" t="s">
        <v>23577</v>
      </c>
      <c r="K8643">
        <v>1.2029357207693901E+18</v>
      </c>
      <c r="L8643" t="s">
        <v>23578</v>
      </c>
    </row>
    <row r="8644" spans="1:12" x14ac:dyDescent="0.2">
      <c r="A8644" s="1">
        <v>43805.541643518518</v>
      </c>
      <c r="B8644" t="s">
        <v>23579</v>
      </c>
      <c r="D8644">
        <v>0</v>
      </c>
      <c r="E8644">
        <v>0</v>
      </c>
      <c r="F8644">
        <v>0</v>
      </c>
      <c r="G8644" t="s">
        <v>23580</v>
      </c>
      <c r="K8644">
        <v>1.20293571328257E+18</v>
      </c>
      <c r="L8644" t="s">
        <v>23581</v>
      </c>
    </row>
    <row r="8645" spans="1:12" x14ac:dyDescent="0.2">
      <c r="A8645" s="1">
        <v>43805.54142361111</v>
      </c>
      <c r="B8645" t="s">
        <v>23582</v>
      </c>
      <c r="C8645" t="s">
        <v>23583</v>
      </c>
      <c r="D8645">
        <v>0</v>
      </c>
      <c r="E8645">
        <v>0</v>
      </c>
      <c r="F8645">
        <v>0</v>
      </c>
      <c r="G8645" t="s">
        <v>23584</v>
      </c>
      <c r="K8645">
        <v>1.2029356338760599E+18</v>
      </c>
      <c r="L8645" t="s">
        <v>23585</v>
      </c>
    </row>
    <row r="8646" spans="1:12" x14ac:dyDescent="0.2">
      <c r="A8646" s="1">
        <v>43805.541273148148</v>
      </c>
      <c r="B8646" t="s">
        <v>19678</v>
      </c>
      <c r="D8646">
        <v>0</v>
      </c>
      <c r="E8646">
        <v>0</v>
      </c>
      <c r="F8646">
        <v>0</v>
      </c>
      <c r="G8646" t="s">
        <v>23586</v>
      </c>
      <c r="K8646">
        <v>1.2029355801469801E+18</v>
      </c>
      <c r="L8646" t="s">
        <v>23587</v>
      </c>
    </row>
    <row r="8647" spans="1:12" x14ac:dyDescent="0.2">
      <c r="A8647" s="1">
        <v>43805.541122685187</v>
      </c>
      <c r="B8647" t="s">
        <v>3401</v>
      </c>
      <c r="D8647">
        <v>0</v>
      </c>
      <c r="E8647">
        <v>0</v>
      </c>
      <c r="F8647">
        <v>2</v>
      </c>
      <c r="G8647" t="s">
        <v>23588</v>
      </c>
      <c r="K8647">
        <v>1.2029355277266299E+18</v>
      </c>
      <c r="L8647" t="s">
        <v>23589</v>
      </c>
    </row>
    <row r="8648" spans="1:12" x14ac:dyDescent="0.2">
      <c r="A8648" s="1">
        <v>43805.539895833332</v>
      </c>
      <c r="B8648" t="s">
        <v>23298</v>
      </c>
      <c r="D8648">
        <v>76</v>
      </c>
      <c r="E8648">
        <v>179</v>
      </c>
      <c r="F8648">
        <v>97</v>
      </c>
      <c r="G8648" t="s">
        <v>23590</v>
      </c>
      <c r="K8648">
        <v>1.20293508104576E+18</v>
      </c>
      <c r="L8648" t="s">
        <v>23591</v>
      </c>
    </row>
    <row r="8649" spans="1:12" x14ac:dyDescent="0.2">
      <c r="A8649" s="1">
        <v>43805.539178240739</v>
      </c>
      <c r="B8649" t="s">
        <v>23592</v>
      </c>
      <c r="D8649">
        <v>0</v>
      </c>
      <c r="E8649">
        <v>0</v>
      </c>
      <c r="F8649">
        <v>0</v>
      </c>
      <c r="G8649" t="s">
        <v>23593</v>
      </c>
      <c r="K8649">
        <v>1.20293482205168E+18</v>
      </c>
      <c r="L8649" t="s">
        <v>23594</v>
      </c>
    </row>
    <row r="8650" spans="1:12" x14ac:dyDescent="0.2">
      <c r="A8650" s="1">
        <v>43805.5390625</v>
      </c>
      <c r="B8650" t="s">
        <v>7628</v>
      </c>
      <c r="D8650">
        <v>1</v>
      </c>
      <c r="E8650">
        <v>8</v>
      </c>
      <c r="F8650">
        <v>7</v>
      </c>
      <c r="G8650" t="s">
        <v>23595</v>
      </c>
      <c r="K8650">
        <v>1.20293477774306E+18</v>
      </c>
      <c r="L8650" t="s">
        <v>23596</v>
      </c>
    </row>
    <row r="8651" spans="1:12" x14ac:dyDescent="0.2">
      <c r="A8651" s="1">
        <v>43805.538599537038</v>
      </c>
      <c r="B8651" t="s">
        <v>23597</v>
      </c>
      <c r="C8651" t="s">
        <v>721</v>
      </c>
      <c r="D8651">
        <v>2</v>
      </c>
      <c r="E8651">
        <v>1</v>
      </c>
      <c r="F8651">
        <v>3</v>
      </c>
      <c r="G8651" t="s">
        <v>23598</v>
      </c>
      <c r="K8651">
        <v>1.2029346131628301E+18</v>
      </c>
      <c r="L8651" t="s">
        <v>23599</v>
      </c>
    </row>
    <row r="8652" spans="1:12" x14ac:dyDescent="0.2">
      <c r="A8652" s="1">
        <v>43805.536527777775</v>
      </c>
      <c r="B8652" t="s">
        <v>557</v>
      </c>
      <c r="D8652">
        <v>6</v>
      </c>
      <c r="E8652">
        <v>19</v>
      </c>
      <c r="F8652">
        <v>20</v>
      </c>
      <c r="G8652" t="s">
        <v>23600</v>
      </c>
      <c r="K8652">
        <v>1.20293386263407E+18</v>
      </c>
      <c r="L8652" t="s">
        <v>23601</v>
      </c>
    </row>
    <row r="8653" spans="1:12" x14ac:dyDescent="0.2">
      <c r="A8653" s="1">
        <v>43805.536481481482</v>
      </c>
      <c r="B8653" t="s">
        <v>90</v>
      </c>
      <c r="D8653">
        <v>6</v>
      </c>
      <c r="E8653">
        <v>10</v>
      </c>
      <c r="F8653">
        <v>10</v>
      </c>
      <c r="G8653" t="s">
        <v>23602</v>
      </c>
      <c r="K8653">
        <v>1.2029338449466701E+18</v>
      </c>
      <c r="L8653" t="s">
        <v>23603</v>
      </c>
    </row>
    <row r="8654" spans="1:12" x14ac:dyDescent="0.2">
      <c r="A8654" s="1">
        <v>43805.536111111112</v>
      </c>
      <c r="B8654" t="s">
        <v>23604</v>
      </c>
      <c r="C8654" t="s">
        <v>23604</v>
      </c>
      <c r="D8654">
        <v>1</v>
      </c>
      <c r="E8654">
        <v>0</v>
      </c>
      <c r="F8654">
        <v>0</v>
      </c>
      <c r="G8654" t="s">
        <v>23605</v>
      </c>
      <c r="K8654">
        <v>1.20293370876595E+18</v>
      </c>
      <c r="L8654" t="s">
        <v>23606</v>
      </c>
    </row>
    <row r="8655" spans="1:12" x14ac:dyDescent="0.2">
      <c r="A8655" s="1">
        <v>43805.535868055558</v>
      </c>
      <c r="B8655" t="s">
        <v>19552</v>
      </c>
      <c r="D8655">
        <v>0</v>
      </c>
      <c r="E8655">
        <v>3</v>
      </c>
      <c r="F8655">
        <v>2</v>
      </c>
      <c r="G8655" t="s">
        <v>23607</v>
      </c>
      <c r="K8655">
        <v>1.20293362270303E+18</v>
      </c>
      <c r="L8655" t="s">
        <v>23608</v>
      </c>
    </row>
    <row r="8656" spans="1:12" x14ac:dyDescent="0.2">
      <c r="A8656" s="1">
        <v>43805.535069444442</v>
      </c>
      <c r="B8656" t="s">
        <v>20493</v>
      </c>
      <c r="D8656">
        <v>0</v>
      </c>
      <c r="E8656">
        <v>2</v>
      </c>
      <c r="F8656">
        <v>2</v>
      </c>
      <c r="G8656" t="s">
        <v>23609</v>
      </c>
      <c r="K8656">
        <v>1.20293333103952E+18</v>
      </c>
      <c r="L8656" t="s">
        <v>23610</v>
      </c>
    </row>
    <row r="8657" spans="1:12" x14ac:dyDescent="0.2">
      <c r="A8657" s="1">
        <v>43805.532592592594</v>
      </c>
      <c r="B8657" t="s">
        <v>2975</v>
      </c>
      <c r="D8657">
        <v>0</v>
      </c>
      <c r="E8657">
        <v>0</v>
      </c>
      <c r="F8657">
        <v>0</v>
      </c>
      <c r="G8657" t="s">
        <v>23611</v>
      </c>
      <c r="K8657">
        <v>1.2029324356143301E+18</v>
      </c>
      <c r="L8657" t="s">
        <v>23612</v>
      </c>
    </row>
    <row r="8658" spans="1:12" x14ac:dyDescent="0.2">
      <c r="A8658" s="1">
        <v>43805.531064814815</v>
      </c>
      <c r="B8658" t="s">
        <v>569</v>
      </c>
      <c r="D8658">
        <v>8</v>
      </c>
      <c r="E8658">
        <v>14</v>
      </c>
      <c r="F8658">
        <v>38</v>
      </c>
      <c r="G8658" t="s">
        <v>23613</v>
      </c>
      <c r="K8658">
        <v>1.2029318795293599E+18</v>
      </c>
      <c r="L8658" t="s">
        <v>23614</v>
      </c>
    </row>
    <row r="8659" spans="1:12" x14ac:dyDescent="0.2">
      <c r="A8659" s="1">
        <v>43805.530787037038</v>
      </c>
      <c r="B8659" t="s">
        <v>20269</v>
      </c>
      <c r="D8659">
        <v>0</v>
      </c>
      <c r="E8659">
        <v>0</v>
      </c>
      <c r="F8659">
        <v>1</v>
      </c>
      <c r="G8659" t="s">
        <v>23615</v>
      </c>
      <c r="K8659">
        <v>1.20293178046831E+18</v>
      </c>
      <c r="L8659" t="s">
        <v>23616</v>
      </c>
    </row>
    <row r="8660" spans="1:12" x14ac:dyDescent="0.2">
      <c r="A8660" s="1">
        <v>43805.530752314815</v>
      </c>
      <c r="B8660" t="s">
        <v>23617</v>
      </c>
      <c r="D8660">
        <v>0</v>
      </c>
      <c r="E8660">
        <v>2</v>
      </c>
      <c r="F8660">
        <v>1</v>
      </c>
      <c r="G8660" t="s">
        <v>298</v>
      </c>
      <c r="K8660">
        <v>1.2029317675204301E+18</v>
      </c>
      <c r="L8660" t="s">
        <v>23618</v>
      </c>
    </row>
    <row r="8661" spans="1:12" x14ac:dyDescent="0.2">
      <c r="A8661" s="1">
        <v>43805.530509259261</v>
      </c>
      <c r="B8661" t="s">
        <v>1572</v>
      </c>
      <c r="D8661">
        <v>6</v>
      </c>
      <c r="E8661">
        <v>23</v>
      </c>
      <c r="F8661">
        <v>28</v>
      </c>
      <c r="G8661" t="s">
        <v>23619</v>
      </c>
      <c r="I8661" t="e">
        <f>Saudi_Aramco</f>
        <v>#NAME?</v>
      </c>
      <c r="K8661">
        <v>1.2029316785047199E+18</v>
      </c>
      <c r="L8661" t="s">
        <v>23620</v>
      </c>
    </row>
    <row r="8662" spans="1:12" x14ac:dyDescent="0.2">
      <c r="A8662" s="1">
        <v>43805.530381944445</v>
      </c>
      <c r="B8662" t="s">
        <v>7132</v>
      </c>
      <c r="D8662">
        <v>2</v>
      </c>
      <c r="E8662">
        <v>4</v>
      </c>
      <c r="F8662">
        <v>6</v>
      </c>
      <c r="G8662" t="s">
        <v>23621</v>
      </c>
      <c r="K8662">
        <v>1.2029316356641101E+18</v>
      </c>
      <c r="L8662" t="s">
        <v>23622</v>
      </c>
    </row>
    <row r="8663" spans="1:12" x14ac:dyDescent="0.2">
      <c r="A8663" s="1">
        <v>43805.52851851852</v>
      </c>
      <c r="B8663" t="s">
        <v>641</v>
      </c>
      <c r="D8663">
        <v>3</v>
      </c>
      <c r="E8663">
        <v>3</v>
      </c>
      <c r="F8663">
        <v>6</v>
      </c>
      <c r="G8663" t="s">
        <v>23623</v>
      </c>
      <c r="K8663">
        <v>1.2029309602888699E+18</v>
      </c>
      <c r="L8663" t="s">
        <v>23624</v>
      </c>
    </row>
    <row r="8664" spans="1:12" x14ac:dyDescent="0.2">
      <c r="A8664" s="1">
        <v>43805.527986111112</v>
      </c>
      <c r="B8664" t="s">
        <v>13886</v>
      </c>
      <c r="D8664">
        <v>21</v>
      </c>
      <c r="E8664">
        <v>57</v>
      </c>
      <c r="F8664">
        <v>77</v>
      </c>
      <c r="G8664" t="s">
        <v>23625</v>
      </c>
      <c r="K8664">
        <v>1.2029307648007601E+18</v>
      </c>
      <c r="L8664" t="s">
        <v>23626</v>
      </c>
    </row>
    <row r="8665" spans="1:12" x14ac:dyDescent="0.2">
      <c r="A8665" s="1">
        <v>43805.527592592596</v>
      </c>
      <c r="B8665" t="s">
        <v>23627</v>
      </c>
      <c r="D8665">
        <v>0</v>
      </c>
      <c r="E8665">
        <v>4</v>
      </c>
      <c r="F8665">
        <v>6</v>
      </c>
      <c r="G8665" t="s">
        <v>23628</v>
      </c>
      <c r="K8665">
        <v>1.2029306214269299E+18</v>
      </c>
      <c r="L8665" t="s">
        <v>23629</v>
      </c>
    </row>
    <row r="8666" spans="1:12" x14ac:dyDescent="0.2">
      <c r="A8666" s="1">
        <v>43805.527569444443</v>
      </c>
      <c r="B8666" t="s">
        <v>23630</v>
      </c>
      <c r="D8666">
        <v>0</v>
      </c>
      <c r="E8666">
        <v>1</v>
      </c>
      <c r="F8666">
        <v>2</v>
      </c>
      <c r="G8666" t="s">
        <v>23631</v>
      </c>
      <c r="K8666">
        <v>1.2029306123965901E+18</v>
      </c>
      <c r="L8666" t="s">
        <v>23632</v>
      </c>
    </row>
    <row r="8667" spans="1:12" x14ac:dyDescent="0.2">
      <c r="A8667" s="1">
        <v>43805.527546296296</v>
      </c>
      <c r="B8667" t="s">
        <v>7506</v>
      </c>
      <c r="D8667">
        <v>0</v>
      </c>
      <c r="E8667">
        <v>1</v>
      </c>
      <c r="F8667">
        <v>8</v>
      </c>
      <c r="G8667" t="s">
        <v>23633</v>
      </c>
      <c r="K8667">
        <v>1.20293060642383E+18</v>
      </c>
      <c r="L8667" t="s">
        <v>23634</v>
      </c>
    </row>
    <row r="8668" spans="1:12" x14ac:dyDescent="0.2">
      <c r="A8668" s="1">
        <v>43805.527511574073</v>
      </c>
      <c r="B8668" t="s">
        <v>23635</v>
      </c>
      <c r="D8668">
        <v>0</v>
      </c>
      <c r="E8668">
        <v>0</v>
      </c>
      <c r="F8668">
        <v>1</v>
      </c>
      <c r="G8668" t="s">
        <v>23636</v>
      </c>
      <c r="K8668">
        <v>1.2029305943610199E+18</v>
      </c>
      <c r="L8668" t="s">
        <v>23637</v>
      </c>
    </row>
    <row r="8669" spans="1:12" x14ac:dyDescent="0.2">
      <c r="A8669" s="1">
        <v>43805.526631944442</v>
      </c>
      <c r="B8669" t="s">
        <v>569</v>
      </c>
      <c r="D8669">
        <v>4</v>
      </c>
      <c r="E8669">
        <v>16</v>
      </c>
      <c r="F8669">
        <v>30</v>
      </c>
      <c r="G8669" t="s">
        <v>23638</v>
      </c>
      <c r="K8669">
        <v>1.20293027485152E+18</v>
      </c>
      <c r="L8669" t="s">
        <v>23639</v>
      </c>
    </row>
    <row r="8670" spans="1:12" x14ac:dyDescent="0.2">
      <c r="A8670" s="1">
        <v>43805.526469907411</v>
      </c>
      <c r="B8670" t="s">
        <v>641</v>
      </c>
      <c r="D8670">
        <v>3</v>
      </c>
      <c r="E8670">
        <v>9</v>
      </c>
      <c r="F8670">
        <v>10</v>
      </c>
      <c r="G8670" t="s">
        <v>23640</v>
      </c>
      <c r="K8670">
        <v>1.20293021617741E+18</v>
      </c>
      <c r="L8670" t="s">
        <v>23641</v>
      </c>
    </row>
    <row r="8671" spans="1:12" x14ac:dyDescent="0.2">
      <c r="A8671" s="1">
        <v>43805.526365740741</v>
      </c>
      <c r="B8671" t="s">
        <v>23642</v>
      </c>
      <c r="D8671">
        <v>0</v>
      </c>
      <c r="E8671">
        <v>0</v>
      </c>
      <c r="F8671">
        <v>1</v>
      </c>
      <c r="G8671" t="s">
        <v>23593</v>
      </c>
      <c r="K8671">
        <v>1.2029301785084201E+18</v>
      </c>
      <c r="L8671" t="s">
        <v>23643</v>
      </c>
    </row>
    <row r="8672" spans="1:12" x14ac:dyDescent="0.2">
      <c r="A8672" s="1">
        <v>43805.525601851848</v>
      </c>
      <c r="B8672" t="s">
        <v>721</v>
      </c>
      <c r="D8672">
        <v>97</v>
      </c>
      <c r="E8672">
        <v>283</v>
      </c>
      <c r="F8672">
        <v>559</v>
      </c>
      <c r="G8672" t="s">
        <v>23609</v>
      </c>
      <c r="K8672">
        <v>1.20292989935233E+18</v>
      </c>
      <c r="L8672" t="s">
        <v>23644</v>
      </c>
    </row>
    <row r="8673" spans="1:12" x14ac:dyDescent="0.2">
      <c r="A8673" s="1">
        <v>43805.525416666664</v>
      </c>
      <c r="B8673" t="s">
        <v>1751</v>
      </c>
      <c r="D8673">
        <v>0</v>
      </c>
      <c r="E8673">
        <v>0</v>
      </c>
      <c r="F8673">
        <v>0</v>
      </c>
      <c r="G8673" t="s">
        <v>23645</v>
      </c>
      <c r="K8673">
        <v>1.20292983621965E+18</v>
      </c>
      <c r="L8673" t="s">
        <v>23646</v>
      </c>
    </row>
    <row r="8674" spans="1:12" x14ac:dyDescent="0.2">
      <c r="A8674" s="1">
        <v>43805.52484953704</v>
      </c>
      <c r="B8674" t="s">
        <v>3602</v>
      </c>
      <c r="D8674">
        <v>19</v>
      </c>
      <c r="E8674">
        <v>11</v>
      </c>
      <c r="F8674">
        <v>36</v>
      </c>
      <c r="G8674" t="s">
        <v>23647</v>
      </c>
      <c r="K8674">
        <v>1.2029296297256699E+18</v>
      </c>
      <c r="L8674" t="s">
        <v>23648</v>
      </c>
    </row>
    <row r="8675" spans="1:12" x14ac:dyDescent="0.2">
      <c r="A8675" s="1">
        <v>43805.52480324074</v>
      </c>
      <c r="B8675" t="s">
        <v>7287</v>
      </c>
      <c r="D8675">
        <v>4</v>
      </c>
      <c r="E8675">
        <v>9</v>
      </c>
      <c r="F8675">
        <v>6</v>
      </c>
      <c r="G8675" t="s">
        <v>23649</v>
      </c>
      <c r="K8675">
        <v>1.2029296120801999E+18</v>
      </c>
      <c r="L8675" t="s">
        <v>23650</v>
      </c>
    </row>
    <row r="8676" spans="1:12" x14ac:dyDescent="0.2">
      <c r="A8676" s="1">
        <v>43805.524074074077</v>
      </c>
      <c r="B8676" t="s">
        <v>288</v>
      </c>
      <c r="C8676" t="s">
        <v>23651</v>
      </c>
      <c r="D8676">
        <v>1</v>
      </c>
      <c r="E8676">
        <v>1</v>
      </c>
      <c r="F8676">
        <v>1</v>
      </c>
      <c r="G8676" t="s">
        <v>23652</v>
      </c>
      <c r="K8676">
        <v>1.2029293464213601E+18</v>
      </c>
      <c r="L8676" t="s">
        <v>23653</v>
      </c>
    </row>
    <row r="8677" spans="1:12" x14ac:dyDescent="0.2">
      <c r="A8677" s="1">
        <v>43805.5233912037</v>
      </c>
      <c r="B8677" t="s">
        <v>23654</v>
      </c>
      <c r="D8677">
        <v>1</v>
      </c>
      <c r="E8677">
        <v>0</v>
      </c>
      <c r="F8677">
        <v>1</v>
      </c>
      <c r="G8677" t="s">
        <v>23655</v>
      </c>
      <c r="K8677">
        <v>1.20292910163346E+18</v>
      </c>
      <c r="L8677" t="s">
        <v>23656</v>
      </c>
    </row>
    <row r="8678" spans="1:12" x14ac:dyDescent="0.2">
      <c r="A8678" s="1">
        <v>43805.523182870369</v>
      </c>
      <c r="B8678" t="s">
        <v>23657</v>
      </c>
      <c r="D8678">
        <v>0</v>
      </c>
      <c r="E8678">
        <v>2</v>
      </c>
      <c r="F8678">
        <v>1</v>
      </c>
      <c r="G8678" t="s">
        <v>23658</v>
      </c>
      <c r="K8678">
        <v>1.2029290263917701E+18</v>
      </c>
      <c r="L8678" t="s">
        <v>23659</v>
      </c>
    </row>
    <row r="8679" spans="1:12" x14ac:dyDescent="0.2">
      <c r="A8679" s="1">
        <v>43805.522152777776</v>
      </c>
      <c r="B8679" t="s">
        <v>23660</v>
      </c>
      <c r="D8679">
        <v>0</v>
      </c>
      <c r="E8679">
        <v>0</v>
      </c>
      <c r="F8679">
        <v>0</v>
      </c>
      <c r="G8679" t="s">
        <v>23661</v>
      </c>
      <c r="K8679">
        <v>1.2029286529855501E+18</v>
      </c>
      <c r="L8679" t="s">
        <v>23662</v>
      </c>
    </row>
    <row r="8680" spans="1:12" x14ac:dyDescent="0.2">
      <c r="A8680" s="1">
        <v>43805.520613425928</v>
      </c>
      <c r="B8680" t="s">
        <v>90</v>
      </c>
      <c r="D8680">
        <v>14</v>
      </c>
      <c r="E8680">
        <v>75</v>
      </c>
      <c r="F8680">
        <v>71</v>
      </c>
      <c r="G8680" t="s">
        <v>23663</v>
      </c>
      <c r="K8680">
        <v>1.2029280954744699E+18</v>
      </c>
      <c r="L8680" t="s">
        <v>23664</v>
      </c>
    </row>
    <row r="8681" spans="1:12" x14ac:dyDescent="0.2">
      <c r="A8681" s="1">
        <v>43805.518900462965</v>
      </c>
      <c r="B8681" t="s">
        <v>23665</v>
      </c>
      <c r="D8681">
        <v>0</v>
      </c>
      <c r="E8681">
        <v>0</v>
      </c>
      <c r="F8681">
        <v>0</v>
      </c>
      <c r="G8681" t="s">
        <v>23666</v>
      </c>
      <c r="K8681">
        <v>1.20292747439871E+18</v>
      </c>
      <c r="L8681" t="s">
        <v>23667</v>
      </c>
    </row>
    <row r="8682" spans="1:12" x14ac:dyDescent="0.2">
      <c r="A8682" s="1">
        <v>43805.514999999999</v>
      </c>
      <c r="B8682" t="s">
        <v>23668</v>
      </c>
      <c r="D8682">
        <v>0</v>
      </c>
      <c r="E8682">
        <v>0</v>
      </c>
      <c r="F8682">
        <v>0</v>
      </c>
      <c r="G8682" t="s">
        <v>23669</v>
      </c>
      <c r="K8682">
        <v>1.2029260603142799E+18</v>
      </c>
      <c r="L8682" t="s">
        <v>23670</v>
      </c>
    </row>
    <row r="8683" spans="1:12" x14ac:dyDescent="0.2">
      <c r="A8683" s="1">
        <v>43805.514953703707</v>
      </c>
      <c r="B8683" t="s">
        <v>90</v>
      </c>
      <c r="D8683">
        <v>5</v>
      </c>
      <c r="E8683">
        <v>14</v>
      </c>
      <c r="F8683">
        <v>13</v>
      </c>
      <c r="G8683" t="s">
        <v>23671</v>
      </c>
      <c r="K8683">
        <v>1.20292604192637E+18</v>
      </c>
      <c r="L8683" t="s">
        <v>23672</v>
      </c>
    </row>
    <row r="8684" spans="1:12" x14ac:dyDescent="0.2">
      <c r="A8684" s="1">
        <v>43805.513611111113</v>
      </c>
      <c r="B8684" t="s">
        <v>6666</v>
      </c>
      <c r="D8684">
        <v>0</v>
      </c>
      <c r="E8684">
        <v>0</v>
      </c>
      <c r="F8684">
        <v>1</v>
      </c>
      <c r="G8684" t="s">
        <v>23673</v>
      </c>
      <c r="K8684">
        <v>1.2029255551186801E+18</v>
      </c>
      <c r="L8684" t="s">
        <v>23674</v>
      </c>
    </row>
    <row r="8685" spans="1:12" x14ac:dyDescent="0.2">
      <c r="A8685" s="1">
        <v>43805.512546296297</v>
      </c>
      <c r="B8685" t="s">
        <v>5761</v>
      </c>
      <c r="D8685">
        <v>0</v>
      </c>
      <c r="E8685">
        <v>2</v>
      </c>
      <c r="F8685">
        <v>3</v>
      </c>
      <c r="G8685" t="s">
        <v>23675</v>
      </c>
      <c r="J8685" t="s">
        <v>8442</v>
      </c>
      <c r="K8685">
        <v>1.20292517222066E+18</v>
      </c>
      <c r="L8685" t="s">
        <v>23676</v>
      </c>
    </row>
    <row r="8686" spans="1:12" x14ac:dyDescent="0.2">
      <c r="A8686" s="1">
        <v>43805.509375000001</v>
      </c>
      <c r="B8686" t="s">
        <v>3054</v>
      </c>
      <c r="D8686">
        <v>1</v>
      </c>
      <c r="E8686">
        <v>0</v>
      </c>
      <c r="F8686">
        <v>1</v>
      </c>
      <c r="G8686" t="s">
        <v>23677</v>
      </c>
      <c r="K8686">
        <v>1.20292402175248E+18</v>
      </c>
      <c r="L8686" t="s">
        <v>23678</v>
      </c>
    </row>
    <row r="8687" spans="1:12" x14ac:dyDescent="0.2">
      <c r="A8687" s="1">
        <v>43805.507280092592</v>
      </c>
      <c r="B8687" t="s">
        <v>23679</v>
      </c>
      <c r="D8687">
        <v>0</v>
      </c>
      <c r="E8687">
        <v>1</v>
      </c>
      <c r="F8687">
        <v>3</v>
      </c>
      <c r="G8687" t="s">
        <v>23680</v>
      </c>
      <c r="K8687">
        <v>1.2029232636069E+18</v>
      </c>
      <c r="L8687" t="s">
        <v>23681</v>
      </c>
    </row>
    <row r="8688" spans="1:12" x14ac:dyDescent="0.2">
      <c r="A8688" s="1">
        <v>43805.50708333333</v>
      </c>
      <c r="B8688" t="s">
        <v>2849</v>
      </c>
      <c r="D8688">
        <v>0</v>
      </c>
      <c r="E8688">
        <v>0</v>
      </c>
      <c r="F8688">
        <v>0</v>
      </c>
      <c r="G8688" t="s">
        <v>23682</v>
      </c>
      <c r="K8688">
        <v>1.2029231919052001E+18</v>
      </c>
      <c r="L8688" t="s">
        <v>23683</v>
      </c>
    </row>
    <row r="8689" spans="1:12" x14ac:dyDescent="0.2">
      <c r="A8689" s="1">
        <v>43805.506979166668</v>
      </c>
      <c r="B8689" t="s">
        <v>9150</v>
      </c>
      <c r="D8689">
        <v>3</v>
      </c>
      <c r="E8689">
        <v>0</v>
      </c>
      <c r="F8689">
        <v>5</v>
      </c>
      <c r="G8689" t="s">
        <v>23684</v>
      </c>
      <c r="K8689">
        <v>1.2029231529317199E+18</v>
      </c>
      <c r="L8689" t="s">
        <v>23685</v>
      </c>
    </row>
    <row r="8690" spans="1:12" x14ac:dyDescent="0.2">
      <c r="A8690" s="1">
        <v>43805.50068287037</v>
      </c>
      <c r="B8690" t="s">
        <v>23686</v>
      </c>
      <c r="D8690">
        <v>1</v>
      </c>
      <c r="E8690">
        <v>0</v>
      </c>
      <c r="F8690">
        <v>0</v>
      </c>
      <c r="G8690" t="s">
        <v>23687</v>
      </c>
      <c r="I8690" t="e">
        <f>AlinmaInvest</f>
        <v>#NAME?</v>
      </c>
      <c r="K8690">
        <v>1.20292087080254E+18</v>
      </c>
      <c r="L8690" t="s">
        <v>23688</v>
      </c>
    </row>
    <row r="8691" spans="1:12" x14ac:dyDescent="0.2">
      <c r="A8691" s="1">
        <v>43805.500115740739</v>
      </c>
      <c r="B8691" t="s">
        <v>23689</v>
      </c>
      <c r="C8691" t="s">
        <v>23690</v>
      </c>
      <c r="D8691">
        <v>0</v>
      </c>
      <c r="E8691">
        <v>0</v>
      </c>
      <c r="F8691">
        <v>0</v>
      </c>
      <c r="G8691" t="s">
        <v>23691</v>
      </c>
      <c r="K8691">
        <v>1.2029206637632901E+18</v>
      </c>
      <c r="L8691" t="s">
        <v>23692</v>
      </c>
    </row>
    <row r="8692" spans="1:12" x14ac:dyDescent="0.2">
      <c r="A8692" s="1">
        <v>43805.5</v>
      </c>
      <c r="B8692" t="s">
        <v>7147</v>
      </c>
      <c r="D8692">
        <v>5</v>
      </c>
      <c r="E8692">
        <v>4</v>
      </c>
      <c r="F8692">
        <v>6</v>
      </c>
      <c r="G8692" t="s">
        <v>23693</v>
      </c>
      <c r="K8692">
        <v>1.2029206253350899E+18</v>
      </c>
      <c r="L8692" t="s">
        <v>23694</v>
      </c>
    </row>
    <row r="8693" spans="1:12" x14ac:dyDescent="0.2">
      <c r="A8693" s="1">
        <v>43805.498564814814</v>
      </c>
      <c r="B8693" t="s">
        <v>5342</v>
      </c>
      <c r="D8693">
        <v>0</v>
      </c>
      <c r="E8693">
        <v>0</v>
      </c>
      <c r="F8693">
        <v>1</v>
      </c>
      <c r="G8693" t="s">
        <v>23695</v>
      </c>
      <c r="K8693">
        <v>1.2029201029932401E+18</v>
      </c>
      <c r="L8693" t="s">
        <v>23696</v>
      </c>
    </row>
    <row r="8694" spans="1:12" x14ac:dyDescent="0.2">
      <c r="A8694" s="1">
        <v>43805.49790509259</v>
      </c>
      <c r="B8694" t="s">
        <v>18494</v>
      </c>
      <c r="D8694">
        <v>0</v>
      </c>
      <c r="E8694">
        <v>0</v>
      </c>
      <c r="F8694">
        <v>0</v>
      </c>
      <c r="G8694" t="s">
        <v>23697</v>
      </c>
      <c r="K8694">
        <v>1.20291986398082E+18</v>
      </c>
      <c r="L8694" t="s">
        <v>23698</v>
      </c>
    </row>
    <row r="8695" spans="1:12" x14ac:dyDescent="0.2">
      <c r="A8695" s="1">
        <v>43805.494699074072</v>
      </c>
      <c r="B8695" t="s">
        <v>23699</v>
      </c>
      <c r="C8695" t="s">
        <v>18903</v>
      </c>
      <c r="D8695">
        <v>2</v>
      </c>
      <c r="E8695">
        <v>0</v>
      </c>
      <c r="F8695">
        <v>1</v>
      </c>
      <c r="G8695" t="s">
        <v>23700</v>
      </c>
      <c r="K8695">
        <v>1.20291870363501E+18</v>
      </c>
      <c r="L8695" t="s">
        <v>23701</v>
      </c>
    </row>
    <row r="8696" spans="1:12" x14ac:dyDescent="0.2">
      <c r="A8696" s="1">
        <v>43805.494652777779</v>
      </c>
      <c r="B8696" t="s">
        <v>3061</v>
      </c>
      <c r="D8696">
        <v>0</v>
      </c>
      <c r="E8696">
        <v>0</v>
      </c>
      <c r="F8696">
        <v>0</v>
      </c>
      <c r="G8696" t="s">
        <v>23702</v>
      </c>
      <c r="K8696">
        <v>1.2029186859392399E+18</v>
      </c>
      <c r="L8696" t="s">
        <v>23703</v>
      </c>
    </row>
    <row r="8697" spans="1:12" x14ac:dyDescent="0.2">
      <c r="A8697" s="1">
        <v>43805.493055555555</v>
      </c>
      <c r="B8697" t="s">
        <v>7147</v>
      </c>
      <c r="D8697">
        <v>7</v>
      </c>
      <c r="E8697">
        <v>2</v>
      </c>
      <c r="F8697">
        <v>9</v>
      </c>
      <c r="G8697" t="s">
        <v>23704</v>
      </c>
      <c r="K8697">
        <v>1.20291810580813E+18</v>
      </c>
      <c r="L8697" t="s">
        <v>23705</v>
      </c>
    </row>
    <row r="8698" spans="1:12" x14ac:dyDescent="0.2">
      <c r="A8698" s="1">
        <v>43805.491851851853</v>
      </c>
      <c r="B8698" t="s">
        <v>3061</v>
      </c>
      <c r="D8698">
        <v>0</v>
      </c>
      <c r="E8698">
        <v>0</v>
      </c>
      <c r="F8698">
        <v>0</v>
      </c>
      <c r="G8698" t="s">
        <v>23706</v>
      </c>
      <c r="K8698">
        <v>1.2029176711610199E+18</v>
      </c>
      <c r="L8698" t="s">
        <v>23707</v>
      </c>
    </row>
    <row r="8699" spans="1:12" x14ac:dyDescent="0.2">
      <c r="A8699" s="1">
        <v>43805.491574074076</v>
      </c>
      <c r="B8699" t="s">
        <v>23708</v>
      </c>
      <c r="D8699">
        <v>0</v>
      </c>
      <c r="E8699">
        <v>0</v>
      </c>
      <c r="F8699">
        <v>1</v>
      </c>
      <c r="G8699" t="s">
        <v>23709</v>
      </c>
      <c r="K8699">
        <v>1.2029175686983601E+18</v>
      </c>
      <c r="L8699" t="s">
        <v>23710</v>
      </c>
    </row>
    <row r="8700" spans="1:12" x14ac:dyDescent="0.2">
      <c r="A8700" s="1">
        <v>43805.491469907407</v>
      </c>
      <c r="B8700" t="s">
        <v>3061</v>
      </c>
      <c r="D8700">
        <v>0</v>
      </c>
      <c r="E8700">
        <v>0</v>
      </c>
      <c r="F8700">
        <v>0</v>
      </c>
      <c r="G8700" t="s">
        <v>23711</v>
      </c>
      <c r="K8700">
        <v>1.20291753287055E+18</v>
      </c>
      <c r="L8700" t="s">
        <v>23712</v>
      </c>
    </row>
    <row r="8701" spans="1:12" x14ac:dyDescent="0.2">
      <c r="A8701" s="1">
        <v>43805.49145833333</v>
      </c>
      <c r="B8701" t="s">
        <v>569</v>
      </c>
      <c r="D8701">
        <v>6</v>
      </c>
      <c r="E8701">
        <v>12</v>
      </c>
      <c r="F8701">
        <v>28</v>
      </c>
      <c r="G8701" t="s">
        <v>23713</v>
      </c>
      <c r="K8701">
        <v>1.20291752781645E+18</v>
      </c>
      <c r="L8701" t="s">
        <v>23714</v>
      </c>
    </row>
    <row r="8702" spans="1:12" x14ac:dyDescent="0.2">
      <c r="A8702" s="1">
        <v>43805.491261574076</v>
      </c>
      <c r="B8702" t="s">
        <v>3061</v>
      </c>
      <c r="D8702">
        <v>0</v>
      </c>
      <c r="E8702">
        <v>0</v>
      </c>
      <c r="F8702">
        <v>0</v>
      </c>
      <c r="G8702" t="s">
        <v>23715</v>
      </c>
      <c r="K8702">
        <v>1.2029174577756001E+18</v>
      </c>
      <c r="L8702" t="s">
        <v>23716</v>
      </c>
    </row>
    <row r="8703" spans="1:12" x14ac:dyDescent="0.2">
      <c r="A8703" s="1">
        <v>43805.490324074075</v>
      </c>
      <c r="B8703" t="s">
        <v>3061</v>
      </c>
      <c r="D8703">
        <v>0</v>
      </c>
      <c r="E8703">
        <v>0</v>
      </c>
      <c r="F8703">
        <v>0</v>
      </c>
      <c r="G8703" t="s">
        <v>23717</v>
      </c>
      <c r="K8703">
        <v>1.20291711701793E+18</v>
      </c>
      <c r="L8703" t="s">
        <v>23718</v>
      </c>
    </row>
    <row r="8704" spans="1:12" x14ac:dyDescent="0.2">
      <c r="A8704" s="1">
        <v>43805.490081018521</v>
      </c>
      <c r="B8704" t="s">
        <v>3061</v>
      </c>
      <c r="D8704">
        <v>0</v>
      </c>
      <c r="E8704">
        <v>0</v>
      </c>
      <c r="F8704">
        <v>0</v>
      </c>
      <c r="G8704" t="s">
        <v>23719</v>
      </c>
      <c r="K8704">
        <v>1.2029170275870001E+18</v>
      </c>
      <c r="L8704" t="s">
        <v>23720</v>
      </c>
    </row>
    <row r="8705" spans="1:12" x14ac:dyDescent="0.2">
      <c r="A8705" s="1">
        <v>43805.489583333336</v>
      </c>
      <c r="B8705" t="s">
        <v>8994</v>
      </c>
      <c r="D8705">
        <v>0</v>
      </c>
      <c r="E8705">
        <v>2</v>
      </c>
      <c r="F8705">
        <v>3</v>
      </c>
      <c r="G8705" t="s">
        <v>23721</v>
      </c>
      <c r="I8705" t="e">
        <f>_xlfn.SINGLE(Saudi_Aramco _xlfn.SINGLE(Aramco))</f>
        <v>#NAME?</v>
      </c>
      <c r="K8705">
        <v>1.20291684757584E+18</v>
      </c>
      <c r="L8705" t="s">
        <v>23722</v>
      </c>
    </row>
    <row r="8706" spans="1:12" x14ac:dyDescent="0.2">
      <c r="A8706" s="1">
        <v>43805.48710648148</v>
      </c>
      <c r="B8706" t="s">
        <v>569</v>
      </c>
      <c r="D8706">
        <v>7</v>
      </c>
      <c r="E8706">
        <v>13</v>
      </c>
      <c r="F8706">
        <v>10</v>
      </c>
      <c r="G8706" t="s">
        <v>23723</v>
      </c>
      <c r="K8706">
        <v>1.2029159531741E+18</v>
      </c>
      <c r="L8706" t="s">
        <v>23724</v>
      </c>
    </row>
    <row r="8707" spans="1:12" x14ac:dyDescent="0.2">
      <c r="A8707" s="1">
        <v>43805.484560185185</v>
      </c>
      <c r="B8707" t="s">
        <v>23725</v>
      </c>
      <c r="D8707">
        <v>0</v>
      </c>
      <c r="E8707">
        <v>0</v>
      </c>
      <c r="F8707">
        <v>1</v>
      </c>
      <c r="G8707" t="s">
        <v>23726</v>
      </c>
      <c r="K8707">
        <v>1.20291503045651E+18</v>
      </c>
      <c r="L8707" t="s">
        <v>23727</v>
      </c>
    </row>
    <row r="8708" spans="1:12" x14ac:dyDescent="0.2">
      <c r="A8708" s="1">
        <v>43805.481898148151</v>
      </c>
      <c r="B8708" t="s">
        <v>23728</v>
      </c>
      <c r="D8708">
        <v>0</v>
      </c>
      <c r="E8708">
        <v>0</v>
      </c>
      <c r="F8708">
        <v>0</v>
      </c>
      <c r="G8708" t="s">
        <v>23729</v>
      </c>
      <c r="K8708">
        <v>1.20291406239025E+18</v>
      </c>
      <c r="L8708" t="s">
        <v>23730</v>
      </c>
    </row>
    <row r="8709" spans="1:12" x14ac:dyDescent="0.2">
      <c r="A8709" s="1">
        <v>43805.480590277781</v>
      </c>
      <c r="B8709" t="s">
        <v>23731</v>
      </c>
      <c r="D8709">
        <v>0</v>
      </c>
      <c r="E8709">
        <v>0</v>
      </c>
      <c r="F8709">
        <v>0</v>
      </c>
      <c r="G8709" t="s">
        <v>23732</v>
      </c>
      <c r="K8709">
        <v>1.2029135891049001E+18</v>
      </c>
      <c r="L8709" t="s">
        <v>23733</v>
      </c>
    </row>
    <row r="8710" spans="1:12" x14ac:dyDescent="0.2">
      <c r="A8710" s="1">
        <v>43805.48</v>
      </c>
      <c r="B8710" t="s">
        <v>23734</v>
      </c>
      <c r="D8710">
        <v>0</v>
      </c>
      <c r="E8710">
        <v>0</v>
      </c>
      <c r="F8710">
        <v>0</v>
      </c>
      <c r="G8710" t="s">
        <v>23735</v>
      </c>
      <c r="K8710">
        <v>1.20291337448242E+18</v>
      </c>
      <c r="L8710" t="s">
        <v>23736</v>
      </c>
    </row>
    <row r="8711" spans="1:12" x14ac:dyDescent="0.2">
      <c r="A8711" s="1">
        <v>43805.479872685188</v>
      </c>
      <c r="B8711" t="s">
        <v>23731</v>
      </c>
      <c r="D8711">
        <v>0</v>
      </c>
      <c r="E8711">
        <v>0</v>
      </c>
      <c r="F8711">
        <v>0</v>
      </c>
      <c r="G8711" t="s">
        <v>23737</v>
      </c>
      <c r="K8711">
        <v>1.2029133287267E+18</v>
      </c>
      <c r="L8711" t="s">
        <v>23738</v>
      </c>
    </row>
    <row r="8712" spans="1:12" x14ac:dyDescent="0.2">
      <c r="A8712" s="1">
        <v>43805.478692129633</v>
      </c>
      <c r="B8712" t="s">
        <v>23739</v>
      </c>
      <c r="D8712">
        <v>1</v>
      </c>
      <c r="E8712">
        <v>0</v>
      </c>
      <c r="F8712">
        <v>2</v>
      </c>
      <c r="G8712" t="s">
        <v>298</v>
      </c>
      <c r="K8712">
        <v>1.2029129001401999E+18</v>
      </c>
      <c r="L8712" t="s">
        <v>23740</v>
      </c>
    </row>
    <row r="8713" spans="1:12" x14ac:dyDescent="0.2">
      <c r="A8713" s="1">
        <v>43805.477372685185</v>
      </c>
      <c r="B8713" t="s">
        <v>23741</v>
      </c>
      <c r="C8713" t="s">
        <v>3140</v>
      </c>
      <c r="D8713">
        <v>1</v>
      </c>
      <c r="E8713">
        <v>0</v>
      </c>
      <c r="F8713">
        <v>0</v>
      </c>
      <c r="G8713" t="s">
        <v>23742</v>
      </c>
      <c r="K8713">
        <v>1.20291242244674E+18</v>
      </c>
      <c r="L8713" t="s">
        <v>23743</v>
      </c>
    </row>
    <row r="8714" spans="1:12" x14ac:dyDescent="0.2">
      <c r="A8714" s="1">
        <v>43805.475138888891</v>
      </c>
      <c r="B8714" t="s">
        <v>23744</v>
      </c>
      <c r="D8714">
        <v>0</v>
      </c>
      <c r="E8714">
        <v>0</v>
      </c>
      <c r="F8714">
        <v>2</v>
      </c>
      <c r="G8714" t="s">
        <v>23745</v>
      </c>
      <c r="K8714">
        <v>1.20291161537456E+18</v>
      </c>
      <c r="L8714" t="s">
        <v>23746</v>
      </c>
    </row>
    <row r="8715" spans="1:12" x14ac:dyDescent="0.2">
      <c r="A8715" s="1">
        <v>43805.474930555552</v>
      </c>
      <c r="B8715" t="s">
        <v>23747</v>
      </c>
      <c r="D8715">
        <v>1</v>
      </c>
      <c r="E8715">
        <v>6</v>
      </c>
      <c r="F8715">
        <v>6</v>
      </c>
      <c r="G8715" t="s">
        <v>23748</v>
      </c>
      <c r="K8715">
        <v>1.2029115386565601E+18</v>
      </c>
      <c r="L8715" t="s">
        <v>23749</v>
      </c>
    </row>
    <row r="8716" spans="1:12" x14ac:dyDescent="0.2">
      <c r="A8716" s="1">
        <v>43805.470902777779</v>
      </c>
      <c r="B8716" t="s">
        <v>20493</v>
      </c>
      <c r="D8716">
        <v>0</v>
      </c>
      <c r="E8716">
        <v>3</v>
      </c>
      <c r="F8716">
        <v>1</v>
      </c>
      <c r="G8716" t="s">
        <v>23750</v>
      </c>
      <c r="K8716">
        <v>1.2029100808590799E+18</v>
      </c>
      <c r="L8716" t="s">
        <v>23751</v>
      </c>
    </row>
    <row r="8717" spans="1:12" x14ac:dyDescent="0.2">
      <c r="A8717" s="1">
        <v>43805.470821759256</v>
      </c>
      <c r="B8717" t="s">
        <v>12832</v>
      </c>
      <c r="D8717">
        <v>1</v>
      </c>
      <c r="E8717">
        <v>0</v>
      </c>
      <c r="F8717">
        <v>0</v>
      </c>
      <c r="G8717" t="s">
        <v>23752</v>
      </c>
      <c r="K8717">
        <v>1.20291005108784E+18</v>
      </c>
      <c r="L8717" t="s">
        <v>23753</v>
      </c>
    </row>
    <row r="8718" spans="1:12" x14ac:dyDescent="0.2">
      <c r="A8718" s="1">
        <v>43805.468807870369</v>
      </c>
      <c r="B8718" t="s">
        <v>3455</v>
      </c>
      <c r="D8718">
        <v>14</v>
      </c>
      <c r="E8718">
        <v>16</v>
      </c>
      <c r="F8718">
        <v>31</v>
      </c>
      <c r="G8718" t="s">
        <v>23754</v>
      </c>
      <c r="K8718">
        <v>1.2029093214677701E+18</v>
      </c>
      <c r="L8718" t="s">
        <v>23755</v>
      </c>
    </row>
    <row r="8719" spans="1:12" x14ac:dyDescent="0.2">
      <c r="A8719" s="1">
        <v>43805.468298611115</v>
      </c>
      <c r="B8719" t="s">
        <v>23756</v>
      </c>
      <c r="D8719">
        <v>0</v>
      </c>
      <c r="E8719">
        <v>0</v>
      </c>
      <c r="F8719">
        <v>0</v>
      </c>
      <c r="G8719" t="s">
        <v>23757</v>
      </c>
      <c r="K8719">
        <v>1.20290913489666E+18</v>
      </c>
      <c r="L8719" t="s">
        <v>23758</v>
      </c>
    </row>
    <row r="8720" spans="1:12" x14ac:dyDescent="0.2">
      <c r="A8720" s="1">
        <v>43805.465138888889</v>
      </c>
      <c r="B8720" t="s">
        <v>23759</v>
      </c>
      <c r="D8720">
        <v>0</v>
      </c>
      <c r="E8720">
        <v>0</v>
      </c>
      <c r="F8720">
        <v>0</v>
      </c>
      <c r="G8720" t="s">
        <v>23760</v>
      </c>
      <c r="K8720">
        <v>1.2029079888618701E+18</v>
      </c>
      <c r="L8720" t="s">
        <v>23761</v>
      </c>
    </row>
    <row r="8721" spans="1:12" x14ac:dyDescent="0.2">
      <c r="A8721" s="1">
        <v>43805.461817129632</v>
      </c>
      <c r="B8721" t="s">
        <v>844</v>
      </c>
      <c r="C8721" t="s">
        <v>23762</v>
      </c>
      <c r="D8721">
        <v>0</v>
      </c>
      <c r="E8721">
        <v>0</v>
      </c>
      <c r="F8721">
        <v>1</v>
      </c>
      <c r="G8721" t="s">
        <v>23763</v>
      </c>
      <c r="K8721">
        <v>1.2029067861787699E+18</v>
      </c>
      <c r="L8721" t="s">
        <v>23764</v>
      </c>
    </row>
    <row r="8722" spans="1:12" x14ac:dyDescent="0.2">
      <c r="A8722" s="1">
        <v>43805.461736111109</v>
      </c>
      <c r="B8722" t="s">
        <v>23765</v>
      </c>
      <c r="D8722">
        <v>0</v>
      </c>
      <c r="E8722">
        <v>0</v>
      </c>
      <c r="F8722">
        <v>0</v>
      </c>
      <c r="G8722" t="s">
        <v>23766</v>
      </c>
      <c r="K8722">
        <v>1.2029067589912699E+18</v>
      </c>
      <c r="L8722" t="s">
        <v>23767</v>
      </c>
    </row>
    <row r="8723" spans="1:12" x14ac:dyDescent="0.2">
      <c r="A8723" s="1">
        <v>43805.461400462962</v>
      </c>
      <c r="B8723" t="s">
        <v>23768</v>
      </c>
      <c r="D8723">
        <v>0</v>
      </c>
      <c r="E8723">
        <v>0</v>
      </c>
      <c r="F8723">
        <v>0</v>
      </c>
      <c r="G8723" t="s">
        <v>23769</v>
      </c>
      <c r="I8723" t="e">
        <f>NabdApp</f>
        <v>#NAME?</v>
      </c>
      <c r="K8723">
        <v>1.20290663522991E+18</v>
      </c>
      <c r="L8723" t="s">
        <v>23770</v>
      </c>
    </row>
    <row r="8724" spans="1:12" x14ac:dyDescent="0.2">
      <c r="A8724" s="1">
        <v>43805.460358796299</v>
      </c>
      <c r="B8724" t="s">
        <v>23771</v>
      </c>
      <c r="D8724">
        <v>0</v>
      </c>
      <c r="E8724">
        <v>2</v>
      </c>
      <c r="F8724">
        <v>1</v>
      </c>
      <c r="G8724" t="s">
        <v>23772</v>
      </c>
      <c r="K8724">
        <v>1.2029062559893801E+18</v>
      </c>
      <c r="L8724" t="s">
        <v>23773</v>
      </c>
    </row>
    <row r="8725" spans="1:12" x14ac:dyDescent="0.2">
      <c r="A8725" s="1">
        <v>43805.458912037036</v>
      </c>
      <c r="B8725" t="s">
        <v>2849</v>
      </c>
      <c r="D8725">
        <v>0</v>
      </c>
      <c r="E8725">
        <v>0</v>
      </c>
      <c r="F8725">
        <v>0</v>
      </c>
      <c r="G8725" t="s">
        <v>23774</v>
      </c>
      <c r="K8725">
        <v>1.2029057320495201E+18</v>
      </c>
      <c r="L8725" t="s">
        <v>23775</v>
      </c>
    </row>
    <row r="8726" spans="1:12" x14ac:dyDescent="0.2">
      <c r="A8726" s="1">
        <v>43805.458067129628</v>
      </c>
      <c r="B8726" t="s">
        <v>23776</v>
      </c>
      <c r="D8726">
        <v>0</v>
      </c>
      <c r="E8726">
        <v>0</v>
      </c>
      <c r="F8726">
        <v>0</v>
      </c>
      <c r="G8726" t="s">
        <v>23777</v>
      </c>
      <c r="K8726">
        <v>1.2029054259450199E+18</v>
      </c>
      <c r="L8726" t="s">
        <v>23778</v>
      </c>
    </row>
    <row r="8727" spans="1:12" x14ac:dyDescent="0.2">
      <c r="A8727" s="1">
        <v>43805.457974537036</v>
      </c>
      <c r="B8727" t="s">
        <v>23779</v>
      </c>
      <c r="D8727">
        <v>0</v>
      </c>
      <c r="E8727">
        <v>0</v>
      </c>
      <c r="F8727">
        <v>0</v>
      </c>
      <c r="G8727" t="s">
        <v>23780</v>
      </c>
      <c r="K8727">
        <v>1.20290539268835E+18</v>
      </c>
      <c r="L8727" t="s">
        <v>23781</v>
      </c>
    </row>
    <row r="8728" spans="1:12" x14ac:dyDescent="0.2">
      <c r="A8728" s="1">
        <v>43805.457673611112</v>
      </c>
      <c r="B8728" t="s">
        <v>18671</v>
      </c>
      <c r="D8728">
        <v>0</v>
      </c>
      <c r="E8728">
        <v>0</v>
      </c>
      <c r="F8728">
        <v>0</v>
      </c>
      <c r="G8728" t="s">
        <v>23782</v>
      </c>
      <c r="K8728">
        <v>1.2029052867317901E+18</v>
      </c>
      <c r="L8728" t="s">
        <v>23783</v>
      </c>
    </row>
    <row r="8729" spans="1:12" x14ac:dyDescent="0.2">
      <c r="A8729" s="1">
        <v>43805.457615740743</v>
      </c>
      <c r="B8729" t="s">
        <v>23291</v>
      </c>
      <c r="D8729">
        <v>2</v>
      </c>
      <c r="E8729">
        <v>6</v>
      </c>
      <c r="F8729">
        <v>19</v>
      </c>
      <c r="G8729" t="s">
        <v>23784</v>
      </c>
      <c r="K8729">
        <v>1.20290526485438E+18</v>
      </c>
      <c r="L8729" t="s">
        <v>23785</v>
      </c>
    </row>
    <row r="8730" spans="1:12" x14ac:dyDescent="0.2">
      <c r="A8730" s="1">
        <v>43805.457048611112</v>
      </c>
      <c r="B8730" t="s">
        <v>23786</v>
      </c>
      <c r="D8730">
        <v>1</v>
      </c>
      <c r="E8730">
        <v>1</v>
      </c>
      <c r="F8730">
        <v>3</v>
      </c>
      <c r="G8730" t="s">
        <v>23787</v>
      </c>
      <c r="K8730">
        <v>1.20290505674141E+18</v>
      </c>
      <c r="L8730" t="s">
        <v>23788</v>
      </c>
    </row>
    <row r="8731" spans="1:12" x14ac:dyDescent="0.2">
      <c r="A8731" s="1">
        <v>43805.456087962964</v>
      </c>
      <c r="B8731" t="s">
        <v>7471</v>
      </c>
      <c r="D8731">
        <v>0</v>
      </c>
      <c r="E8731">
        <v>32</v>
      </c>
      <c r="F8731">
        <v>39</v>
      </c>
      <c r="G8731" t="s">
        <v>23789</v>
      </c>
      <c r="K8731">
        <v>1.20290471155011E+18</v>
      </c>
      <c r="L8731" t="s">
        <v>23790</v>
      </c>
    </row>
    <row r="8732" spans="1:12" x14ac:dyDescent="0.2">
      <c r="A8732" s="1">
        <v>43805.45590277778</v>
      </c>
      <c r="B8732" t="s">
        <v>721</v>
      </c>
      <c r="D8732">
        <v>152</v>
      </c>
      <c r="E8732">
        <v>270</v>
      </c>
      <c r="F8732">
        <v>467</v>
      </c>
      <c r="G8732" t="s">
        <v>23791</v>
      </c>
      <c r="K8732">
        <v>1.2029046453388401E+18</v>
      </c>
      <c r="L8732" t="s">
        <v>23792</v>
      </c>
    </row>
    <row r="8733" spans="1:12" x14ac:dyDescent="0.2">
      <c r="A8733" s="1">
        <v>43805.453842592593</v>
      </c>
      <c r="B8733" t="s">
        <v>3401</v>
      </c>
      <c r="D8733">
        <v>1</v>
      </c>
      <c r="E8733">
        <v>2</v>
      </c>
      <c r="F8733">
        <v>4</v>
      </c>
      <c r="G8733" t="s">
        <v>23793</v>
      </c>
      <c r="K8733">
        <v>1.2029038963493801E+18</v>
      </c>
      <c r="L8733" t="s">
        <v>23794</v>
      </c>
    </row>
    <row r="8734" spans="1:12" x14ac:dyDescent="0.2">
      <c r="A8734" s="1">
        <v>43805.453101851854</v>
      </c>
      <c r="B8734" t="s">
        <v>3401</v>
      </c>
      <c r="D8734">
        <v>2</v>
      </c>
      <c r="E8734">
        <v>3</v>
      </c>
      <c r="F8734">
        <v>4</v>
      </c>
      <c r="G8734" t="s">
        <v>23795</v>
      </c>
      <c r="K8734">
        <v>1.20290362690735E+18</v>
      </c>
      <c r="L8734" t="s">
        <v>23796</v>
      </c>
    </row>
    <row r="8735" spans="1:12" x14ac:dyDescent="0.2">
      <c r="A8735" s="1">
        <v>43805.452615740738</v>
      </c>
      <c r="B8735" t="s">
        <v>23797</v>
      </c>
      <c r="D8735">
        <v>1</v>
      </c>
      <c r="E8735">
        <v>0</v>
      </c>
      <c r="F8735">
        <v>3</v>
      </c>
      <c r="G8735" t="s">
        <v>23798</v>
      </c>
      <c r="K8735">
        <v>1.2029034517405701E+18</v>
      </c>
      <c r="L8735" t="s">
        <v>23799</v>
      </c>
    </row>
    <row r="8736" spans="1:12" x14ac:dyDescent="0.2">
      <c r="A8736" s="1">
        <v>43805.451793981483</v>
      </c>
      <c r="B8736" t="s">
        <v>3401</v>
      </c>
      <c r="D8736">
        <v>1</v>
      </c>
      <c r="E8736">
        <v>0</v>
      </c>
      <c r="F8736">
        <v>2</v>
      </c>
      <c r="G8736" t="s">
        <v>23798</v>
      </c>
      <c r="K8736">
        <v>1.2029031560253701E+18</v>
      </c>
      <c r="L8736" t="s">
        <v>23800</v>
      </c>
    </row>
    <row r="8737" spans="1:12" x14ac:dyDescent="0.2">
      <c r="A8737" s="1">
        <v>43805.451203703706</v>
      </c>
      <c r="B8737" t="s">
        <v>3401</v>
      </c>
      <c r="D8737">
        <v>0</v>
      </c>
      <c r="E8737">
        <v>0</v>
      </c>
      <c r="F8737">
        <v>2</v>
      </c>
      <c r="G8737" t="s">
        <v>23801</v>
      </c>
      <c r="K8737">
        <v>1.2029029411093E+18</v>
      </c>
      <c r="L8737" t="s">
        <v>23802</v>
      </c>
    </row>
    <row r="8738" spans="1:12" x14ac:dyDescent="0.2">
      <c r="A8738" s="1">
        <v>43805.450752314813</v>
      </c>
      <c r="B8738" t="s">
        <v>3401</v>
      </c>
      <c r="D8738">
        <v>0</v>
      </c>
      <c r="E8738">
        <v>0</v>
      </c>
      <c r="F8738">
        <v>1</v>
      </c>
      <c r="G8738" t="s">
        <v>23803</v>
      </c>
      <c r="K8738">
        <v>1.2029027773048901E+18</v>
      </c>
      <c r="L8738" t="s">
        <v>23804</v>
      </c>
    </row>
    <row r="8739" spans="1:12" x14ac:dyDescent="0.2">
      <c r="A8739" s="1">
        <v>43805.450057870374</v>
      </c>
      <c r="B8739" t="s">
        <v>3401</v>
      </c>
      <c r="D8739">
        <v>8</v>
      </c>
      <c r="E8739">
        <v>2</v>
      </c>
      <c r="F8739">
        <v>7</v>
      </c>
      <c r="G8739" t="s">
        <v>23805</v>
      </c>
      <c r="K8739">
        <v>1.20290252721535E+18</v>
      </c>
      <c r="L8739" t="s">
        <v>23806</v>
      </c>
    </row>
    <row r="8740" spans="1:12" x14ac:dyDescent="0.2">
      <c r="A8740" s="1">
        <v>43805.44871527778</v>
      </c>
      <c r="B8740" t="s">
        <v>4706</v>
      </c>
      <c r="D8740">
        <v>0</v>
      </c>
      <c r="E8740">
        <v>0</v>
      </c>
      <c r="F8740">
        <v>4</v>
      </c>
      <c r="G8740" t="s">
        <v>23807</v>
      </c>
      <c r="K8740">
        <v>1.2029020392835999E+18</v>
      </c>
      <c r="L8740" t="s">
        <v>23808</v>
      </c>
    </row>
    <row r="8741" spans="1:12" x14ac:dyDescent="0.2">
      <c r="A8741" s="1">
        <v>43805.448368055557</v>
      </c>
      <c r="B8741" t="s">
        <v>18802</v>
      </c>
      <c r="C8741" t="s">
        <v>18802</v>
      </c>
      <c r="D8741">
        <v>1</v>
      </c>
      <c r="E8741">
        <v>3</v>
      </c>
      <c r="F8741">
        <v>2</v>
      </c>
      <c r="G8741" t="s">
        <v>23809</v>
      </c>
      <c r="K8741">
        <v>1.2029019135509299E+18</v>
      </c>
      <c r="L8741" t="s">
        <v>23810</v>
      </c>
    </row>
    <row r="8742" spans="1:12" x14ac:dyDescent="0.2">
      <c r="A8742" s="1">
        <v>43805.446226851855</v>
      </c>
      <c r="B8742" t="s">
        <v>2137</v>
      </c>
      <c r="D8742">
        <v>0</v>
      </c>
      <c r="E8742">
        <v>0</v>
      </c>
      <c r="F8742">
        <v>1</v>
      </c>
      <c r="G8742" t="s">
        <v>23811</v>
      </c>
      <c r="K8742">
        <v>1.20290113838483E+18</v>
      </c>
      <c r="L8742" t="s">
        <v>23812</v>
      </c>
    </row>
    <row r="8743" spans="1:12" x14ac:dyDescent="0.2">
      <c r="A8743" s="1">
        <v>43805.445254629631</v>
      </c>
      <c r="B8743" t="s">
        <v>4597</v>
      </c>
      <c r="D8743">
        <v>0</v>
      </c>
      <c r="E8743">
        <v>1</v>
      </c>
      <c r="F8743">
        <v>0</v>
      </c>
      <c r="G8743" t="s">
        <v>23813</v>
      </c>
      <c r="K8743">
        <v>1.2029007831314299E+18</v>
      </c>
      <c r="L8743" t="s">
        <v>23814</v>
      </c>
    </row>
    <row r="8744" spans="1:12" x14ac:dyDescent="0.2">
      <c r="A8744" s="1">
        <v>43805.445162037038</v>
      </c>
      <c r="B8744" t="s">
        <v>23815</v>
      </c>
      <c r="D8744">
        <v>0</v>
      </c>
      <c r="E8744">
        <v>0</v>
      </c>
      <c r="F8744">
        <v>0</v>
      </c>
      <c r="G8744" t="s">
        <v>23816</v>
      </c>
      <c r="K8744">
        <v>1.20290075289888E+18</v>
      </c>
      <c r="L8744" t="s">
        <v>23817</v>
      </c>
    </row>
    <row r="8745" spans="1:12" x14ac:dyDescent="0.2">
      <c r="A8745" s="1">
        <v>43805.442696759259</v>
      </c>
      <c r="B8745" t="s">
        <v>23818</v>
      </c>
      <c r="C8745" t="s">
        <v>3182</v>
      </c>
      <c r="D8745">
        <v>0</v>
      </c>
      <c r="E8745">
        <v>0</v>
      </c>
      <c r="F8745">
        <v>1</v>
      </c>
      <c r="G8745" t="s">
        <v>23819</v>
      </c>
      <c r="K8745">
        <v>1.20289985947438E+18</v>
      </c>
      <c r="L8745" t="s">
        <v>23820</v>
      </c>
    </row>
    <row r="8746" spans="1:12" x14ac:dyDescent="0.2">
      <c r="A8746" s="1">
        <v>43805.437291666669</v>
      </c>
      <c r="B8746" t="s">
        <v>9311</v>
      </c>
      <c r="C8746" t="s">
        <v>1476</v>
      </c>
      <c r="D8746">
        <v>2</v>
      </c>
      <c r="E8746">
        <v>0</v>
      </c>
      <c r="F8746">
        <v>0</v>
      </c>
      <c r="G8746" t="s">
        <v>23821</v>
      </c>
      <c r="K8746">
        <v>1.2028978974167401E+18</v>
      </c>
      <c r="L8746" t="s">
        <v>23822</v>
      </c>
    </row>
    <row r="8747" spans="1:12" x14ac:dyDescent="0.2">
      <c r="A8747" s="1">
        <v>43805.43478009259</v>
      </c>
      <c r="B8747" t="s">
        <v>23823</v>
      </c>
      <c r="D8747">
        <v>0</v>
      </c>
      <c r="E8747">
        <v>1</v>
      </c>
      <c r="F8747">
        <v>0</v>
      </c>
      <c r="G8747" t="s">
        <v>23824</v>
      </c>
      <c r="K8747">
        <v>1.20289698816718E+18</v>
      </c>
      <c r="L8747" t="s">
        <v>23825</v>
      </c>
    </row>
    <row r="8748" spans="1:12" x14ac:dyDescent="0.2">
      <c r="A8748" s="1">
        <v>43805.432291666664</v>
      </c>
      <c r="B8748" t="s">
        <v>23826</v>
      </c>
      <c r="D8748">
        <v>1</v>
      </c>
      <c r="E8748">
        <v>1</v>
      </c>
      <c r="F8748">
        <v>3</v>
      </c>
      <c r="G8748" t="s">
        <v>23827</v>
      </c>
      <c r="K8748">
        <v>1.2028960873481001E+18</v>
      </c>
      <c r="L8748" t="s">
        <v>23828</v>
      </c>
    </row>
    <row r="8749" spans="1:12" x14ac:dyDescent="0.2">
      <c r="A8749" s="1">
        <v>43805.431597222225</v>
      </c>
      <c r="B8749" t="s">
        <v>23829</v>
      </c>
      <c r="C8749" t="s">
        <v>18936</v>
      </c>
      <c r="D8749">
        <v>0</v>
      </c>
      <c r="E8749">
        <v>0</v>
      </c>
      <c r="F8749">
        <v>0</v>
      </c>
      <c r="G8749" t="s">
        <v>23830</v>
      </c>
      <c r="K8749">
        <v>1.20289583672161E+18</v>
      </c>
      <c r="L8749" t="s">
        <v>23831</v>
      </c>
    </row>
    <row r="8750" spans="1:12" x14ac:dyDescent="0.2">
      <c r="A8750" s="1">
        <v>43805.431481481479</v>
      </c>
      <c r="B8750" t="s">
        <v>1211</v>
      </c>
      <c r="D8750">
        <v>3</v>
      </c>
      <c r="E8750">
        <v>2</v>
      </c>
      <c r="F8750">
        <v>5</v>
      </c>
      <c r="G8750" t="s">
        <v>23426</v>
      </c>
      <c r="K8750">
        <v>1.20289579213616E+18</v>
      </c>
      <c r="L8750" t="s">
        <v>23832</v>
      </c>
    </row>
    <row r="8751" spans="1:12" x14ac:dyDescent="0.2">
      <c r="A8751" s="1">
        <v>43805.430069444446</v>
      </c>
      <c r="B8751" t="s">
        <v>1379</v>
      </c>
      <c r="D8751">
        <v>44</v>
      </c>
      <c r="E8751">
        <v>50</v>
      </c>
      <c r="F8751">
        <v>87</v>
      </c>
      <c r="G8751" t="s">
        <v>23833</v>
      </c>
      <c r="K8751">
        <v>1.20289528001584E+18</v>
      </c>
      <c r="L8751" t="s">
        <v>23834</v>
      </c>
    </row>
    <row r="8752" spans="1:12" x14ac:dyDescent="0.2">
      <c r="A8752" s="1">
        <v>43805.429907407408</v>
      </c>
      <c r="B8752" t="s">
        <v>23835</v>
      </c>
      <c r="D8752">
        <v>0</v>
      </c>
      <c r="E8752">
        <v>0</v>
      </c>
      <c r="F8752">
        <v>0</v>
      </c>
      <c r="G8752" t="s">
        <v>23836</v>
      </c>
      <c r="K8752">
        <v>1.2028952227258399E+18</v>
      </c>
      <c r="L8752" t="s">
        <v>23837</v>
      </c>
    </row>
    <row r="8753" spans="1:12" x14ac:dyDescent="0.2">
      <c r="A8753" s="1">
        <v>43805.427569444444</v>
      </c>
      <c r="B8753" t="s">
        <v>23838</v>
      </c>
      <c r="C8753" t="s">
        <v>2104</v>
      </c>
      <c r="D8753">
        <v>2</v>
      </c>
      <c r="E8753">
        <v>0</v>
      </c>
      <c r="F8753">
        <v>0</v>
      </c>
      <c r="G8753" t="s">
        <v>23839</v>
      </c>
      <c r="K8753">
        <v>1.2028943736519301E+18</v>
      </c>
      <c r="L8753" t="s">
        <v>23840</v>
      </c>
    </row>
    <row r="8754" spans="1:12" x14ac:dyDescent="0.2">
      <c r="A8754" s="1">
        <v>43805.426921296297</v>
      </c>
      <c r="B8754" t="s">
        <v>23841</v>
      </c>
      <c r="D8754">
        <v>1</v>
      </c>
      <c r="E8754">
        <v>6</v>
      </c>
      <c r="F8754">
        <v>19</v>
      </c>
      <c r="G8754" t="s">
        <v>23842</v>
      </c>
      <c r="K8754">
        <v>1.2028941424744599E+18</v>
      </c>
      <c r="L8754" t="s">
        <v>23843</v>
      </c>
    </row>
    <row r="8755" spans="1:12" x14ac:dyDescent="0.2">
      <c r="A8755" s="1">
        <v>43805.426817129628</v>
      </c>
      <c r="B8755" t="s">
        <v>18286</v>
      </c>
      <c r="D8755">
        <v>2</v>
      </c>
      <c r="E8755">
        <v>1</v>
      </c>
      <c r="F8755">
        <v>4</v>
      </c>
      <c r="G8755" t="s">
        <v>23844</v>
      </c>
      <c r="K8755">
        <v>1.20289410462926E+18</v>
      </c>
      <c r="L8755" t="s">
        <v>23845</v>
      </c>
    </row>
    <row r="8756" spans="1:12" x14ac:dyDescent="0.2">
      <c r="A8756" s="1">
        <v>43805.426539351851</v>
      </c>
      <c r="B8756" t="s">
        <v>23771</v>
      </c>
      <c r="C8756" t="s">
        <v>23771</v>
      </c>
      <c r="D8756">
        <v>0</v>
      </c>
      <c r="E8756">
        <v>0</v>
      </c>
      <c r="F8756">
        <v>0</v>
      </c>
      <c r="G8756" t="s">
        <v>23846</v>
      </c>
      <c r="K8756">
        <v>1.2028940043980101E+18</v>
      </c>
      <c r="L8756" t="s">
        <v>23847</v>
      </c>
    </row>
    <row r="8757" spans="1:12" x14ac:dyDescent="0.2">
      <c r="A8757" s="1">
        <v>43805.426087962966</v>
      </c>
      <c r="B8757" t="s">
        <v>23848</v>
      </c>
      <c r="D8757">
        <v>1</v>
      </c>
      <c r="E8757">
        <v>3</v>
      </c>
      <c r="F8757">
        <v>1</v>
      </c>
      <c r="G8757" t="s">
        <v>23849</v>
      </c>
      <c r="K8757">
        <v>1.2028938367055501E+18</v>
      </c>
      <c r="L8757" t="s">
        <v>23850</v>
      </c>
    </row>
    <row r="8758" spans="1:12" x14ac:dyDescent="0.2">
      <c r="A8758" s="1">
        <v>43805.425254629627</v>
      </c>
      <c r="B8758" t="s">
        <v>23851</v>
      </c>
      <c r="D8758">
        <v>1</v>
      </c>
      <c r="E8758">
        <v>1</v>
      </c>
      <c r="F8758">
        <v>3</v>
      </c>
      <c r="G8758" t="s">
        <v>23852</v>
      </c>
      <c r="K8758">
        <v>1.20289353543711E+18</v>
      </c>
      <c r="L8758" t="s">
        <v>23853</v>
      </c>
    </row>
    <row r="8759" spans="1:12" x14ac:dyDescent="0.2">
      <c r="A8759" s="1">
        <v>43805.424976851849</v>
      </c>
      <c r="B8759" t="s">
        <v>90</v>
      </c>
      <c r="D8759">
        <v>0</v>
      </c>
      <c r="E8759">
        <v>5</v>
      </c>
      <c r="F8759">
        <v>7</v>
      </c>
      <c r="G8759" t="s">
        <v>23854</v>
      </c>
      <c r="K8759">
        <v>1.2028934348618801E+18</v>
      </c>
      <c r="L8759" t="s">
        <v>23855</v>
      </c>
    </row>
    <row r="8760" spans="1:12" x14ac:dyDescent="0.2">
      <c r="A8760" s="1">
        <v>43805.424027777779</v>
      </c>
      <c r="B8760" t="s">
        <v>23771</v>
      </c>
      <c r="C8760" t="s">
        <v>13886</v>
      </c>
      <c r="D8760">
        <v>1</v>
      </c>
      <c r="E8760">
        <v>0</v>
      </c>
      <c r="F8760">
        <v>0</v>
      </c>
      <c r="G8760" t="s">
        <v>23846</v>
      </c>
      <c r="K8760">
        <v>1.2028930930428101E+18</v>
      </c>
      <c r="L8760" t="s">
        <v>23856</v>
      </c>
    </row>
    <row r="8761" spans="1:12" x14ac:dyDescent="0.2">
      <c r="A8761" s="1">
        <v>43805.423101851855</v>
      </c>
      <c r="B8761" t="s">
        <v>23857</v>
      </c>
      <c r="D8761">
        <v>0</v>
      </c>
      <c r="E8761">
        <v>0</v>
      </c>
      <c r="F8761">
        <v>0</v>
      </c>
      <c r="G8761" t="s">
        <v>23858</v>
      </c>
      <c r="K8761">
        <v>1.2028927554013499E+18</v>
      </c>
      <c r="L8761" t="s">
        <v>23859</v>
      </c>
    </row>
    <row r="8762" spans="1:12" x14ac:dyDescent="0.2">
      <c r="A8762" s="1">
        <v>43805.422465277778</v>
      </c>
      <c r="B8762" t="s">
        <v>5772</v>
      </c>
      <c r="D8762">
        <v>0</v>
      </c>
      <c r="E8762">
        <v>0</v>
      </c>
      <c r="F8762">
        <v>0</v>
      </c>
      <c r="G8762" t="s">
        <v>23860</v>
      </c>
      <c r="K8762">
        <v>1.2028925262791501E+18</v>
      </c>
      <c r="L8762" t="s">
        <v>23861</v>
      </c>
    </row>
    <row r="8763" spans="1:12" x14ac:dyDescent="0.2">
      <c r="A8763" s="1">
        <v>43805.422349537039</v>
      </c>
      <c r="B8763" t="s">
        <v>7471</v>
      </c>
      <c r="D8763">
        <v>2</v>
      </c>
      <c r="E8763">
        <v>16</v>
      </c>
      <c r="F8763">
        <v>19</v>
      </c>
      <c r="G8763" t="s">
        <v>23862</v>
      </c>
      <c r="K8763">
        <v>1.2028924839586401E+18</v>
      </c>
      <c r="L8763" t="s">
        <v>23863</v>
      </c>
    </row>
    <row r="8764" spans="1:12" x14ac:dyDescent="0.2">
      <c r="A8764" s="1">
        <v>43805.421296296299</v>
      </c>
      <c r="B8764" t="s">
        <v>23864</v>
      </c>
      <c r="D8764">
        <v>1</v>
      </c>
      <c r="E8764">
        <v>0</v>
      </c>
      <c r="F8764">
        <v>0</v>
      </c>
      <c r="G8764" t="s">
        <v>23865</v>
      </c>
      <c r="K8764">
        <v>1.20289210025106E+18</v>
      </c>
      <c r="L8764" t="s">
        <v>23866</v>
      </c>
    </row>
    <row r="8765" spans="1:12" x14ac:dyDescent="0.2">
      <c r="A8765" s="1">
        <v>43805.420983796299</v>
      </c>
      <c r="B8765" t="s">
        <v>23867</v>
      </c>
      <c r="D8765">
        <v>0</v>
      </c>
      <c r="E8765">
        <v>0</v>
      </c>
      <c r="F8765">
        <v>0</v>
      </c>
      <c r="G8765" t="s">
        <v>23868</v>
      </c>
      <c r="K8765">
        <v>1.2028919901296599E+18</v>
      </c>
      <c r="L8765" t="s">
        <v>23869</v>
      </c>
    </row>
    <row r="8766" spans="1:12" x14ac:dyDescent="0.2">
      <c r="A8766" s="1">
        <v>43805.419641203705</v>
      </c>
      <c r="B8766" t="s">
        <v>23870</v>
      </c>
      <c r="D8766">
        <v>0</v>
      </c>
      <c r="E8766">
        <v>3</v>
      </c>
      <c r="F8766">
        <v>8</v>
      </c>
      <c r="G8766" t="s">
        <v>23871</v>
      </c>
      <c r="K8766">
        <v>1.2028915041901399E+18</v>
      </c>
      <c r="L8766" t="s">
        <v>23872</v>
      </c>
    </row>
    <row r="8767" spans="1:12" x14ac:dyDescent="0.2">
      <c r="A8767" s="1">
        <v>43805.418217592596</v>
      </c>
      <c r="B8767" t="s">
        <v>23873</v>
      </c>
      <c r="D8767">
        <v>1</v>
      </c>
      <c r="E8767">
        <v>5</v>
      </c>
      <c r="F8767">
        <v>6</v>
      </c>
      <c r="G8767" t="s">
        <v>23874</v>
      </c>
      <c r="K8767">
        <v>1.2028909847508201E+18</v>
      </c>
      <c r="L8767" t="s">
        <v>23875</v>
      </c>
    </row>
    <row r="8768" spans="1:12" x14ac:dyDescent="0.2">
      <c r="A8768" s="1">
        <v>43805.418032407404</v>
      </c>
      <c r="B8768" t="s">
        <v>23876</v>
      </c>
      <c r="D8768">
        <v>0</v>
      </c>
      <c r="E8768">
        <v>0</v>
      </c>
      <c r="F8768">
        <v>1</v>
      </c>
      <c r="G8768" t="s">
        <v>23877</v>
      </c>
      <c r="K8768">
        <v>1.20289092004942E+18</v>
      </c>
      <c r="L8768" t="s">
        <v>23878</v>
      </c>
    </row>
    <row r="8769" spans="1:12" x14ac:dyDescent="0.2">
      <c r="A8769" s="1">
        <v>43805.416990740741</v>
      </c>
      <c r="B8769" t="s">
        <v>23879</v>
      </c>
      <c r="D8769">
        <v>1</v>
      </c>
      <c r="E8769">
        <v>0</v>
      </c>
      <c r="F8769">
        <v>0</v>
      </c>
      <c r="G8769" t="s">
        <v>23880</v>
      </c>
      <c r="K8769">
        <v>1.2028905440636101E+18</v>
      </c>
      <c r="L8769" t="s">
        <v>23881</v>
      </c>
    </row>
    <row r="8770" spans="1:12" x14ac:dyDescent="0.2">
      <c r="A8770" s="1">
        <v>43805.416701388887</v>
      </c>
      <c r="B8770" t="s">
        <v>23882</v>
      </c>
      <c r="D8770">
        <v>0</v>
      </c>
      <c r="E8770">
        <v>0</v>
      </c>
      <c r="F8770">
        <v>2</v>
      </c>
      <c r="G8770" t="s">
        <v>23883</v>
      </c>
      <c r="K8770">
        <v>1.2028904378470999E+18</v>
      </c>
      <c r="L8770" t="s">
        <v>23884</v>
      </c>
    </row>
    <row r="8771" spans="1:12" x14ac:dyDescent="0.2">
      <c r="A8771" s="1">
        <v>43805.416666666664</v>
      </c>
      <c r="B8771" t="s">
        <v>408</v>
      </c>
      <c r="D8771">
        <v>1</v>
      </c>
      <c r="E8771">
        <v>19</v>
      </c>
      <c r="F8771">
        <v>27</v>
      </c>
      <c r="G8771" t="s">
        <v>23885</v>
      </c>
      <c r="K8771">
        <v>1.20289042406862E+18</v>
      </c>
      <c r="L8771" t="s">
        <v>23886</v>
      </c>
    </row>
    <row r="8772" spans="1:12" x14ac:dyDescent="0.2">
      <c r="A8772" s="1">
        <v>43805.416446759256</v>
      </c>
      <c r="B8772" t="s">
        <v>3602</v>
      </c>
      <c r="C8772" t="s">
        <v>23887</v>
      </c>
      <c r="D8772">
        <v>0</v>
      </c>
      <c r="E8772">
        <v>0</v>
      </c>
      <c r="F8772">
        <v>0</v>
      </c>
      <c r="G8772" t="s">
        <v>23888</v>
      </c>
      <c r="K8772">
        <v>1.2028903459205199E+18</v>
      </c>
      <c r="L8772" t="s">
        <v>23889</v>
      </c>
    </row>
    <row r="8773" spans="1:12" x14ac:dyDescent="0.2">
      <c r="A8773" s="1">
        <v>43805.41642361111</v>
      </c>
      <c r="B8773" t="s">
        <v>23890</v>
      </c>
      <c r="D8773">
        <v>0</v>
      </c>
      <c r="E8773">
        <v>0</v>
      </c>
      <c r="F8773">
        <v>0</v>
      </c>
      <c r="G8773" t="s">
        <v>23891</v>
      </c>
      <c r="K8773">
        <v>1.2028903357829199E+18</v>
      </c>
      <c r="L8773" t="s">
        <v>23892</v>
      </c>
    </row>
    <row r="8774" spans="1:12" x14ac:dyDescent="0.2">
      <c r="A8774" s="1">
        <v>43805.415775462963</v>
      </c>
      <c r="B8774" t="s">
        <v>23893</v>
      </c>
      <c r="C8774" t="s">
        <v>23893</v>
      </c>
      <c r="D8774">
        <v>0</v>
      </c>
      <c r="E8774">
        <v>0</v>
      </c>
      <c r="F8774">
        <v>0</v>
      </c>
      <c r="G8774" t="s">
        <v>23894</v>
      </c>
      <c r="K8774">
        <v>1.2028901010444401E+18</v>
      </c>
      <c r="L8774" t="s">
        <v>23895</v>
      </c>
    </row>
    <row r="8775" spans="1:12" x14ac:dyDescent="0.2">
      <c r="A8775" s="1">
        <v>43805.412118055552</v>
      </c>
      <c r="B8775" t="s">
        <v>20097</v>
      </c>
      <c r="D8775">
        <v>0</v>
      </c>
      <c r="E8775">
        <v>0</v>
      </c>
      <c r="F8775">
        <v>1</v>
      </c>
      <c r="G8775" t="s">
        <v>23896</v>
      </c>
      <c r="K8775">
        <v>1.20288877573666E+18</v>
      </c>
      <c r="L8775" t="s">
        <v>23897</v>
      </c>
    </row>
    <row r="8776" spans="1:12" x14ac:dyDescent="0.2">
      <c r="A8776" s="1">
        <v>43805.411423611113</v>
      </c>
      <c r="B8776" t="s">
        <v>23898</v>
      </c>
      <c r="D8776">
        <v>0</v>
      </c>
      <c r="E8776">
        <v>0</v>
      </c>
      <c r="F8776">
        <v>0</v>
      </c>
      <c r="G8776" t="s">
        <v>298</v>
      </c>
      <c r="K8776">
        <v>1.2028885242504599E+18</v>
      </c>
      <c r="L8776" t="s">
        <v>23899</v>
      </c>
    </row>
    <row r="8777" spans="1:12" x14ac:dyDescent="0.2">
      <c r="A8777" s="1">
        <v>43805.410624999997</v>
      </c>
      <c r="B8777" t="s">
        <v>23900</v>
      </c>
      <c r="D8777">
        <v>13</v>
      </c>
      <c r="E8777">
        <v>6</v>
      </c>
      <c r="F8777">
        <v>8</v>
      </c>
      <c r="G8777" t="s">
        <v>23901</v>
      </c>
      <c r="K8777">
        <v>1.20288823491471E+18</v>
      </c>
      <c r="L8777" t="s">
        <v>23902</v>
      </c>
    </row>
    <row r="8778" spans="1:12" x14ac:dyDescent="0.2">
      <c r="A8778" s="1">
        <v>43805.40934027778</v>
      </c>
      <c r="B8778" t="s">
        <v>23903</v>
      </c>
      <c r="D8778">
        <v>0</v>
      </c>
      <c r="E8778">
        <v>0</v>
      </c>
      <c r="F8778">
        <v>0</v>
      </c>
      <c r="G8778" t="s">
        <v>23904</v>
      </c>
      <c r="K8778">
        <v>1.20288776969517E+18</v>
      </c>
      <c r="L8778" t="s">
        <v>23905</v>
      </c>
    </row>
    <row r="8779" spans="1:12" x14ac:dyDescent="0.2">
      <c r="A8779" s="1">
        <v>43805.409270833334</v>
      </c>
      <c r="B8779" t="s">
        <v>23906</v>
      </c>
      <c r="D8779">
        <v>1</v>
      </c>
      <c r="E8779">
        <v>0</v>
      </c>
      <c r="F8779">
        <v>0</v>
      </c>
      <c r="G8779" t="s">
        <v>23907</v>
      </c>
      <c r="K8779">
        <v>1.2028877437323699E+18</v>
      </c>
      <c r="L8779" t="s">
        <v>23908</v>
      </c>
    </row>
    <row r="8780" spans="1:12" x14ac:dyDescent="0.2">
      <c r="A8780" s="1">
        <v>43805.408182870371</v>
      </c>
      <c r="B8780" t="s">
        <v>5342</v>
      </c>
      <c r="D8780">
        <v>0</v>
      </c>
      <c r="E8780">
        <v>1</v>
      </c>
      <c r="F8780">
        <v>1</v>
      </c>
      <c r="G8780" t="s">
        <v>23909</v>
      </c>
      <c r="K8780">
        <v>1.2028873481592E+18</v>
      </c>
      <c r="L8780" t="s">
        <v>23910</v>
      </c>
    </row>
    <row r="8781" spans="1:12" x14ac:dyDescent="0.2">
      <c r="A8781" s="1">
        <v>43805.406493055554</v>
      </c>
      <c r="B8781" t="s">
        <v>23911</v>
      </c>
      <c r="D8781">
        <v>0</v>
      </c>
      <c r="E8781">
        <v>0</v>
      </c>
      <c r="F8781">
        <v>0</v>
      </c>
      <c r="G8781" t="s">
        <v>23912</v>
      </c>
      <c r="K8781">
        <v>1.20288673859261E+18</v>
      </c>
      <c r="L8781" t="s">
        <v>23913</v>
      </c>
    </row>
    <row r="8782" spans="1:12" x14ac:dyDescent="0.2">
      <c r="A8782" s="1">
        <v>43805.406215277777</v>
      </c>
      <c r="B8782" t="s">
        <v>23914</v>
      </c>
      <c r="D8782">
        <v>1</v>
      </c>
      <c r="E8782">
        <v>14</v>
      </c>
      <c r="F8782">
        <v>27</v>
      </c>
      <c r="G8782" t="s">
        <v>23915</v>
      </c>
      <c r="K8782">
        <v>1.20288663713661E+18</v>
      </c>
      <c r="L8782" t="s">
        <v>23916</v>
      </c>
    </row>
    <row r="8783" spans="1:12" x14ac:dyDescent="0.2">
      <c r="A8783" s="1">
        <v>43805.405914351853</v>
      </c>
      <c r="B8783" t="s">
        <v>23917</v>
      </c>
      <c r="D8783">
        <v>1</v>
      </c>
      <c r="E8783">
        <v>1</v>
      </c>
      <c r="F8783">
        <v>1</v>
      </c>
      <c r="G8783" t="s">
        <v>23918</v>
      </c>
      <c r="K8783">
        <v>1.2028865281308401E+18</v>
      </c>
      <c r="L8783" t="s">
        <v>23919</v>
      </c>
    </row>
    <row r="8784" spans="1:12" x14ac:dyDescent="0.2">
      <c r="A8784" s="1">
        <v>43805.405821759261</v>
      </c>
      <c r="B8784" t="s">
        <v>7628</v>
      </c>
      <c r="D8784">
        <v>0</v>
      </c>
      <c r="E8784">
        <v>5</v>
      </c>
      <c r="F8784">
        <v>3</v>
      </c>
      <c r="G8784" t="s">
        <v>23920</v>
      </c>
      <c r="K8784">
        <v>1.2028864949580301E+18</v>
      </c>
      <c r="L8784" t="s">
        <v>23921</v>
      </c>
    </row>
    <row r="8785" spans="1:12" x14ac:dyDescent="0.2">
      <c r="A8785" s="1">
        <v>43805.405173611114</v>
      </c>
      <c r="B8785" t="s">
        <v>23922</v>
      </c>
      <c r="D8785">
        <v>3</v>
      </c>
      <c r="E8785">
        <v>0</v>
      </c>
      <c r="F8785">
        <v>1</v>
      </c>
      <c r="G8785" t="s">
        <v>23923</v>
      </c>
      <c r="K8785">
        <v>1.2028862612095099E+18</v>
      </c>
      <c r="L8785" t="s">
        <v>23924</v>
      </c>
    </row>
    <row r="8786" spans="1:12" x14ac:dyDescent="0.2">
      <c r="A8786" s="1">
        <v>43805.404097222221</v>
      </c>
      <c r="B8786" t="s">
        <v>641</v>
      </c>
      <c r="D8786">
        <v>0</v>
      </c>
      <c r="E8786">
        <v>4</v>
      </c>
      <c r="F8786">
        <v>7</v>
      </c>
      <c r="G8786" t="s">
        <v>23925</v>
      </c>
      <c r="K8786">
        <v>1.2028858686687501E+18</v>
      </c>
      <c r="L8786" t="s">
        <v>23926</v>
      </c>
    </row>
    <row r="8787" spans="1:12" x14ac:dyDescent="0.2">
      <c r="A8787" s="1">
        <v>43805.404039351852</v>
      </c>
      <c r="B8787" t="s">
        <v>641</v>
      </c>
      <c r="D8787">
        <v>0</v>
      </c>
      <c r="E8787">
        <v>12</v>
      </c>
      <c r="F8787">
        <v>8</v>
      </c>
      <c r="G8787" t="s">
        <v>23927</v>
      </c>
      <c r="K8787">
        <v>1.20288584767213E+18</v>
      </c>
      <c r="L8787" t="s">
        <v>23928</v>
      </c>
    </row>
    <row r="8788" spans="1:12" x14ac:dyDescent="0.2">
      <c r="A8788" s="1">
        <v>43805.403726851851</v>
      </c>
      <c r="B8788" t="s">
        <v>23929</v>
      </c>
      <c r="D8788">
        <v>0</v>
      </c>
      <c r="E8788">
        <v>0</v>
      </c>
      <c r="F8788">
        <v>0</v>
      </c>
      <c r="G8788" t="s">
        <v>23930</v>
      </c>
      <c r="K8788">
        <v>1.2028857366111501E+18</v>
      </c>
      <c r="L8788" t="s">
        <v>23931</v>
      </c>
    </row>
    <row r="8789" spans="1:12" x14ac:dyDescent="0.2">
      <c r="A8789" s="1">
        <v>43805.403680555559</v>
      </c>
      <c r="B8789" t="s">
        <v>9414</v>
      </c>
      <c r="D8789">
        <v>8</v>
      </c>
      <c r="E8789">
        <v>15</v>
      </c>
      <c r="F8789">
        <v>6</v>
      </c>
      <c r="G8789" t="s">
        <v>23932</v>
      </c>
      <c r="K8789">
        <v>1.20288571851266E+18</v>
      </c>
      <c r="L8789" t="s">
        <v>23933</v>
      </c>
    </row>
    <row r="8790" spans="1:12" x14ac:dyDescent="0.2">
      <c r="A8790" s="1">
        <v>43805.403344907405</v>
      </c>
      <c r="B8790" t="s">
        <v>23934</v>
      </c>
      <c r="D8790">
        <v>0</v>
      </c>
      <c r="E8790">
        <v>1</v>
      </c>
      <c r="F8790">
        <v>1</v>
      </c>
      <c r="G8790" t="s">
        <v>23935</v>
      </c>
      <c r="I8790" t="e">
        <f>RTwit_1</f>
        <v>#NAME?</v>
      </c>
      <c r="K8790">
        <v>1.2028855951330801E+18</v>
      </c>
      <c r="L8790" t="s">
        <v>23936</v>
      </c>
    </row>
    <row r="8791" spans="1:12" x14ac:dyDescent="0.2">
      <c r="A8791" s="1">
        <v>43805.402349537035</v>
      </c>
      <c r="B8791" t="s">
        <v>1346</v>
      </c>
      <c r="D8791">
        <v>0</v>
      </c>
      <c r="E8791">
        <v>0</v>
      </c>
      <c r="F8791">
        <v>3</v>
      </c>
      <c r="G8791" t="s">
        <v>23937</v>
      </c>
      <c r="K8791">
        <v>1.2028852350352399E+18</v>
      </c>
      <c r="L8791" t="s">
        <v>23938</v>
      </c>
    </row>
    <row r="8792" spans="1:12" x14ac:dyDescent="0.2">
      <c r="A8792" s="1">
        <v>43805.400706018518</v>
      </c>
      <c r="B8792" t="s">
        <v>23939</v>
      </c>
      <c r="C8792" t="s">
        <v>23940</v>
      </c>
      <c r="D8792">
        <v>0</v>
      </c>
      <c r="E8792">
        <v>0</v>
      </c>
      <c r="F8792">
        <v>0</v>
      </c>
      <c r="G8792" t="s">
        <v>23941</v>
      </c>
      <c r="K8792">
        <v>1.20288463993069E+18</v>
      </c>
      <c r="L8792" t="s">
        <v>23942</v>
      </c>
    </row>
    <row r="8793" spans="1:12" x14ac:dyDescent="0.2">
      <c r="A8793" s="1">
        <v>43805.399710648147</v>
      </c>
      <c r="B8793" t="s">
        <v>23943</v>
      </c>
      <c r="D8793">
        <v>1</v>
      </c>
      <c r="E8793">
        <v>1</v>
      </c>
      <c r="F8793">
        <v>4</v>
      </c>
      <c r="G8793" t="s">
        <v>23944</v>
      </c>
      <c r="K8793">
        <v>1.20288427992931E+18</v>
      </c>
      <c r="L8793" t="s">
        <v>23945</v>
      </c>
    </row>
    <row r="8794" spans="1:12" x14ac:dyDescent="0.2">
      <c r="A8794" s="1">
        <v>43805.396006944444</v>
      </c>
      <c r="B8794" t="s">
        <v>23946</v>
      </c>
      <c r="D8794">
        <v>0</v>
      </c>
      <c r="E8794">
        <v>1</v>
      </c>
      <c r="F8794">
        <v>0</v>
      </c>
      <c r="G8794" t="s">
        <v>23947</v>
      </c>
      <c r="K8794">
        <v>1.2028829370557801E+18</v>
      </c>
      <c r="L8794" t="s">
        <v>23948</v>
      </c>
    </row>
    <row r="8795" spans="1:12" x14ac:dyDescent="0.2">
      <c r="A8795" s="1">
        <v>43805.392685185187</v>
      </c>
      <c r="B8795" t="s">
        <v>23949</v>
      </c>
      <c r="D8795">
        <v>0</v>
      </c>
      <c r="E8795">
        <v>2</v>
      </c>
      <c r="F8795">
        <v>3</v>
      </c>
      <c r="G8795" t="s">
        <v>23950</v>
      </c>
      <c r="K8795">
        <v>1.2028817341209999E+18</v>
      </c>
      <c r="L8795" t="s">
        <v>23951</v>
      </c>
    </row>
    <row r="8796" spans="1:12" x14ac:dyDescent="0.2">
      <c r="A8796" s="1">
        <v>43805.392592592594</v>
      </c>
      <c r="B8796" t="s">
        <v>1534</v>
      </c>
      <c r="C8796" t="s">
        <v>23952</v>
      </c>
      <c r="D8796">
        <v>0</v>
      </c>
      <c r="E8796">
        <v>0</v>
      </c>
      <c r="F8796">
        <v>0</v>
      </c>
      <c r="G8796" t="s">
        <v>23953</v>
      </c>
      <c r="K8796">
        <v>1.2028817008518001E+18</v>
      </c>
      <c r="L8796" t="s">
        <v>23954</v>
      </c>
    </row>
    <row r="8797" spans="1:12" x14ac:dyDescent="0.2">
      <c r="A8797" s="1">
        <v>43805.391145833331</v>
      </c>
      <c r="B8797" t="s">
        <v>408</v>
      </c>
      <c r="D8797">
        <v>5</v>
      </c>
      <c r="E8797">
        <v>55</v>
      </c>
      <c r="F8797">
        <v>99</v>
      </c>
      <c r="G8797" t="s">
        <v>23955</v>
      </c>
      <c r="K8797">
        <v>1.2028811747896399E+18</v>
      </c>
      <c r="L8797" t="s">
        <v>23956</v>
      </c>
    </row>
    <row r="8798" spans="1:12" x14ac:dyDescent="0.2">
      <c r="A8798" s="1">
        <v>43805.388877314814</v>
      </c>
      <c r="B8798" t="s">
        <v>23957</v>
      </c>
      <c r="C8798" t="s">
        <v>20847</v>
      </c>
      <c r="D8798">
        <v>0</v>
      </c>
      <c r="E8798">
        <v>0</v>
      </c>
      <c r="F8798">
        <v>0</v>
      </c>
      <c r="G8798" t="s">
        <v>23958</v>
      </c>
      <c r="K8798">
        <v>1.2028803557384901E+18</v>
      </c>
      <c r="L8798" t="s">
        <v>23959</v>
      </c>
    </row>
    <row r="8799" spans="1:12" x14ac:dyDescent="0.2">
      <c r="A8799" s="1">
        <v>43805.388391203705</v>
      </c>
      <c r="B8799" t="s">
        <v>23960</v>
      </c>
      <c r="D8799">
        <v>0</v>
      </c>
      <c r="E8799">
        <v>0</v>
      </c>
      <c r="F8799">
        <v>1</v>
      </c>
      <c r="G8799" t="s">
        <v>23961</v>
      </c>
      <c r="K8799">
        <v>1.2028801788228201E+18</v>
      </c>
      <c r="L8799" t="s">
        <v>23962</v>
      </c>
    </row>
    <row r="8800" spans="1:12" x14ac:dyDescent="0.2">
      <c r="A8800" s="1">
        <v>43805.387685185182</v>
      </c>
      <c r="B8800" t="s">
        <v>23963</v>
      </c>
      <c r="D8800">
        <v>5</v>
      </c>
      <c r="E8800">
        <v>6</v>
      </c>
      <c r="F8800">
        <v>9</v>
      </c>
      <c r="G8800" t="s">
        <v>23964</v>
      </c>
      <c r="K8800">
        <v>1.2028799227437499E+18</v>
      </c>
      <c r="L8800" t="s">
        <v>23965</v>
      </c>
    </row>
    <row r="8801" spans="1:12" x14ac:dyDescent="0.2">
      <c r="A8801" s="1">
        <v>43805.384456018517</v>
      </c>
      <c r="B8801" t="s">
        <v>8457</v>
      </c>
      <c r="D8801">
        <v>0</v>
      </c>
      <c r="E8801">
        <v>0</v>
      </c>
      <c r="F8801">
        <v>2</v>
      </c>
      <c r="G8801" t="s">
        <v>23966</v>
      </c>
      <c r="K8801">
        <v>1.20287875105649E+18</v>
      </c>
      <c r="L8801" t="s">
        <v>23967</v>
      </c>
    </row>
    <row r="8802" spans="1:12" x14ac:dyDescent="0.2">
      <c r="A8802" s="1">
        <v>43805.383738425924</v>
      </c>
      <c r="B8802" t="s">
        <v>23968</v>
      </c>
      <c r="D8802">
        <v>0</v>
      </c>
      <c r="E8802">
        <v>0</v>
      </c>
      <c r="F8802">
        <v>0</v>
      </c>
      <c r="G8802" t="s">
        <v>23969</v>
      </c>
      <c r="K8802">
        <v>1.2028784905986501E+18</v>
      </c>
      <c r="L8802" t="s">
        <v>23970</v>
      </c>
    </row>
    <row r="8803" spans="1:12" x14ac:dyDescent="0.2">
      <c r="A8803" s="1">
        <v>43805.381944444445</v>
      </c>
      <c r="B8803" t="s">
        <v>4340</v>
      </c>
      <c r="D8803">
        <v>7</v>
      </c>
      <c r="E8803">
        <v>16</v>
      </c>
      <c r="F8803">
        <v>54</v>
      </c>
      <c r="G8803" t="s">
        <v>23971</v>
      </c>
      <c r="K8803">
        <v>1.20287784077917E+18</v>
      </c>
      <c r="L8803" t="s">
        <v>23972</v>
      </c>
    </row>
    <row r="8804" spans="1:12" x14ac:dyDescent="0.2">
      <c r="A8804" s="1">
        <v>43805.377291666664</v>
      </c>
      <c r="B8804" t="s">
        <v>23973</v>
      </c>
      <c r="D8804">
        <v>1</v>
      </c>
      <c r="E8804">
        <v>0</v>
      </c>
      <c r="F8804">
        <v>0</v>
      </c>
      <c r="G8804" t="s">
        <v>23974</v>
      </c>
      <c r="K8804">
        <v>1.2028761567578399E+18</v>
      </c>
      <c r="L8804" t="s">
        <v>23975</v>
      </c>
    </row>
    <row r="8805" spans="1:12" x14ac:dyDescent="0.2">
      <c r="A8805" s="1">
        <v>43805.376458333332</v>
      </c>
      <c r="B8805" t="s">
        <v>23976</v>
      </c>
      <c r="D8805">
        <v>2</v>
      </c>
      <c r="E8805">
        <v>0</v>
      </c>
      <c r="F8805">
        <v>0</v>
      </c>
      <c r="G8805" t="s">
        <v>23977</v>
      </c>
      <c r="K8805">
        <v>1.20287585181517E+18</v>
      </c>
      <c r="L8805" t="s">
        <v>23978</v>
      </c>
    </row>
    <row r="8806" spans="1:12" x14ac:dyDescent="0.2">
      <c r="A8806" s="1">
        <v>43805.375057870369</v>
      </c>
      <c r="B8806" t="s">
        <v>23979</v>
      </c>
      <c r="D8806">
        <v>0</v>
      </c>
      <c r="E8806">
        <v>0</v>
      </c>
      <c r="F8806">
        <v>0</v>
      </c>
      <c r="G8806" t="s">
        <v>21108</v>
      </c>
      <c r="K8806">
        <v>1.2028753462925299E+18</v>
      </c>
      <c r="L8806" t="s">
        <v>23980</v>
      </c>
    </row>
    <row r="8807" spans="1:12" x14ac:dyDescent="0.2">
      <c r="A8807" s="1">
        <v>43805.373726851853</v>
      </c>
      <c r="B8807" t="s">
        <v>23981</v>
      </c>
      <c r="D8807">
        <v>1</v>
      </c>
      <c r="E8807">
        <v>0</v>
      </c>
      <c r="F8807">
        <v>0</v>
      </c>
      <c r="G8807" t="s">
        <v>23982</v>
      </c>
      <c r="K8807">
        <v>1.2028748633058501E+18</v>
      </c>
      <c r="L8807" t="s">
        <v>23983</v>
      </c>
    </row>
    <row r="8808" spans="1:12" x14ac:dyDescent="0.2">
      <c r="A8808" s="1">
        <v>43805.371087962965</v>
      </c>
      <c r="B8808" t="s">
        <v>23984</v>
      </c>
      <c r="D8808">
        <v>0</v>
      </c>
      <c r="E8808">
        <v>0</v>
      </c>
      <c r="F8808">
        <v>0</v>
      </c>
      <c r="G8808" t="s">
        <v>23985</v>
      </c>
      <c r="K8808">
        <v>1.2028739055322801E+18</v>
      </c>
      <c r="L8808" t="s">
        <v>23986</v>
      </c>
    </row>
    <row r="8809" spans="1:12" x14ac:dyDescent="0.2">
      <c r="A8809" s="1">
        <v>43805.364236111112</v>
      </c>
      <c r="B8809" t="s">
        <v>5342</v>
      </c>
      <c r="D8809">
        <v>0</v>
      </c>
      <c r="E8809">
        <v>1</v>
      </c>
      <c r="F8809">
        <v>0</v>
      </c>
      <c r="G8809" t="s">
        <v>23987</v>
      </c>
      <c r="K8809">
        <v>1.2028714231167301E+18</v>
      </c>
      <c r="L8809" t="s">
        <v>23988</v>
      </c>
    </row>
    <row r="8810" spans="1:12" x14ac:dyDescent="0.2">
      <c r="A8810" s="1">
        <v>43805.363912037035</v>
      </c>
      <c r="B8810" t="s">
        <v>23989</v>
      </c>
      <c r="D8810">
        <v>0</v>
      </c>
      <c r="E8810">
        <v>0</v>
      </c>
      <c r="F8810">
        <v>1</v>
      </c>
      <c r="G8810" t="s">
        <v>23990</v>
      </c>
      <c r="K8810">
        <v>1.2028713090023199E+18</v>
      </c>
      <c r="L8810" t="s">
        <v>23991</v>
      </c>
    </row>
    <row r="8811" spans="1:12" x14ac:dyDescent="0.2">
      <c r="A8811" s="1">
        <v>43805.361342592594</v>
      </c>
      <c r="B8811" t="s">
        <v>23992</v>
      </c>
      <c r="D8811">
        <v>0</v>
      </c>
      <c r="E8811">
        <v>1</v>
      </c>
      <c r="F8811">
        <v>1</v>
      </c>
      <c r="G8811" t="s">
        <v>23990</v>
      </c>
      <c r="K8811">
        <v>1.2028703775354801E+18</v>
      </c>
      <c r="L8811" t="s">
        <v>23993</v>
      </c>
    </row>
    <row r="8812" spans="1:12" x14ac:dyDescent="0.2">
      <c r="A8812" s="1">
        <v>43805.359583333331</v>
      </c>
      <c r="B8812" t="s">
        <v>7147</v>
      </c>
      <c r="D8812">
        <v>11</v>
      </c>
      <c r="E8812">
        <v>18</v>
      </c>
      <c r="F8812">
        <v>22</v>
      </c>
      <c r="G8812" t="s">
        <v>23994</v>
      </c>
      <c r="K8812">
        <v>1.2028697402864799E+18</v>
      </c>
      <c r="L8812" t="s">
        <v>23995</v>
      </c>
    </row>
    <row r="8813" spans="1:12" x14ac:dyDescent="0.2">
      <c r="A8813" s="1">
        <v>43805.358831018515</v>
      </c>
      <c r="B8813" t="s">
        <v>9414</v>
      </c>
      <c r="D8813">
        <v>1</v>
      </c>
      <c r="E8813">
        <v>1</v>
      </c>
      <c r="F8813">
        <v>2</v>
      </c>
      <c r="G8813" t="s">
        <v>23996</v>
      </c>
      <c r="K8813">
        <v>1.20286946456545E+18</v>
      </c>
      <c r="L8813" t="s">
        <v>23997</v>
      </c>
    </row>
    <row r="8814" spans="1:12" x14ac:dyDescent="0.2">
      <c r="A8814" s="1">
        <v>43805.358611111114</v>
      </c>
      <c r="B8814" t="s">
        <v>23998</v>
      </c>
      <c r="D8814">
        <v>0</v>
      </c>
      <c r="E8814">
        <v>0</v>
      </c>
      <c r="F8814">
        <v>1</v>
      </c>
      <c r="G8814" t="s">
        <v>23999</v>
      </c>
      <c r="K8814">
        <v>1.2028693860313101E+18</v>
      </c>
      <c r="L8814" t="s">
        <v>24000</v>
      </c>
    </row>
    <row r="8815" spans="1:12" x14ac:dyDescent="0.2">
      <c r="A8815" s="1">
        <v>43805.357048611113</v>
      </c>
      <c r="B8815" t="s">
        <v>5114</v>
      </c>
      <c r="D8815">
        <v>0</v>
      </c>
      <c r="E8815">
        <v>0</v>
      </c>
      <c r="F8815">
        <v>0</v>
      </c>
      <c r="G8815" t="s">
        <v>24001</v>
      </c>
      <c r="K8815">
        <v>1.20286881914595E+18</v>
      </c>
      <c r="L8815" t="s">
        <v>24002</v>
      </c>
    </row>
    <row r="8816" spans="1:12" x14ac:dyDescent="0.2">
      <c r="A8816" s="1">
        <v>43805.355370370373</v>
      </c>
      <c r="B8816" t="s">
        <v>16</v>
      </c>
      <c r="D8816">
        <v>2</v>
      </c>
      <c r="E8816">
        <v>1</v>
      </c>
      <c r="F8816">
        <v>2</v>
      </c>
      <c r="G8816" t="s">
        <v>2407</v>
      </c>
      <c r="K8816">
        <v>1.20286821196179E+18</v>
      </c>
      <c r="L8816" t="s">
        <v>24003</v>
      </c>
    </row>
    <row r="8817" spans="1:12" x14ac:dyDescent="0.2">
      <c r="A8817" s="1">
        <v>43805.354791666665</v>
      </c>
      <c r="B8817" t="s">
        <v>24004</v>
      </c>
      <c r="D8817">
        <v>0</v>
      </c>
      <c r="E8817">
        <v>17</v>
      </c>
      <c r="F8817">
        <v>7</v>
      </c>
      <c r="G8817" t="s">
        <v>24005</v>
      </c>
      <c r="K8817">
        <v>1.20286800019136E+18</v>
      </c>
      <c r="L8817" t="s">
        <v>24006</v>
      </c>
    </row>
    <row r="8818" spans="1:12" x14ac:dyDescent="0.2">
      <c r="A8818" s="1">
        <v>43805.354131944441</v>
      </c>
      <c r="B8818" t="s">
        <v>24007</v>
      </c>
      <c r="D8818">
        <v>0</v>
      </c>
      <c r="E8818">
        <v>2</v>
      </c>
      <c r="F8818">
        <v>3</v>
      </c>
      <c r="G8818" t="s">
        <v>24008</v>
      </c>
      <c r="K8818">
        <v>1.2028677624791401E+18</v>
      </c>
      <c r="L8818" t="s">
        <v>24009</v>
      </c>
    </row>
    <row r="8819" spans="1:12" x14ac:dyDescent="0.2">
      <c r="A8819" s="1">
        <v>43805.352951388886</v>
      </c>
      <c r="B8819" t="s">
        <v>24010</v>
      </c>
      <c r="D8819">
        <v>0</v>
      </c>
      <c r="E8819">
        <v>0</v>
      </c>
      <c r="F8819">
        <v>0</v>
      </c>
      <c r="G8819" t="s">
        <v>24011</v>
      </c>
      <c r="K8819">
        <v>1.20286733495793E+18</v>
      </c>
      <c r="L8819" t="s">
        <v>24012</v>
      </c>
    </row>
    <row r="8820" spans="1:12" x14ac:dyDescent="0.2">
      <c r="A8820" s="1">
        <v>43805.352314814816</v>
      </c>
      <c r="B8820" t="s">
        <v>288</v>
      </c>
      <c r="C8820" t="s">
        <v>24013</v>
      </c>
      <c r="D8820">
        <v>0</v>
      </c>
      <c r="E8820">
        <v>0</v>
      </c>
      <c r="F8820">
        <v>2</v>
      </c>
      <c r="G8820" t="s">
        <v>24014</v>
      </c>
      <c r="K8820">
        <v>1.2028671046277399E+18</v>
      </c>
      <c r="L8820" t="s">
        <v>24015</v>
      </c>
    </row>
    <row r="8821" spans="1:12" x14ac:dyDescent="0.2">
      <c r="A8821" s="1">
        <v>43805.352071759262</v>
      </c>
      <c r="B8821" t="s">
        <v>24016</v>
      </c>
      <c r="D8821">
        <v>0</v>
      </c>
      <c r="E8821">
        <v>0</v>
      </c>
      <c r="F8821">
        <v>0</v>
      </c>
      <c r="G8821" t="s">
        <v>298</v>
      </c>
      <c r="K8821">
        <v>1.2028670167151099E+18</v>
      </c>
      <c r="L8821" t="s">
        <v>24017</v>
      </c>
    </row>
    <row r="8822" spans="1:12" x14ac:dyDescent="0.2">
      <c r="A8822" s="1">
        <v>43805.351909722223</v>
      </c>
      <c r="B8822" t="s">
        <v>24018</v>
      </c>
      <c r="D8822">
        <v>0</v>
      </c>
      <c r="E8822">
        <v>0</v>
      </c>
      <c r="F8822">
        <v>0</v>
      </c>
      <c r="G8822" t="s">
        <v>24019</v>
      </c>
      <c r="K8822">
        <v>1.2028669572399401E+18</v>
      </c>
      <c r="L8822" t="s">
        <v>24020</v>
      </c>
    </row>
    <row r="8823" spans="1:12" x14ac:dyDescent="0.2">
      <c r="A8823" s="1">
        <v>43805.351365740738</v>
      </c>
      <c r="B8823" t="s">
        <v>24021</v>
      </c>
      <c r="D8823">
        <v>0</v>
      </c>
      <c r="E8823">
        <v>0</v>
      </c>
      <c r="F8823">
        <v>1</v>
      </c>
      <c r="G8823" t="s">
        <v>24022</v>
      </c>
      <c r="K8823">
        <v>1.2028667611394601E+18</v>
      </c>
      <c r="L8823" t="s">
        <v>24023</v>
      </c>
    </row>
    <row r="8824" spans="1:12" x14ac:dyDescent="0.2">
      <c r="A8824" s="1">
        <v>43805.350925925923</v>
      </c>
      <c r="B8824" t="s">
        <v>24024</v>
      </c>
      <c r="D8824">
        <v>0</v>
      </c>
      <c r="E8824">
        <v>0</v>
      </c>
      <c r="F8824">
        <v>0</v>
      </c>
      <c r="G8824" t="s">
        <v>24025</v>
      </c>
      <c r="K8824">
        <v>1.20286659919313E+18</v>
      </c>
      <c r="L8824" t="s">
        <v>24026</v>
      </c>
    </row>
    <row r="8825" spans="1:12" x14ac:dyDescent="0.2">
      <c r="A8825" s="1">
        <v>43805.348807870374</v>
      </c>
      <c r="B8825" t="s">
        <v>24027</v>
      </c>
      <c r="D8825">
        <v>0</v>
      </c>
      <c r="E8825">
        <v>0</v>
      </c>
      <c r="F8825">
        <v>0</v>
      </c>
      <c r="G8825" t="s">
        <v>24028</v>
      </c>
      <c r="K8825">
        <v>1.2028658323149701E+18</v>
      </c>
      <c r="L8825" t="s">
        <v>24029</v>
      </c>
    </row>
    <row r="8826" spans="1:12" x14ac:dyDescent="0.2">
      <c r="A8826" s="1">
        <v>43805.347881944443</v>
      </c>
      <c r="B8826" t="s">
        <v>24030</v>
      </c>
      <c r="D8826">
        <v>1</v>
      </c>
      <c r="E8826">
        <v>0</v>
      </c>
      <c r="F8826">
        <v>2</v>
      </c>
      <c r="G8826" t="s">
        <v>24031</v>
      </c>
      <c r="K8826">
        <v>1.2028654972278999E+18</v>
      </c>
      <c r="L8826" t="s">
        <v>24032</v>
      </c>
    </row>
    <row r="8827" spans="1:12" x14ac:dyDescent="0.2">
      <c r="A8827" s="1">
        <v>43805.347534722219</v>
      </c>
      <c r="B8827" t="s">
        <v>669</v>
      </c>
      <c r="D8827">
        <v>1</v>
      </c>
      <c r="E8827">
        <v>1</v>
      </c>
      <c r="F8827">
        <v>0</v>
      </c>
      <c r="G8827" t="s">
        <v>24033</v>
      </c>
      <c r="K8827">
        <v>1.2028653737601101E+18</v>
      </c>
      <c r="L8827" t="s">
        <v>24034</v>
      </c>
    </row>
    <row r="8828" spans="1:12" x14ac:dyDescent="0.2">
      <c r="A8828" s="1">
        <v>43805.345462962963</v>
      </c>
      <c r="B8828" t="s">
        <v>9150</v>
      </c>
      <c r="D8828">
        <v>0</v>
      </c>
      <c r="E8828">
        <v>3</v>
      </c>
      <c r="F8828">
        <v>5</v>
      </c>
      <c r="G8828" t="s">
        <v>24035</v>
      </c>
      <c r="K8828">
        <v>1.20286462198144E+18</v>
      </c>
      <c r="L8828" t="s">
        <v>24036</v>
      </c>
    </row>
    <row r="8829" spans="1:12" x14ac:dyDescent="0.2">
      <c r="A8829" s="1">
        <v>43805.345254629632</v>
      </c>
      <c r="B8829" t="s">
        <v>24037</v>
      </c>
      <c r="D8829">
        <v>2</v>
      </c>
      <c r="E8829">
        <v>1</v>
      </c>
      <c r="F8829">
        <v>0</v>
      </c>
      <c r="G8829" t="s">
        <v>24038</v>
      </c>
      <c r="K8829">
        <v>1.20286454494051E+18</v>
      </c>
      <c r="L8829" t="s">
        <v>24039</v>
      </c>
    </row>
    <row r="8830" spans="1:12" x14ac:dyDescent="0.2">
      <c r="A8830" s="1">
        <v>43805.344398148147</v>
      </c>
      <c r="B8830" t="s">
        <v>23851</v>
      </c>
      <c r="D8830">
        <v>2</v>
      </c>
      <c r="E8830">
        <v>1</v>
      </c>
      <c r="F8830">
        <v>2</v>
      </c>
      <c r="G8830" t="s">
        <v>24040</v>
      </c>
      <c r="K8830">
        <v>1.2028642368101601E+18</v>
      </c>
      <c r="L8830" t="s">
        <v>24041</v>
      </c>
    </row>
    <row r="8831" spans="1:12" x14ac:dyDescent="0.2">
      <c r="A8831" s="1">
        <v>43805.343784722223</v>
      </c>
      <c r="B8831" t="s">
        <v>669</v>
      </c>
      <c r="D8831">
        <v>0</v>
      </c>
      <c r="E8831">
        <v>2</v>
      </c>
      <c r="F8831">
        <v>0</v>
      </c>
      <c r="G8831" t="s">
        <v>24042</v>
      </c>
      <c r="K8831">
        <v>1.20286401320749E+18</v>
      </c>
      <c r="L8831" t="s">
        <v>24043</v>
      </c>
    </row>
    <row r="8832" spans="1:12" x14ac:dyDescent="0.2">
      <c r="A8832" s="1">
        <v>43805.343587962961</v>
      </c>
      <c r="B8832" t="s">
        <v>24044</v>
      </c>
      <c r="C8832" t="s">
        <v>24045</v>
      </c>
      <c r="D8832">
        <v>0</v>
      </c>
      <c r="E8832">
        <v>0</v>
      </c>
      <c r="F8832">
        <v>0</v>
      </c>
      <c r="G8832" t="s">
        <v>24046</v>
      </c>
      <c r="K8832">
        <v>1.20286394278527E+18</v>
      </c>
      <c r="L8832" t="s">
        <v>24047</v>
      </c>
    </row>
    <row r="8833" spans="1:12" x14ac:dyDescent="0.2">
      <c r="A8833" s="1">
        <v>43805.343564814815</v>
      </c>
      <c r="B8833" t="s">
        <v>24048</v>
      </c>
      <c r="D8833">
        <v>1</v>
      </c>
      <c r="E8833">
        <v>0</v>
      </c>
      <c r="F8833">
        <v>2</v>
      </c>
      <c r="G8833" t="s">
        <v>24049</v>
      </c>
      <c r="K8833">
        <v>1.2028639317836301E+18</v>
      </c>
      <c r="L8833" t="s">
        <v>24050</v>
      </c>
    </row>
    <row r="8834" spans="1:12" x14ac:dyDescent="0.2">
      <c r="A8834" s="1">
        <v>43805.342013888891</v>
      </c>
      <c r="B8834" t="s">
        <v>669</v>
      </c>
      <c r="D8834">
        <v>0</v>
      </c>
      <c r="E8834">
        <v>1</v>
      </c>
      <c r="F8834">
        <v>0</v>
      </c>
      <c r="G8834" t="s">
        <v>24051</v>
      </c>
      <c r="K8834">
        <v>1.2028633727205701E+18</v>
      </c>
      <c r="L8834" t="s">
        <v>24052</v>
      </c>
    </row>
    <row r="8835" spans="1:12" x14ac:dyDescent="0.2">
      <c r="A8835" s="1">
        <v>43805.341851851852</v>
      </c>
      <c r="B8835" t="s">
        <v>24053</v>
      </c>
      <c r="D8835">
        <v>0</v>
      </c>
      <c r="E8835">
        <v>0</v>
      </c>
      <c r="F8835">
        <v>0</v>
      </c>
      <c r="G8835" t="s">
        <v>24054</v>
      </c>
      <c r="K8835">
        <v>1.2028633118025101E+18</v>
      </c>
      <c r="L8835" t="s">
        <v>24055</v>
      </c>
    </row>
    <row r="8836" spans="1:12" x14ac:dyDescent="0.2">
      <c r="A8836" s="1">
        <v>43805.341099537036</v>
      </c>
      <c r="B8836" t="s">
        <v>24056</v>
      </c>
      <c r="D8836">
        <v>4</v>
      </c>
      <c r="E8836">
        <v>0</v>
      </c>
      <c r="F8836">
        <v>2</v>
      </c>
      <c r="G8836" t="s">
        <v>24057</v>
      </c>
      <c r="K8836">
        <v>1.2028630410517901E+18</v>
      </c>
      <c r="L8836" t="s">
        <v>24058</v>
      </c>
    </row>
    <row r="8837" spans="1:12" x14ac:dyDescent="0.2">
      <c r="A8837" s="1">
        <v>43805.340810185182</v>
      </c>
      <c r="B8837" t="s">
        <v>21614</v>
      </c>
      <c r="D8837">
        <v>0</v>
      </c>
      <c r="E8837">
        <v>0</v>
      </c>
      <c r="F8837">
        <v>0</v>
      </c>
      <c r="G8837" t="s">
        <v>24059</v>
      </c>
      <c r="K8837">
        <v>1.2028629365507699E+18</v>
      </c>
      <c r="L8837" t="s">
        <v>24060</v>
      </c>
    </row>
    <row r="8838" spans="1:12" x14ac:dyDescent="0.2">
      <c r="A8838" s="1">
        <v>43805.340243055558</v>
      </c>
      <c r="B8838" t="s">
        <v>6052</v>
      </c>
      <c r="D8838">
        <v>0</v>
      </c>
      <c r="E8838">
        <v>0</v>
      </c>
      <c r="F8838">
        <v>1</v>
      </c>
      <c r="G8838" t="s">
        <v>24061</v>
      </c>
      <c r="K8838">
        <v>1.20286273037955E+18</v>
      </c>
      <c r="L8838" t="s">
        <v>24062</v>
      </c>
    </row>
    <row r="8839" spans="1:12" x14ac:dyDescent="0.2">
      <c r="A8839" s="1">
        <v>43805.336805555555</v>
      </c>
      <c r="B8839" t="s">
        <v>24063</v>
      </c>
      <c r="D8839">
        <v>0</v>
      </c>
      <c r="E8839">
        <v>0</v>
      </c>
      <c r="F8839">
        <v>0</v>
      </c>
      <c r="G8839" t="s">
        <v>24064</v>
      </c>
      <c r="K8839">
        <v>1.20286148209616E+18</v>
      </c>
      <c r="L8839" t="s">
        <v>24065</v>
      </c>
    </row>
    <row r="8840" spans="1:12" x14ac:dyDescent="0.2">
      <c r="A8840" s="1">
        <v>43805.336192129631</v>
      </c>
      <c r="B8840" t="s">
        <v>419</v>
      </c>
      <c r="D8840">
        <v>0</v>
      </c>
      <c r="E8840">
        <v>0</v>
      </c>
      <c r="F8840">
        <v>4</v>
      </c>
      <c r="G8840" t="s">
        <v>298</v>
      </c>
      <c r="K8840">
        <v>1.20286126275917E+18</v>
      </c>
      <c r="L8840" t="s">
        <v>24066</v>
      </c>
    </row>
    <row r="8841" spans="1:12" x14ac:dyDescent="0.2">
      <c r="A8841" s="1">
        <v>43805.336064814815</v>
      </c>
      <c r="B8841" t="s">
        <v>24007</v>
      </c>
      <c r="D8841">
        <v>1</v>
      </c>
      <c r="E8841">
        <v>3</v>
      </c>
      <c r="F8841">
        <v>5</v>
      </c>
      <c r="G8841" t="s">
        <v>24067</v>
      </c>
      <c r="K8841">
        <v>1.2028612163450099E+18</v>
      </c>
      <c r="L8841" t="s">
        <v>24068</v>
      </c>
    </row>
    <row r="8842" spans="1:12" x14ac:dyDescent="0.2">
      <c r="A8842" s="1">
        <v>43805.335844907408</v>
      </c>
      <c r="B8842" t="s">
        <v>24069</v>
      </c>
      <c r="D8842">
        <v>0</v>
      </c>
      <c r="E8842">
        <v>0</v>
      </c>
      <c r="F8842">
        <v>0</v>
      </c>
      <c r="G8842" t="s">
        <v>24070</v>
      </c>
      <c r="K8842">
        <v>1.20286113589405E+18</v>
      </c>
      <c r="L8842" t="s">
        <v>24071</v>
      </c>
    </row>
    <row r="8843" spans="1:12" x14ac:dyDescent="0.2">
      <c r="A8843" s="1">
        <v>43805.334814814814</v>
      </c>
      <c r="B8843" t="s">
        <v>24072</v>
      </c>
      <c r="D8843">
        <v>0</v>
      </c>
      <c r="E8843">
        <v>0</v>
      </c>
      <c r="F8843">
        <v>0</v>
      </c>
      <c r="G8843" t="s">
        <v>24073</v>
      </c>
      <c r="K8843">
        <v>1.20286076187539E+18</v>
      </c>
      <c r="L8843" t="s">
        <v>24074</v>
      </c>
    </row>
    <row r="8844" spans="1:12" x14ac:dyDescent="0.2">
      <c r="A8844" s="1">
        <v>43805.334629629629</v>
      </c>
      <c r="B8844" t="s">
        <v>24075</v>
      </c>
      <c r="D8844">
        <v>1</v>
      </c>
      <c r="E8844">
        <v>11</v>
      </c>
      <c r="F8844">
        <v>13</v>
      </c>
      <c r="G8844" t="s">
        <v>24076</v>
      </c>
      <c r="K8844">
        <v>1.20286069639811E+18</v>
      </c>
      <c r="L8844" t="s">
        <v>24077</v>
      </c>
    </row>
    <row r="8845" spans="1:12" x14ac:dyDescent="0.2">
      <c r="A8845" s="1">
        <v>43805.334340277775</v>
      </c>
      <c r="B8845" t="s">
        <v>17867</v>
      </c>
      <c r="C8845" t="s">
        <v>13814</v>
      </c>
      <c r="D8845">
        <v>0</v>
      </c>
      <c r="E8845">
        <v>0</v>
      </c>
      <c r="F8845">
        <v>1</v>
      </c>
      <c r="G8845" t="s">
        <v>24078</v>
      </c>
      <c r="K8845">
        <v>1.20286059188031E+18</v>
      </c>
      <c r="L8845" t="s">
        <v>24079</v>
      </c>
    </row>
    <row r="8846" spans="1:12" x14ac:dyDescent="0.2">
      <c r="A8846" s="1">
        <v>43805.333287037036</v>
      </c>
      <c r="B8846" t="s">
        <v>24080</v>
      </c>
      <c r="D8846">
        <v>0</v>
      </c>
      <c r="E8846">
        <v>0</v>
      </c>
      <c r="F8846">
        <v>0</v>
      </c>
      <c r="G8846" t="s">
        <v>24081</v>
      </c>
      <c r="K8846">
        <v>1.20286020777854E+18</v>
      </c>
      <c r="L8846" t="s">
        <v>24082</v>
      </c>
    </row>
    <row r="8847" spans="1:12" x14ac:dyDescent="0.2">
      <c r="A8847" s="1">
        <v>43805.332997685182</v>
      </c>
      <c r="B8847" t="s">
        <v>24083</v>
      </c>
      <c r="C8847" t="s">
        <v>24084</v>
      </c>
      <c r="D8847">
        <v>1</v>
      </c>
      <c r="E8847">
        <v>0</v>
      </c>
      <c r="F8847">
        <v>0</v>
      </c>
      <c r="G8847" t="s">
        <v>24085</v>
      </c>
      <c r="K8847">
        <v>1.2028601051478999E+18</v>
      </c>
      <c r="L8847" t="s">
        <v>24086</v>
      </c>
    </row>
    <row r="8848" spans="1:12" x14ac:dyDescent="0.2">
      <c r="A8848" s="1">
        <v>43805.330960648149</v>
      </c>
      <c r="B8848" t="s">
        <v>24087</v>
      </c>
      <c r="C8848" t="s">
        <v>24087</v>
      </c>
      <c r="D8848">
        <v>0</v>
      </c>
      <c r="E8848">
        <v>0</v>
      </c>
      <c r="F8848">
        <v>0</v>
      </c>
      <c r="G8848" t="s">
        <v>24088</v>
      </c>
      <c r="K8848">
        <v>1.2028593675084301E+18</v>
      </c>
      <c r="L8848" t="s">
        <v>24089</v>
      </c>
    </row>
    <row r="8849" spans="1:12" x14ac:dyDescent="0.2">
      <c r="A8849" s="1">
        <v>43805.330208333333</v>
      </c>
      <c r="B8849" t="s">
        <v>24090</v>
      </c>
      <c r="D8849">
        <v>0</v>
      </c>
      <c r="E8849">
        <v>0</v>
      </c>
      <c r="F8849">
        <v>0</v>
      </c>
      <c r="G8849" t="s">
        <v>24091</v>
      </c>
      <c r="K8849">
        <v>1.20285909183775E+18</v>
      </c>
      <c r="L8849" t="s">
        <v>24092</v>
      </c>
    </row>
    <row r="8850" spans="1:12" x14ac:dyDescent="0.2">
      <c r="A8850" s="1">
        <v>43805.329004629632</v>
      </c>
      <c r="B8850" t="s">
        <v>9807</v>
      </c>
      <c r="D8850">
        <v>1</v>
      </c>
      <c r="E8850">
        <v>1</v>
      </c>
      <c r="F8850">
        <v>0</v>
      </c>
      <c r="G8850" t="s">
        <v>24093</v>
      </c>
      <c r="K8850">
        <v>1.20285865728274E+18</v>
      </c>
      <c r="L8850" t="s">
        <v>24094</v>
      </c>
    </row>
    <row r="8851" spans="1:12" x14ac:dyDescent="0.2">
      <c r="A8851" s="1">
        <v>43805.327835648146</v>
      </c>
      <c r="B8851" t="s">
        <v>24095</v>
      </c>
      <c r="D8851">
        <v>0</v>
      </c>
      <c r="E8851">
        <v>0</v>
      </c>
      <c r="F8851">
        <v>0</v>
      </c>
      <c r="G8851" t="s">
        <v>24096</v>
      </c>
      <c r="K8851">
        <v>1.20285823190879E+18</v>
      </c>
      <c r="L8851" t="s">
        <v>24097</v>
      </c>
    </row>
    <row r="8852" spans="1:12" x14ac:dyDescent="0.2">
      <c r="A8852" s="1">
        <v>43805.327407407407</v>
      </c>
      <c r="B8852" t="s">
        <v>24098</v>
      </c>
      <c r="D8852">
        <v>0</v>
      </c>
      <c r="E8852">
        <v>0</v>
      </c>
      <c r="F8852">
        <v>0</v>
      </c>
      <c r="G8852" t="s">
        <v>24099</v>
      </c>
      <c r="K8852">
        <v>1.20285807695459E+18</v>
      </c>
      <c r="L8852" t="s">
        <v>24100</v>
      </c>
    </row>
    <row r="8853" spans="1:12" x14ac:dyDescent="0.2">
      <c r="A8853" s="1">
        <v>43805.327337962961</v>
      </c>
      <c r="B8853" t="s">
        <v>24101</v>
      </c>
      <c r="D8853">
        <v>1</v>
      </c>
      <c r="E8853">
        <v>0</v>
      </c>
      <c r="F8853">
        <v>0</v>
      </c>
      <c r="G8853" t="s">
        <v>24102</v>
      </c>
      <c r="K8853">
        <v>1.2028580537139599E+18</v>
      </c>
      <c r="L8853" t="s">
        <v>24103</v>
      </c>
    </row>
    <row r="8854" spans="1:12" x14ac:dyDescent="0.2">
      <c r="A8854" s="1">
        <v>43805.326689814814</v>
      </c>
      <c r="B8854" t="s">
        <v>20643</v>
      </c>
      <c r="D8854">
        <v>0</v>
      </c>
      <c r="E8854">
        <v>0</v>
      </c>
      <c r="F8854">
        <v>2</v>
      </c>
      <c r="G8854" t="s">
        <v>24104</v>
      </c>
      <c r="K8854">
        <v>1.2028578198731899E+18</v>
      </c>
      <c r="L8854" t="s">
        <v>24105</v>
      </c>
    </row>
    <row r="8855" spans="1:12" x14ac:dyDescent="0.2">
      <c r="A8855" s="1">
        <v>43805.32403935185</v>
      </c>
      <c r="B8855" t="s">
        <v>24106</v>
      </c>
      <c r="D8855">
        <v>1</v>
      </c>
      <c r="E8855">
        <v>0</v>
      </c>
      <c r="F8855">
        <v>4</v>
      </c>
      <c r="G8855" t="s">
        <v>24107</v>
      </c>
      <c r="K8855">
        <v>1.20285685676451E+18</v>
      </c>
      <c r="L8855" t="s">
        <v>24108</v>
      </c>
    </row>
    <row r="8856" spans="1:12" x14ac:dyDescent="0.2">
      <c r="A8856" s="1">
        <v>43805.32371527778</v>
      </c>
      <c r="B8856" t="s">
        <v>24109</v>
      </c>
      <c r="D8856">
        <v>0</v>
      </c>
      <c r="E8856">
        <v>0</v>
      </c>
      <c r="F8856">
        <v>1</v>
      </c>
      <c r="G8856" t="s">
        <v>24110</v>
      </c>
      <c r="K8856">
        <v>1.20285674077936E+18</v>
      </c>
      <c r="L8856" t="s">
        <v>24111</v>
      </c>
    </row>
    <row r="8857" spans="1:12" x14ac:dyDescent="0.2">
      <c r="A8857" s="1">
        <v>43805.323275462964</v>
      </c>
      <c r="B8857" t="s">
        <v>24112</v>
      </c>
      <c r="D8857">
        <v>1</v>
      </c>
      <c r="E8857">
        <v>1</v>
      </c>
      <c r="F8857">
        <v>0</v>
      </c>
      <c r="G8857" t="s">
        <v>24113</v>
      </c>
      <c r="K8857">
        <v>1.2028565799739599E+18</v>
      </c>
      <c r="L8857" t="s">
        <v>24114</v>
      </c>
    </row>
    <row r="8858" spans="1:12" x14ac:dyDescent="0.2">
      <c r="A8858" s="1">
        <v>43805.322893518518</v>
      </c>
      <c r="B8858" t="s">
        <v>24115</v>
      </c>
      <c r="D8858">
        <v>1</v>
      </c>
      <c r="E8858">
        <v>0</v>
      </c>
      <c r="F8858">
        <v>2</v>
      </c>
      <c r="G8858" t="s">
        <v>24116</v>
      </c>
      <c r="K8858">
        <v>1.2028564413312901E+18</v>
      </c>
      <c r="L8858" t="s">
        <v>24117</v>
      </c>
    </row>
    <row r="8859" spans="1:12" x14ac:dyDescent="0.2">
      <c r="A8859" s="1">
        <v>43805.32203703704</v>
      </c>
      <c r="B8859" t="s">
        <v>10870</v>
      </c>
      <c r="D8859">
        <v>0</v>
      </c>
      <c r="E8859">
        <v>0</v>
      </c>
      <c r="F8859">
        <v>0</v>
      </c>
      <c r="G8859" t="s">
        <v>2407</v>
      </c>
      <c r="K8859">
        <v>1.2028561334567301E+18</v>
      </c>
      <c r="L8859" t="s">
        <v>24118</v>
      </c>
    </row>
    <row r="8860" spans="1:12" x14ac:dyDescent="0.2">
      <c r="A8860" s="1">
        <v>43805.321539351855</v>
      </c>
      <c r="B8860" t="s">
        <v>24119</v>
      </c>
      <c r="D8860">
        <v>0</v>
      </c>
      <c r="E8860">
        <v>0</v>
      </c>
      <c r="F8860">
        <v>0</v>
      </c>
      <c r="G8860" t="s">
        <v>20124</v>
      </c>
      <c r="K8860">
        <v>1.2028559497379E+18</v>
      </c>
      <c r="L8860" t="s">
        <v>24120</v>
      </c>
    </row>
    <row r="8861" spans="1:12" x14ac:dyDescent="0.2">
      <c r="A8861" s="1">
        <v>43805.321435185186</v>
      </c>
      <c r="B8861" t="s">
        <v>24121</v>
      </c>
      <c r="D8861">
        <v>1</v>
      </c>
      <c r="E8861">
        <v>1</v>
      </c>
      <c r="F8861">
        <v>2</v>
      </c>
      <c r="G8861" t="s">
        <v>24122</v>
      </c>
      <c r="K8861">
        <v>1.20285591386814E+18</v>
      </c>
      <c r="L8861" t="s">
        <v>24123</v>
      </c>
    </row>
    <row r="8862" spans="1:12" x14ac:dyDescent="0.2">
      <c r="A8862" s="1">
        <v>43805.321400462963</v>
      </c>
      <c r="B8862" t="s">
        <v>24124</v>
      </c>
      <c r="D8862">
        <v>7</v>
      </c>
      <c r="E8862">
        <v>0</v>
      </c>
      <c r="F8862">
        <v>0</v>
      </c>
      <c r="G8862" t="s">
        <v>24125</v>
      </c>
      <c r="K8862">
        <v>1.2028559021786099E+18</v>
      </c>
      <c r="L8862" t="s">
        <v>24126</v>
      </c>
    </row>
    <row r="8863" spans="1:12" x14ac:dyDescent="0.2">
      <c r="A8863" s="1">
        <v>43805.321296296293</v>
      </c>
      <c r="B8863" t="s">
        <v>24127</v>
      </c>
      <c r="D8863">
        <v>0</v>
      </c>
      <c r="E8863">
        <v>0</v>
      </c>
      <c r="F8863">
        <v>0</v>
      </c>
      <c r="G8863" t="s">
        <v>2407</v>
      </c>
      <c r="K8863">
        <v>1.2028558615274199E+18</v>
      </c>
      <c r="L8863" t="s">
        <v>24128</v>
      </c>
    </row>
    <row r="8864" spans="1:12" x14ac:dyDescent="0.2">
      <c r="A8864" s="1">
        <v>43805.320138888892</v>
      </c>
      <c r="B8864" t="s">
        <v>3602</v>
      </c>
      <c r="C8864" t="s">
        <v>24129</v>
      </c>
      <c r="D8864">
        <v>0</v>
      </c>
      <c r="E8864">
        <v>0</v>
      </c>
      <c r="F8864">
        <v>0</v>
      </c>
      <c r="G8864" t="s">
        <v>23888</v>
      </c>
      <c r="K8864">
        <v>1.2028554452301599E+18</v>
      </c>
      <c r="L8864" t="s">
        <v>24130</v>
      </c>
    </row>
    <row r="8865" spans="1:12" x14ac:dyDescent="0.2">
      <c r="A8865" s="1">
        <v>43805.320069444446</v>
      </c>
      <c r="B8865" t="s">
        <v>3602</v>
      </c>
      <c r="C8865" t="s">
        <v>24131</v>
      </c>
      <c r="D8865">
        <v>0</v>
      </c>
      <c r="E8865">
        <v>0</v>
      </c>
      <c r="F8865">
        <v>0</v>
      </c>
      <c r="G8865" t="s">
        <v>23888</v>
      </c>
      <c r="K8865">
        <v>1.20285541866351E+18</v>
      </c>
      <c r="L8865" t="s">
        <v>24132</v>
      </c>
    </row>
    <row r="8866" spans="1:12" x14ac:dyDescent="0.2">
      <c r="A8866" s="1">
        <v>43805.319120370368</v>
      </c>
      <c r="B8866" t="s">
        <v>19209</v>
      </c>
      <c r="D8866">
        <v>0</v>
      </c>
      <c r="E8866">
        <v>1</v>
      </c>
      <c r="F8866">
        <v>0</v>
      </c>
      <c r="G8866" t="s">
        <v>24133</v>
      </c>
      <c r="I8866" t="e">
        <f>misrstars</f>
        <v>#NAME?</v>
      </c>
      <c r="K8866">
        <v>1.2028550745921001E+18</v>
      </c>
      <c r="L8866" t="s">
        <v>24134</v>
      </c>
    </row>
    <row r="8867" spans="1:12" x14ac:dyDescent="0.2">
      <c r="A8867" s="1">
        <v>43805.318981481483</v>
      </c>
      <c r="B8867" t="s">
        <v>21317</v>
      </c>
      <c r="D8867">
        <v>1</v>
      </c>
      <c r="E8867">
        <v>0</v>
      </c>
      <c r="F8867">
        <v>1</v>
      </c>
      <c r="G8867" t="s">
        <v>24135</v>
      </c>
      <c r="I8867" t="e">
        <f>argaam</f>
        <v>#NAME?</v>
      </c>
      <c r="K8867">
        <v>1.20285502631571E+18</v>
      </c>
      <c r="L8867" t="s">
        <v>24136</v>
      </c>
    </row>
    <row r="8868" spans="1:12" x14ac:dyDescent="0.2">
      <c r="A8868" s="1">
        <v>43805.318969907406</v>
      </c>
      <c r="B8868" t="s">
        <v>24137</v>
      </c>
      <c r="D8868">
        <v>0</v>
      </c>
      <c r="E8868">
        <v>0</v>
      </c>
      <c r="F8868">
        <v>0</v>
      </c>
      <c r="G8868" t="s">
        <v>24138</v>
      </c>
      <c r="K8868">
        <v>1.20285501938672E+18</v>
      </c>
      <c r="L8868" t="s">
        <v>24139</v>
      </c>
    </row>
    <row r="8869" spans="1:12" x14ac:dyDescent="0.2">
      <c r="A8869" s="1">
        <v>43805.318078703705</v>
      </c>
      <c r="B8869" t="s">
        <v>24109</v>
      </c>
      <c r="D8869">
        <v>2</v>
      </c>
      <c r="E8869">
        <v>2</v>
      </c>
      <c r="F8869">
        <v>3</v>
      </c>
      <c r="G8869" t="s">
        <v>24140</v>
      </c>
      <c r="K8869">
        <v>1.20285469879086E+18</v>
      </c>
      <c r="L8869" t="s">
        <v>24141</v>
      </c>
    </row>
    <row r="8870" spans="1:12" x14ac:dyDescent="0.2">
      <c r="A8870" s="1">
        <v>43805.317499999997</v>
      </c>
      <c r="B8870" t="s">
        <v>24142</v>
      </c>
      <c r="D8870">
        <v>0</v>
      </c>
      <c r="E8870">
        <v>0</v>
      </c>
      <c r="F8870">
        <v>0</v>
      </c>
      <c r="G8870" t="s">
        <v>2407</v>
      </c>
      <c r="K8870">
        <v>1.2028544858125E+18</v>
      </c>
      <c r="L8870" t="s">
        <v>24143</v>
      </c>
    </row>
    <row r="8871" spans="1:12" x14ac:dyDescent="0.2">
      <c r="A8871" s="1">
        <v>43805.315729166665</v>
      </c>
      <c r="B8871" t="s">
        <v>24144</v>
      </c>
      <c r="D8871">
        <v>0</v>
      </c>
      <c r="E8871">
        <v>0</v>
      </c>
      <c r="F8871">
        <v>0</v>
      </c>
      <c r="G8871" t="s">
        <v>24073</v>
      </c>
      <c r="K8871">
        <v>1.20285384659216E+18</v>
      </c>
      <c r="L8871" t="s">
        <v>24145</v>
      </c>
    </row>
    <row r="8872" spans="1:12" x14ac:dyDescent="0.2">
      <c r="A8872" s="1">
        <v>43805.314398148148</v>
      </c>
      <c r="B8872" t="s">
        <v>24146</v>
      </c>
      <c r="D8872">
        <v>1</v>
      </c>
      <c r="E8872">
        <v>1</v>
      </c>
      <c r="F8872">
        <v>5</v>
      </c>
      <c r="G8872" t="s">
        <v>24147</v>
      </c>
      <c r="K8872">
        <v>1.2028533655514601E+18</v>
      </c>
      <c r="L8872" t="s">
        <v>24148</v>
      </c>
    </row>
    <row r="8873" spans="1:12" x14ac:dyDescent="0.2">
      <c r="A8873" s="1">
        <v>43805.314074074071</v>
      </c>
      <c r="B8873" t="s">
        <v>24149</v>
      </c>
      <c r="D8873">
        <v>0</v>
      </c>
      <c r="E8873">
        <v>0</v>
      </c>
      <c r="F8873">
        <v>0</v>
      </c>
      <c r="G8873" t="s">
        <v>24150</v>
      </c>
      <c r="K8873">
        <v>1.2028532456868101E+18</v>
      </c>
      <c r="L8873" t="s">
        <v>24151</v>
      </c>
    </row>
    <row r="8874" spans="1:12" x14ac:dyDescent="0.2">
      <c r="A8874" s="1">
        <v>43805.312916666669</v>
      </c>
      <c r="B8874" t="s">
        <v>24152</v>
      </c>
      <c r="D8874">
        <v>0</v>
      </c>
      <c r="E8874">
        <v>1</v>
      </c>
      <c r="F8874">
        <v>0</v>
      </c>
      <c r="G8874" t="s">
        <v>24153</v>
      </c>
      <c r="K8874">
        <v>1.2028528281690801E+18</v>
      </c>
      <c r="L8874" t="s">
        <v>24154</v>
      </c>
    </row>
    <row r="8875" spans="1:12" x14ac:dyDescent="0.2">
      <c r="A8875" s="1">
        <v>43805.3125</v>
      </c>
      <c r="B8875" t="s">
        <v>1840</v>
      </c>
      <c r="D8875">
        <v>0</v>
      </c>
      <c r="E8875">
        <v>0</v>
      </c>
      <c r="F8875">
        <v>0</v>
      </c>
      <c r="G8875" t="s">
        <v>24155</v>
      </c>
      <c r="K8875">
        <v>1.2028526746701199E+18</v>
      </c>
      <c r="L8875" t="s">
        <v>24156</v>
      </c>
    </row>
    <row r="8876" spans="1:12" x14ac:dyDescent="0.2">
      <c r="A8876" s="1">
        <v>43805.311516203707</v>
      </c>
      <c r="B8876" t="s">
        <v>24157</v>
      </c>
      <c r="D8876">
        <v>0</v>
      </c>
      <c r="E8876">
        <v>0</v>
      </c>
      <c r="F8876">
        <v>0</v>
      </c>
      <c r="G8876" t="s">
        <v>24158</v>
      </c>
      <c r="K8876">
        <v>1.20285231977328E+18</v>
      </c>
      <c r="L8876" t="s">
        <v>24159</v>
      </c>
    </row>
    <row r="8877" spans="1:12" x14ac:dyDescent="0.2">
      <c r="A8877" s="1">
        <v>43805.310347222221</v>
      </c>
      <c r="B8877" t="s">
        <v>24160</v>
      </c>
      <c r="D8877">
        <v>0</v>
      </c>
      <c r="E8877">
        <v>0</v>
      </c>
      <c r="F8877">
        <v>3</v>
      </c>
      <c r="G8877" t="s">
        <v>24161</v>
      </c>
      <c r="K8877">
        <v>1.2028518971090199E+18</v>
      </c>
      <c r="L8877" t="s">
        <v>24162</v>
      </c>
    </row>
    <row r="8878" spans="1:12" x14ac:dyDescent="0.2">
      <c r="A8878" s="1">
        <v>43805.309687499997</v>
      </c>
      <c r="B8878" t="s">
        <v>24163</v>
      </c>
      <c r="D8878">
        <v>1</v>
      </c>
      <c r="E8878">
        <v>0</v>
      </c>
      <c r="F8878">
        <v>1</v>
      </c>
      <c r="G8878" t="s">
        <v>24164</v>
      </c>
      <c r="K8878">
        <v>1.2028516550893701E+18</v>
      </c>
      <c r="L8878" t="s">
        <v>24165</v>
      </c>
    </row>
    <row r="8879" spans="1:12" x14ac:dyDescent="0.2">
      <c r="A8879" s="1">
        <v>43805.309282407405</v>
      </c>
      <c r="B8879" t="s">
        <v>24166</v>
      </c>
      <c r="D8879">
        <v>2</v>
      </c>
      <c r="E8879">
        <v>0</v>
      </c>
      <c r="F8879">
        <v>2</v>
      </c>
      <c r="G8879" t="s">
        <v>24167</v>
      </c>
      <c r="K8879">
        <v>1.20285151189581E+18</v>
      </c>
      <c r="L8879" t="s">
        <v>24168</v>
      </c>
    </row>
    <row r="8880" spans="1:12" x14ac:dyDescent="0.2">
      <c r="A8880" s="1">
        <v>43805.308946759258</v>
      </c>
      <c r="B8880" t="s">
        <v>24169</v>
      </c>
      <c r="C8880" t="s">
        <v>20847</v>
      </c>
      <c r="D8880">
        <v>0</v>
      </c>
      <c r="E8880">
        <v>0</v>
      </c>
      <c r="F8880">
        <v>0</v>
      </c>
      <c r="G8880" t="s">
        <v>24170</v>
      </c>
      <c r="K8880">
        <v>1.2028513864903099E+18</v>
      </c>
      <c r="L8880" t="s">
        <v>24171</v>
      </c>
    </row>
    <row r="8881" spans="1:12" x14ac:dyDescent="0.2">
      <c r="A8881" s="1">
        <v>43805.308333333334</v>
      </c>
      <c r="B8881" t="s">
        <v>24172</v>
      </c>
      <c r="D8881">
        <v>3</v>
      </c>
      <c r="E8881">
        <v>0</v>
      </c>
      <c r="F8881">
        <v>0</v>
      </c>
      <c r="G8881" t="s">
        <v>24173</v>
      </c>
      <c r="K8881">
        <v>1.20285116412509E+18</v>
      </c>
      <c r="L8881" t="s">
        <v>24174</v>
      </c>
    </row>
    <row r="8882" spans="1:12" x14ac:dyDescent="0.2">
      <c r="A8882" s="1">
        <v>43805.308067129627</v>
      </c>
      <c r="B8882" t="s">
        <v>24175</v>
      </c>
      <c r="D8882">
        <v>0</v>
      </c>
      <c r="E8882">
        <v>0</v>
      </c>
      <c r="F8882">
        <v>0</v>
      </c>
      <c r="G8882" t="s">
        <v>24176</v>
      </c>
      <c r="K8882">
        <v>1.2028510714854999E+18</v>
      </c>
      <c r="L8882" t="s">
        <v>24177</v>
      </c>
    </row>
    <row r="8883" spans="1:12" x14ac:dyDescent="0.2">
      <c r="A8883" s="1">
        <v>43805.306851851848</v>
      </c>
      <c r="B8883" t="s">
        <v>24178</v>
      </c>
      <c r="D8883">
        <v>0</v>
      </c>
      <c r="E8883">
        <v>1</v>
      </c>
      <c r="F8883">
        <v>0</v>
      </c>
      <c r="G8883" t="s">
        <v>24179</v>
      </c>
      <c r="K8883">
        <v>1.2028506277574899E+18</v>
      </c>
      <c r="L8883" t="s">
        <v>24180</v>
      </c>
    </row>
    <row r="8884" spans="1:12" x14ac:dyDescent="0.2">
      <c r="A8884" s="1">
        <v>43805.306793981479</v>
      </c>
      <c r="B8884" t="s">
        <v>20795</v>
      </c>
      <c r="D8884">
        <v>0</v>
      </c>
      <c r="E8884">
        <v>0</v>
      </c>
      <c r="F8884">
        <v>1</v>
      </c>
      <c r="G8884" t="s">
        <v>24181</v>
      </c>
      <c r="K8884">
        <v>1.2028506071215099E+18</v>
      </c>
      <c r="L8884" t="s">
        <v>24182</v>
      </c>
    </row>
    <row r="8885" spans="1:12" x14ac:dyDescent="0.2">
      <c r="A8885" s="1">
        <v>43805.306562500002</v>
      </c>
      <c r="B8885" t="s">
        <v>24183</v>
      </c>
      <c r="D8885">
        <v>0</v>
      </c>
      <c r="E8885">
        <v>0</v>
      </c>
      <c r="F8885">
        <v>1</v>
      </c>
      <c r="G8885" t="s">
        <v>24184</v>
      </c>
      <c r="K8885">
        <v>1.2028505254499799E+18</v>
      </c>
      <c r="L8885" t="s">
        <v>24185</v>
      </c>
    </row>
    <row r="8886" spans="1:12" x14ac:dyDescent="0.2">
      <c r="A8886" s="1">
        <v>43805.305706018517</v>
      </c>
      <c r="B8886" t="s">
        <v>24186</v>
      </c>
      <c r="D8886">
        <v>1</v>
      </c>
      <c r="E8886">
        <v>0</v>
      </c>
      <c r="F8886">
        <v>1</v>
      </c>
      <c r="G8886" t="s">
        <v>24187</v>
      </c>
      <c r="K8886">
        <v>1.2028502145472699E+18</v>
      </c>
      <c r="L8886" t="s">
        <v>24188</v>
      </c>
    </row>
    <row r="8887" spans="1:12" x14ac:dyDescent="0.2">
      <c r="A8887" s="1">
        <v>43805.305648148147</v>
      </c>
      <c r="B8887" t="s">
        <v>24189</v>
      </c>
      <c r="D8887">
        <v>0</v>
      </c>
      <c r="E8887">
        <v>1</v>
      </c>
      <c r="F8887">
        <v>0</v>
      </c>
      <c r="G8887" t="s">
        <v>24190</v>
      </c>
      <c r="K8887">
        <v>1.2028501927033101E+18</v>
      </c>
      <c r="L8887" t="s">
        <v>24191</v>
      </c>
    </row>
    <row r="8888" spans="1:12" x14ac:dyDescent="0.2">
      <c r="A8888" s="1">
        <v>43805.305636574078</v>
      </c>
      <c r="B8888" t="s">
        <v>24192</v>
      </c>
      <c r="D8888">
        <v>0</v>
      </c>
      <c r="E8888">
        <v>0</v>
      </c>
      <c r="F8888">
        <v>0</v>
      </c>
      <c r="G8888" t="s">
        <v>24193</v>
      </c>
      <c r="K8888">
        <v>1.20285018970433E+18</v>
      </c>
      <c r="L8888" t="s">
        <v>24194</v>
      </c>
    </row>
    <row r="8889" spans="1:12" x14ac:dyDescent="0.2">
      <c r="A8889" s="1">
        <v>43805.304930555554</v>
      </c>
      <c r="B8889" t="s">
        <v>24195</v>
      </c>
      <c r="D8889">
        <v>0</v>
      </c>
      <c r="E8889">
        <v>0</v>
      </c>
      <c r="F8889">
        <v>0</v>
      </c>
      <c r="G8889" t="s">
        <v>24196</v>
      </c>
      <c r="K8889">
        <v>1.2028499316037199E+18</v>
      </c>
      <c r="L8889" t="s">
        <v>24197</v>
      </c>
    </row>
    <row r="8890" spans="1:12" x14ac:dyDescent="0.2">
      <c r="A8890" s="1">
        <v>43805.304305555554</v>
      </c>
      <c r="B8890" t="s">
        <v>24198</v>
      </c>
      <c r="D8890">
        <v>0</v>
      </c>
      <c r="E8890">
        <v>0</v>
      </c>
      <c r="F8890">
        <v>0</v>
      </c>
      <c r="G8890" t="s">
        <v>24199</v>
      </c>
      <c r="K8890">
        <v>1.2028497047589E+18</v>
      </c>
      <c r="L8890" t="s">
        <v>24200</v>
      </c>
    </row>
    <row r="8891" spans="1:12" x14ac:dyDescent="0.2">
      <c r="A8891" s="1">
        <v>43805.303020833337</v>
      </c>
      <c r="B8891" t="s">
        <v>24201</v>
      </c>
      <c r="D8891">
        <v>0</v>
      </c>
      <c r="E8891">
        <v>0</v>
      </c>
      <c r="F8891">
        <v>0</v>
      </c>
      <c r="G8891" t="s">
        <v>20832</v>
      </c>
      <c r="K8891">
        <v>1.20284924054178E+18</v>
      </c>
      <c r="L8891" t="s">
        <v>24202</v>
      </c>
    </row>
    <row r="8892" spans="1:12" x14ac:dyDescent="0.2">
      <c r="A8892" s="1">
        <v>43805.302106481482</v>
      </c>
      <c r="B8892" t="s">
        <v>6161</v>
      </c>
      <c r="D8892">
        <v>10</v>
      </c>
      <c r="E8892">
        <v>0</v>
      </c>
      <c r="F8892">
        <v>4</v>
      </c>
      <c r="G8892" t="s">
        <v>24203</v>
      </c>
      <c r="K8892">
        <v>1.2028489090197901E+18</v>
      </c>
      <c r="L8892" t="s">
        <v>24204</v>
      </c>
    </row>
    <row r="8893" spans="1:12" x14ac:dyDescent="0.2">
      <c r="A8893" s="1">
        <v>43805.298449074071</v>
      </c>
      <c r="B8893" t="s">
        <v>24205</v>
      </c>
      <c r="D8893">
        <v>0</v>
      </c>
      <c r="E8893">
        <v>0</v>
      </c>
      <c r="F8893">
        <v>0</v>
      </c>
      <c r="G8893" t="s">
        <v>2407</v>
      </c>
      <c r="K8893">
        <v>1.2028475854442099E+18</v>
      </c>
      <c r="L8893" t="s">
        <v>24206</v>
      </c>
    </row>
    <row r="8894" spans="1:12" x14ac:dyDescent="0.2">
      <c r="A8894" s="1">
        <v>43805.297847222224</v>
      </c>
      <c r="B8894" t="s">
        <v>24207</v>
      </c>
      <c r="D8894">
        <v>1</v>
      </c>
      <c r="E8894">
        <v>1</v>
      </c>
      <c r="F8894">
        <v>3</v>
      </c>
      <c r="G8894" t="s">
        <v>24208</v>
      </c>
      <c r="K8894">
        <v>1.2028473677976499E+18</v>
      </c>
      <c r="L8894" t="s">
        <v>24209</v>
      </c>
    </row>
    <row r="8895" spans="1:12" x14ac:dyDescent="0.2">
      <c r="A8895" s="1">
        <v>43805.297650462962</v>
      </c>
      <c r="B8895" t="s">
        <v>24210</v>
      </c>
      <c r="D8895">
        <v>1</v>
      </c>
      <c r="E8895">
        <v>0</v>
      </c>
      <c r="F8895">
        <v>0</v>
      </c>
      <c r="G8895" t="s">
        <v>2407</v>
      </c>
      <c r="K8895">
        <v>1.20284729316413E+18</v>
      </c>
      <c r="L8895" t="s">
        <v>24211</v>
      </c>
    </row>
    <row r="8896" spans="1:12" x14ac:dyDescent="0.2">
      <c r="A8896" s="1">
        <v>43805.295636574076</v>
      </c>
      <c r="B8896" t="s">
        <v>24212</v>
      </c>
      <c r="D8896">
        <v>0</v>
      </c>
      <c r="E8896">
        <v>0</v>
      </c>
      <c r="F8896">
        <v>4</v>
      </c>
      <c r="G8896" t="s">
        <v>24213</v>
      </c>
      <c r="K8896">
        <v>1.2028465662074199E+18</v>
      </c>
      <c r="L8896" t="s">
        <v>24214</v>
      </c>
    </row>
    <row r="8897" spans="1:12" x14ac:dyDescent="0.2">
      <c r="A8897" s="1">
        <v>43805.29483796296</v>
      </c>
      <c r="B8897" t="s">
        <v>24215</v>
      </c>
      <c r="D8897">
        <v>0</v>
      </c>
      <c r="E8897">
        <v>0</v>
      </c>
      <c r="F8897">
        <v>0</v>
      </c>
      <c r="G8897" t="s">
        <v>24216</v>
      </c>
      <c r="K8897">
        <v>1.20284627555455E+18</v>
      </c>
      <c r="L8897" t="s">
        <v>24217</v>
      </c>
    </row>
    <row r="8898" spans="1:12" x14ac:dyDescent="0.2">
      <c r="A8898" s="1">
        <v>43805.294178240743</v>
      </c>
      <c r="B8898" t="s">
        <v>6008</v>
      </c>
      <c r="D8898">
        <v>3</v>
      </c>
      <c r="E8898">
        <v>0</v>
      </c>
      <c r="F8898">
        <v>1</v>
      </c>
      <c r="G8898" t="s">
        <v>24218</v>
      </c>
      <c r="K8898">
        <v>1.2028460369155999E+18</v>
      </c>
      <c r="L8898" t="s">
        <v>24219</v>
      </c>
    </row>
    <row r="8899" spans="1:12" x14ac:dyDescent="0.2">
      <c r="A8899" s="1">
        <v>43805.293368055558</v>
      </c>
      <c r="B8899" t="s">
        <v>24220</v>
      </c>
      <c r="D8899">
        <v>0</v>
      </c>
      <c r="E8899">
        <v>0</v>
      </c>
      <c r="F8899">
        <v>0</v>
      </c>
      <c r="G8899" t="s">
        <v>24221</v>
      </c>
      <c r="K8899">
        <v>1.20284574187983E+18</v>
      </c>
      <c r="L8899" t="s">
        <v>24222</v>
      </c>
    </row>
    <row r="8900" spans="1:12" x14ac:dyDescent="0.2">
      <c r="A8900" s="1">
        <v>43805.293078703704</v>
      </c>
      <c r="B8900" t="s">
        <v>24223</v>
      </c>
      <c r="D8900">
        <v>1</v>
      </c>
      <c r="E8900">
        <v>0</v>
      </c>
      <c r="F8900">
        <v>0</v>
      </c>
      <c r="G8900" t="s">
        <v>24224</v>
      </c>
      <c r="K8900">
        <v>1.2028456381169999E+18</v>
      </c>
      <c r="L8900" t="s">
        <v>24225</v>
      </c>
    </row>
    <row r="8901" spans="1:12" x14ac:dyDescent="0.2">
      <c r="A8901" s="1">
        <v>43805.292592592596</v>
      </c>
      <c r="B8901" t="s">
        <v>4406</v>
      </c>
      <c r="D8901">
        <v>0</v>
      </c>
      <c r="E8901">
        <v>0</v>
      </c>
      <c r="F8901">
        <v>0</v>
      </c>
      <c r="G8901" t="s">
        <v>23419</v>
      </c>
      <c r="K8901">
        <v>1.2028454623336599E+18</v>
      </c>
      <c r="L8901" t="s">
        <v>24226</v>
      </c>
    </row>
    <row r="8902" spans="1:12" x14ac:dyDescent="0.2">
      <c r="A8902" s="1">
        <v>43805.291493055556</v>
      </c>
      <c r="B8902" t="s">
        <v>24227</v>
      </c>
      <c r="D8902">
        <v>0</v>
      </c>
      <c r="E8902">
        <v>0</v>
      </c>
      <c r="F8902">
        <v>1</v>
      </c>
      <c r="G8902" t="s">
        <v>24228</v>
      </c>
      <c r="K8902">
        <v>1.2028450620208901E+18</v>
      </c>
      <c r="L8902" t="s">
        <v>24229</v>
      </c>
    </row>
    <row r="8903" spans="1:12" x14ac:dyDescent="0.2">
      <c r="A8903" s="1">
        <v>43805.291458333333</v>
      </c>
      <c r="B8903" t="s">
        <v>24230</v>
      </c>
      <c r="D8903">
        <v>0</v>
      </c>
      <c r="E8903">
        <v>0</v>
      </c>
      <c r="F8903">
        <v>0</v>
      </c>
      <c r="G8903" t="s">
        <v>24231</v>
      </c>
      <c r="K8903">
        <v>1.2028450516107E+18</v>
      </c>
      <c r="L8903" t="s">
        <v>24232</v>
      </c>
    </row>
    <row r="8904" spans="1:12" x14ac:dyDescent="0.2">
      <c r="A8904" s="1">
        <v>43805.289606481485</v>
      </c>
      <c r="B8904" t="s">
        <v>24233</v>
      </c>
      <c r="D8904">
        <v>0</v>
      </c>
      <c r="E8904">
        <v>0</v>
      </c>
      <c r="F8904">
        <v>0</v>
      </c>
      <c r="G8904" t="s">
        <v>24234</v>
      </c>
      <c r="K8904">
        <v>1.2028443789573701E+18</v>
      </c>
      <c r="L8904" t="s">
        <v>24235</v>
      </c>
    </row>
    <row r="8905" spans="1:12" x14ac:dyDescent="0.2">
      <c r="A8905" s="1">
        <v>43805.285844907405</v>
      </c>
      <c r="B8905" t="s">
        <v>5843</v>
      </c>
      <c r="D8905">
        <v>0</v>
      </c>
      <c r="E8905">
        <v>0</v>
      </c>
      <c r="F8905">
        <v>0</v>
      </c>
      <c r="G8905" t="s">
        <v>24236</v>
      </c>
      <c r="I8905" t="e">
        <f>RTarabic</f>
        <v>#NAME?</v>
      </c>
      <c r="K8905">
        <v>1.20284301683633E+18</v>
      </c>
      <c r="L8905" t="s">
        <v>24237</v>
      </c>
    </row>
    <row r="8906" spans="1:12" x14ac:dyDescent="0.2">
      <c r="A8906" s="1">
        <v>43805.284641203703</v>
      </c>
      <c r="B8906" t="s">
        <v>11716</v>
      </c>
      <c r="D8906">
        <v>1</v>
      </c>
      <c r="E8906">
        <v>0</v>
      </c>
      <c r="F8906">
        <v>0</v>
      </c>
      <c r="G8906" t="s">
        <v>24238</v>
      </c>
      <c r="K8906">
        <v>1.2028425819751501E+18</v>
      </c>
      <c r="L8906" t="s">
        <v>24239</v>
      </c>
    </row>
    <row r="8907" spans="1:12" x14ac:dyDescent="0.2">
      <c r="A8907" s="1">
        <v>43805.284571759257</v>
      </c>
      <c r="B8907" t="s">
        <v>24240</v>
      </c>
      <c r="D8907">
        <v>1</v>
      </c>
      <c r="E8907">
        <v>0</v>
      </c>
      <c r="F8907">
        <v>0</v>
      </c>
      <c r="G8907" t="s">
        <v>24241</v>
      </c>
      <c r="K8907">
        <v>1.2028425543514701E+18</v>
      </c>
      <c r="L8907" t="s">
        <v>24242</v>
      </c>
    </row>
    <row r="8908" spans="1:12" x14ac:dyDescent="0.2">
      <c r="A8908" s="1">
        <v>43805.279502314814</v>
      </c>
      <c r="B8908" t="s">
        <v>24243</v>
      </c>
      <c r="D8908">
        <v>1</v>
      </c>
      <c r="E8908">
        <v>0</v>
      </c>
      <c r="F8908">
        <v>0</v>
      </c>
      <c r="G8908" t="s">
        <v>24244</v>
      </c>
      <c r="K8908">
        <v>1.20284071852974E+18</v>
      </c>
      <c r="L8908" t="s">
        <v>24245</v>
      </c>
    </row>
    <row r="8909" spans="1:12" x14ac:dyDescent="0.2">
      <c r="A8909" s="1">
        <v>43805.277453703704</v>
      </c>
      <c r="B8909" t="s">
        <v>24246</v>
      </c>
      <c r="D8909">
        <v>0</v>
      </c>
      <c r="E8909">
        <v>0</v>
      </c>
      <c r="F8909">
        <v>0</v>
      </c>
      <c r="G8909" t="s">
        <v>17756</v>
      </c>
      <c r="K8909">
        <v>1.20283997644413E+18</v>
      </c>
      <c r="L8909" t="s">
        <v>24247</v>
      </c>
    </row>
    <row r="8910" spans="1:12" x14ac:dyDescent="0.2">
      <c r="A8910" s="1">
        <v>43805.276064814818</v>
      </c>
      <c r="B8910" t="s">
        <v>1831</v>
      </c>
      <c r="D8910">
        <v>0</v>
      </c>
      <c r="E8910">
        <v>0</v>
      </c>
      <c r="F8910">
        <v>0</v>
      </c>
      <c r="G8910" t="s">
        <v>24248</v>
      </c>
      <c r="K8910">
        <v>1.20283947058989E+18</v>
      </c>
      <c r="L8910" t="s">
        <v>24249</v>
      </c>
    </row>
    <row r="8911" spans="1:12" x14ac:dyDescent="0.2">
      <c r="A8911" s="1">
        <v>43805.275509259256</v>
      </c>
      <c r="B8911" t="s">
        <v>24250</v>
      </c>
      <c r="D8911">
        <v>0</v>
      </c>
      <c r="E8911">
        <v>0</v>
      </c>
      <c r="F8911">
        <v>0</v>
      </c>
      <c r="G8911" t="s">
        <v>24251</v>
      </c>
      <c r="K8911">
        <v>1.2028392725392699E+18</v>
      </c>
      <c r="L8911" t="s">
        <v>24252</v>
      </c>
    </row>
    <row r="8912" spans="1:12" x14ac:dyDescent="0.2">
      <c r="A8912" s="1">
        <v>43805.275254629632</v>
      </c>
      <c r="B8912" t="s">
        <v>24253</v>
      </c>
      <c r="D8912">
        <v>0</v>
      </c>
      <c r="E8912">
        <v>1</v>
      </c>
      <c r="F8912">
        <v>0</v>
      </c>
      <c r="G8912" t="s">
        <v>2407</v>
      </c>
      <c r="K8912">
        <v>1.20283918049519E+18</v>
      </c>
      <c r="L8912" t="s">
        <v>24254</v>
      </c>
    </row>
    <row r="8913" spans="1:12" x14ac:dyDescent="0.2">
      <c r="A8913" s="1">
        <v>43805.275127314817</v>
      </c>
      <c r="B8913" t="s">
        <v>24255</v>
      </c>
      <c r="D8913">
        <v>0</v>
      </c>
      <c r="E8913">
        <v>3</v>
      </c>
      <c r="F8913">
        <v>3</v>
      </c>
      <c r="G8913" t="s">
        <v>24256</v>
      </c>
      <c r="K8913">
        <v>1.20283913283951E+18</v>
      </c>
      <c r="L8913" t="s">
        <v>24257</v>
      </c>
    </row>
    <row r="8914" spans="1:12" x14ac:dyDescent="0.2">
      <c r="A8914" s="1">
        <v>43805.274872685186</v>
      </c>
      <c r="B8914" t="s">
        <v>24258</v>
      </c>
      <c r="D8914">
        <v>0</v>
      </c>
      <c r="E8914">
        <v>0</v>
      </c>
      <c r="F8914">
        <v>0</v>
      </c>
      <c r="G8914" t="s">
        <v>24259</v>
      </c>
      <c r="K8914">
        <v>1.2028390395288901E+18</v>
      </c>
      <c r="L8914" t="s">
        <v>24260</v>
      </c>
    </row>
    <row r="8915" spans="1:12" x14ac:dyDescent="0.2">
      <c r="A8915" s="1">
        <v>43805.274594907409</v>
      </c>
      <c r="B8915" t="s">
        <v>11263</v>
      </c>
      <c r="D8915">
        <v>2</v>
      </c>
      <c r="E8915">
        <v>0</v>
      </c>
      <c r="F8915">
        <v>0</v>
      </c>
      <c r="G8915" t="s">
        <v>24261</v>
      </c>
      <c r="K8915">
        <v>1.20283893977155E+18</v>
      </c>
      <c r="L8915" t="s">
        <v>24262</v>
      </c>
    </row>
    <row r="8916" spans="1:12" x14ac:dyDescent="0.2">
      <c r="A8916" s="1">
        <v>43805.273032407407</v>
      </c>
      <c r="B8916" t="s">
        <v>24263</v>
      </c>
      <c r="D8916">
        <v>0</v>
      </c>
      <c r="E8916">
        <v>3</v>
      </c>
      <c r="F8916">
        <v>3</v>
      </c>
      <c r="G8916" t="s">
        <v>24264</v>
      </c>
      <c r="K8916">
        <v>1.2028383749161999E+18</v>
      </c>
      <c r="L8916" t="s">
        <v>24265</v>
      </c>
    </row>
    <row r="8917" spans="1:12" x14ac:dyDescent="0.2">
      <c r="A8917" s="1">
        <v>43805.272939814815</v>
      </c>
      <c r="B8917" t="s">
        <v>24266</v>
      </c>
      <c r="D8917">
        <v>0</v>
      </c>
      <c r="E8917">
        <v>0</v>
      </c>
      <c r="F8917">
        <v>3</v>
      </c>
      <c r="G8917" t="s">
        <v>24267</v>
      </c>
      <c r="K8917">
        <v>1.2028383394827599E+18</v>
      </c>
      <c r="L8917" t="s">
        <v>24268</v>
      </c>
    </row>
    <row r="8918" spans="1:12" x14ac:dyDescent="0.2">
      <c r="A8918" s="1">
        <v>43805.272453703707</v>
      </c>
      <c r="B8918" t="s">
        <v>24269</v>
      </c>
      <c r="D8918">
        <v>0</v>
      </c>
      <c r="E8918">
        <v>2</v>
      </c>
      <c r="F8918">
        <v>1</v>
      </c>
      <c r="G8918" t="s">
        <v>24270</v>
      </c>
      <c r="K8918">
        <v>1.2028381652051899E+18</v>
      </c>
      <c r="L8918" t="s">
        <v>24271</v>
      </c>
    </row>
    <row r="8919" spans="1:12" x14ac:dyDescent="0.2">
      <c r="A8919" s="1">
        <v>43805.271145833336</v>
      </c>
      <c r="B8919" t="s">
        <v>1954</v>
      </c>
      <c r="D8919">
        <v>10</v>
      </c>
      <c r="E8919">
        <v>4</v>
      </c>
      <c r="F8919">
        <v>31</v>
      </c>
      <c r="G8919" t="s">
        <v>24272</v>
      </c>
      <c r="K8919">
        <v>1.2028376879856699E+18</v>
      </c>
      <c r="L8919" t="s">
        <v>24273</v>
      </c>
    </row>
    <row r="8920" spans="1:12" x14ac:dyDescent="0.2">
      <c r="A8920" s="1">
        <v>43805.270543981482</v>
      </c>
      <c r="B8920" t="s">
        <v>24274</v>
      </c>
      <c r="D8920">
        <v>0</v>
      </c>
      <c r="E8920">
        <v>0</v>
      </c>
      <c r="F8920">
        <v>1</v>
      </c>
      <c r="G8920" t="s">
        <v>24275</v>
      </c>
      <c r="K8920">
        <v>1.20283747197069E+18</v>
      </c>
      <c r="L8920" t="s">
        <v>24276</v>
      </c>
    </row>
    <row r="8921" spans="1:12" x14ac:dyDescent="0.2">
      <c r="A8921" s="1">
        <v>43805.269768518519</v>
      </c>
      <c r="B8921" t="s">
        <v>24277</v>
      </c>
      <c r="D8921">
        <v>0</v>
      </c>
      <c r="E8921">
        <v>0</v>
      </c>
      <c r="F8921">
        <v>1</v>
      </c>
      <c r="G8921" t="s">
        <v>24278</v>
      </c>
      <c r="K8921">
        <v>1.2028371918792E+18</v>
      </c>
      <c r="L8921" t="s">
        <v>24279</v>
      </c>
    </row>
    <row r="8922" spans="1:12" x14ac:dyDescent="0.2">
      <c r="A8922" s="1">
        <v>43805.268831018519</v>
      </c>
      <c r="B8922" t="s">
        <v>24253</v>
      </c>
      <c r="D8922">
        <v>0</v>
      </c>
      <c r="E8922">
        <v>1</v>
      </c>
      <c r="F8922">
        <v>0</v>
      </c>
      <c r="G8922" t="s">
        <v>2407</v>
      </c>
      <c r="K8922">
        <v>1.20283684917107E+18</v>
      </c>
      <c r="L8922" t="s">
        <v>24280</v>
      </c>
    </row>
    <row r="8923" spans="1:12" x14ac:dyDescent="0.2">
      <c r="A8923" s="1">
        <v>43805.268761574072</v>
      </c>
      <c r="B8923" t="s">
        <v>10589</v>
      </c>
      <c r="D8923">
        <v>0</v>
      </c>
      <c r="E8923">
        <v>0</v>
      </c>
      <c r="F8923">
        <v>2</v>
      </c>
      <c r="G8923" t="s">
        <v>24281</v>
      </c>
      <c r="K8923">
        <v>1.20283682728514E+18</v>
      </c>
      <c r="L8923" t="s">
        <v>24282</v>
      </c>
    </row>
    <row r="8924" spans="1:12" x14ac:dyDescent="0.2">
      <c r="A8924" s="1">
        <v>43805.267789351848</v>
      </c>
      <c r="B8924" t="s">
        <v>24283</v>
      </c>
      <c r="C8924" t="s">
        <v>24284</v>
      </c>
      <c r="D8924">
        <v>0</v>
      </c>
      <c r="E8924">
        <v>0</v>
      </c>
      <c r="F8924">
        <v>0</v>
      </c>
      <c r="G8924" t="s">
        <v>24285</v>
      </c>
      <c r="K8924">
        <v>1.2028364718515E+18</v>
      </c>
      <c r="L8924" t="s">
        <v>24286</v>
      </c>
    </row>
    <row r="8925" spans="1:12" x14ac:dyDescent="0.2">
      <c r="A8925" s="1">
        <v>43805.267384259256</v>
      </c>
      <c r="B8925" t="s">
        <v>24287</v>
      </c>
      <c r="C8925" t="s">
        <v>471</v>
      </c>
      <c r="D8925">
        <v>0</v>
      </c>
      <c r="E8925">
        <v>0</v>
      </c>
      <c r="F8925">
        <v>0</v>
      </c>
      <c r="G8925" t="s">
        <v>24288</v>
      </c>
      <c r="K8925">
        <v>1.2028363272653801E+18</v>
      </c>
      <c r="L8925" t="s">
        <v>24289</v>
      </c>
    </row>
    <row r="8926" spans="1:12" x14ac:dyDescent="0.2">
      <c r="A8926" s="1">
        <v>43805.267187500001</v>
      </c>
      <c r="B8926" t="s">
        <v>24290</v>
      </c>
      <c r="D8926">
        <v>0</v>
      </c>
      <c r="E8926">
        <v>4</v>
      </c>
      <c r="F8926">
        <v>11</v>
      </c>
      <c r="G8926" t="s">
        <v>24291</v>
      </c>
      <c r="K8926">
        <v>1.20283625409155E+18</v>
      </c>
      <c r="L8926" t="s">
        <v>24292</v>
      </c>
    </row>
    <row r="8927" spans="1:12" x14ac:dyDescent="0.2">
      <c r="A8927" s="1">
        <v>43805.265439814815</v>
      </c>
      <c r="B8927" t="s">
        <v>24293</v>
      </c>
      <c r="C8927" t="s">
        <v>24284</v>
      </c>
      <c r="D8927">
        <v>0</v>
      </c>
      <c r="E8927">
        <v>0</v>
      </c>
      <c r="F8927">
        <v>1</v>
      </c>
      <c r="G8927" t="s">
        <v>24285</v>
      </c>
      <c r="K8927">
        <v>1.20283562235811E+18</v>
      </c>
      <c r="L8927" t="s">
        <v>24294</v>
      </c>
    </row>
    <row r="8928" spans="1:12" x14ac:dyDescent="0.2">
      <c r="A8928" s="1">
        <v>43805.265069444446</v>
      </c>
      <c r="B8928" t="s">
        <v>24295</v>
      </c>
      <c r="D8928">
        <v>1</v>
      </c>
      <c r="E8928">
        <v>0</v>
      </c>
      <c r="F8928">
        <v>0</v>
      </c>
      <c r="G8928" t="s">
        <v>24296</v>
      </c>
      <c r="K8928">
        <v>1.2028354866597901E+18</v>
      </c>
      <c r="L8928" t="s">
        <v>24297</v>
      </c>
    </row>
    <row r="8929" spans="1:12" x14ac:dyDescent="0.2">
      <c r="A8929" s="1">
        <v>43805.264872685184</v>
      </c>
      <c r="B8929" t="s">
        <v>24298</v>
      </c>
      <c r="D8929">
        <v>0</v>
      </c>
      <c r="E8929">
        <v>0</v>
      </c>
      <c r="F8929">
        <v>1</v>
      </c>
      <c r="G8929" t="s">
        <v>24299</v>
      </c>
      <c r="K8929">
        <v>1.20283541661491E+18</v>
      </c>
      <c r="L8929" t="s">
        <v>24300</v>
      </c>
    </row>
    <row r="8930" spans="1:12" x14ac:dyDescent="0.2">
      <c r="A8930" s="1">
        <v>43805.262708333335</v>
      </c>
      <c r="B8930" t="s">
        <v>24301</v>
      </c>
      <c r="D8930">
        <v>0</v>
      </c>
      <c r="E8930">
        <v>1</v>
      </c>
      <c r="F8930">
        <v>0</v>
      </c>
      <c r="G8930" t="s">
        <v>2407</v>
      </c>
      <c r="K8930">
        <v>1.2028346337858199E+18</v>
      </c>
      <c r="L8930" t="s">
        <v>24302</v>
      </c>
    </row>
    <row r="8931" spans="1:12" x14ac:dyDescent="0.2">
      <c r="A8931" s="1">
        <v>43805.262592592589</v>
      </c>
      <c r="B8931" t="s">
        <v>24303</v>
      </c>
      <c r="C8931" t="s">
        <v>24304</v>
      </c>
      <c r="D8931">
        <v>1</v>
      </c>
      <c r="E8931">
        <v>0</v>
      </c>
      <c r="F8931">
        <v>0</v>
      </c>
      <c r="G8931" t="s">
        <v>24305</v>
      </c>
      <c r="K8931">
        <v>1.2028345907522299E+18</v>
      </c>
      <c r="L8931" t="s">
        <v>24306</v>
      </c>
    </row>
    <row r="8932" spans="1:12" x14ac:dyDescent="0.2">
      <c r="A8932" s="1">
        <v>43805.256296296298</v>
      </c>
      <c r="B8932" t="s">
        <v>24307</v>
      </c>
      <c r="D8932">
        <v>1</v>
      </c>
      <c r="E8932">
        <v>1</v>
      </c>
      <c r="F8932">
        <v>0</v>
      </c>
      <c r="G8932" t="s">
        <v>24308</v>
      </c>
      <c r="K8932">
        <v>1.20283230650909E+18</v>
      </c>
      <c r="L8932" t="s">
        <v>24309</v>
      </c>
    </row>
    <row r="8933" spans="1:12" x14ac:dyDescent="0.2">
      <c r="A8933" s="1">
        <v>43805.25571759259</v>
      </c>
      <c r="B8933" t="s">
        <v>13667</v>
      </c>
      <c r="D8933">
        <v>1</v>
      </c>
      <c r="E8933">
        <v>5</v>
      </c>
      <c r="F8933">
        <v>14</v>
      </c>
      <c r="G8933" t="s">
        <v>24310</v>
      </c>
      <c r="K8933">
        <v>1.20283209777955E+18</v>
      </c>
      <c r="L8933" t="s">
        <v>24311</v>
      </c>
    </row>
    <row r="8934" spans="1:12" x14ac:dyDescent="0.2">
      <c r="A8934" s="1">
        <v>43805.254826388889</v>
      </c>
      <c r="B8934" t="s">
        <v>24312</v>
      </c>
      <c r="C8934" t="s">
        <v>24284</v>
      </c>
      <c r="D8934">
        <v>1</v>
      </c>
      <c r="E8934">
        <v>4</v>
      </c>
      <c r="F8934">
        <v>2</v>
      </c>
      <c r="G8934" t="s">
        <v>24313</v>
      </c>
      <c r="K8934">
        <v>1.2028317744069901E+18</v>
      </c>
      <c r="L8934" t="s">
        <v>24314</v>
      </c>
    </row>
    <row r="8935" spans="1:12" x14ac:dyDescent="0.2">
      <c r="A8935" s="1">
        <v>43805.254490740743</v>
      </c>
      <c r="B8935" t="s">
        <v>24315</v>
      </c>
      <c r="D8935">
        <v>8</v>
      </c>
      <c r="E8935">
        <v>2</v>
      </c>
      <c r="F8935">
        <v>5</v>
      </c>
      <c r="G8935" t="s">
        <v>24316</v>
      </c>
      <c r="K8935">
        <v>1.2028316541900201E+18</v>
      </c>
      <c r="L8935" t="s">
        <v>24317</v>
      </c>
    </row>
    <row r="8936" spans="1:12" x14ac:dyDescent="0.2">
      <c r="A8936" s="1">
        <v>43805.254374999997</v>
      </c>
      <c r="B8936" t="s">
        <v>24318</v>
      </c>
      <c r="D8936">
        <v>1</v>
      </c>
      <c r="E8936">
        <v>0</v>
      </c>
      <c r="F8936">
        <v>0</v>
      </c>
      <c r="G8936" t="s">
        <v>24319</v>
      </c>
      <c r="K8936">
        <v>1.2028316107789599E+18</v>
      </c>
      <c r="L8936" t="s">
        <v>24320</v>
      </c>
    </row>
    <row r="8937" spans="1:12" x14ac:dyDescent="0.2">
      <c r="A8937" s="1">
        <v>43805.253587962965</v>
      </c>
      <c r="B8937" t="s">
        <v>24321</v>
      </c>
      <c r="D8937">
        <v>0</v>
      </c>
      <c r="E8937">
        <v>1</v>
      </c>
      <c r="F8937">
        <v>0</v>
      </c>
      <c r="G8937" t="s">
        <v>24322</v>
      </c>
      <c r="K8937">
        <v>1.2028313251090601E+18</v>
      </c>
      <c r="L8937" t="s">
        <v>24323</v>
      </c>
    </row>
    <row r="8938" spans="1:12" x14ac:dyDescent="0.2">
      <c r="A8938" s="1">
        <v>43805.253101851849</v>
      </c>
      <c r="B8938" t="s">
        <v>753</v>
      </c>
      <c r="D8938">
        <v>4</v>
      </c>
      <c r="E8938">
        <v>31</v>
      </c>
      <c r="F8938">
        <v>36</v>
      </c>
      <c r="G8938" t="s">
        <v>24324</v>
      </c>
      <c r="K8938">
        <v>1.2028311520562701E+18</v>
      </c>
      <c r="L8938" t="s">
        <v>24325</v>
      </c>
    </row>
    <row r="8939" spans="1:12" x14ac:dyDescent="0.2">
      <c r="A8939" s="1">
        <v>43805.252627314818</v>
      </c>
      <c r="B8939" t="s">
        <v>24326</v>
      </c>
      <c r="D8939">
        <v>0</v>
      </c>
      <c r="E8939">
        <v>0</v>
      </c>
      <c r="F8939">
        <v>0</v>
      </c>
      <c r="G8939" t="s">
        <v>24327</v>
      </c>
      <c r="K8939">
        <v>1.2028309807189499E+18</v>
      </c>
      <c r="L8939" t="s">
        <v>24328</v>
      </c>
    </row>
    <row r="8940" spans="1:12" x14ac:dyDescent="0.2">
      <c r="A8940" s="1">
        <v>43805.252280092594</v>
      </c>
      <c r="B8940" t="s">
        <v>21117</v>
      </c>
      <c r="D8940">
        <v>0</v>
      </c>
      <c r="E8940">
        <v>0</v>
      </c>
      <c r="F8940">
        <v>0</v>
      </c>
      <c r="G8940" t="s">
        <v>2407</v>
      </c>
      <c r="K8940">
        <v>1.20283085380771E+18</v>
      </c>
      <c r="L8940" t="s">
        <v>24329</v>
      </c>
    </row>
    <row r="8941" spans="1:12" x14ac:dyDescent="0.2">
      <c r="A8941" s="1">
        <v>43805.250092592592</v>
      </c>
      <c r="B8941" t="s">
        <v>24330</v>
      </c>
      <c r="D8941">
        <v>0</v>
      </c>
      <c r="E8941">
        <v>0</v>
      </c>
      <c r="F8941">
        <v>1</v>
      </c>
      <c r="G8941" t="s">
        <v>24331</v>
      </c>
      <c r="K8941">
        <v>1.2028300599224801E+18</v>
      </c>
      <c r="L8941" t="s">
        <v>24332</v>
      </c>
    </row>
    <row r="8942" spans="1:12" x14ac:dyDescent="0.2">
      <c r="A8942" s="1">
        <v>43805.249791666669</v>
      </c>
      <c r="B8942" t="s">
        <v>24333</v>
      </c>
      <c r="D8942">
        <v>0</v>
      </c>
      <c r="E8942">
        <v>1</v>
      </c>
      <c r="F8942">
        <v>0</v>
      </c>
      <c r="G8942" t="s">
        <v>24334</v>
      </c>
      <c r="K8942">
        <v>1.2028299530768E+18</v>
      </c>
      <c r="L8942" t="s">
        <v>24335</v>
      </c>
    </row>
    <row r="8943" spans="1:12" x14ac:dyDescent="0.2">
      <c r="A8943" s="1">
        <v>43805.243634259263</v>
      </c>
      <c r="B8943" t="s">
        <v>24336</v>
      </c>
      <c r="D8943">
        <v>2</v>
      </c>
      <c r="E8943">
        <v>7</v>
      </c>
      <c r="F8943">
        <v>13</v>
      </c>
      <c r="G8943" t="s">
        <v>24337</v>
      </c>
      <c r="K8943">
        <v>1.2028277213379599E+18</v>
      </c>
      <c r="L8943" t="s">
        <v>24338</v>
      </c>
    </row>
    <row r="8944" spans="1:12" x14ac:dyDescent="0.2">
      <c r="A8944" s="1">
        <v>43805.243078703701</v>
      </c>
      <c r="B8944" t="s">
        <v>24339</v>
      </c>
      <c r="D8944">
        <v>0</v>
      </c>
      <c r="E8944">
        <v>0</v>
      </c>
      <c r="F8944">
        <v>0</v>
      </c>
      <c r="G8944" t="s">
        <v>24340</v>
      </c>
      <c r="K8944">
        <v>1.20282751911374E+18</v>
      </c>
      <c r="L8944" t="s">
        <v>24341</v>
      </c>
    </row>
    <row r="8945" spans="1:12" x14ac:dyDescent="0.2">
      <c r="A8945" s="1">
        <v>43805.238368055558</v>
      </c>
      <c r="B8945" t="s">
        <v>24342</v>
      </c>
      <c r="D8945">
        <v>1</v>
      </c>
      <c r="E8945">
        <v>0</v>
      </c>
      <c r="F8945">
        <v>2</v>
      </c>
      <c r="G8945" t="s">
        <v>24343</v>
      </c>
      <c r="K8945">
        <v>1.20282581184752E+18</v>
      </c>
      <c r="L8945" t="s">
        <v>24344</v>
      </c>
    </row>
    <row r="8946" spans="1:12" x14ac:dyDescent="0.2">
      <c r="A8946" s="1">
        <v>43805.23778935185</v>
      </c>
      <c r="B8946" t="s">
        <v>24345</v>
      </c>
      <c r="D8946">
        <v>0</v>
      </c>
      <c r="E8946">
        <v>0</v>
      </c>
      <c r="F8946">
        <v>0</v>
      </c>
      <c r="G8946" t="s">
        <v>24346</v>
      </c>
      <c r="K8946">
        <v>1.20282560025747E+18</v>
      </c>
      <c r="L8946" t="s">
        <v>24347</v>
      </c>
    </row>
    <row r="8947" spans="1:12" x14ac:dyDescent="0.2">
      <c r="A8947" s="1">
        <v>43805.237557870372</v>
      </c>
      <c r="B8947" t="s">
        <v>24348</v>
      </c>
      <c r="D8947">
        <v>0</v>
      </c>
      <c r="E8947">
        <v>0</v>
      </c>
      <c r="F8947">
        <v>1</v>
      </c>
      <c r="G8947" t="s">
        <v>24349</v>
      </c>
      <c r="K8947">
        <v>1.2028255185943501E+18</v>
      </c>
      <c r="L8947" t="s">
        <v>24350</v>
      </c>
    </row>
    <row r="8948" spans="1:12" x14ac:dyDescent="0.2">
      <c r="A8948" s="1">
        <v>43805.235127314816</v>
      </c>
      <c r="B8948" t="s">
        <v>24351</v>
      </c>
      <c r="D8948">
        <v>0</v>
      </c>
      <c r="E8948">
        <v>0</v>
      </c>
      <c r="F8948">
        <v>0</v>
      </c>
      <c r="G8948" t="s">
        <v>24352</v>
      </c>
      <c r="K8948">
        <v>1.20282463858323E+18</v>
      </c>
      <c r="L8948" t="s">
        <v>24353</v>
      </c>
    </row>
    <row r="8949" spans="1:12" x14ac:dyDescent="0.2">
      <c r="A8949" s="1">
        <v>43805.234178240738</v>
      </c>
      <c r="B8949" t="s">
        <v>24354</v>
      </c>
      <c r="D8949">
        <v>0</v>
      </c>
      <c r="E8949">
        <v>0</v>
      </c>
      <c r="F8949">
        <v>0</v>
      </c>
      <c r="G8949" t="s">
        <v>24355</v>
      </c>
      <c r="K8949">
        <v>1.20282429115647E+18</v>
      </c>
      <c r="L8949" t="s">
        <v>24356</v>
      </c>
    </row>
    <row r="8950" spans="1:12" x14ac:dyDescent="0.2">
      <c r="A8950" s="1">
        <v>43805.233576388891</v>
      </c>
      <c r="B8950" t="s">
        <v>2389</v>
      </c>
      <c r="D8950">
        <v>60</v>
      </c>
      <c r="E8950">
        <v>122</v>
      </c>
      <c r="F8950">
        <v>64</v>
      </c>
      <c r="G8950" t="s">
        <v>24357</v>
      </c>
      <c r="K8950">
        <v>1.2028240769114199E+18</v>
      </c>
      <c r="L8950" t="s">
        <v>24358</v>
      </c>
    </row>
    <row r="8951" spans="1:12" x14ac:dyDescent="0.2">
      <c r="A8951" s="1">
        <v>43805.232511574075</v>
      </c>
      <c r="B8951" t="s">
        <v>2389</v>
      </c>
      <c r="D8951">
        <v>0</v>
      </c>
      <c r="E8951">
        <v>1</v>
      </c>
      <c r="F8951">
        <v>5</v>
      </c>
      <c r="G8951" t="s">
        <v>24359</v>
      </c>
      <c r="K8951">
        <v>1.20282369004557E+18</v>
      </c>
      <c r="L8951" t="s">
        <v>24360</v>
      </c>
    </row>
    <row r="8952" spans="1:12" x14ac:dyDescent="0.2">
      <c r="A8952" s="1">
        <v>43805.230034722219</v>
      </c>
      <c r="B8952" t="s">
        <v>1937</v>
      </c>
      <c r="D8952">
        <v>0</v>
      </c>
      <c r="E8952">
        <v>0</v>
      </c>
      <c r="F8952">
        <v>0</v>
      </c>
      <c r="G8952" t="s">
        <v>23925</v>
      </c>
      <c r="K8952">
        <v>1.2028227935088599E+18</v>
      </c>
      <c r="L8952" t="s">
        <v>24361</v>
      </c>
    </row>
    <row r="8953" spans="1:12" x14ac:dyDescent="0.2">
      <c r="A8953" s="1">
        <v>43805.227870370371</v>
      </c>
      <c r="B8953" t="s">
        <v>24362</v>
      </c>
      <c r="D8953">
        <v>0</v>
      </c>
      <c r="E8953">
        <v>0</v>
      </c>
      <c r="F8953">
        <v>0</v>
      </c>
      <c r="G8953" t="s">
        <v>24363</v>
      </c>
      <c r="I8953" t="e">
        <f>Saudi_Aramco</f>
        <v>#NAME?</v>
      </c>
      <c r="K8953">
        <v>1.20282200540333E+18</v>
      </c>
      <c r="L8953" t="s">
        <v>24364</v>
      </c>
    </row>
    <row r="8954" spans="1:12" x14ac:dyDescent="0.2">
      <c r="A8954" s="1">
        <v>43805.227511574078</v>
      </c>
      <c r="B8954" t="s">
        <v>24365</v>
      </c>
      <c r="D8954">
        <v>0</v>
      </c>
      <c r="E8954">
        <v>0</v>
      </c>
      <c r="F8954">
        <v>0</v>
      </c>
      <c r="G8954" t="s">
        <v>24366</v>
      </c>
      <c r="K8954">
        <v>1.2028218784165901E+18</v>
      </c>
      <c r="L8954" t="s">
        <v>24367</v>
      </c>
    </row>
    <row r="8955" spans="1:12" x14ac:dyDescent="0.2">
      <c r="A8955" s="1">
        <v>43805.22724537037</v>
      </c>
      <c r="B8955" t="s">
        <v>24368</v>
      </c>
      <c r="D8955">
        <v>0</v>
      </c>
      <c r="E8955">
        <v>1</v>
      </c>
      <c r="F8955">
        <v>1</v>
      </c>
      <c r="G8955" t="s">
        <v>2407</v>
      </c>
      <c r="K8955">
        <v>1.2028217818133801E+18</v>
      </c>
      <c r="L8955" t="s">
        <v>24369</v>
      </c>
    </row>
    <row r="8956" spans="1:12" x14ac:dyDescent="0.2">
      <c r="A8956" s="1">
        <v>43805.226550925923</v>
      </c>
      <c r="B8956" t="s">
        <v>24370</v>
      </c>
      <c r="D8956">
        <v>0</v>
      </c>
      <c r="E8956">
        <v>0</v>
      </c>
      <c r="F8956">
        <v>2</v>
      </c>
      <c r="G8956" t="s">
        <v>24371</v>
      </c>
      <c r="K8956">
        <v>1.20282153015934E+18</v>
      </c>
      <c r="L8956" t="s">
        <v>24372</v>
      </c>
    </row>
    <row r="8957" spans="1:12" x14ac:dyDescent="0.2">
      <c r="A8957" s="1">
        <v>43805.225162037037</v>
      </c>
      <c r="B8957" t="s">
        <v>5843</v>
      </c>
      <c r="D8957">
        <v>0</v>
      </c>
      <c r="E8957">
        <v>0</v>
      </c>
      <c r="F8957">
        <v>0</v>
      </c>
      <c r="G8957" t="s">
        <v>24373</v>
      </c>
      <c r="K8957">
        <v>1.2028210260333499E+18</v>
      </c>
      <c r="L8957" t="s">
        <v>24374</v>
      </c>
    </row>
    <row r="8958" spans="1:12" x14ac:dyDescent="0.2">
      <c r="A8958" s="1">
        <v>43805.22515046296</v>
      </c>
      <c r="B8958" t="s">
        <v>2345</v>
      </c>
      <c r="C8958" t="s">
        <v>24375</v>
      </c>
      <c r="D8958">
        <v>0</v>
      </c>
      <c r="E8958">
        <v>1</v>
      </c>
      <c r="F8958">
        <v>3</v>
      </c>
      <c r="G8958" t="s">
        <v>24376</v>
      </c>
      <c r="K8958">
        <v>1.20282102250174E+18</v>
      </c>
      <c r="L8958" t="s">
        <v>24377</v>
      </c>
    </row>
    <row r="8959" spans="1:12" x14ac:dyDescent="0.2">
      <c r="A8959" s="1">
        <v>43805.224641203706</v>
      </c>
      <c r="B8959" t="s">
        <v>24378</v>
      </c>
      <c r="D8959">
        <v>0</v>
      </c>
      <c r="E8959">
        <v>0</v>
      </c>
      <c r="F8959">
        <v>0</v>
      </c>
      <c r="G8959" t="s">
        <v>24379</v>
      </c>
      <c r="K8959">
        <v>1.20282083828797E+18</v>
      </c>
      <c r="L8959" t="s">
        <v>24380</v>
      </c>
    </row>
    <row r="8960" spans="1:12" x14ac:dyDescent="0.2">
      <c r="A8960" s="1">
        <v>43805.224224537036</v>
      </c>
      <c r="B8960" t="s">
        <v>19678</v>
      </c>
      <c r="D8960">
        <v>0</v>
      </c>
      <c r="E8960">
        <v>1</v>
      </c>
      <c r="F8960">
        <v>1</v>
      </c>
      <c r="G8960" t="s">
        <v>24381</v>
      </c>
      <c r="K8960">
        <v>1.20282068621503E+18</v>
      </c>
      <c r="L8960" t="s">
        <v>24382</v>
      </c>
    </row>
    <row r="8961" spans="1:12" x14ac:dyDescent="0.2">
      <c r="A8961" s="1">
        <v>43805.224166666667</v>
      </c>
      <c r="B8961" t="s">
        <v>24383</v>
      </c>
      <c r="D8961">
        <v>0</v>
      </c>
      <c r="E8961">
        <v>0</v>
      </c>
      <c r="F8961">
        <v>1</v>
      </c>
      <c r="G8961" t="s">
        <v>24384</v>
      </c>
      <c r="K8961">
        <v>1.2028206633435599E+18</v>
      </c>
      <c r="L8961" t="s">
        <v>24385</v>
      </c>
    </row>
    <row r="8962" spans="1:12" x14ac:dyDescent="0.2">
      <c r="A8962" s="1">
        <v>43805.221342592595</v>
      </c>
      <c r="B8962" t="s">
        <v>24386</v>
      </c>
      <c r="D8962">
        <v>0</v>
      </c>
      <c r="E8962">
        <v>0</v>
      </c>
      <c r="F8962">
        <v>0</v>
      </c>
      <c r="G8962" t="s">
        <v>24387</v>
      </c>
      <c r="K8962">
        <v>1.20281964043663E+18</v>
      </c>
      <c r="L8962" t="s">
        <v>24388</v>
      </c>
    </row>
    <row r="8963" spans="1:12" x14ac:dyDescent="0.2">
      <c r="A8963" s="1">
        <v>43805.221134259256</v>
      </c>
      <c r="B8963" t="s">
        <v>24389</v>
      </c>
      <c r="D8963">
        <v>1</v>
      </c>
      <c r="E8963">
        <v>0</v>
      </c>
      <c r="F8963">
        <v>0</v>
      </c>
      <c r="G8963" t="s">
        <v>24390</v>
      </c>
      <c r="K8963">
        <v>1.2028195645994601E+18</v>
      </c>
      <c r="L8963" t="s">
        <v>24391</v>
      </c>
    </row>
    <row r="8964" spans="1:12" x14ac:dyDescent="0.2">
      <c r="A8964" s="1">
        <v>43805.220173611109</v>
      </c>
      <c r="B8964" t="s">
        <v>24392</v>
      </c>
      <c r="D8964">
        <v>0</v>
      </c>
      <c r="E8964">
        <v>0</v>
      </c>
      <c r="F8964">
        <v>0</v>
      </c>
      <c r="G8964" t="s">
        <v>24393</v>
      </c>
      <c r="K8964">
        <v>1.2028192162877E+18</v>
      </c>
      <c r="L8964" t="s">
        <v>24394</v>
      </c>
    </row>
    <row r="8965" spans="1:12" x14ac:dyDescent="0.2">
      <c r="A8965" s="1">
        <v>43805.218356481484</v>
      </c>
      <c r="B8965" t="s">
        <v>24395</v>
      </c>
      <c r="D8965">
        <v>0</v>
      </c>
      <c r="E8965">
        <v>0</v>
      </c>
      <c r="F8965">
        <v>0</v>
      </c>
      <c r="G8965" t="s">
        <v>24396</v>
      </c>
      <c r="K8965">
        <v>1.2028185587759601E+18</v>
      </c>
      <c r="L8965" t="s">
        <v>24397</v>
      </c>
    </row>
    <row r="8966" spans="1:12" x14ac:dyDescent="0.2">
      <c r="A8966" s="1">
        <v>43805.21733796296</v>
      </c>
      <c r="B8966" t="s">
        <v>24398</v>
      </c>
      <c r="D8966">
        <v>0</v>
      </c>
      <c r="E8966">
        <v>0</v>
      </c>
      <c r="F8966">
        <v>0</v>
      </c>
      <c r="G8966" t="s">
        <v>24399</v>
      </c>
      <c r="K8966">
        <v>1.2028181921393201E+18</v>
      </c>
      <c r="L8966" t="s">
        <v>24400</v>
      </c>
    </row>
    <row r="8967" spans="1:12" x14ac:dyDescent="0.2">
      <c r="A8967" s="1">
        <v>43805.216979166667</v>
      </c>
      <c r="B8967" t="s">
        <v>24401</v>
      </c>
      <c r="C8967" t="s">
        <v>24402</v>
      </c>
      <c r="D8967">
        <v>0</v>
      </c>
      <c r="E8967">
        <v>0</v>
      </c>
      <c r="F8967">
        <v>0</v>
      </c>
      <c r="G8967" t="s">
        <v>24403</v>
      </c>
      <c r="K8967">
        <v>1.2028180606520901E+18</v>
      </c>
      <c r="L8967" t="s">
        <v>24404</v>
      </c>
    </row>
    <row r="8968" spans="1:12" x14ac:dyDescent="0.2">
      <c r="A8968" s="1">
        <v>43805.21665509259</v>
      </c>
      <c r="B8968" t="s">
        <v>24405</v>
      </c>
      <c r="D8968">
        <v>0</v>
      </c>
      <c r="E8968">
        <v>0</v>
      </c>
      <c r="F8968">
        <v>0</v>
      </c>
      <c r="G8968" t="s">
        <v>2407</v>
      </c>
      <c r="K8968">
        <v>1.20281794139539E+18</v>
      </c>
      <c r="L8968" t="s">
        <v>24406</v>
      </c>
    </row>
    <row r="8969" spans="1:12" x14ac:dyDescent="0.2">
      <c r="A8969" s="1">
        <v>43805.214849537035</v>
      </c>
      <c r="B8969" t="s">
        <v>2389</v>
      </c>
      <c r="D8969">
        <v>73</v>
      </c>
      <c r="E8969">
        <v>168</v>
      </c>
      <c r="F8969">
        <v>97</v>
      </c>
      <c r="G8969" t="s">
        <v>24407</v>
      </c>
      <c r="K8969">
        <v>1.2028172879773901E+18</v>
      </c>
      <c r="L8969" t="s">
        <v>24408</v>
      </c>
    </row>
    <row r="8970" spans="1:12" x14ac:dyDescent="0.2">
      <c r="A8970" s="1">
        <v>43805.212997685187</v>
      </c>
      <c r="B8970" t="s">
        <v>24409</v>
      </c>
      <c r="C8970" t="s">
        <v>750</v>
      </c>
      <c r="D8970">
        <v>0</v>
      </c>
      <c r="E8970">
        <v>1</v>
      </c>
      <c r="F8970">
        <v>0</v>
      </c>
      <c r="G8970" t="s">
        <v>24410</v>
      </c>
      <c r="K8970">
        <v>1.2028166179246999E+18</v>
      </c>
      <c r="L8970" t="s">
        <v>24411</v>
      </c>
    </row>
    <row r="8971" spans="1:12" x14ac:dyDescent="0.2">
      <c r="A8971" s="1">
        <v>43805.211377314816</v>
      </c>
      <c r="B8971" t="s">
        <v>24412</v>
      </c>
      <c r="D8971">
        <v>0</v>
      </c>
      <c r="E8971">
        <v>0</v>
      </c>
      <c r="F8971">
        <v>0</v>
      </c>
      <c r="G8971" t="s">
        <v>24413</v>
      </c>
      <c r="K8971">
        <v>1.2028160317581199E+18</v>
      </c>
      <c r="L8971" t="s">
        <v>24414</v>
      </c>
    </row>
    <row r="8972" spans="1:12" x14ac:dyDescent="0.2">
      <c r="A8972" s="1">
        <v>43805.210474537038</v>
      </c>
      <c r="B8972" t="s">
        <v>24415</v>
      </c>
      <c r="D8972">
        <v>0</v>
      </c>
      <c r="E8972">
        <v>0</v>
      </c>
      <c r="F8972">
        <v>1</v>
      </c>
      <c r="G8972" t="s">
        <v>24416</v>
      </c>
      <c r="K8972">
        <v>1.2028157009701601E+18</v>
      </c>
      <c r="L8972" t="s">
        <v>24417</v>
      </c>
    </row>
    <row r="8973" spans="1:12" x14ac:dyDescent="0.2">
      <c r="A8973" s="1">
        <v>43805.210092592592</v>
      </c>
      <c r="B8973" t="s">
        <v>24370</v>
      </c>
      <c r="D8973">
        <v>0</v>
      </c>
      <c r="E8973">
        <v>1</v>
      </c>
      <c r="F8973">
        <v>1</v>
      </c>
      <c r="G8973" t="s">
        <v>24371</v>
      </c>
      <c r="K8973">
        <v>1.2028155638541599E+18</v>
      </c>
      <c r="L8973" t="s">
        <v>24418</v>
      </c>
    </row>
    <row r="8974" spans="1:12" x14ac:dyDescent="0.2">
      <c r="A8974" s="1">
        <v>43805.207476851851</v>
      </c>
      <c r="B8974" t="s">
        <v>24419</v>
      </c>
      <c r="D8974">
        <v>0</v>
      </c>
      <c r="E8974">
        <v>0</v>
      </c>
      <c r="F8974">
        <v>0</v>
      </c>
      <c r="G8974" t="s">
        <v>24420</v>
      </c>
      <c r="K8974">
        <v>1.2028146161092301E+18</v>
      </c>
      <c r="L8974" t="s">
        <v>24421</v>
      </c>
    </row>
    <row r="8975" spans="1:12" x14ac:dyDescent="0.2">
      <c r="A8975" s="1">
        <v>43805.20412037037</v>
      </c>
      <c r="B8975" t="s">
        <v>24422</v>
      </c>
      <c r="D8975">
        <v>0</v>
      </c>
      <c r="E8975">
        <v>0</v>
      </c>
      <c r="F8975">
        <v>1</v>
      </c>
      <c r="G8975" t="s">
        <v>24423</v>
      </c>
      <c r="K8975">
        <v>1.2028134014304699E+18</v>
      </c>
      <c r="L8975" t="s">
        <v>24424</v>
      </c>
    </row>
    <row r="8976" spans="1:12" x14ac:dyDescent="0.2">
      <c r="A8976" s="1">
        <v>43805.203946759262</v>
      </c>
      <c r="B8976" t="s">
        <v>24425</v>
      </c>
      <c r="D8976">
        <v>0</v>
      </c>
      <c r="E8976">
        <v>0</v>
      </c>
      <c r="F8976">
        <v>0</v>
      </c>
      <c r="G8976" t="s">
        <v>24426</v>
      </c>
      <c r="K8976">
        <v>1.2028133377567401E+18</v>
      </c>
      <c r="L8976" t="s">
        <v>24427</v>
      </c>
    </row>
    <row r="8977" spans="1:12" x14ac:dyDescent="0.2">
      <c r="A8977" s="1">
        <v>43805.202893518515</v>
      </c>
      <c r="B8977" t="s">
        <v>24428</v>
      </c>
      <c r="C8977" t="s">
        <v>24429</v>
      </c>
      <c r="D8977">
        <v>0</v>
      </c>
      <c r="E8977">
        <v>0</v>
      </c>
      <c r="F8977">
        <v>2</v>
      </c>
      <c r="G8977" t="s">
        <v>24430</v>
      </c>
      <c r="K8977">
        <v>1.20281295568079E+18</v>
      </c>
      <c r="L8977" t="s">
        <v>24431</v>
      </c>
    </row>
    <row r="8978" spans="1:12" x14ac:dyDescent="0.2">
      <c r="A8978" s="1">
        <v>43805.200671296298</v>
      </c>
      <c r="B8978" t="s">
        <v>24432</v>
      </c>
      <c r="D8978">
        <v>0</v>
      </c>
      <c r="E8978">
        <v>0</v>
      </c>
      <c r="F8978">
        <v>0</v>
      </c>
      <c r="G8978" t="s">
        <v>24433</v>
      </c>
      <c r="K8978">
        <v>1.2028121496823099E+18</v>
      </c>
      <c r="L8978" t="s">
        <v>24434</v>
      </c>
    </row>
    <row r="8979" spans="1:12" x14ac:dyDescent="0.2">
      <c r="A8979" s="1">
        <v>43805.197557870371</v>
      </c>
      <c r="B8979" t="s">
        <v>24435</v>
      </c>
      <c r="D8979">
        <v>0</v>
      </c>
      <c r="E8979">
        <v>0</v>
      </c>
      <c r="F8979">
        <v>0</v>
      </c>
      <c r="G8979" t="s">
        <v>24436</v>
      </c>
      <c r="K8979">
        <v>1.2028110211082399E+18</v>
      </c>
      <c r="L8979" t="s">
        <v>24437</v>
      </c>
    </row>
    <row r="8980" spans="1:12" x14ac:dyDescent="0.2">
      <c r="A8980" s="1">
        <v>43805.195625</v>
      </c>
      <c r="B8980" t="s">
        <v>24438</v>
      </c>
      <c r="D8980">
        <v>0</v>
      </c>
      <c r="E8980">
        <v>0</v>
      </c>
      <c r="F8980">
        <v>0</v>
      </c>
      <c r="G8980" t="s">
        <v>24439</v>
      </c>
      <c r="K8980">
        <v>1.2028103200514801E+18</v>
      </c>
      <c r="L8980" t="s">
        <v>24440</v>
      </c>
    </row>
    <row r="8981" spans="1:12" x14ac:dyDescent="0.2">
      <c r="A8981" s="1">
        <v>43805.195509259262</v>
      </c>
      <c r="B8981" t="s">
        <v>24438</v>
      </c>
      <c r="D8981">
        <v>0</v>
      </c>
      <c r="E8981">
        <v>0</v>
      </c>
      <c r="F8981">
        <v>0</v>
      </c>
      <c r="G8981" t="s">
        <v>24441</v>
      </c>
      <c r="K8981">
        <v>1.2028102780077801E+18</v>
      </c>
      <c r="L8981" t="s">
        <v>24442</v>
      </c>
    </row>
    <row r="8982" spans="1:12" x14ac:dyDescent="0.2">
      <c r="A8982" s="1">
        <v>43805.195381944446</v>
      </c>
      <c r="B8982" t="s">
        <v>24438</v>
      </c>
      <c r="D8982">
        <v>0</v>
      </c>
      <c r="E8982">
        <v>0</v>
      </c>
      <c r="F8982">
        <v>0</v>
      </c>
      <c r="G8982" t="s">
        <v>24443</v>
      </c>
      <c r="K8982">
        <v>1.2028102352845299E+18</v>
      </c>
      <c r="L8982" t="s">
        <v>24444</v>
      </c>
    </row>
    <row r="8983" spans="1:12" x14ac:dyDescent="0.2">
      <c r="A8983" s="1">
        <v>43805.194965277777</v>
      </c>
      <c r="B8983" t="s">
        <v>24445</v>
      </c>
      <c r="D8983">
        <v>1</v>
      </c>
      <c r="E8983">
        <v>0</v>
      </c>
      <c r="F8983">
        <v>1</v>
      </c>
      <c r="G8983" t="s">
        <v>24446</v>
      </c>
      <c r="K8983">
        <v>1.20281008125709E+18</v>
      </c>
      <c r="L8983" t="s">
        <v>24447</v>
      </c>
    </row>
    <row r="8984" spans="1:12" x14ac:dyDescent="0.2">
      <c r="A8984" s="1">
        <v>43805.194930555554</v>
      </c>
      <c r="B8984" t="s">
        <v>24448</v>
      </c>
      <c r="D8984">
        <v>0</v>
      </c>
      <c r="E8984">
        <v>0</v>
      </c>
      <c r="F8984">
        <v>2</v>
      </c>
      <c r="G8984" t="s">
        <v>24449</v>
      </c>
      <c r="K8984">
        <v>1.2028100682464399E+18</v>
      </c>
      <c r="L8984" t="s">
        <v>24450</v>
      </c>
    </row>
    <row r="8985" spans="1:12" x14ac:dyDescent="0.2">
      <c r="A8985" s="1">
        <v>43805.194895833331</v>
      </c>
      <c r="B8985" t="s">
        <v>24451</v>
      </c>
      <c r="D8985">
        <v>0</v>
      </c>
      <c r="E8985">
        <v>0</v>
      </c>
      <c r="F8985">
        <v>1</v>
      </c>
      <c r="G8985" t="s">
        <v>24452</v>
      </c>
      <c r="K8985">
        <v>1.2028100572237399E+18</v>
      </c>
      <c r="L8985" t="s">
        <v>24453</v>
      </c>
    </row>
    <row r="8986" spans="1:12" x14ac:dyDescent="0.2">
      <c r="A8986" s="1">
        <v>43805.194849537038</v>
      </c>
      <c r="B8986" t="s">
        <v>641</v>
      </c>
      <c r="D8986">
        <v>2</v>
      </c>
      <c r="E8986">
        <v>10</v>
      </c>
      <c r="F8986">
        <v>10</v>
      </c>
      <c r="G8986" t="s">
        <v>23925</v>
      </c>
      <c r="K8986">
        <v>1.2028100387184699E+18</v>
      </c>
      <c r="L8986" t="s">
        <v>24454</v>
      </c>
    </row>
    <row r="8987" spans="1:12" x14ac:dyDescent="0.2">
      <c r="A8987" s="1">
        <v>43805.194178240738</v>
      </c>
      <c r="B8987" t="s">
        <v>24455</v>
      </c>
      <c r="D8987">
        <v>1</v>
      </c>
      <c r="E8987">
        <v>0</v>
      </c>
      <c r="F8987">
        <v>0</v>
      </c>
      <c r="G8987" t="s">
        <v>24456</v>
      </c>
      <c r="K8987">
        <v>1.20280979796962E+18</v>
      </c>
      <c r="L8987" t="s">
        <v>24457</v>
      </c>
    </row>
    <row r="8988" spans="1:12" x14ac:dyDescent="0.2">
      <c r="A8988" s="1">
        <v>43805.193854166668</v>
      </c>
      <c r="B8988" t="s">
        <v>24458</v>
      </c>
      <c r="D8988">
        <v>0</v>
      </c>
      <c r="E8988">
        <v>0</v>
      </c>
      <c r="F8988">
        <v>1</v>
      </c>
      <c r="G8988" t="s">
        <v>24459</v>
      </c>
      <c r="K8988">
        <v>1.2028096807388201E+18</v>
      </c>
      <c r="L8988" t="s">
        <v>24460</v>
      </c>
    </row>
    <row r="8989" spans="1:12" x14ac:dyDescent="0.2">
      <c r="A8989" s="1">
        <v>43805.193090277775</v>
      </c>
      <c r="B8989" t="s">
        <v>24461</v>
      </c>
      <c r="D8989">
        <v>0</v>
      </c>
      <c r="E8989">
        <v>2</v>
      </c>
      <c r="F8989">
        <v>1</v>
      </c>
      <c r="G8989" t="s">
        <v>24462</v>
      </c>
      <c r="I8989" t="e">
        <f>sattam_al_saud</f>
        <v>#NAME?</v>
      </c>
      <c r="K8989">
        <v>1.2028094015198001E+18</v>
      </c>
      <c r="L8989" t="s">
        <v>24463</v>
      </c>
    </row>
    <row r="8990" spans="1:12" x14ac:dyDescent="0.2">
      <c r="A8990" s="1">
        <v>43805.192731481482</v>
      </c>
      <c r="B8990" t="s">
        <v>24464</v>
      </c>
      <c r="D8990">
        <v>0</v>
      </c>
      <c r="E8990">
        <v>0</v>
      </c>
      <c r="F8990">
        <v>0</v>
      </c>
      <c r="G8990" t="s">
        <v>24465</v>
      </c>
      <c r="K8990">
        <v>1.2028092729895501E+18</v>
      </c>
      <c r="L8990" t="s">
        <v>24466</v>
      </c>
    </row>
    <row r="8991" spans="1:12" x14ac:dyDescent="0.2">
      <c r="A8991" s="1">
        <v>43805.192083333335</v>
      </c>
      <c r="B8991" t="s">
        <v>24467</v>
      </c>
      <c r="D8991">
        <v>0</v>
      </c>
      <c r="E8991">
        <v>0</v>
      </c>
      <c r="F8991">
        <v>0</v>
      </c>
      <c r="G8991" t="s">
        <v>24468</v>
      </c>
      <c r="K8991">
        <v>1.2028090376681201E+18</v>
      </c>
      <c r="L8991" t="s">
        <v>24469</v>
      </c>
    </row>
    <row r="8992" spans="1:12" x14ac:dyDescent="0.2">
      <c r="A8992" s="1">
        <v>43805.191793981481</v>
      </c>
      <c r="B8992" t="s">
        <v>17112</v>
      </c>
      <c r="C8992" t="s">
        <v>17112</v>
      </c>
      <c r="D8992">
        <v>2</v>
      </c>
      <c r="E8992">
        <v>0</v>
      </c>
      <c r="F8992">
        <v>2</v>
      </c>
      <c r="G8992" t="s">
        <v>24470</v>
      </c>
      <c r="K8992">
        <v>1.2028089328776801E+18</v>
      </c>
      <c r="L8992" t="s">
        <v>24471</v>
      </c>
    </row>
    <row r="8993" spans="1:12" x14ac:dyDescent="0.2">
      <c r="A8993" s="1">
        <v>43805.19153935185</v>
      </c>
      <c r="B8993" t="s">
        <v>24472</v>
      </c>
      <c r="D8993">
        <v>0</v>
      </c>
      <c r="E8993">
        <v>0</v>
      </c>
      <c r="F8993">
        <v>1</v>
      </c>
      <c r="G8993" t="s">
        <v>24473</v>
      </c>
      <c r="K8993">
        <v>1.20280884102658E+18</v>
      </c>
      <c r="L8993" t="s">
        <v>24474</v>
      </c>
    </row>
    <row r="8994" spans="1:12" x14ac:dyDescent="0.2">
      <c r="A8994" s="1">
        <v>43805.190486111111</v>
      </c>
      <c r="B8994" t="s">
        <v>24475</v>
      </c>
      <c r="D8994">
        <v>2</v>
      </c>
      <c r="E8994">
        <v>0</v>
      </c>
      <c r="F8994">
        <v>0</v>
      </c>
      <c r="G8994" t="s">
        <v>24476</v>
      </c>
      <c r="K8994">
        <v>1.20280845879971E+18</v>
      </c>
      <c r="L8994" t="s">
        <v>24477</v>
      </c>
    </row>
    <row r="8995" spans="1:12" x14ac:dyDescent="0.2">
      <c r="A8995" s="1">
        <v>43805.185706018521</v>
      </c>
      <c r="B8995" t="s">
        <v>24478</v>
      </c>
      <c r="D8995">
        <v>0</v>
      </c>
      <c r="E8995">
        <v>1</v>
      </c>
      <c r="F8995">
        <v>1</v>
      </c>
      <c r="G8995" t="s">
        <v>24479</v>
      </c>
      <c r="K8995">
        <v>1.20280672768882E+18</v>
      </c>
      <c r="L8995" t="s">
        <v>24480</v>
      </c>
    </row>
    <row r="8996" spans="1:12" x14ac:dyDescent="0.2">
      <c r="A8996" s="1">
        <v>43805.18546296296</v>
      </c>
      <c r="B8996" t="s">
        <v>10663</v>
      </c>
      <c r="D8996">
        <v>1</v>
      </c>
      <c r="E8996">
        <v>0</v>
      </c>
      <c r="F8996">
        <v>0</v>
      </c>
      <c r="G8996" t="s">
        <v>24481</v>
      </c>
      <c r="K8996">
        <v>1.20280663920991E+18</v>
      </c>
      <c r="L8996" t="s">
        <v>24482</v>
      </c>
    </row>
    <row r="8997" spans="1:12" x14ac:dyDescent="0.2">
      <c r="A8997" s="1">
        <v>43805.185335648152</v>
      </c>
      <c r="B8997" t="s">
        <v>24483</v>
      </c>
      <c r="D8997">
        <v>0</v>
      </c>
      <c r="E8997">
        <v>0</v>
      </c>
      <c r="F8997">
        <v>0</v>
      </c>
      <c r="G8997" t="s">
        <v>24484</v>
      </c>
      <c r="J8997" t="s">
        <v>24485</v>
      </c>
      <c r="K8997">
        <v>1.2028065942427699E+18</v>
      </c>
      <c r="L8997" t="s">
        <v>24486</v>
      </c>
    </row>
    <row r="8998" spans="1:12" x14ac:dyDescent="0.2">
      <c r="A8998" s="1">
        <v>43805.183877314812</v>
      </c>
      <c r="B8998" t="s">
        <v>24487</v>
      </c>
      <c r="D8998">
        <v>0</v>
      </c>
      <c r="E8998">
        <v>2</v>
      </c>
      <c r="F8998">
        <v>4</v>
      </c>
      <c r="G8998" t="s">
        <v>24488</v>
      </c>
      <c r="K8998">
        <v>1.2028060652068301E+18</v>
      </c>
      <c r="L8998" t="s">
        <v>24489</v>
      </c>
    </row>
    <row r="8999" spans="1:12" x14ac:dyDescent="0.2">
      <c r="A8999" s="1">
        <v>43805.182372685187</v>
      </c>
      <c r="B8999" t="s">
        <v>24490</v>
      </c>
      <c r="D8999">
        <v>0</v>
      </c>
      <c r="E8999">
        <v>0</v>
      </c>
      <c r="F8999">
        <v>0</v>
      </c>
      <c r="G8999" t="s">
        <v>24491</v>
      </c>
      <c r="K8999">
        <v>1.2028055178795599E+18</v>
      </c>
      <c r="L8999" t="s">
        <v>24492</v>
      </c>
    </row>
    <row r="9000" spans="1:12" x14ac:dyDescent="0.2">
      <c r="A9000" s="1">
        <v>43805.182256944441</v>
      </c>
      <c r="B9000" t="s">
        <v>24493</v>
      </c>
      <c r="D9000">
        <v>2</v>
      </c>
      <c r="E9000">
        <v>0</v>
      </c>
      <c r="F9000">
        <v>0</v>
      </c>
      <c r="G9000" t="s">
        <v>24494</v>
      </c>
      <c r="K9000">
        <v>1.20280547693053E+18</v>
      </c>
      <c r="L9000" t="s">
        <v>24495</v>
      </c>
    </row>
    <row r="9001" spans="1:12" x14ac:dyDescent="0.2">
      <c r="A9001" s="1">
        <v>43805.182233796295</v>
      </c>
      <c r="B9001" t="s">
        <v>24496</v>
      </c>
      <c r="D9001">
        <v>1</v>
      </c>
      <c r="E9001">
        <v>5</v>
      </c>
      <c r="F9001">
        <v>3</v>
      </c>
      <c r="G9001" t="s">
        <v>24497</v>
      </c>
      <c r="K9001">
        <v>1.20280546930529E+18</v>
      </c>
      <c r="L9001" t="s">
        <v>24498</v>
      </c>
    </row>
    <row r="9002" spans="1:12" x14ac:dyDescent="0.2">
      <c r="A9002" s="1">
        <v>43805.181041666663</v>
      </c>
      <c r="B9002" t="s">
        <v>24499</v>
      </c>
      <c r="D9002">
        <v>0</v>
      </c>
      <c r="E9002">
        <v>0</v>
      </c>
      <c r="F9002">
        <v>0</v>
      </c>
      <c r="G9002" t="s">
        <v>24500</v>
      </c>
      <c r="K9002">
        <v>1.2028050369061499E+18</v>
      </c>
      <c r="L9002" t="s">
        <v>24501</v>
      </c>
    </row>
    <row r="9003" spans="1:12" x14ac:dyDescent="0.2">
      <c r="A9003" s="1">
        <v>43805.179201388892</v>
      </c>
      <c r="B9003" t="s">
        <v>24502</v>
      </c>
      <c r="D9003">
        <v>0</v>
      </c>
      <c r="E9003">
        <v>0</v>
      </c>
      <c r="F9003">
        <v>4</v>
      </c>
      <c r="G9003" t="s">
        <v>24503</v>
      </c>
      <c r="K9003">
        <v>1.20280437170206E+18</v>
      </c>
      <c r="L9003" t="s">
        <v>24504</v>
      </c>
    </row>
    <row r="9004" spans="1:12" x14ac:dyDescent="0.2">
      <c r="A9004" s="1">
        <v>43805.176006944443</v>
      </c>
      <c r="B9004" t="s">
        <v>24505</v>
      </c>
      <c r="D9004">
        <v>0</v>
      </c>
      <c r="E9004">
        <v>0</v>
      </c>
      <c r="F9004">
        <v>0</v>
      </c>
      <c r="G9004" t="s">
        <v>2407</v>
      </c>
      <c r="K9004">
        <v>1.20280321315984E+18</v>
      </c>
      <c r="L9004" t="s">
        <v>24506</v>
      </c>
    </row>
    <row r="9005" spans="1:12" x14ac:dyDescent="0.2">
      <c r="A9005" s="1">
        <v>43805.175694444442</v>
      </c>
      <c r="B9005" t="s">
        <v>24507</v>
      </c>
      <c r="D9005">
        <v>0</v>
      </c>
      <c r="E9005">
        <v>0</v>
      </c>
      <c r="F9005">
        <v>1</v>
      </c>
      <c r="G9005" t="s">
        <v>24508</v>
      </c>
      <c r="K9005">
        <v>1.2028031011216E+18</v>
      </c>
      <c r="L9005" t="s">
        <v>24509</v>
      </c>
    </row>
    <row r="9006" spans="1:12" x14ac:dyDescent="0.2">
      <c r="A9006" s="1">
        <v>43805.175196759257</v>
      </c>
      <c r="B9006" t="s">
        <v>24510</v>
      </c>
      <c r="D9006">
        <v>0</v>
      </c>
      <c r="E9006">
        <v>0</v>
      </c>
      <c r="F9006">
        <v>1</v>
      </c>
      <c r="G9006" t="s">
        <v>24511</v>
      </c>
      <c r="K9006">
        <v>1.20280291855615E+18</v>
      </c>
      <c r="L9006" t="s">
        <v>24512</v>
      </c>
    </row>
    <row r="9007" spans="1:12" x14ac:dyDescent="0.2">
      <c r="A9007" s="1">
        <v>43805.173645833333</v>
      </c>
      <c r="B9007" t="s">
        <v>24513</v>
      </c>
      <c r="D9007">
        <v>0</v>
      </c>
      <c r="E9007">
        <v>0</v>
      </c>
      <c r="F9007">
        <v>0</v>
      </c>
      <c r="G9007" t="s">
        <v>24514</v>
      </c>
      <c r="K9007">
        <v>1.2028023580334899E+18</v>
      </c>
      <c r="L9007" t="s">
        <v>24515</v>
      </c>
    </row>
    <row r="9008" spans="1:12" x14ac:dyDescent="0.2">
      <c r="A9008" s="1">
        <v>43805.17328703704</v>
      </c>
      <c r="B9008" t="s">
        <v>24516</v>
      </c>
      <c r="D9008">
        <v>1</v>
      </c>
      <c r="E9008">
        <v>0</v>
      </c>
      <c r="F9008">
        <v>0</v>
      </c>
      <c r="G9008" t="s">
        <v>24517</v>
      </c>
      <c r="K9008">
        <v>1.20280222642047E+18</v>
      </c>
      <c r="L9008" t="s">
        <v>24518</v>
      </c>
    </row>
    <row r="9009" spans="1:12" x14ac:dyDescent="0.2">
      <c r="A9009" s="1">
        <v>43805.172743055555</v>
      </c>
      <c r="B9009" t="s">
        <v>24519</v>
      </c>
      <c r="C9009" t="s">
        <v>24520</v>
      </c>
      <c r="D9009">
        <v>0</v>
      </c>
      <c r="E9009">
        <v>0</v>
      </c>
      <c r="F9009">
        <v>0</v>
      </c>
      <c r="G9009" t="s">
        <v>24521</v>
      </c>
      <c r="K9009">
        <v>1.2028020295188101E+18</v>
      </c>
      <c r="L9009" t="s">
        <v>24522</v>
      </c>
    </row>
    <row r="9010" spans="1:12" x14ac:dyDescent="0.2">
      <c r="A9010" s="1">
        <v>43805.171678240738</v>
      </c>
      <c r="B9010" t="s">
        <v>24523</v>
      </c>
      <c r="D9010">
        <v>0</v>
      </c>
      <c r="E9010">
        <v>1</v>
      </c>
      <c r="F9010">
        <v>0</v>
      </c>
      <c r="G9010" t="s">
        <v>24524</v>
      </c>
      <c r="K9010">
        <v>1.2028016447417999E+18</v>
      </c>
      <c r="L9010" t="s">
        <v>24525</v>
      </c>
    </row>
    <row r="9011" spans="1:12" x14ac:dyDescent="0.2">
      <c r="A9011" s="1">
        <v>43805.171400462961</v>
      </c>
      <c r="B9011" t="s">
        <v>24526</v>
      </c>
      <c r="C9011" t="s">
        <v>24527</v>
      </c>
      <c r="D9011">
        <v>0</v>
      </c>
      <c r="E9011">
        <v>0</v>
      </c>
      <c r="F9011">
        <v>0</v>
      </c>
      <c r="G9011" t="s">
        <v>24528</v>
      </c>
      <c r="K9011">
        <v>1.2028015442546701E+18</v>
      </c>
      <c r="L9011" t="s">
        <v>24529</v>
      </c>
    </row>
    <row r="9012" spans="1:12" x14ac:dyDescent="0.2">
      <c r="A9012" s="1">
        <v>43805.171388888892</v>
      </c>
      <c r="B9012" t="s">
        <v>24530</v>
      </c>
      <c r="D9012">
        <v>0</v>
      </c>
      <c r="E9012">
        <v>0</v>
      </c>
      <c r="F9012">
        <v>0</v>
      </c>
      <c r="G9012" t="s">
        <v>24531</v>
      </c>
      <c r="K9012">
        <v>1.2028015405971899E+18</v>
      </c>
      <c r="L9012" t="s">
        <v>24532</v>
      </c>
    </row>
    <row r="9013" spans="1:12" x14ac:dyDescent="0.2">
      <c r="A9013" s="1">
        <v>43805.171296296299</v>
      </c>
      <c r="B9013" t="s">
        <v>24533</v>
      </c>
      <c r="D9013">
        <v>1</v>
      </c>
      <c r="E9013">
        <v>0</v>
      </c>
      <c r="F9013">
        <v>1</v>
      </c>
      <c r="G9013" t="s">
        <v>24534</v>
      </c>
      <c r="K9013">
        <v>1.20280150580544E+18</v>
      </c>
      <c r="L9013" t="s">
        <v>24535</v>
      </c>
    </row>
    <row r="9014" spans="1:12" x14ac:dyDescent="0.2">
      <c r="A9014" s="1">
        <v>43805.171134259261</v>
      </c>
      <c r="B9014" t="s">
        <v>24536</v>
      </c>
      <c r="D9014">
        <v>0</v>
      </c>
      <c r="E9014">
        <v>0</v>
      </c>
      <c r="F9014">
        <v>0</v>
      </c>
      <c r="G9014" t="s">
        <v>24537</v>
      </c>
      <c r="K9014">
        <v>1.20280144695517E+18</v>
      </c>
      <c r="L9014" t="s">
        <v>24538</v>
      </c>
    </row>
    <row r="9015" spans="1:12" x14ac:dyDescent="0.2">
      <c r="A9015" s="1">
        <v>43805.170810185184</v>
      </c>
      <c r="B9015" t="s">
        <v>23425</v>
      </c>
      <c r="D9015">
        <v>0</v>
      </c>
      <c r="E9015">
        <v>0</v>
      </c>
      <c r="F9015">
        <v>0</v>
      </c>
      <c r="G9015" t="s">
        <v>24539</v>
      </c>
      <c r="K9015">
        <v>1.2028013274426801E+18</v>
      </c>
      <c r="L9015" t="s">
        <v>24540</v>
      </c>
    </row>
    <row r="9016" spans="1:12" x14ac:dyDescent="0.2">
      <c r="A9016" s="1">
        <v>43805.170706018522</v>
      </c>
      <c r="B9016" t="s">
        <v>24541</v>
      </c>
      <c r="D9016">
        <v>0</v>
      </c>
      <c r="E9016">
        <v>0</v>
      </c>
      <c r="F9016">
        <v>0</v>
      </c>
      <c r="G9016" t="s">
        <v>24542</v>
      </c>
      <c r="K9016">
        <v>1.2028012913591199E+18</v>
      </c>
      <c r="L9016" t="s">
        <v>24543</v>
      </c>
    </row>
    <row r="9017" spans="1:12" x14ac:dyDescent="0.2">
      <c r="A9017" s="1">
        <v>43805.169953703706</v>
      </c>
      <c r="B9017" t="s">
        <v>24544</v>
      </c>
      <c r="D9017">
        <v>0</v>
      </c>
      <c r="E9017">
        <v>0</v>
      </c>
      <c r="F9017">
        <v>1</v>
      </c>
      <c r="G9017" t="s">
        <v>2407</v>
      </c>
      <c r="K9017">
        <v>1.20280101915294E+18</v>
      </c>
      <c r="L9017" t="s">
        <v>24545</v>
      </c>
    </row>
    <row r="9018" spans="1:12" x14ac:dyDescent="0.2">
      <c r="A9018" s="1">
        <v>43805.16847222222</v>
      </c>
      <c r="B9018" t="s">
        <v>24546</v>
      </c>
      <c r="D9018">
        <v>0</v>
      </c>
      <c r="E9018">
        <v>0</v>
      </c>
      <c r="F9018">
        <v>2</v>
      </c>
      <c r="G9018" t="s">
        <v>24547</v>
      </c>
      <c r="I9018" t="e">
        <f>Dr_tafseer</f>
        <v>#NAME?</v>
      </c>
      <c r="K9018">
        <v>1.20280048136765E+18</v>
      </c>
      <c r="L9018" t="s">
        <v>24548</v>
      </c>
    </row>
    <row r="9019" spans="1:12" x14ac:dyDescent="0.2">
      <c r="A9019" s="1">
        <v>43805.168449074074</v>
      </c>
      <c r="B9019" t="s">
        <v>24549</v>
      </c>
      <c r="D9019">
        <v>4</v>
      </c>
      <c r="E9019">
        <v>2</v>
      </c>
      <c r="F9019">
        <v>1</v>
      </c>
      <c r="G9019" t="s">
        <v>24550</v>
      </c>
      <c r="K9019">
        <v>1.2028004720311401E+18</v>
      </c>
      <c r="L9019" t="s">
        <v>24551</v>
      </c>
    </row>
    <row r="9020" spans="1:12" x14ac:dyDescent="0.2">
      <c r="A9020" s="1">
        <v>43805.168009259258</v>
      </c>
      <c r="B9020" t="s">
        <v>24552</v>
      </c>
      <c r="D9020">
        <v>0</v>
      </c>
      <c r="E9020">
        <v>0</v>
      </c>
      <c r="F9020">
        <v>0</v>
      </c>
      <c r="G9020" t="s">
        <v>24553</v>
      </c>
      <c r="K9020">
        <v>1.20280031618765E+18</v>
      </c>
      <c r="L9020" t="s">
        <v>24554</v>
      </c>
    </row>
    <row r="9021" spans="1:12" x14ac:dyDescent="0.2">
      <c r="A9021" s="1">
        <v>43805.167939814812</v>
      </c>
      <c r="B9021" t="s">
        <v>24555</v>
      </c>
      <c r="D9021">
        <v>3</v>
      </c>
      <c r="E9021">
        <v>0</v>
      </c>
      <c r="F9021">
        <v>0</v>
      </c>
      <c r="G9021" t="s">
        <v>24556</v>
      </c>
      <c r="K9021">
        <v>1.2028002879935201E+18</v>
      </c>
      <c r="L9021" t="s">
        <v>24557</v>
      </c>
    </row>
    <row r="9022" spans="1:12" x14ac:dyDescent="0.2">
      <c r="A9022" s="1">
        <v>43805.167719907404</v>
      </c>
      <c r="B9022" t="s">
        <v>24558</v>
      </c>
      <c r="D9022">
        <v>0</v>
      </c>
      <c r="E9022">
        <v>0</v>
      </c>
      <c r="F9022">
        <v>1</v>
      </c>
      <c r="G9022" t="s">
        <v>24559</v>
      </c>
      <c r="K9022">
        <v>1.2028002107721999E+18</v>
      </c>
      <c r="L9022" t="s">
        <v>24560</v>
      </c>
    </row>
    <row r="9023" spans="1:12" x14ac:dyDescent="0.2">
      <c r="A9023" s="1">
        <v>43805.167245370372</v>
      </c>
      <c r="B9023" t="s">
        <v>24561</v>
      </c>
      <c r="D9023">
        <v>0</v>
      </c>
      <c r="E9023">
        <v>0</v>
      </c>
      <c r="F9023">
        <v>0</v>
      </c>
      <c r="G9023" t="s">
        <v>24562</v>
      </c>
      <c r="K9023">
        <v>1.2028000372453901E+18</v>
      </c>
      <c r="L9023" t="s">
        <v>24563</v>
      </c>
    </row>
    <row r="9024" spans="1:12" x14ac:dyDescent="0.2">
      <c r="A9024" s="1">
        <v>43805.164444444446</v>
      </c>
      <c r="B9024" t="s">
        <v>24564</v>
      </c>
      <c r="D9024">
        <v>0</v>
      </c>
      <c r="E9024">
        <v>0</v>
      </c>
      <c r="F9024">
        <v>1</v>
      </c>
      <c r="G9024" t="s">
        <v>24565</v>
      </c>
      <c r="K9024">
        <v>1.2027990237170401E+18</v>
      </c>
      <c r="L9024" t="s">
        <v>24566</v>
      </c>
    </row>
    <row r="9025" spans="1:12" x14ac:dyDescent="0.2">
      <c r="A9025" s="1">
        <v>43805.164027777777</v>
      </c>
      <c r="B9025" t="s">
        <v>24567</v>
      </c>
      <c r="D9025">
        <v>0</v>
      </c>
      <c r="E9025">
        <v>0</v>
      </c>
      <c r="F9025">
        <v>0</v>
      </c>
      <c r="G9025" t="s">
        <v>24568</v>
      </c>
      <c r="K9025">
        <v>1.2027988733932101E+18</v>
      </c>
      <c r="L9025" t="s">
        <v>24569</v>
      </c>
    </row>
    <row r="9026" spans="1:12" x14ac:dyDescent="0.2">
      <c r="A9026" s="1">
        <v>43805.163680555554</v>
      </c>
      <c r="B9026" t="s">
        <v>24570</v>
      </c>
      <c r="D9026">
        <v>0</v>
      </c>
      <c r="E9026">
        <v>0</v>
      </c>
      <c r="F9026">
        <v>0</v>
      </c>
      <c r="G9026" t="s">
        <v>24571</v>
      </c>
      <c r="K9026">
        <v>1.20279874426735E+18</v>
      </c>
      <c r="L9026" t="s">
        <v>24572</v>
      </c>
    </row>
    <row r="9027" spans="1:12" x14ac:dyDescent="0.2">
      <c r="A9027" s="1">
        <v>43805.162812499999</v>
      </c>
      <c r="B9027" t="s">
        <v>24573</v>
      </c>
      <c r="D9027">
        <v>0</v>
      </c>
      <c r="E9027">
        <v>0</v>
      </c>
      <c r="F9027">
        <v>0</v>
      </c>
      <c r="G9027" t="s">
        <v>24574</v>
      </c>
      <c r="K9027">
        <v>1.2027984318881101E+18</v>
      </c>
      <c r="L9027" t="s">
        <v>24575</v>
      </c>
    </row>
    <row r="9028" spans="1:12" x14ac:dyDescent="0.2">
      <c r="A9028" s="1">
        <v>43805.161053240743</v>
      </c>
      <c r="B9028" t="s">
        <v>24576</v>
      </c>
      <c r="D9028">
        <v>0</v>
      </c>
      <c r="E9028">
        <v>0</v>
      </c>
      <c r="F9028">
        <v>0</v>
      </c>
      <c r="G9028" t="s">
        <v>2407</v>
      </c>
      <c r="K9028">
        <v>1.2027977935109199E+18</v>
      </c>
      <c r="L9028" t="s">
        <v>24577</v>
      </c>
    </row>
    <row r="9029" spans="1:12" x14ac:dyDescent="0.2">
      <c r="A9029" s="1">
        <v>43805.160891203705</v>
      </c>
      <c r="B9029" t="s">
        <v>24578</v>
      </c>
      <c r="C9029" t="s">
        <v>24579</v>
      </c>
      <c r="D9029">
        <v>0</v>
      </c>
      <c r="E9029">
        <v>0</v>
      </c>
      <c r="F9029">
        <v>1</v>
      </c>
      <c r="G9029" t="s">
        <v>24580</v>
      </c>
      <c r="K9029">
        <v>1.2027977338888801E+18</v>
      </c>
      <c r="L9029" t="s">
        <v>24581</v>
      </c>
    </row>
    <row r="9030" spans="1:12" x14ac:dyDescent="0.2">
      <c r="A9030" s="1">
        <v>43805.160636574074</v>
      </c>
      <c r="B9030" t="s">
        <v>17841</v>
      </c>
      <c r="C9030" t="s">
        <v>17841</v>
      </c>
      <c r="D9030">
        <v>2</v>
      </c>
      <c r="E9030">
        <v>0</v>
      </c>
      <c r="F9030">
        <v>6</v>
      </c>
      <c r="G9030" t="s">
        <v>24582</v>
      </c>
      <c r="K9030">
        <v>1.2027976425285399E+18</v>
      </c>
      <c r="L9030" t="s">
        <v>24583</v>
      </c>
    </row>
    <row r="9031" spans="1:12" x14ac:dyDescent="0.2">
      <c r="A9031" s="1">
        <v>43805.160567129627</v>
      </c>
      <c r="B9031" t="s">
        <v>24584</v>
      </c>
      <c r="C9031" t="s">
        <v>24584</v>
      </c>
      <c r="D9031">
        <v>0</v>
      </c>
      <c r="E9031">
        <v>0</v>
      </c>
      <c r="F9031">
        <v>1</v>
      </c>
      <c r="G9031" t="s">
        <v>24585</v>
      </c>
      <c r="K9031">
        <v>1.2027976164818601E+18</v>
      </c>
      <c r="L9031" t="s">
        <v>24586</v>
      </c>
    </row>
    <row r="9032" spans="1:12" x14ac:dyDescent="0.2">
      <c r="A9032" s="1">
        <v>43805.160439814812</v>
      </c>
      <c r="B9032" t="s">
        <v>24587</v>
      </c>
      <c r="D9032">
        <v>1</v>
      </c>
      <c r="E9032">
        <v>0</v>
      </c>
      <c r="F9032">
        <v>0</v>
      </c>
      <c r="G9032" t="s">
        <v>24588</v>
      </c>
      <c r="K9032">
        <v>1.2027975717370701E+18</v>
      </c>
      <c r="L9032" t="s">
        <v>24589</v>
      </c>
    </row>
    <row r="9033" spans="1:12" x14ac:dyDescent="0.2">
      <c r="A9033" s="1">
        <v>43805.160034722219</v>
      </c>
      <c r="B9033" t="s">
        <v>24590</v>
      </c>
      <c r="D9033">
        <v>3</v>
      </c>
      <c r="E9033">
        <v>0</v>
      </c>
      <c r="F9033">
        <v>1</v>
      </c>
      <c r="G9033" t="s">
        <v>24591</v>
      </c>
      <c r="K9033">
        <v>1.20279742543133E+18</v>
      </c>
      <c r="L9033" t="s">
        <v>24592</v>
      </c>
    </row>
    <row r="9034" spans="1:12" x14ac:dyDescent="0.2">
      <c r="A9034" s="1">
        <v>43805.159247685187</v>
      </c>
      <c r="B9034" t="s">
        <v>24593</v>
      </c>
      <c r="D9034">
        <v>0</v>
      </c>
      <c r="E9034">
        <v>5</v>
      </c>
      <c r="F9034">
        <v>7</v>
      </c>
      <c r="G9034" t="s">
        <v>24594</v>
      </c>
      <c r="K9034">
        <v>1.20279713742111E+18</v>
      </c>
      <c r="L9034" t="s">
        <v>24595</v>
      </c>
    </row>
    <row r="9035" spans="1:12" x14ac:dyDescent="0.2">
      <c r="A9035" s="1">
        <v>43805.158854166664</v>
      </c>
      <c r="B9035" t="s">
        <v>24596</v>
      </c>
      <c r="C9035" t="s">
        <v>24375</v>
      </c>
      <c r="D9035">
        <v>0</v>
      </c>
      <c r="E9035">
        <v>0</v>
      </c>
      <c r="F9035">
        <v>1</v>
      </c>
      <c r="G9035" t="s">
        <v>24597</v>
      </c>
      <c r="I9035" t="e">
        <f>essamz</f>
        <v>#NAME?</v>
      </c>
      <c r="K9035">
        <v>1.2027969985517499E+18</v>
      </c>
      <c r="L9035" t="s">
        <v>24598</v>
      </c>
    </row>
    <row r="9036" spans="1:12" x14ac:dyDescent="0.2">
      <c r="A9036" s="1">
        <v>43805.158807870372</v>
      </c>
      <c r="B9036" t="s">
        <v>24599</v>
      </c>
      <c r="D9036">
        <v>0</v>
      </c>
      <c r="E9036">
        <v>0</v>
      </c>
      <c r="F9036">
        <v>0</v>
      </c>
      <c r="G9036" t="s">
        <v>24600</v>
      </c>
      <c r="K9036">
        <v>1.2027969815691699E+18</v>
      </c>
      <c r="L9036" t="s">
        <v>24601</v>
      </c>
    </row>
    <row r="9037" spans="1:12" x14ac:dyDescent="0.2">
      <c r="A9037" s="1">
        <v>43805.156828703701</v>
      </c>
      <c r="B9037" t="s">
        <v>24593</v>
      </c>
      <c r="D9037">
        <v>0</v>
      </c>
      <c r="E9037">
        <v>7</v>
      </c>
      <c r="F9037">
        <v>1</v>
      </c>
      <c r="G9037" t="s">
        <v>24602</v>
      </c>
      <c r="K9037">
        <v>1.20279626182238E+18</v>
      </c>
      <c r="L9037" t="s">
        <v>24603</v>
      </c>
    </row>
    <row r="9038" spans="1:12" x14ac:dyDescent="0.2">
      <c r="A9038" s="1">
        <v>43805.155555555553</v>
      </c>
      <c r="B9038" t="s">
        <v>24604</v>
      </c>
      <c r="C9038" t="s">
        <v>24605</v>
      </c>
      <c r="D9038">
        <v>0</v>
      </c>
      <c r="E9038">
        <v>0</v>
      </c>
      <c r="F9038">
        <v>0</v>
      </c>
      <c r="G9038" t="s">
        <v>24606</v>
      </c>
      <c r="K9038">
        <v>1.2027958031080901E+18</v>
      </c>
      <c r="L9038" t="s">
        <v>24607</v>
      </c>
    </row>
    <row r="9039" spans="1:12" x14ac:dyDescent="0.2">
      <c r="A9039" s="1">
        <v>43805.154768518521</v>
      </c>
      <c r="B9039" t="s">
        <v>5342</v>
      </c>
      <c r="D9039">
        <v>0</v>
      </c>
      <c r="E9039">
        <v>3</v>
      </c>
      <c r="F9039">
        <v>7</v>
      </c>
      <c r="G9039" t="s">
        <v>24608</v>
      </c>
      <c r="K9039">
        <v>1.2027955163477901E+18</v>
      </c>
      <c r="L9039" t="s">
        <v>24609</v>
      </c>
    </row>
    <row r="9040" spans="1:12" x14ac:dyDescent="0.2">
      <c r="A9040" s="1">
        <v>43805.154317129629</v>
      </c>
      <c r="B9040" t="s">
        <v>24610</v>
      </c>
      <c r="D9040">
        <v>0</v>
      </c>
      <c r="E9040">
        <v>1</v>
      </c>
      <c r="F9040">
        <v>3</v>
      </c>
      <c r="G9040" t="s">
        <v>24611</v>
      </c>
      <c r="K9040">
        <v>1.2027953521575099E+18</v>
      </c>
      <c r="L9040" t="s">
        <v>24612</v>
      </c>
    </row>
    <row r="9041" spans="1:12" x14ac:dyDescent="0.2">
      <c r="A9041" s="1">
        <v>43805.154236111113</v>
      </c>
      <c r="B9041" t="s">
        <v>24593</v>
      </c>
      <c r="D9041">
        <v>0</v>
      </c>
      <c r="E9041">
        <v>8</v>
      </c>
      <c r="F9041">
        <v>7</v>
      </c>
      <c r="G9041" t="s">
        <v>24613</v>
      </c>
      <c r="K9041">
        <v>1.2027953242318899E+18</v>
      </c>
      <c r="L9041" t="s">
        <v>24614</v>
      </c>
    </row>
    <row r="9042" spans="1:12" x14ac:dyDescent="0.2">
      <c r="A9042" s="1">
        <v>43805.154027777775</v>
      </c>
      <c r="B9042" t="s">
        <v>24615</v>
      </c>
      <c r="D9042">
        <v>0</v>
      </c>
      <c r="E9042">
        <v>3</v>
      </c>
      <c r="F9042">
        <v>0</v>
      </c>
      <c r="G9042" t="s">
        <v>24616</v>
      </c>
      <c r="K9042">
        <v>1.2027952465197499E+18</v>
      </c>
      <c r="L9042" t="s">
        <v>24617</v>
      </c>
    </row>
    <row r="9043" spans="1:12" x14ac:dyDescent="0.2">
      <c r="A9043" s="1">
        <v>43805.153865740744</v>
      </c>
      <c r="B9043" t="s">
        <v>5342</v>
      </c>
      <c r="D9043">
        <v>0</v>
      </c>
      <c r="E9043">
        <v>4</v>
      </c>
      <c r="F9043">
        <v>3</v>
      </c>
      <c r="G9043" t="s">
        <v>24618</v>
      </c>
      <c r="K9043">
        <v>1.2027951871620101E+18</v>
      </c>
      <c r="L9043" t="s">
        <v>24619</v>
      </c>
    </row>
    <row r="9044" spans="1:12" x14ac:dyDescent="0.2">
      <c r="A9044" s="1">
        <v>43805.153831018521</v>
      </c>
      <c r="B9044" t="s">
        <v>24620</v>
      </c>
      <c r="C9044" t="s">
        <v>24621</v>
      </c>
      <c r="D9044">
        <v>0</v>
      </c>
      <c r="E9044">
        <v>2</v>
      </c>
      <c r="F9044">
        <v>0</v>
      </c>
      <c r="G9044" t="s">
        <v>24622</v>
      </c>
      <c r="K9044">
        <v>1.2027951757199401E+18</v>
      </c>
      <c r="L9044" t="s">
        <v>24623</v>
      </c>
    </row>
    <row r="9045" spans="1:12" x14ac:dyDescent="0.2">
      <c r="A9045" s="1">
        <v>43805.153807870367</v>
      </c>
      <c r="B9045" t="s">
        <v>24593</v>
      </c>
      <c r="D9045">
        <v>0</v>
      </c>
      <c r="E9045">
        <v>3</v>
      </c>
      <c r="F9045">
        <v>5</v>
      </c>
      <c r="G9045" t="s">
        <v>24624</v>
      </c>
      <c r="K9045">
        <v>1.20279516764591E+18</v>
      </c>
      <c r="L9045" t="s">
        <v>24625</v>
      </c>
    </row>
    <row r="9046" spans="1:12" x14ac:dyDescent="0.2">
      <c r="A9046" s="1">
        <v>43805.153634259259</v>
      </c>
      <c r="B9046" t="s">
        <v>24370</v>
      </c>
      <c r="D9046">
        <v>0</v>
      </c>
      <c r="E9046">
        <v>1</v>
      </c>
      <c r="F9046">
        <v>0</v>
      </c>
      <c r="G9046" t="s">
        <v>24626</v>
      </c>
      <c r="K9046">
        <v>1.2027951054276101E+18</v>
      </c>
      <c r="L9046" t="s">
        <v>24627</v>
      </c>
    </row>
    <row r="9047" spans="1:12" x14ac:dyDescent="0.2">
      <c r="A9047" s="1">
        <v>43805.153321759259</v>
      </c>
      <c r="B9047" t="s">
        <v>24628</v>
      </c>
      <c r="C9047" t="s">
        <v>24629</v>
      </c>
      <c r="D9047">
        <v>0</v>
      </c>
      <c r="E9047">
        <v>0</v>
      </c>
      <c r="F9047">
        <v>0</v>
      </c>
      <c r="G9047" t="s">
        <v>24630</v>
      </c>
      <c r="K9047">
        <v>1.20279499125843E+18</v>
      </c>
      <c r="L9047" t="s">
        <v>24631</v>
      </c>
    </row>
    <row r="9048" spans="1:12" x14ac:dyDescent="0.2">
      <c r="A9048" s="1">
        <v>43805.153171296297</v>
      </c>
      <c r="B9048" t="s">
        <v>24632</v>
      </c>
      <c r="D9048">
        <v>5</v>
      </c>
      <c r="E9048">
        <v>0</v>
      </c>
      <c r="F9048">
        <v>0</v>
      </c>
      <c r="G9048" t="s">
        <v>24633</v>
      </c>
      <c r="K9048">
        <v>1.20279493636782E+18</v>
      </c>
      <c r="L9048" t="s">
        <v>24634</v>
      </c>
    </row>
    <row r="9049" spans="1:12" x14ac:dyDescent="0.2">
      <c r="A9049" s="1">
        <v>43805.152685185189</v>
      </c>
      <c r="B9049" t="s">
        <v>20186</v>
      </c>
      <c r="D9049">
        <v>0</v>
      </c>
      <c r="E9049">
        <v>1</v>
      </c>
      <c r="F9049">
        <v>0</v>
      </c>
      <c r="G9049" t="s">
        <v>2407</v>
      </c>
      <c r="K9049">
        <v>1.20279476175475E+18</v>
      </c>
      <c r="L9049" t="s">
        <v>24635</v>
      </c>
    </row>
    <row r="9050" spans="1:12" x14ac:dyDescent="0.2">
      <c r="A9050" s="1">
        <v>43805.151875000003</v>
      </c>
      <c r="B9050" t="s">
        <v>13219</v>
      </c>
      <c r="D9050">
        <v>0</v>
      </c>
      <c r="E9050">
        <v>0</v>
      </c>
      <c r="F9050">
        <v>1</v>
      </c>
      <c r="G9050" t="s">
        <v>24636</v>
      </c>
      <c r="K9050">
        <v>1.2027944658591301E+18</v>
      </c>
      <c r="L9050" t="s">
        <v>24637</v>
      </c>
    </row>
    <row r="9051" spans="1:12" x14ac:dyDescent="0.2">
      <c r="A9051" s="1">
        <v>43805.148333333331</v>
      </c>
      <c r="B9051" t="s">
        <v>24638</v>
      </c>
      <c r="D9051">
        <v>0</v>
      </c>
      <c r="E9051">
        <v>3</v>
      </c>
      <c r="F9051">
        <v>1</v>
      </c>
      <c r="G9051" t="s">
        <v>24639</v>
      </c>
      <c r="K9051">
        <v>1.20279318183587E+18</v>
      </c>
      <c r="L9051" t="s">
        <v>24640</v>
      </c>
    </row>
    <row r="9052" spans="1:12" x14ac:dyDescent="0.2">
      <c r="A9052" s="1">
        <v>43805.148206018515</v>
      </c>
      <c r="B9052" t="s">
        <v>24641</v>
      </c>
      <c r="D9052">
        <v>6</v>
      </c>
      <c r="E9052">
        <v>0</v>
      </c>
      <c r="F9052">
        <v>0</v>
      </c>
      <c r="G9052" t="s">
        <v>24642</v>
      </c>
      <c r="K9052">
        <v>1.20279313885263E+18</v>
      </c>
      <c r="L9052" t="s">
        <v>24643</v>
      </c>
    </row>
    <row r="9053" spans="1:12" x14ac:dyDescent="0.2">
      <c r="A9053" s="1">
        <v>43805.148136574076</v>
      </c>
      <c r="B9053" t="s">
        <v>24644</v>
      </c>
      <c r="D9053">
        <v>0</v>
      </c>
      <c r="E9053">
        <v>1</v>
      </c>
      <c r="F9053">
        <v>3</v>
      </c>
      <c r="G9053" t="s">
        <v>24645</v>
      </c>
      <c r="K9053">
        <v>1.20279311205523E+18</v>
      </c>
      <c r="L9053" t="s">
        <v>24646</v>
      </c>
    </row>
    <row r="9054" spans="1:12" x14ac:dyDescent="0.2">
      <c r="A9054" s="1">
        <v>43805.146828703706</v>
      </c>
      <c r="B9054" t="s">
        <v>13219</v>
      </c>
      <c r="C9054" t="s">
        <v>557</v>
      </c>
      <c r="D9054">
        <v>1</v>
      </c>
      <c r="E9054">
        <v>0</v>
      </c>
      <c r="F9054">
        <v>1</v>
      </c>
      <c r="G9054" t="s">
        <v>24647</v>
      </c>
      <c r="K9054">
        <v>1.2027926382205701E+18</v>
      </c>
      <c r="L9054" t="s">
        <v>24648</v>
      </c>
    </row>
    <row r="9055" spans="1:12" x14ac:dyDescent="0.2">
      <c r="A9055" s="1">
        <v>43805.144907407404</v>
      </c>
      <c r="B9055" t="s">
        <v>13219</v>
      </c>
      <c r="C9055" t="s">
        <v>557</v>
      </c>
      <c r="D9055">
        <v>0</v>
      </c>
      <c r="E9055">
        <v>0</v>
      </c>
      <c r="F9055">
        <v>2</v>
      </c>
      <c r="G9055" t="s">
        <v>24649</v>
      </c>
      <c r="K9055">
        <v>1.2027919406658099E+18</v>
      </c>
      <c r="L9055" t="s">
        <v>24650</v>
      </c>
    </row>
    <row r="9056" spans="1:12" x14ac:dyDescent="0.2">
      <c r="A9056" s="1">
        <v>43805.14471064815</v>
      </c>
      <c r="B9056" t="s">
        <v>24651</v>
      </c>
      <c r="D9056">
        <v>0</v>
      </c>
      <c r="E9056">
        <v>0</v>
      </c>
      <c r="F9056">
        <v>0</v>
      </c>
      <c r="G9056" t="s">
        <v>24652</v>
      </c>
      <c r="K9056">
        <v>1.2027918720050601E+18</v>
      </c>
      <c r="L9056" t="s">
        <v>24653</v>
      </c>
    </row>
    <row r="9057" spans="1:12" x14ac:dyDescent="0.2">
      <c r="A9057" s="1">
        <v>43805.144583333335</v>
      </c>
      <c r="B9057" t="s">
        <v>24654</v>
      </c>
      <c r="C9057" t="s">
        <v>24655</v>
      </c>
      <c r="D9057">
        <v>0</v>
      </c>
      <c r="E9057">
        <v>0</v>
      </c>
      <c r="F9057">
        <v>0</v>
      </c>
      <c r="G9057" t="s">
        <v>24656</v>
      </c>
      <c r="K9057">
        <v>1.2027918243535601E+18</v>
      </c>
      <c r="L9057" t="s">
        <v>24657</v>
      </c>
    </row>
    <row r="9058" spans="1:12" x14ac:dyDescent="0.2">
      <c r="A9058" s="1">
        <v>43805.144166666665</v>
      </c>
      <c r="B9058" t="s">
        <v>23597</v>
      </c>
      <c r="C9058" t="s">
        <v>2520</v>
      </c>
      <c r="D9058">
        <v>0</v>
      </c>
      <c r="E9058">
        <v>2</v>
      </c>
      <c r="F9058">
        <v>7</v>
      </c>
      <c r="G9058" t="s">
        <v>24658</v>
      </c>
      <c r="K9058">
        <v>1.20279167338802E+18</v>
      </c>
      <c r="L9058" t="s">
        <v>24659</v>
      </c>
    </row>
    <row r="9059" spans="1:12" x14ac:dyDescent="0.2">
      <c r="A9059" s="1">
        <v>43805.143726851849</v>
      </c>
      <c r="B9059" t="s">
        <v>24660</v>
      </c>
      <c r="D9059">
        <v>0</v>
      </c>
      <c r="E9059">
        <v>1</v>
      </c>
      <c r="F9059">
        <v>2</v>
      </c>
      <c r="G9059" t="s">
        <v>24661</v>
      </c>
      <c r="K9059">
        <v>1.2027915142183501E+18</v>
      </c>
      <c r="L9059" t="s">
        <v>24662</v>
      </c>
    </row>
    <row r="9060" spans="1:12" x14ac:dyDescent="0.2">
      <c r="A9060" s="1">
        <v>43805.143009259256</v>
      </c>
      <c r="B9060" t="s">
        <v>23597</v>
      </c>
      <c r="D9060">
        <v>1</v>
      </c>
      <c r="E9060">
        <v>2</v>
      </c>
      <c r="F9060">
        <v>10</v>
      </c>
      <c r="G9060" t="s">
        <v>24658</v>
      </c>
      <c r="K9060">
        <v>1.2027912546455099E+18</v>
      </c>
      <c r="L9060" t="s">
        <v>24663</v>
      </c>
    </row>
    <row r="9061" spans="1:12" x14ac:dyDescent="0.2">
      <c r="A9061" s="1">
        <v>43805.141458333332</v>
      </c>
      <c r="B9061" t="s">
        <v>24664</v>
      </c>
      <c r="D9061">
        <v>0</v>
      </c>
      <c r="E9061">
        <v>0</v>
      </c>
      <c r="F9061">
        <v>0</v>
      </c>
      <c r="G9061" t="s">
        <v>24665</v>
      </c>
      <c r="K9061">
        <v>1.2027906910401201E+18</v>
      </c>
      <c r="L9061" t="s">
        <v>24666</v>
      </c>
    </row>
    <row r="9062" spans="1:12" x14ac:dyDescent="0.2">
      <c r="A9062" s="1">
        <v>43805.140081018515</v>
      </c>
      <c r="B9062" t="s">
        <v>24667</v>
      </c>
      <c r="D9062">
        <v>0</v>
      </c>
      <c r="E9062">
        <v>0</v>
      </c>
      <c r="F9062">
        <v>1</v>
      </c>
      <c r="G9062" t="s">
        <v>24668</v>
      </c>
      <c r="K9062">
        <v>1.2027901942666801E+18</v>
      </c>
      <c r="L9062" t="s">
        <v>24669</v>
      </c>
    </row>
    <row r="9063" spans="1:12" x14ac:dyDescent="0.2">
      <c r="A9063" s="1">
        <v>43805.138761574075</v>
      </c>
      <c r="B9063" t="s">
        <v>24670</v>
      </c>
      <c r="D9063">
        <v>0</v>
      </c>
      <c r="E9063">
        <v>0</v>
      </c>
      <c r="F9063">
        <v>0</v>
      </c>
      <c r="G9063" t="s">
        <v>24671</v>
      </c>
      <c r="K9063">
        <v>1.20278971390562E+18</v>
      </c>
      <c r="L9063" t="s">
        <v>24672</v>
      </c>
    </row>
    <row r="9064" spans="1:12" x14ac:dyDescent="0.2">
      <c r="A9064" s="1">
        <v>43805.137731481482</v>
      </c>
      <c r="B9064" t="s">
        <v>24673</v>
      </c>
      <c r="D9064">
        <v>2</v>
      </c>
      <c r="E9064">
        <v>0</v>
      </c>
      <c r="F9064">
        <v>0</v>
      </c>
      <c r="G9064" t="s">
        <v>24674</v>
      </c>
      <c r="K9064">
        <v>1.20278934359471E+18</v>
      </c>
      <c r="L9064" t="s">
        <v>24675</v>
      </c>
    </row>
    <row r="9065" spans="1:12" x14ac:dyDescent="0.2">
      <c r="A9065" s="1">
        <v>43805.137199074074</v>
      </c>
      <c r="B9065" t="s">
        <v>24676</v>
      </c>
      <c r="D9065">
        <v>0</v>
      </c>
      <c r="E9065">
        <v>2</v>
      </c>
      <c r="F9065">
        <v>2</v>
      </c>
      <c r="G9065" t="s">
        <v>24677</v>
      </c>
      <c r="K9065">
        <v>1.20278914843379E+18</v>
      </c>
      <c r="L9065" t="s">
        <v>24678</v>
      </c>
    </row>
    <row r="9066" spans="1:12" x14ac:dyDescent="0.2">
      <c r="A9066" s="1">
        <v>43805.136562500003</v>
      </c>
      <c r="B9066" t="s">
        <v>24679</v>
      </c>
      <c r="D9066">
        <v>0</v>
      </c>
      <c r="E9066">
        <v>0</v>
      </c>
      <c r="F9066">
        <v>0</v>
      </c>
      <c r="G9066" t="s">
        <v>24680</v>
      </c>
      <c r="K9066">
        <v>1.20278892025949E+18</v>
      </c>
      <c r="L9066" t="s">
        <v>24681</v>
      </c>
    </row>
    <row r="9067" spans="1:12" x14ac:dyDescent="0.2">
      <c r="A9067" s="1">
        <v>43805.136145833334</v>
      </c>
      <c r="B9067" t="s">
        <v>24682</v>
      </c>
      <c r="D9067">
        <v>1</v>
      </c>
      <c r="E9067">
        <v>0</v>
      </c>
      <c r="F9067">
        <v>1</v>
      </c>
      <c r="G9067" t="s">
        <v>24683</v>
      </c>
      <c r="K9067">
        <v>1.20278876880735E+18</v>
      </c>
      <c r="L9067" t="s">
        <v>24684</v>
      </c>
    </row>
    <row r="9068" spans="1:12" x14ac:dyDescent="0.2">
      <c r="A9068" s="1">
        <v>43805.13517361111</v>
      </c>
      <c r="B9068" t="s">
        <v>24685</v>
      </c>
      <c r="D9068">
        <v>0</v>
      </c>
      <c r="E9068">
        <v>0</v>
      </c>
      <c r="F9068">
        <v>0</v>
      </c>
      <c r="G9068" t="s">
        <v>24686</v>
      </c>
      <c r="K9068">
        <v>1.2027884154917801E+18</v>
      </c>
      <c r="L9068" t="s">
        <v>24687</v>
      </c>
    </row>
    <row r="9069" spans="1:12" x14ac:dyDescent="0.2">
      <c r="A9069" s="1">
        <v>43805.134212962963</v>
      </c>
      <c r="B9069" t="s">
        <v>24688</v>
      </c>
      <c r="D9069">
        <v>0</v>
      </c>
      <c r="E9069">
        <v>0</v>
      </c>
      <c r="F9069">
        <v>2</v>
      </c>
      <c r="G9069" t="s">
        <v>24689</v>
      </c>
      <c r="K9069">
        <v>1.2027880673729201E+18</v>
      </c>
      <c r="L9069" t="s">
        <v>24690</v>
      </c>
    </row>
    <row r="9070" spans="1:12" x14ac:dyDescent="0.2">
      <c r="A9070" s="1">
        <v>43805.133692129632</v>
      </c>
      <c r="B9070" t="s">
        <v>24691</v>
      </c>
      <c r="C9070" t="s">
        <v>9571</v>
      </c>
      <c r="D9070">
        <v>0</v>
      </c>
      <c r="E9070">
        <v>1</v>
      </c>
      <c r="F9070">
        <v>2</v>
      </c>
      <c r="G9070" t="s">
        <v>24692</v>
      </c>
      <c r="I9070" t="e">
        <f>arabic_post</f>
        <v>#NAME?</v>
      </c>
      <c r="K9070">
        <v>1.2027878781175601E+18</v>
      </c>
      <c r="L9070" t="s">
        <v>24693</v>
      </c>
    </row>
    <row r="9071" spans="1:12" x14ac:dyDescent="0.2">
      <c r="A9071" s="1">
        <v>43805.133229166669</v>
      </c>
      <c r="B9071" t="s">
        <v>24694</v>
      </c>
      <c r="D9071">
        <v>0</v>
      </c>
      <c r="E9071">
        <v>0</v>
      </c>
      <c r="F9071">
        <v>0</v>
      </c>
      <c r="G9071" t="s">
        <v>17756</v>
      </c>
      <c r="K9071">
        <v>1.2027877089192599E+18</v>
      </c>
      <c r="L9071" t="s">
        <v>24695</v>
      </c>
    </row>
    <row r="9072" spans="1:12" x14ac:dyDescent="0.2">
      <c r="A9072" s="1">
        <v>43805.132893518516</v>
      </c>
      <c r="B9072" t="s">
        <v>24696</v>
      </c>
      <c r="D9072">
        <v>1</v>
      </c>
      <c r="E9072">
        <v>0</v>
      </c>
      <c r="F9072">
        <v>0</v>
      </c>
      <c r="G9072" t="s">
        <v>24697</v>
      </c>
      <c r="K9072">
        <v>1.2027875872173499E+18</v>
      </c>
      <c r="L9072" t="s">
        <v>24698</v>
      </c>
    </row>
    <row r="9073" spans="1:12" x14ac:dyDescent="0.2">
      <c r="A9073" s="1">
        <v>43805.131678240738</v>
      </c>
      <c r="B9073" t="s">
        <v>17841</v>
      </c>
      <c r="D9073">
        <v>0</v>
      </c>
      <c r="E9073">
        <v>10</v>
      </c>
      <c r="F9073">
        <v>20</v>
      </c>
      <c r="G9073" t="s">
        <v>24699</v>
      </c>
      <c r="K9073">
        <v>1.20278714986049E+18</v>
      </c>
      <c r="L9073" t="s">
        <v>24700</v>
      </c>
    </row>
    <row r="9074" spans="1:12" x14ac:dyDescent="0.2">
      <c r="A9074" s="1">
        <v>43805.131331018521</v>
      </c>
      <c r="B9074" t="s">
        <v>1572</v>
      </c>
      <c r="D9074">
        <v>0</v>
      </c>
      <c r="E9074">
        <v>14</v>
      </c>
      <c r="F9074">
        <v>8</v>
      </c>
      <c r="G9074" t="s">
        <v>24701</v>
      </c>
      <c r="K9074">
        <v>1.2027870237125901E+18</v>
      </c>
      <c r="L9074" t="s">
        <v>24702</v>
      </c>
    </row>
    <row r="9075" spans="1:12" x14ac:dyDescent="0.2">
      <c r="A9075" s="1">
        <v>43805.130636574075</v>
      </c>
      <c r="B9075" t="s">
        <v>24703</v>
      </c>
      <c r="D9075">
        <v>12</v>
      </c>
      <c r="E9075">
        <v>1</v>
      </c>
      <c r="F9075">
        <v>3</v>
      </c>
      <c r="G9075" t="s">
        <v>24704</v>
      </c>
      <c r="K9075">
        <v>1.2027867715258701E+18</v>
      </c>
      <c r="L9075" t="s">
        <v>24705</v>
      </c>
    </row>
    <row r="9076" spans="1:12" x14ac:dyDescent="0.2">
      <c r="A9076" s="1">
        <v>43805.128819444442</v>
      </c>
      <c r="B9076" t="s">
        <v>24706</v>
      </c>
      <c r="D9076">
        <v>0</v>
      </c>
      <c r="E9076">
        <v>0</v>
      </c>
      <c r="F9076">
        <v>0</v>
      </c>
      <c r="G9076" t="s">
        <v>24707</v>
      </c>
      <c r="K9076">
        <v>1.20278611030643E+18</v>
      </c>
      <c r="L9076" t="s">
        <v>24708</v>
      </c>
    </row>
    <row r="9077" spans="1:12" x14ac:dyDescent="0.2">
      <c r="A9077" s="1">
        <v>43805.126736111109</v>
      </c>
      <c r="B9077" t="s">
        <v>24709</v>
      </c>
      <c r="D9077">
        <v>0</v>
      </c>
      <c r="E9077">
        <v>0</v>
      </c>
      <c r="F9077">
        <v>0</v>
      </c>
      <c r="G9077" t="s">
        <v>24710</v>
      </c>
      <c r="K9077">
        <v>1.20278535543664E+18</v>
      </c>
      <c r="L9077" t="s">
        <v>24711</v>
      </c>
    </row>
    <row r="9078" spans="1:12" x14ac:dyDescent="0.2">
      <c r="A9078" s="1">
        <v>43805.125231481485</v>
      </c>
      <c r="B9078" t="s">
        <v>24712</v>
      </c>
      <c r="D9078">
        <v>0</v>
      </c>
      <c r="E9078">
        <v>0</v>
      </c>
      <c r="F9078">
        <v>1</v>
      </c>
      <c r="G9078" t="s">
        <v>2407</v>
      </c>
      <c r="K9078">
        <v>1.20278481364161E+18</v>
      </c>
      <c r="L9078" t="s">
        <v>24713</v>
      </c>
    </row>
    <row r="9079" spans="1:12" x14ac:dyDescent="0.2">
      <c r="A9079" s="1">
        <v>43805.124618055554</v>
      </c>
      <c r="B9079" t="s">
        <v>24714</v>
      </c>
      <c r="D9079">
        <v>3</v>
      </c>
      <c r="E9079">
        <v>0</v>
      </c>
      <c r="F9079">
        <v>0</v>
      </c>
      <c r="G9079" t="s">
        <v>24715</v>
      </c>
      <c r="K9079">
        <v>1.20278458945184E+18</v>
      </c>
      <c r="L9079" t="s">
        <v>24716</v>
      </c>
    </row>
    <row r="9080" spans="1:12" x14ac:dyDescent="0.2">
      <c r="A9080" s="1">
        <v>43805.122696759259</v>
      </c>
      <c r="B9080" t="s">
        <v>24717</v>
      </c>
      <c r="D9080">
        <v>0</v>
      </c>
      <c r="E9080">
        <v>0</v>
      </c>
      <c r="F9080">
        <v>0</v>
      </c>
      <c r="G9080" t="s">
        <v>24718</v>
      </c>
      <c r="K9080">
        <v>1.20278389374259E+18</v>
      </c>
      <c r="L9080" t="s">
        <v>24719</v>
      </c>
    </row>
    <row r="9081" spans="1:12" x14ac:dyDescent="0.2">
      <c r="A9081" s="1">
        <v>43805.121400462966</v>
      </c>
      <c r="B9081" t="s">
        <v>1572</v>
      </c>
      <c r="D9081">
        <v>0</v>
      </c>
      <c r="E9081">
        <v>5</v>
      </c>
      <c r="F9081">
        <v>6</v>
      </c>
      <c r="G9081" t="s">
        <v>24720</v>
      </c>
      <c r="I9081" t="e">
        <f>Baltuwaijri</f>
        <v>#NAME?</v>
      </c>
      <c r="K9081">
        <v>1.2027834232130501E+18</v>
      </c>
      <c r="L9081" t="s">
        <v>24721</v>
      </c>
    </row>
    <row r="9082" spans="1:12" x14ac:dyDescent="0.2">
      <c r="A9082" s="1">
        <v>43805.120879629627</v>
      </c>
      <c r="B9082" t="s">
        <v>24722</v>
      </c>
      <c r="D9082">
        <v>0</v>
      </c>
      <c r="E9082">
        <v>0</v>
      </c>
      <c r="F9082">
        <v>8</v>
      </c>
      <c r="G9082" t="s">
        <v>24723</v>
      </c>
      <c r="K9082">
        <v>1.2027832368013801E+18</v>
      </c>
      <c r="L9082" t="s">
        <v>24724</v>
      </c>
    </row>
    <row r="9083" spans="1:12" x14ac:dyDescent="0.2">
      <c r="A9083" s="1">
        <v>43805.120752314811</v>
      </c>
      <c r="B9083" t="s">
        <v>24725</v>
      </c>
      <c r="D9083">
        <v>0</v>
      </c>
      <c r="E9083">
        <v>0</v>
      </c>
      <c r="F9083">
        <v>0</v>
      </c>
      <c r="G9083" t="s">
        <v>24726</v>
      </c>
      <c r="K9083">
        <v>1.2027831888897999E+18</v>
      </c>
      <c r="L9083" t="s">
        <v>24727</v>
      </c>
    </row>
    <row r="9084" spans="1:12" x14ac:dyDescent="0.2">
      <c r="A9084" s="1">
        <v>43805.119756944441</v>
      </c>
      <c r="B9084" t="s">
        <v>24728</v>
      </c>
      <c r="D9084">
        <v>0</v>
      </c>
      <c r="E9084">
        <v>1</v>
      </c>
      <c r="F9084">
        <v>0</v>
      </c>
      <c r="G9084" t="s">
        <v>24729</v>
      </c>
      <c r="K9084">
        <v>1.2027828299664699E+18</v>
      </c>
      <c r="L9084" t="s">
        <v>24730</v>
      </c>
    </row>
    <row r="9085" spans="1:12" x14ac:dyDescent="0.2">
      <c r="A9085" s="1">
        <v>43805.119606481479</v>
      </c>
      <c r="B9085" t="s">
        <v>24731</v>
      </c>
      <c r="D9085">
        <v>0</v>
      </c>
      <c r="E9085">
        <v>0</v>
      </c>
      <c r="F9085">
        <v>0</v>
      </c>
      <c r="G9085" t="s">
        <v>24732</v>
      </c>
      <c r="K9085">
        <v>1.20278277328881E+18</v>
      </c>
      <c r="L9085" t="s">
        <v>24733</v>
      </c>
    </row>
    <row r="9086" spans="1:12" x14ac:dyDescent="0.2">
      <c r="A9086" s="1">
        <v>43805.119513888887</v>
      </c>
      <c r="B9086" t="s">
        <v>24734</v>
      </c>
      <c r="D9086">
        <v>0</v>
      </c>
      <c r="E9086">
        <v>0</v>
      </c>
      <c r="F9086">
        <v>0</v>
      </c>
      <c r="G9086" t="s">
        <v>24735</v>
      </c>
      <c r="K9086">
        <v>1.2027827391682099E+18</v>
      </c>
      <c r="L9086" t="s">
        <v>24736</v>
      </c>
    </row>
    <row r="9087" spans="1:12" x14ac:dyDescent="0.2">
      <c r="A9087" s="1">
        <v>43805.118472222224</v>
      </c>
      <c r="B9087" t="s">
        <v>24737</v>
      </c>
      <c r="C9087" t="s">
        <v>24737</v>
      </c>
      <c r="D9087">
        <v>0</v>
      </c>
      <c r="E9087">
        <v>2</v>
      </c>
      <c r="F9087">
        <v>0</v>
      </c>
      <c r="G9087" t="s">
        <v>24738</v>
      </c>
      <c r="K9087">
        <v>1.2027823612571699E+18</v>
      </c>
      <c r="L9087" t="s">
        <v>24739</v>
      </c>
    </row>
    <row r="9088" spans="1:12" x14ac:dyDescent="0.2">
      <c r="A9088" s="1">
        <v>43805.118055555555</v>
      </c>
      <c r="B9088" t="s">
        <v>109</v>
      </c>
      <c r="D9088">
        <v>0</v>
      </c>
      <c r="E9088">
        <v>2</v>
      </c>
      <c r="F9088">
        <v>6</v>
      </c>
      <c r="G9088" t="s">
        <v>24234</v>
      </c>
      <c r="K9088">
        <v>1.2027822106481001E+18</v>
      </c>
      <c r="L9088" t="s">
        <v>24740</v>
      </c>
    </row>
    <row r="9089" spans="1:12" x14ac:dyDescent="0.2">
      <c r="A9089" s="1">
        <v>43805.117824074077</v>
      </c>
      <c r="B9089" t="s">
        <v>6742</v>
      </c>
      <c r="D9089">
        <v>1</v>
      </c>
      <c r="E9089">
        <v>0</v>
      </c>
      <c r="F9089">
        <v>0</v>
      </c>
      <c r="G9089" t="s">
        <v>24741</v>
      </c>
      <c r="K9089">
        <v>1.2027821258266801E+18</v>
      </c>
      <c r="L9089" t="s">
        <v>24742</v>
      </c>
    </row>
    <row r="9090" spans="1:12" x14ac:dyDescent="0.2">
      <c r="A9090" s="1">
        <v>43805.117118055554</v>
      </c>
      <c r="B9090" t="s">
        <v>14007</v>
      </c>
      <c r="D9090">
        <v>0</v>
      </c>
      <c r="E9090">
        <v>0</v>
      </c>
      <c r="F9090">
        <v>0</v>
      </c>
      <c r="G9090" t="s">
        <v>24743</v>
      </c>
      <c r="K9090">
        <v>1.2027818732541199E+18</v>
      </c>
      <c r="L9090" t="s">
        <v>24744</v>
      </c>
    </row>
    <row r="9091" spans="1:12" x14ac:dyDescent="0.2">
      <c r="A9091" s="1">
        <v>43805.114803240744</v>
      </c>
      <c r="B9091" t="s">
        <v>24745</v>
      </c>
      <c r="D9091">
        <v>0</v>
      </c>
      <c r="E9091">
        <v>0</v>
      </c>
      <c r="F9091">
        <v>0</v>
      </c>
      <c r="G9091" t="s">
        <v>24746</v>
      </c>
      <c r="K9091">
        <v>1.20278103183902E+18</v>
      </c>
      <c r="L9091" t="s">
        <v>24747</v>
      </c>
    </row>
    <row r="9092" spans="1:12" x14ac:dyDescent="0.2">
      <c r="A9092" s="1">
        <v>43805.114756944444</v>
      </c>
      <c r="B9092" t="s">
        <v>24748</v>
      </c>
      <c r="D9092">
        <v>0</v>
      </c>
      <c r="E9092">
        <v>0</v>
      </c>
      <c r="F9092">
        <v>0</v>
      </c>
      <c r="G9092" t="s">
        <v>24749</v>
      </c>
      <c r="K9092">
        <v>1.2027810153846899E+18</v>
      </c>
      <c r="L9092" t="s">
        <v>24750</v>
      </c>
    </row>
    <row r="9093" spans="1:12" x14ac:dyDescent="0.2">
      <c r="A9093" s="1">
        <v>43805.114571759259</v>
      </c>
      <c r="B9093" t="s">
        <v>24751</v>
      </c>
      <c r="D9093">
        <v>0</v>
      </c>
      <c r="E9093">
        <v>0</v>
      </c>
      <c r="F9093">
        <v>0</v>
      </c>
      <c r="G9093" t="s">
        <v>24752</v>
      </c>
      <c r="K9093">
        <v>1.20278094898467E+18</v>
      </c>
      <c r="L9093" t="s">
        <v>24753</v>
      </c>
    </row>
    <row r="9094" spans="1:12" x14ac:dyDescent="0.2">
      <c r="A9094" s="1">
        <v>43805.113634259258</v>
      </c>
      <c r="B9094" t="s">
        <v>24754</v>
      </c>
      <c r="D9094">
        <v>0</v>
      </c>
      <c r="E9094">
        <v>0</v>
      </c>
      <c r="F9094">
        <v>1</v>
      </c>
      <c r="G9094" t="s">
        <v>24755</v>
      </c>
      <c r="K9094">
        <v>1.2027806081933499E+18</v>
      </c>
      <c r="L9094" t="s">
        <v>24756</v>
      </c>
    </row>
    <row r="9095" spans="1:12" x14ac:dyDescent="0.2">
      <c r="A9095" s="1">
        <v>43805.112858796296</v>
      </c>
      <c r="B9095" t="s">
        <v>24757</v>
      </c>
      <c r="D9095">
        <v>0</v>
      </c>
      <c r="E9095">
        <v>0</v>
      </c>
      <c r="F9095">
        <v>2</v>
      </c>
      <c r="G9095" t="s">
        <v>24758</v>
      </c>
      <c r="K9095">
        <v>1.2027803268057999E+18</v>
      </c>
      <c r="L9095" t="s">
        <v>24759</v>
      </c>
    </row>
    <row r="9096" spans="1:12" x14ac:dyDescent="0.2">
      <c r="A9096" s="1">
        <v>43805.107256944444</v>
      </c>
      <c r="B9096" t="s">
        <v>24760</v>
      </c>
      <c r="D9096">
        <v>0</v>
      </c>
      <c r="E9096">
        <v>1</v>
      </c>
      <c r="F9096">
        <v>1</v>
      </c>
      <c r="G9096" t="s">
        <v>24761</v>
      </c>
      <c r="K9096">
        <v>1.2027782984404301E+18</v>
      </c>
      <c r="L9096" t="s">
        <v>24762</v>
      </c>
    </row>
    <row r="9097" spans="1:12" x14ac:dyDescent="0.2">
      <c r="A9097" s="1">
        <v>43805.107141203705</v>
      </c>
      <c r="B9097" t="s">
        <v>24763</v>
      </c>
      <c r="D9097">
        <v>0</v>
      </c>
      <c r="E9097">
        <v>0</v>
      </c>
      <c r="F9097">
        <v>1</v>
      </c>
      <c r="G9097" t="s">
        <v>2407</v>
      </c>
      <c r="K9097">
        <v>1.20277825801149E+18</v>
      </c>
      <c r="L9097" t="s">
        <v>24764</v>
      </c>
    </row>
    <row r="9098" spans="1:12" x14ac:dyDescent="0.2">
      <c r="A9098" s="1">
        <v>43805.106689814813</v>
      </c>
      <c r="B9098" t="s">
        <v>24765</v>
      </c>
      <c r="D9098">
        <v>0</v>
      </c>
      <c r="E9098">
        <v>0</v>
      </c>
      <c r="F9098">
        <v>0</v>
      </c>
      <c r="G9098" t="s">
        <v>24766</v>
      </c>
      <c r="K9098">
        <v>1.2027780907510899E+18</v>
      </c>
      <c r="L9098" t="s">
        <v>24767</v>
      </c>
    </row>
    <row r="9099" spans="1:12" x14ac:dyDescent="0.2">
      <c r="A9099" s="1">
        <v>43805.10633101852</v>
      </c>
      <c r="B9099" t="s">
        <v>24768</v>
      </c>
      <c r="D9099">
        <v>0</v>
      </c>
      <c r="E9099">
        <v>0</v>
      </c>
      <c r="F9099">
        <v>0</v>
      </c>
      <c r="G9099" t="s">
        <v>24769</v>
      </c>
      <c r="K9099">
        <v>1.20277796313521E+18</v>
      </c>
      <c r="L9099" t="s">
        <v>24770</v>
      </c>
    </row>
    <row r="9100" spans="1:12" x14ac:dyDescent="0.2">
      <c r="A9100" s="1">
        <v>43805.105208333334</v>
      </c>
      <c r="B9100" t="s">
        <v>12272</v>
      </c>
      <c r="D9100">
        <v>0</v>
      </c>
      <c r="E9100">
        <v>0</v>
      </c>
      <c r="F9100">
        <v>0</v>
      </c>
      <c r="G9100" t="s">
        <v>24771</v>
      </c>
      <c r="K9100">
        <v>1.2027775546687301E+18</v>
      </c>
      <c r="L9100" t="s">
        <v>24772</v>
      </c>
    </row>
    <row r="9101" spans="1:12" x14ac:dyDescent="0.2">
      <c r="A9101" s="1">
        <v>43805.104548611111</v>
      </c>
      <c r="B9101" t="s">
        <v>24773</v>
      </c>
      <c r="D9101">
        <v>1</v>
      </c>
      <c r="E9101">
        <v>0</v>
      </c>
      <c r="F9101">
        <v>0</v>
      </c>
      <c r="G9101" t="s">
        <v>24774</v>
      </c>
      <c r="K9101">
        <v>1.2027773180722199E+18</v>
      </c>
      <c r="L9101" t="s">
        <v>24775</v>
      </c>
    </row>
    <row r="9102" spans="1:12" x14ac:dyDescent="0.2">
      <c r="A9102" s="1">
        <v>43805.104178240741</v>
      </c>
      <c r="B9102" t="s">
        <v>1163</v>
      </c>
      <c r="D9102">
        <v>0</v>
      </c>
      <c r="E9102">
        <v>0</v>
      </c>
      <c r="F9102">
        <v>0</v>
      </c>
      <c r="G9102" t="s">
        <v>24776</v>
      </c>
      <c r="K9102">
        <v>1.2027771826842701E+18</v>
      </c>
      <c r="L9102" t="s">
        <v>24777</v>
      </c>
    </row>
    <row r="9103" spans="1:12" x14ac:dyDescent="0.2">
      <c r="A9103" s="1">
        <v>43805.103842592594</v>
      </c>
      <c r="B9103" t="s">
        <v>24778</v>
      </c>
      <c r="D9103">
        <v>0</v>
      </c>
      <c r="E9103">
        <v>0</v>
      </c>
      <c r="F9103">
        <v>0</v>
      </c>
      <c r="G9103" t="s">
        <v>24779</v>
      </c>
      <c r="K9103">
        <v>1.2027770599672699E+18</v>
      </c>
      <c r="L9103" t="s">
        <v>24780</v>
      </c>
    </row>
    <row r="9104" spans="1:12" x14ac:dyDescent="0.2">
      <c r="A9104" s="1">
        <v>43805.103831018518</v>
      </c>
      <c r="B9104" t="s">
        <v>24781</v>
      </c>
      <c r="D9104">
        <v>2</v>
      </c>
      <c r="E9104">
        <v>0</v>
      </c>
      <c r="F9104">
        <v>0</v>
      </c>
      <c r="G9104" t="s">
        <v>24782</v>
      </c>
      <c r="K9104">
        <v>1.2027770579330801E+18</v>
      </c>
      <c r="L9104" t="s">
        <v>24783</v>
      </c>
    </row>
    <row r="9105" spans="1:12" x14ac:dyDescent="0.2">
      <c r="A9105" s="1">
        <v>43805.10361111111</v>
      </c>
      <c r="B9105" t="s">
        <v>24784</v>
      </c>
      <c r="D9105">
        <v>0</v>
      </c>
      <c r="E9105">
        <v>0</v>
      </c>
      <c r="F9105">
        <v>0</v>
      </c>
      <c r="G9105" t="s">
        <v>24785</v>
      </c>
      <c r="K9105">
        <v>1.2027769759804101E+18</v>
      </c>
      <c r="L9105" t="s">
        <v>24786</v>
      </c>
    </row>
    <row r="9106" spans="1:12" x14ac:dyDescent="0.2">
      <c r="A9106" s="1">
        <v>43805.102916666663</v>
      </c>
      <c r="B9106" t="s">
        <v>1967</v>
      </c>
      <c r="C9106" t="s">
        <v>471</v>
      </c>
      <c r="D9106">
        <v>1</v>
      </c>
      <c r="E9106">
        <v>0</v>
      </c>
      <c r="F9106">
        <v>1</v>
      </c>
      <c r="G9106" t="s">
        <v>24787</v>
      </c>
      <c r="K9106">
        <v>1.2027767265788201E+18</v>
      </c>
      <c r="L9106" t="s">
        <v>24788</v>
      </c>
    </row>
    <row r="9107" spans="1:12" x14ac:dyDescent="0.2">
      <c r="A9107" s="1">
        <v>43805.101307870369</v>
      </c>
      <c r="B9107" t="s">
        <v>24789</v>
      </c>
      <c r="D9107">
        <v>0</v>
      </c>
      <c r="E9107">
        <v>0</v>
      </c>
      <c r="F9107">
        <v>0</v>
      </c>
      <c r="G9107" t="s">
        <v>24790</v>
      </c>
      <c r="K9107">
        <v>1.2027761435874299E+18</v>
      </c>
      <c r="L9107" t="s">
        <v>24791</v>
      </c>
    </row>
    <row r="9108" spans="1:12" x14ac:dyDescent="0.2">
      <c r="A9108" s="1">
        <v>43805.10083333333</v>
      </c>
      <c r="B9108" t="s">
        <v>23343</v>
      </c>
      <c r="C9108" t="s">
        <v>1572</v>
      </c>
      <c r="D9108">
        <v>0</v>
      </c>
      <c r="E9108">
        <v>0</v>
      </c>
      <c r="F9108">
        <v>0</v>
      </c>
      <c r="G9108" t="s">
        <v>24792</v>
      </c>
      <c r="K9108">
        <v>1.2027759721829399E+18</v>
      </c>
      <c r="L9108" t="s">
        <v>24793</v>
      </c>
    </row>
    <row r="9109" spans="1:12" x14ac:dyDescent="0.2">
      <c r="A9109" s="1">
        <v>43805.097372685188</v>
      </c>
      <c r="B9109" t="s">
        <v>24794</v>
      </c>
      <c r="D9109">
        <v>0</v>
      </c>
      <c r="E9109">
        <v>0</v>
      </c>
      <c r="F9109">
        <v>2</v>
      </c>
      <c r="G9109" t="s">
        <v>24795</v>
      </c>
      <c r="K9109">
        <v>1.2027747152255601E+18</v>
      </c>
      <c r="L9109" t="s">
        <v>24796</v>
      </c>
    </row>
    <row r="9110" spans="1:12" x14ac:dyDescent="0.2">
      <c r="A9110" s="1">
        <v>43805.096585648149</v>
      </c>
      <c r="B9110" t="s">
        <v>8117</v>
      </c>
      <c r="C9110" t="s">
        <v>20847</v>
      </c>
      <c r="D9110">
        <v>0</v>
      </c>
      <c r="E9110">
        <v>0</v>
      </c>
      <c r="F9110">
        <v>0</v>
      </c>
      <c r="G9110" t="s">
        <v>24797</v>
      </c>
      <c r="K9110">
        <v>1.2027744309901801E+18</v>
      </c>
      <c r="L9110" t="s">
        <v>24798</v>
      </c>
    </row>
    <row r="9111" spans="1:12" x14ac:dyDescent="0.2">
      <c r="A9111" s="1">
        <v>43805.095810185187</v>
      </c>
      <c r="B9111" t="s">
        <v>24620</v>
      </c>
      <c r="C9111" t="s">
        <v>24799</v>
      </c>
      <c r="D9111">
        <v>0</v>
      </c>
      <c r="E9111">
        <v>0</v>
      </c>
      <c r="F9111">
        <v>0</v>
      </c>
      <c r="G9111" t="s">
        <v>24622</v>
      </c>
      <c r="K9111">
        <v>1.2027741488645199E+18</v>
      </c>
      <c r="L9111" t="s">
        <v>24800</v>
      </c>
    </row>
    <row r="9112" spans="1:12" x14ac:dyDescent="0.2">
      <c r="A9112" s="1">
        <v>43805.0940162037</v>
      </c>
      <c r="B9112" t="s">
        <v>24370</v>
      </c>
      <c r="D9112">
        <v>0</v>
      </c>
      <c r="E9112">
        <v>0</v>
      </c>
      <c r="F9112">
        <v>0</v>
      </c>
      <c r="G9112" t="s">
        <v>24801</v>
      </c>
      <c r="K9112">
        <v>1.20277350148621E+18</v>
      </c>
      <c r="L9112" t="s">
        <v>24802</v>
      </c>
    </row>
    <row r="9113" spans="1:12" x14ac:dyDescent="0.2">
      <c r="A9113" s="1">
        <v>43805.09306712963</v>
      </c>
      <c r="B9113" t="s">
        <v>9247</v>
      </c>
      <c r="D9113">
        <v>0</v>
      </c>
      <c r="E9113">
        <v>0</v>
      </c>
      <c r="F9113">
        <v>1</v>
      </c>
      <c r="G9113" t="s">
        <v>24803</v>
      </c>
      <c r="K9113">
        <v>1.2027731574946099E+18</v>
      </c>
      <c r="L9113" t="s">
        <v>24804</v>
      </c>
    </row>
    <row r="9114" spans="1:12" x14ac:dyDescent="0.2">
      <c r="A9114" s="1">
        <v>43805.09165509259</v>
      </c>
      <c r="B9114" t="s">
        <v>24805</v>
      </c>
      <c r="D9114">
        <v>1</v>
      </c>
      <c r="E9114">
        <v>0</v>
      </c>
      <c r="F9114">
        <v>0</v>
      </c>
      <c r="G9114" t="s">
        <v>24806</v>
      </c>
      <c r="K9114">
        <v>1.2027726432687501E+18</v>
      </c>
      <c r="L9114" t="s">
        <v>24807</v>
      </c>
    </row>
    <row r="9115" spans="1:12" x14ac:dyDescent="0.2">
      <c r="A9115" s="1">
        <v>43805.09033564815</v>
      </c>
      <c r="B9115" t="s">
        <v>24458</v>
      </c>
      <c r="D9115">
        <v>0</v>
      </c>
      <c r="E9115">
        <v>0</v>
      </c>
      <c r="F9115">
        <v>0</v>
      </c>
      <c r="G9115" t="s">
        <v>24808</v>
      </c>
      <c r="K9115">
        <v>1.2027721666867699E+18</v>
      </c>
      <c r="L9115" t="s">
        <v>24809</v>
      </c>
    </row>
    <row r="9116" spans="1:12" x14ac:dyDescent="0.2">
      <c r="A9116" s="1">
        <v>43805.090069444443</v>
      </c>
      <c r="B9116" t="s">
        <v>24722</v>
      </c>
      <c r="D9116">
        <v>3</v>
      </c>
      <c r="E9116">
        <v>7</v>
      </c>
      <c r="F9116">
        <v>27</v>
      </c>
      <c r="G9116" t="s">
        <v>24810</v>
      </c>
      <c r="K9116">
        <v>1.2027720689888E+18</v>
      </c>
      <c r="L9116" t="s">
        <v>24811</v>
      </c>
    </row>
    <row r="9117" spans="1:12" x14ac:dyDescent="0.2">
      <c r="A9117" s="1">
        <v>43805.08971064815</v>
      </c>
      <c r="B9117" t="s">
        <v>24812</v>
      </c>
      <c r="D9117">
        <v>1</v>
      </c>
      <c r="E9117">
        <v>0</v>
      </c>
      <c r="F9117">
        <v>0</v>
      </c>
      <c r="G9117" t="s">
        <v>24813</v>
      </c>
      <c r="K9117">
        <v>1.2027719379839601E+18</v>
      </c>
      <c r="L9117" t="s">
        <v>24814</v>
      </c>
    </row>
    <row r="9118" spans="1:12" x14ac:dyDescent="0.2">
      <c r="A9118" s="1">
        <v>43805.088437500002</v>
      </c>
      <c r="B9118" t="s">
        <v>24815</v>
      </c>
      <c r="D9118">
        <v>0</v>
      </c>
      <c r="E9118">
        <v>0</v>
      </c>
      <c r="F9118">
        <v>1</v>
      </c>
      <c r="G9118" t="s">
        <v>24816</v>
      </c>
      <c r="K9118">
        <v>1.2027714798023301E+18</v>
      </c>
      <c r="L9118" t="s">
        <v>24817</v>
      </c>
    </row>
    <row r="9119" spans="1:12" x14ac:dyDescent="0.2">
      <c r="A9119" s="1">
        <v>43805.087754629632</v>
      </c>
      <c r="B9119" t="s">
        <v>24818</v>
      </c>
      <c r="D9119">
        <v>0</v>
      </c>
      <c r="E9119">
        <v>0</v>
      </c>
      <c r="F9119">
        <v>0</v>
      </c>
      <c r="G9119" t="s">
        <v>24819</v>
      </c>
      <c r="K9119">
        <v>1.20277122910883E+18</v>
      </c>
      <c r="L9119" t="s">
        <v>24820</v>
      </c>
    </row>
    <row r="9120" spans="1:12" x14ac:dyDescent="0.2">
      <c r="A9120" s="1">
        <v>43805.087013888886</v>
      </c>
      <c r="B9120" t="s">
        <v>24821</v>
      </c>
      <c r="D9120">
        <v>0</v>
      </c>
      <c r="E9120">
        <v>0</v>
      </c>
      <c r="F9120">
        <v>0</v>
      </c>
      <c r="G9120" t="s">
        <v>24822</v>
      </c>
      <c r="K9120">
        <v>1.2027709640665001E+18</v>
      </c>
      <c r="L9120" t="s">
        <v>24823</v>
      </c>
    </row>
    <row r="9121" spans="1:12" x14ac:dyDescent="0.2">
      <c r="A9121" s="1">
        <v>43805.086909722224</v>
      </c>
      <c r="B9121" t="s">
        <v>20411</v>
      </c>
      <c r="D9121">
        <v>0</v>
      </c>
      <c r="E9121">
        <v>1</v>
      </c>
      <c r="F9121">
        <v>0</v>
      </c>
      <c r="G9121" t="s">
        <v>24824</v>
      </c>
      <c r="K9121">
        <v>1.20277092650653E+18</v>
      </c>
      <c r="L9121" t="s">
        <v>24825</v>
      </c>
    </row>
    <row r="9122" spans="1:12" x14ac:dyDescent="0.2">
      <c r="A9122" s="1">
        <v>43805.085949074077</v>
      </c>
      <c r="B9122" t="s">
        <v>24826</v>
      </c>
      <c r="D9122">
        <v>0</v>
      </c>
      <c r="E9122">
        <v>0</v>
      </c>
      <c r="F9122">
        <v>0</v>
      </c>
      <c r="G9122" t="s">
        <v>2407</v>
      </c>
      <c r="K9122">
        <v>1.2027705770665101E+18</v>
      </c>
      <c r="L9122" t="s">
        <v>24827</v>
      </c>
    </row>
    <row r="9123" spans="1:12" x14ac:dyDescent="0.2">
      <c r="A9123" s="1">
        <v>43805.085775462961</v>
      </c>
      <c r="B9123" t="s">
        <v>24828</v>
      </c>
      <c r="D9123">
        <v>0</v>
      </c>
      <c r="E9123">
        <v>0</v>
      </c>
      <c r="F9123">
        <v>0</v>
      </c>
      <c r="G9123" t="s">
        <v>24829</v>
      </c>
      <c r="K9123">
        <v>1.2027705123819799E+18</v>
      </c>
      <c r="L9123" t="s">
        <v>24830</v>
      </c>
    </row>
    <row r="9124" spans="1:12" x14ac:dyDescent="0.2">
      <c r="A9124" s="1">
        <v>43805.084155092591</v>
      </c>
      <c r="B9124" t="s">
        <v>24831</v>
      </c>
      <c r="D9124">
        <v>0</v>
      </c>
      <c r="E9124">
        <v>1</v>
      </c>
      <c r="F9124">
        <v>1</v>
      </c>
      <c r="G9124" t="s">
        <v>24832</v>
      </c>
      <c r="K9124">
        <v>1.2027699270458199E+18</v>
      </c>
      <c r="L9124" t="s">
        <v>24833</v>
      </c>
    </row>
    <row r="9125" spans="1:12" x14ac:dyDescent="0.2">
      <c r="A9125" s="1">
        <v>43805.083333333336</v>
      </c>
      <c r="B9125" t="s">
        <v>7147</v>
      </c>
      <c r="D9125">
        <v>3</v>
      </c>
      <c r="E9125">
        <v>5</v>
      </c>
      <c r="F9125">
        <v>10</v>
      </c>
      <c r="G9125" t="s">
        <v>24834</v>
      </c>
      <c r="K9125">
        <v>1.2027696298037299E+18</v>
      </c>
      <c r="L9125" t="s">
        <v>24835</v>
      </c>
    </row>
    <row r="9126" spans="1:12" x14ac:dyDescent="0.2">
      <c r="A9126" s="1">
        <v>43805.082476851851</v>
      </c>
      <c r="B9126" t="s">
        <v>24836</v>
      </c>
      <c r="D9126">
        <v>1</v>
      </c>
      <c r="E9126">
        <v>0</v>
      </c>
      <c r="F9126">
        <v>1</v>
      </c>
      <c r="G9126" t="s">
        <v>24837</v>
      </c>
      <c r="K9126">
        <v>1.20276931641395E+18</v>
      </c>
      <c r="L9126" t="s">
        <v>24838</v>
      </c>
    </row>
    <row r="9127" spans="1:12" x14ac:dyDescent="0.2">
      <c r="A9127" s="1">
        <v>43805.080543981479</v>
      </c>
      <c r="B9127" t="s">
        <v>24839</v>
      </c>
      <c r="D9127">
        <v>2</v>
      </c>
      <c r="E9127">
        <v>2</v>
      </c>
      <c r="F9127">
        <v>10</v>
      </c>
      <c r="G9127" t="s">
        <v>24840</v>
      </c>
      <c r="K9127">
        <v>1.2027686183391601E+18</v>
      </c>
      <c r="L9127" t="s">
        <v>24841</v>
      </c>
    </row>
    <row r="9128" spans="1:12" x14ac:dyDescent="0.2">
      <c r="A9128" s="1">
        <v>43805.080347222225</v>
      </c>
      <c r="B9128" t="s">
        <v>8398</v>
      </c>
      <c r="D9128">
        <v>0</v>
      </c>
      <c r="E9128">
        <v>0</v>
      </c>
      <c r="F9128">
        <v>0</v>
      </c>
      <c r="G9128" t="s">
        <v>24842</v>
      </c>
      <c r="J9128" t="s">
        <v>8400</v>
      </c>
      <c r="K9128">
        <v>1.20276854819361E+18</v>
      </c>
      <c r="L9128" t="s">
        <v>24843</v>
      </c>
    </row>
    <row r="9129" spans="1:12" x14ac:dyDescent="0.2">
      <c r="A9129" s="1">
        <v>43805.079548611109</v>
      </c>
      <c r="B9129" t="s">
        <v>24844</v>
      </c>
      <c r="D9129">
        <v>0</v>
      </c>
      <c r="E9129">
        <v>0</v>
      </c>
      <c r="F9129">
        <v>0</v>
      </c>
      <c r="G9129" t="s">
        <v>24845</v>
      </c>
      <c r="K9129">
        <v>1.2027682580609999E+18</v>
      </c>
      <c r="L9129" t="s">
        <v>24846</v>
      </c>
    </row>
    <row r="9130" spans="1:12" x14ac:dyDescent="0.2">
      <c r="A9130" s="1">
        <v>43805.078831018516</v>
      </c>
      <c r="B9130" t="s">
        <v>53</v>
      </c>
      <c r="D9130">
        <v>34</v>
      </c>
      <c r="E9130">
        <v>20</v>
      </c>
      <c r="F9130">
        <v>100</v>
      </c>
      <c r="G9130" t="s">
        <v>24847</v>
      </c>
      <c r="K9130">
        <v>1.2027679961644201E+18</v>
      </c>
      <c r="L9130" t="s">
        <v>24848</v>
      </c>
    </row>
    <row r="9131" spans="1:12" x14ac:dyDescent="0.2">
      <c r="A9131" s="1">
        <v>43805.07880787037</v>
      </c>
      <c r="B9131" t="s">
        <v>24849</v>
      </c>
      <c r="D9131">
        <v>1</v>
      </c>
      <c r="E9131">
        <v>0</v>
      </c>
      <c r="F9131">
        <v>2</v>
      </c>
      <c r="G9131" t="s">
        <v>24850</v>
      </c>
      <c r="K9131">
        <v>1.2027679900156201E+18</v>
      </c>
      <c r="L9131" t="s">
        <v>24851</v>
      </c>
    </row>
    <row r="9132" spans="1:12" x14ac:dyDescent="0.2">
      <c r="A9132" s="1">
        <v>43805.078750000001</v>
      </c>
      <c r="B9132" t="s">
        <v>24852</v>
      </c>
      <c r="D9132">
        <v>0</v>
      </c>
      <c r="E9132">
        <v>1</v>
      </c>
      <c r="F9132">
        <v>1</v>
      </c>
      <c r="G9132" t="s">
        <v>24853</v>
      </c>
      <c r="K9132">
        <v>1.20276796866242E+18</v>
      </c>
      <c r="L9132" t="s">
        <v>24854</v>
      </c>
    </row>
    <row r="9133" spans="1:12" x14ac:dyDescent="0.2">
      <c r="A9133" s="1">
        <v>43805.077905092592</v>
      </c>
      <c r="B9133" t="s">
        <v>24106</v>
      </c>
      <c r="D9133">
        <v>0</v>
      </c>
      <c r="E9133">
        <v>0</v>
      </c>
      <c r="F9133">
        <v>1</v>
      </c>
      <c r="G9133" t="s">
        <v>24855</v>
      </c>
      <c r="K9133">
        <v>1.20276766123251E+18</v>
      </c>
      <c r="L9133" t="s">
        <v>24856</v>
      </c>
    </row>
    <row r="9134" spans="1:12" x14ac:dyDescent="0.2">
      <c r="A9134" s="1">
        <v>43805.077523148146</v>
      </c>
      <c r="B9134" t="s">
        <v>24852</v>
      </c>
      <c r="D9134">
        <v>0</v>
      </c>
      <c r="E9134">
        <v>0</v>
      </c>
      <c r="F9134">
        <v>0</v>
      </c>
      <c r="G9134" t="s">
        <v>24857</v>
      </c>
      <c r="K9134">
        <v>1.20276752278269E+18</v>
      </c>
      <c r="L9134" t="s">
        <v>24858</v>
      </c>
    </row>
    <row r="9135" spans="1:12" x14ac:dyDescent="0.2">
      <c r="A9135" s="1">
        <v>43805.075509259259</v>
      </c>
      <c r="B9135" t="s">
        <v>24859</v>
      </c>
      <c r="D9135">
        <v>2</v>
      </c>
      <c r="E9135">
        <v>10</v>
      </c>
      <c r="F9135">
        <v>22</v>
      </c>
      <c r="G9135" t="s">
        <v>24860</v>
      </c>
      <c r="K9135">
        <v>1.2027667925837199E+18</v>
      </c>
      <c r="L9135" t="s">
        <v>24861</v>
      </c>
    </row>
    <row r="9136" spans="1:12" x14ac:dyDescent="0.2">
      <c r="A9136" s="1">
        <v>43805.074641203704</v>
      </c>
      <c r="B9136" t="s">
        <v>24862</v>
      </c>
      <c r="D9136">
        <v>0</v>
      </c>
      <c r="E9136">
        <v>0</v>
      </c>
      <c r="F9136">
        <v>0</v>
      </c>
      <c r="G9136" t="s">
        <v>24863</v>
      </c>
      <c r="K9136">
        <v>1.2027664805107699E+18</v>
      </c>
      <c r="L9136" t="s">
        <v>24864</v>
      </c>
    </row>
    <row r="9137" spans="1:12" x14ac:dyDescent="0.2">
      <c r="A9137" s="1">
        <v>43805.074189814812</v>
      </c>
      <c r="B9137" t="s">
        <v>24865</v>
      </c>
      <c r="D9137">
        <v>0</v>
      </c>
      <c r="E9137">
        <v>0</v>
      </c>
      <c r="F9137">
        <v>0</v>
      </c>
      <c r="G9137" t="s">
        <v>24866</v>
      </c>
      <c r="K9137">
        <v>1.20276631721389E+18</v>
      </c>
      <c r="L9137" t="s">
        <v>24867</v>
      </c>
    </row>
    <row r="9138" spans="1:12" x14ac:dyDescent="0.2">
      <c r="A9138" s="1">
        <v>43805.073831018519</v>
      </c>
      <c r="B9138" t="s">
        <v>24868</v>
      </c>
      <c r="D9138">
        <v>0</v>
      </c>
      <c r="E9138">
        <v>0</v>
      </c>
      <c r="F9138">
        <v>0</v>
      </c>
      <c r="G9138" t="s">
        <v>24869</v>
      </c>
      <c r="K9138">
        <v>1.20276618501361E+18</v>
      </c>
      <c r="L9138" t="s">
        <v>24870</v>
      </c>
    </row>
    <row r="9139" spans="1:12" x14ac:dyDescent="0.2">
      <c r="A9139" s="1">
        <v>43805.073020833333</v>
      </c>
      <c r="B9139" t="s">
        <v>24871</v>
      </c>
      <c r="D9139">
        <v>3</v>
      </c>
      <c r="E9139">
        <v>0</v>
      </c>
      <c r="F9139">
        <v>2</v>
      </c>
      <c r="G9139" t="s">
        <v>24872</v>
      </c>
      <c r="K9139">
        <v>1.20276589081679E+18</v>
      </c>
      <c r="L9139" t="s">
        <v>24873</v>
      </c>
    </row>
    <row r="9140" spans="1:12" x14ac:dyDescent="0.2">
      <c r="A9140" s="1">
        <v>43805.072384259256</v>
      </c>
      <c r="B9140" t="s">
        <v>8289</v>
      </c>
      <c r="D9140">
        <v>0</v>
      </c>
      <c r="E9140">
        <v>0</v>
      </c>
      <c r="F9140">
        <v>1</v>
      </c>
      <c r="G9140" t="s">
        <v>24874</v>
      </c>
      <c r="K9140">
        <v>1.2027656622062799E+18</v>
      </c>
      <c r="L9140" t="s">
        <v>24875</v>
      </c>
    </row>
    <row r="9141" spans="1:12" x14ac:dyDescent="0.2">
      <c r="A9141" s="1">
        <v>43805.072337962964</v>
      </c>
      <c r="B9141" t="s">
        <v>24876</v>
      </c>
      <c r="D9141">
        <v>0</v>
      </c>
      <c r="E9141">
        <v>0</v>
      </c>
      <c r="F9141">
        <v>0</v>
      </c>
      <c r="G9141" t="s">
        <v>2407</v>
      </c>
      <c r="K9141">
        <v>1.2027656427320599E+18</v>
      </c>
      <c r="L9141" t="s">
        <v>24877</v>
      </c>
    </row>
    <row r="9142" spans="1:12" x14ac:dyDescent="0.2">
      <c r="A9142" s="1">
        <v>43805.072280092594</v>
      </c>
      <c r="B9142" t="s">
        <v>24878</v>
      </c>
      <c r="D9142">
        <v>0</v>
      </c>
      <c r="E9142">
        <v>0</v>
      </c>
      <c r="F9142">
        <v>10</v>
      </c>
      <c r="G9142" t="s">
        <v>24879</v>
      </c>
      <c r="K9142">
        <v>1.2027656246169201E+18</v>
      </c>
      <c r="L9142" t="s">
        <v>24880</v>
      </c>
    </row>
    <row r="9143" spans="1:12" x14ac:dyDescent="0.2">
      <c r="A9143" s="1">
        <v>43805.071099537039</v>
      </c>
      <c r="B9143" t="s">
        <v>24881</v>
      </c>
      <c r="D9143">
        <v>2</v>
      </c>
      <c r="E9143">
        <v>0</v>
      </c>
      <c r="F9143">
        <v>0</v>
      </c>
      <c r="G9143" t="s">
        <v>24882</v>
      </c>
      <c r="K9143">
        <v>1.20276519522078E+18</v>
      </c>
      <c r="L9143" t="s">
        <v>24883</v>
      </c>
    </row>
    <row r="9144" spans="1:12" x14ac:dyDescent="0.2">
      <c r="A9144" s="1">
        <v>43805.069953703707</v>
      </c>
      <c r="B9144" t="s">
        <v>24884</v>
      </c>
      <c r="D9144">
        <v>5</v>
      </c>
      <c r="E9144">
        <v>0</v>
      </c>
      <c r="F9144">
        <v>0</v>
      </c>
      <c r="G9144" t="s">
        <v>24885</v>
      </c>
      <c r="K9144">
        <v>1.20276478099551E+18</v>
      </c>
      <c r="L9144" t="s">
        <v>24886</v>
      </c>
    </row>
    <row r="9145" spans="1:12" x14ac:dyDescent="0.2">
      <c r="A9145" s="1">
        <v>43805.069351851853</v>
      </c>
      <c r="B9145" t="s">
        <v>24887</v>
      </c>
      <c r="D9145">
        <v>0</v>
      </c>
      <c r="E9145">
        <v>0</v>
      </c>
      <c r="F9145">
        <v>0</v>
      </c>
      <c r="G9145" t="s">
        <v>24888</v>
      </c>
      <c r="K9145">
        <v>1.20276456380191E+18</v>
      </c>
      <c r="L9145" t="s">
        <v>24889</v>
      </c>
    </row>
    <row r="9146" spans="1:12" x14ac:dyDescent="0.2">
      <c r="A9146" s="1">
        <v>43805.069189814814</v>
      </c>
      <c r="B9146" t="s">
        <v>24890</v>
      </c>
      <c r="D9146">
        <v>0</v>
      </c>
      <c r="E9146">
        <v>0</v>
      </c>
      <c r="F9146">
        <v>3</v>
      </c>
      <c r="G9146" t="s">
        <v>24891</v>
      </c>
      <c r="K9146">
        <v>1.20276450128577E+18</v>
      </c>
      <c r="L9146" t="s">
        <v>24892</v>
      </c>
    </row>
    <row r="9147" spans="1:12" x14ac:dyDescent="0.2">
      <c r="A9147" s="1">
        <v>43805.069062499999</v>
      </c>
      <c r="B9147" t="s">
        <v>13091</v>
      </c>
      <c r="D9147">
        <v>0</v>
      </c>
      <c r="E9147">
        <v>0</v>
      </c>
      <c r="F9147">
        <v>0</v>
      </c>
      <c r="G9147" t="s">
        <v>24893</v>
      </c>
      <c r="K9147">
        <v>1.2027644565493199E+18</v>
      </c>
      <c r="L9147" t="s">
        <v>24894</v>
      </c>
    </row>
    <row r="9148" spans="1:12" x14ac:dyDescent="0.2">
      <c r="A9148" s="1">
        <v>43805.06863425926</v>
      </c>
      <c r="B9148" t="s">
        <v>24895</v>
      </c>
      <c r="D9148">
        <v>0</v>
      </c>
      <c r="E9148">
        <v>0</v>
      </c>
      <c r="F9148">
        <v>0</v>
      </c>
      <c r="G9148" t="s">
        <v>2407</v>
      </c>
      <c r="K9148">
        <v>1.20276430023185E+18</v>
      </c>
      <c r="L9148" t="s">
        <v>24896</v>
      </c>
    </row>
    <row r="9149" spans="1:12" x14ac:dyDescent="0.2">
      <c r="A9149" s="1">
        <v>43805.067384259259</v>
      </c>
      <c r="B9149" t="s">
        <v>24897</v>
      </c>
      <c r="D9149">
        <v>3</v>
      </c>
      <c r="E9149">
        <v>4</v>
      </c>
      <c r="F9149">
        <v>11</v>
      </c>
      <c r="G9149" t="s">
        <v>24898</v>
      </c>
      <c r="K9149">
        <v>1.2027638492560499E+18</v>
      </c>
      <c r="L9149" t="s">
        <v>24899</v>
      </c>
    </row>
    <row r="9150" spans="1:12" x14ac:dyDescent="0.2">
      <c r="A9150" s="1">
        <v>43805.066030092596</v>
      </c>
      <c r="B9150" t="s">
        <v>24900</v>
      </c>
      <c r="D9150">
        <v>0</v>
      </c>
      <c r="E9150">
        <v>0</v>
      </c>
      <c r="F9150">
        <v>0</v>
      </c>
      <c r="G9150" t="s">
        <v>20832</v>
      </c>
      <c r="K9150">
        <v>1.2027633593024699E+18</v>
      </c>
      <c r="L9150" t="s">
        <v>24901</v>
      </c>
    </row>
    <row r="9151" spans="1:12" x14ac:dyDescent="0.2">
      <c r="A9151" s="1">
        <v>43805.065960648149</v>
      </c>
      <c r="B9151" t="s">
        <v>24902</v>
      </c>
      <c r="D9151">
        <v>0</v>
      </c>
      <c r="E9151">
        <v>3</v>
      </c>
      <c r="F9151">
        <v>1</v>
      </c>
      <c r="G9151" t="s">
        <v>24903</v>
      </c>
      <c r="K9151">
        <v>1.20276333445138E+18</v>
      </c>
      <c r="L9151" t="s">
        <v>24904</v>
      </c>
    </row>
    <row r="9152" spans="1:12" x14ac:dyDescent="0.2">
      <c r="A9152" s="1">
        <v>43805.065879629627</v>
      </c>
      <c r="B9152" t="s">
        <v>24905</v>
      </c>
      <c r="D9152">
        <v>0</v>
      </c>
      <c r="E9152">
        <v>0</v>
      </c>
      <c r="F9152">
        <v>0</v>
      </c>
      <c r="G9152" t="s">
        <v>24906</v>
      </c>
      <c r="K9152">
        <v>1.20276330378686E+18</v>
      </c>
      <c r="L9152" t="s">
        <v>24907</v>
      </c>
    </row>
    <row r="9153" spans="1:12" x14ac:dyDescent="0.2">
      <c r="A9153" s="1">
        <v>43805.062893518516</v>
      </c>
      <c r="B9153" t="s">
        <v>24908</v>
      </c>
      <c r="D9153">
        <v>1</v>
      </c>
      <c r="E9153">
        <v>0</v>
      </c>
      <c r="F9153">
        <v>0</v>
      </c>
      <c r="G9153" t="s">
        <v>24909</v>
      </c>
      <c r="K9153">
        <v>1.2027622212579599E+18</v>
      </c>
      <c r="L9153" t="s">
        <v>24910</v>
      </c>
    </row>
    <row r="9154" spans="1:12" x14ac:dyDescent="0.2">
      <c r="A9154" s="1">
        <v>43805.062719907408</v>
      </c>
      <c r="B9154" t="s">
        <v>24911</v>
      </c>
      <c r="D9154">
        <v>0</v>
      </c>
      <c r="E9154">
        <v>0</v>
      </c>
      <c r="F9154">
        <v>0</v>
      </c>
      <c r="G9154" t="s">
        <v>24912</v>
      </c>
      <c r="K9154">
        <v>1.2027621593416801E+18</v>
      </c>
      <c r="L9154" t="s">
        <v>24913</v>
      </c>
    </row>
    <row r="9155" spans="1:12" x14ac:dyDescent="0.2">
      <c r="A9155" s="1">
        <v>43805.061527777776</v>
      </c>
      <c r="B9155" t="s">
        <v>24914</v>
      </c>
      <c r="D9155">
        <v>0</v>
      </c>
      <c r="E9155">
        <v>9</v>
      </c>
      <c r="F9155">
        <v>6</v>
      </c>
      <c r="G9155" t="s">
        <v>24915</v>
      </c>
      <c r="K9155">
        <v>1.20276172455166E+18</v>
      </c>
      <c r="L9155" t="s">
        <v>24916</v>
      </c>
    </row>
    <row r="9156" spans="1:12" x14ac:dyDescent="0.2">
      <c r="A9156" s="1">
        <v>43805.061388888891</v>
      </c>
      <c r="B9156" t="s">
        <v>18349</v>
      </c>
      <c r="D9156">
        <v>0</v>
      </c>
      <c r="E9156">
        <v>0</v>
      </c>
      <c r="F9156">
        <v>0</v>
      </c>
      <c r="G9156" t="s">
        <v>24917</v>
      </c>
      <c r="K9156">
        <v>1.20276167658145E+18</v>
      </c>
      <c r="L9156" t="s">
        <v>24918</v>
      </c>
    </row>
    <row r="9157" spans="1:12" x14ac:dyDescent="0.2">
      <c r="A9157" s="1">
        <v>43805.060532407406</v>
      </c>
      <c r="B9157" t="s">
        <v>11581</v>
      </c>
      <c r="D9157">
        <v>0</v>
      </c>
      <c r="E9157">
        <v>1</v>
      </c>
      <c r="F9157">
        <v>1</v>
      </c>
      <c r="G9157" t="s">
        <v>24919</v>
      </c>
      <c r="K9157">
        <v>1.2027613659765E+18</v>
      </c>
      <c r="L9157" t="s">
        <v>24920</v>
      </c>
    </row>
    <row r="9158" spans="1:12" x14ac:dyDescent="0.2">
      <c r="A9158" s="1">
        <v>43805.060289351852</v>
      </c>
      <c r="B9158" t="s">
        <v>24921</v>
      </c>
      <c r="D9158">
        <v>1</v>
      </c>
      <c r="E9158">
        <v>0</v>
      </c>
      <c r="F9158">
        <v>0</v>
      </c>
      <c r="G9158" t="s">
        <v>24922</v>
      </c>
      <c r="K9158">
        <v>1.20276127693135E+18</v>
      </c>
      <c r="L9158" t="s">
        <v>24923</v>
      </c>
    </row>
    <row r="9159" spans="1:12" x14ac:dyDescent="0.2">
      <c r="A9159" s="1">
        <v>43805.059918981482</v>
      </c>
      <c r="B9159" t="s">
        <v>24924</v>
      </c>
      <c r="D9159">
        <v>0</v>
      </c>
      <c r="E9159">
        <v>3</v>
      </c>
      <c r="F9159">
        <v>11</v>
      </c>
      <c r="G9159" t="s">
        <v>2407</v>
      </c>
      <c r="K9159">
        <v>1.2027611429527501E+18</v>
      </c>
      <c r="L9159" t="s">
        <v>24925</v>
      </c>
    </row>
    <row r="9160" spans="1:12" x14ac:dyDescent="0.2">
      <c r="A9160" s="1">
        <v>43805.059791666667</v>
      </c>
      <c r="B9160" t="s">
        <v>24926</v>
      </c>
      <c r="D9160">
        <v>0</v>
      </c>
      <c r="E9160">
        <v>0</v>
      </c>
      <c r="F9160">
        <v>0</v>
      </c>
      <c r="G9160" t="s">
        <v>24927</v>
      </c>
      <c r="K9160">
        <v>1.2027610957877399E+18</v>
      </c>
      <c r="L9160" t="s">
        <v>24928</v>
      </c>
    </row>
    <row r="9161" spans="1:12" x14ac:dyDescent="0.2">
      <c r="A9161" s="1">
        <v>43805.059212962966</v>
      </c>
      <c r="B9161" t="s">
        <v>24929</v>
      </c>
      <c r="D9161">
        <v>0</v>
      </c>
      <c r="E9161">
        <v>0</v>
      </c>
      <c r="F9161">
        <v>1</v>
      </c>
      <c r="G9161" t="s">
        <v>24930</v>
      </c>
      <c r="K9161">
        <v>1.20276088901699E+18</v>
      </c>
      <c r="L9161" t="s">
        <v>24931</v>
      </c>
    </row>
    <row r="9162" spans="1:12" x14ac:dyDescent="0.2">
      <c r="A9162" s="1">
        <v>43805.057129629633</v>
      </c>
      <c r="B9162" t="s">
        <v>24932</v>
      </c>
      <c r="D9162">
        <v>0</v>
      </c>
      <c r="E9162">
        <v>0</v>
      </c>
      <c r="F9162">
        <v>0</v>
      </c>
      <c r="G9162" t="s">
        <v>24933</v>
      </c>
      <c r="K9162">
        <v>1.2027601324777999E+18</v>
      </c>
      <c r="L9162" t="s">
        <v>24934</v>
      </c>
    </row>
    <row r="9163" spans="1:12" x14ac:dyDescent="0.2">
      <c r="A9163" s="1">
        <v>43805.057083333333</v>
      </c>
      <c r="B9163" t="s">
        <v>24935</v>
      </c>
      <c r="D9163">
        <v>0</v>
      </c>
      <c r="E9163">
        <v>1</v>
      </c>
      <c r="F9163">
        <v>1</v>
      </c>
      <c r="G9163" t="s">
        <v>24936</v>
      </c>
      <c r="K9163">
        <v>1.20276011634227E+18</v>
      </c>
      <c r="L9163" t="s">
        <v>24937</v>
      </c>
    </row>
    <row r="9164" spans="1:12" x14ac:dyDescent="0.2">
      <c r="A9164" s="1">
        <v>43805.057071759256</v>
      </c>
      <c r="B9164" t="s">
        <v>24938</v>
      </c>
      <c r="D9164">
        <v>0</v>
      </c>
      <c r="E9164">
        <v>1</v>
      </c>
      <c r="F9164">
        <v>1</v>
      </c>
      <c r="G9164" t="s">
        <v>24939</v>
      </c>
      <c r="K9164">
        <v>1.2027601121773199E+18</v>
      </c>
      <c r="L9164" t="s">
        <v>24940</v>
      </c>
    </row>
    <row r="9165" spans="1:12" x14ac:dyDescent="0.2">
      <c r="A9165" s="1">
        <v>43805.056319444448</v>
      </c>
      <c r="B9165" t="s">
        <v>18853</v>
      </c>
      <c r="D9165">
        <v>0</v>
      </c>
      <c r="E9165">
        <v>0</v>
      </c>
      <c r="F9165">
        <v>0</v>
      </c>
      <c r="G9165" t="s">
        <v>24941</v>
      </c>
      <c r="K9165">
        <v>1.2027598409441101E+18</v>
      </c>
      <c r="L9165" t="s">
        <v>24942</v>
      </c>
    </row>
    <row r="9166" spans="1:12" x14ac:dyDescent="0.2">
      <c r="A9166" s="1">
        <v>43805.054398148146</v>
      </c>
      <c r="B9166" t="s">
        <v>24943</v>
      </c>
      <c r="D9166">
        <v>1</v>
      </c>
      <c r="E9166">
        <v>0</v>
      </c>
      <c r="F9166">
        <v>1</v>
      </c>
      <c r="G9166" t="s">
        <v>24944</v>
      </c>
      <c r="K9166">
        <v>1.2027591426346099E+18</v>
      </c>
      <c r="L9166" t="s">
        <v>24945</v>
      </c>
    </row>
    <row r="9167" spans="1:12" x14ac:dyDescent="0.2">
      <c r="A9167" s="1">
        <v>43805.054039351853</v>
      </c>
      <c r="B9167" t="s">
        <v>24935</v>
      </c>
      <c r="D9167">
        <v>0</v>
      </c>
      <c r="E9167">
        <v>1</v>
      </c>
      <c r="F9167">
        <v>1</v>
      </c>
      <c r="G9167" t="s">
        <v>24946</v>
      </c>
      <c r="K9167">
        <v>1.2027590149222799E+18</v>
      </c>
      <c r="L9167" t="s">
        <v>24947</v>
      </c>
    </row>
    <row r="9168" spans="1:12" x14ac:dyDescent="0.2">
      <c r="A9168" s="1">
        <v>43805.053113425929</v>
      </c>
      <c r="B9168" t="s">
        <v>24948</v>
      </c>
      <c r="D9168">
        <v>0</v>
      </c>
      <c r="E9168">
        <v>0</v>
      </c>
      <c r="F9168">
        <v>0</v>
      </c>
      <c r="G9168" t="s">
        <v>24949</v>
      </c>
      <c r="K9168">
        <v>1.20275867819091E+18</v>
      </c>
      <c r="L9168" t="s">
        <v>24950</v>
      </c>
    </row>
    <row r="9169" spans="1:12" x14ac:dyDescent="0.2">
      <c r="A9169" s="1">
        <v>43805.052951388891</v>
      </c>
      <c r="B9169" t="s">
        <v>11518</v>
      </c>
      <c r="D9169">
        <v>0</v>
      </c>
      <c r="E9169">
        <v>0</v>
      </c>
      <c r="F9169">
        <v>0</v>
      </c>
      <c r="G9169" t="s">
        <v>24951</v>
      </c>
      <c r="K9169">
        <v>1.20275861913518E+18</v>
      </c>
      <c r="L9169" t="s">
        <v>24952</v>
      </c>
    </row>
    <row r="9170" spans="1:12" x14ac:dyDescent="0.2">
      <c r="A9170" s="1">
        <v>43805.052453703705</v>
      </c>
      <c r="B9170" t="s">
        <v>12412</v>
      </c>
      <c r="D9170">
        <v>0</v>
      </c>
      <c r="E9170">
        <v>0</v>
      </c>
      <c r="F9170">
        <v>0</v>
      </c>
      <c r="G9170" t="s">
        <v>24953</v>
      </c>
      <c r="K9170">
        <v>1.2027584371737101E+18</v>
      </c>
      <c r="L9170" t="s">
        <v>24954</v>
      </c>
    </row>
    <row r="9171" spans="1:12" x14ac:dyDescent="0.2">
      <c r="A9171" s="1">
        <v>43805.052233796298</v>
      </c>
      <c r="B9171" t="s">
        <v>24955</v>
      </c>
      <c r="D9171">
        <v>0</v>
      </c>
      <c r="E9171">
        <v>0</v>
      </c>
      <c r="F9171">
        <v>0</v>
      </c>
      <c r="G9171" t="s">
        <v>24956</v>
      </c>
      <c r="I9171" t="e">
        <f>_xlfn.SINGLE(rt4rt7 _xlfn.SINGLE(s27330600))</f>
        <v>#NAME?</v>
      </c>
      <c r="K9171">
        <v>1.2027583586101199E+18</v>
      </c>
      <c r="L9171" t="s">
        <v>24957</v>
      </c>
    </row>
    <row r="9172" spans="1:12" x14ac:dyDescent="0.2">
      <c r="A9172" s="1">
        <v>43805.052222222221</v>
      </c>
      <c r="B9172" t="s">
        <v>24958</v>
      </c>
      <c r="D9172">
        <v>0</v>
      </c>
      <c r="E9172">
        <v>0</v>
      </c>
      <c r="F9172">
        <v>0</v>
      </c>
      <c r="G9172" t="s">
        <v>2407</v>
      </c>
      <c r="K9172">
        <v>1.2027583553008799E+18</v>
      </c>
      <c r="L9172" t="s">
        <v>24959</v>
      </c>
    </row>
    <row r="9173" spans="1:12" x14ac:dyDescent="0.2">
      <c r="A9173" s="1">
        <v>43805.050787037035</v>
      </c>
      <c r="B9173" t="s">
        <v>24960</v>
      </c>
      <c r="D9173">
        <v>0</v>
      </c>
      <c r="E9173">
        <v>1</v>
      </c>
      <c r="F9173">
        <v>1</v>
      </c>
      <c r="G9173" t="s">
        <v>2407</v>
      </c>
      <c r="K9173">
        <v>1.20275783485487E+18</v>
      </c>
      <c r="L9173" t="s">
        <v>24961</v>
      </c>
    </row>
    <row r="9174" spans="1:12" x14ac:dyDescent="0.2">
      <c r="A9174" s="1">
        <v>43805.050636574073</v>
      </c>
      <c r="B9174" t="s">
        <v>24962</v>
      </c>
      <c r="D9174">
        <v>0</v>
      </c>
      <c r="E9174">
        <v>0</v>
      </c>
      <c r="F9174">
        <v>0</v>
      </c>
      <c r="G9174" t="s">
        <v>24963</v>
      </c>
      <c r="K9174">
        <v>1.2027577815284201E+18</v>
      </c>
      <c r="L9174" t="s">
        <v>24964</v>
      </c>
    </row>
    <row r="9175" spans="1:12" x14ac:dyDescent="0.2">
      <c r="A9175" s="1">
        <v>43805.050462962965</v>
      </c>
      <c r="B9175" t="s">
        <v>24965</v>
      </c>
      <c r="D9175">
        <v>1</v>
      </c>
      <c r="E9175">
        <v>0</v>
      </c>
      <c r="F9175">
        <v>1</v>
      </c>
      <c r="G9175" t="s">
        <v>24966</v>
      </c>
      <c r="K9175">
        <v>1.2027577173891799E+18</v>
      </c>
      <c r="L9175" t="s">
        <v>24967</v>
      </c>
    </row>
    <row r="9176" spans="1:12" x14ac:dyDescent="0.2">
      <c r="A9176" s="1">
        <v>43805.050370370373</v>
      </c>
      <c r="B9176" t="s">
        <v>24968</v>
      </c>
      <c r="D9176">
        <v>0</v>
      </c>
      <c r="E9176">
        <v>0</v>
      </c>
      <c r="F9176">
        <v>1</v>
      </c>
      <c r="G9176" t="s">
        <v>2407</v>
      </c>
      <c r="K9176">
        <v>1.2027576829916401E+18</v>
      </c>
      <c r="L9176" t="s">
        <v>24969</v>
      </c>
    </row>
    <row r="9177" spans="1:12" x14ac:dyDescent="0.2">
      <c r="A9177" s="1">
        <v>43805.050243055557</v>
      </c>
      <c r="B9177" t="s">
        <v>24970</v>
      </c>
      <c r="D9177">
        <v>0</v>
      </c>
      <c r="E9177">
        <v>0</v>
      </c>
      <c r="F9177">
        <v>0</v>
      </c>
      <c r="G9177" t="s">
        <v>24971</v>
      </c>
      <c r="K9177">
        <v>1.2027576383432699E+18</v>
      </c>
      <c r="L9177" t="s">
        <v>24972</v>
      </c>
    </row>
    <row r="9178" spans="1:12" x14ac:dyDescent="0.2">
      <c r="A9178" s="1">
        <v>43805.049861111111</v>
      </c>
      <c r="B9178" t="s">
        <v>24935</v>
      </c>
      <c r="D9178">
        <v>1</v>
      </c>
      <c r="E9178">
        <v>0</v>
      </c>
      <c r="F9178">
        <v>0</v>
      </c>
      <c r="G9178" t="s">
        <v>24973</v>
      </c>
      <c r="K9178">
        <v>1.20275750025008E+18</v>
      </c>
      <c r="L9178" t="s">
        <v>24974</v>
      </c>
    </row>
    <row r="9179" spans="1:12" x14ac:dyDescent="0.2">
      <c r="A9179" s="1">
        <v>43805.048842592594</v>
      </c>
      <c r="B9179" t="s">
        <v>24975</v>
      </c>
      <c r="D9179">
        <v>0</v>
      </c>
      <c r="E9179">
        <v>0</v>
      </c>
      <c r="F9179">
        <v>3</v>
      </c>
      <c r="G9179" t="s">
        <v>24976</v>
      </c>
      <c r="K9179">
        <v>1.20275713157907E+18</v>
      </c>
      <c r="L9179" t="s">
        <v>24977</v>
      </c>
    </row>
    <row r="9180" spans="1:12" x14ac:dyDescent="0.2">
      <c r="A9180" s="1">
        <v>43805.048009259262</v>
      </c>
      <c r="B9180" t="s">
        <v>24978</v>
      </c>
      <c r="D9180">
        <v>0</v>
      </c>
      <c r="E9180">
        <v>0</v>
      </c>
      <c r="F9180">
        <v>0</v>
      </c>
      <c r="G9180" t="s">
        <v>24979</v>
      </c>
      <c r="K9180">
        <v>1.2027568258143201E+18</v>
      </c>
      <c r="L9180" t="s">
        <v>24980</v>
      </c>
    </row>
    <row r="9181" spans="1:12" x14ac:dyDescent="0.2">
      <c r="A9181" s="1">
        <v>43805.045069444444</v>
      </c>
      <c r="B9181" t="s">
        <v>24981</v>
      </c>
      <c r="D9181">
        <v>0</v>
      </c>
      <c r="E9181">
        <v>1</v>
      </c>
      <c r="F9181">
        <v>2</v>
      </c>
      <c r="G9181" t="s">
        <v>24982</v>
      </c>
      <c r="K9181">
        <v>1.2027557636949499E+18</v>
      </c>
      <c r="L9181" t="s">
        <v>24983</v>
      </c>
    </row>
    <row r="9182" spans="1:12" x14ac:dyDescent="0.2">
      <c r="A9182" s="1">
        <v>43805.044965277775</v>
      </c>
      <c r="B9182" t="s">
        <v>24984</v>
      </c>
      <c r="D9182">
        <v>0</v>
      </c>
      <c r="E9182">
        <v>0</v>
      </c>
      <c r="F9182">
        <v>0</v>
      </c>
      <c r="G9182" t="s">
        <v>24985</v>
      </c>
      <c r="K9182">
        <v>1.2027557258162099E+18</v>
      </c>
      <c r="L9182" t="s">
        <v>24986</v>
      </c>
    </row>
    <row r="9183" spans="1:12" x14ac:dyDescent="0.2">
      <c r="A9183" s="1">
        <v>43805.04351851852</v>
      </c>
      <c r="B9183" t="s">
        <v>24987</v>
      </c>
      <c r="C9183" t="s">
        <v>24987</v>
      </c>
      <c r="D9183">
        <v>0</v>
      </c>
      <c r="E9183">
        <v>0</v>
      </c>
      <c r="F9183">
        <v>0</v>
      </c>
      <c r="G9183" t="s">
        <v>2407</v>
      </c>
      <c r="K9183">
        <v>1.2027552001440699E+18</v>
      </c>
      <c r="L9183" t="s">
        <v>24988</v>
      </c>
    </row>
    <row r="9184" spans="1:12" x14ac:dyDescent="0.2">
      <c r="A9184" s="1">
        <v>43805.043136574073</v>
      </c>
      <c r="B9184" t="s">
        <v>24989</v>
      </c>
      <c r="D9184">
        <v>1</v>
      </c>
      <c r="E9184">
        <v>0</v>
      </c>
      <c r="F9184">
        <v>0</v>
      </c>
      <c r="G9184" t="s">
        <v>24990</v>
      </c>
      <c r="K9184">
        <v>1.2027550618411E+18</v>
      </c>
      <c r="L9184" t="s">
        <v>24991</v>
      </c>
    </row>
    <row r="9185" spans="1:12" x14ac:dyDescent="0.2">
      <c r="A9185" s="1">
        <v>43805.04146990741</v>
      </c>
      <c r="B9185" t="s">
        <v>24992</v>
      </c>
      <c r="D9185">
        <v>0</v>
      </c>
      <c r="E9185">
        <v>1</v>
      </c>
      <c r="F9185">
        <v>1</v>
      </c>
      <c r="G9185" t="s">
        <v>24993</v>
      </c>
      <c r="K9185">
        <v>1.2027544583771599E+18</v>
      </c>
      <c r="L9185" t="s">
        <v>24994</v>
      </c>
    </row>
    <row r="9186" spans="1:12" x14ac:dyDescent="0.2">
      <c r="A9186" s="1">
        <v>43805.040520833332</v>
      </c>
      <c r="B9186" t="s">
        <v>24995</v>
      </c>
      <c r="D9186">
        <v>0</v>
      </c>
      <c r="E9186">
        <v>0</v>
      </c>
      <c r="F9186">
        <v>0</v>
      </c>
      <c r="G9186" t="s">
        <v>24996</v>
      </c>
      <c r="K9186">
        <v>1.2027541134460401E+18</v>
      </c>
      <c r="L9186" t="s">
        <v>24997</v>
      </c>
    </row>
    <row r="9187" spans="1:12" x14ac:dyDescent="0.2">
      <c r="A9187" s="1">
        <v>43805.039780092593</v>
      </c>
      <c r="B9187" t="s">
        <v>24998</v>
      </c>
      <c r="D9187">
        <v>0</v>
      </c>
      <c r="E9187">
        <v>1</v>
      </c>
      <c r="F9187">
        <v>0</v>
      </c>
      <c r="G9187" t="s">
        <v>24999</v>
      </c>
      <c r="K9187">
        <v>1.20275384639473E+18</v>
      </c>
      <c r="L9187" t="s">
        <v>25000</v>
      </c>
    </row>
    <row r="9188" spans="1:12" x14ac:dyDescent="0.2">
      <c r="A9188" s="1">
        <v>43805.039085648146</v>
      </c>
      <c r="B9188" t="s">
        <v>25001</v>
      </c>
      <c r="D9188">
        <v>0</v>
      </c>
      <c r="E9188">
        <v>0</v>
      </c>
      <c r="F9188">
        <v>1</v>
      </c>
      <c r="G9188" t="s">
        <v>2407</v>
      </c>
      <c r="K9188">
        <v>1.2027535931384599E+18</v>
      </c>
      <c r="L9188" t="s">
        <v>25002</v>
      </c>
    </row>
    <row r="9189" spans="1:12" x14ac:dyDescent="0.2">
      <c r="A9189" s="1">
        <v>43805.038900462961</v>
      </c>
      <c r="B9189" t="s">
        <v>1163</v>
      </c>
      <c r="D9189">
        <v>1</v>
      </c>
      <c r="E9189">
        <v>0</v>
      </c>
      <c r="F9189">
        <v>0</v>
      </c>
      <c r="G9189" t="s">
        <v>21108</v>
      </c>
      <c r="K9189">
        <v>1.2027535264951301E+18</v>
      </c>
      <c r="L9189" t="s">
        <v>25003</v>
      </c>
    </row>
    <row r="9190" spans="1:12" x14ac:dyDescent="0.2">
      <c r="A9190" s="1">
        <v>43805.038344907407</v>
      </c>
      <c r="B9190" t="s">
        <v>25004</v>
      </c>
      <c r="D9190">
        <v>0</v>
      </c>
      <c r="E9190">
        <v>1</v>
      </c>
      <c r="F9190">
        <v>2</v>
      </c>
      <c r="G9190" t="s">
        <v>25005</v>
      </c>
      <c r="K9190">
        <v>1.2027533250552599E+18</v>
      </c>
      <c r="L9190" t="s">
        <v>25006</v>
      </c>
    </row>
    <row r="9191" spans="1:12" x14ac:dyDescent="0.2">
      <c r="A9191" s="1">
        <v>43805.037916666668</v>
      </c>
      <c r="B9191" t="s">
        <v>25007</v>
      </c>
      <c r="D9191">
        <v>0</v>
      </c>
      <c r="E9191">
        <v>1</v>
      </c>
      <c r="F9191">
        <v>4</v>
      </c>
      <c r="G9191" t="s">
        <v>25008</v>
      </c>
      <c r="K9191">
        <v>1.2027531693207601E+18</v>
      </c>
      <c r="L9191" t="s">
        <v>25009</v>
      </c>
    </row>
    <row r="9192" spans="1:12" x14ac:dyDescent="0.2">
      <c r="A9192" s="1">
        <v>43805.037442129629</v>
      </c>
      <c r="B9192" t="s">
        <v>25010</v>
      </c>
      <c r="D9192">
        <v>0</v>
      </c>
      <c r="E9192">
        <v>0</v>
      </c>
      <c r="F9192">
        <v>0</v>
      </c>
      <c r="G9192" t="s">
        <v>25011</v>
      </c>
      <c r="K9192">
        <v>1.2027529981386199E+18</v>
      </c>
      <c r="L9192" t="s">
        <v>25012</v>
      </c>
    </row>
    <row r="9193" spans="1:12" x14ac:dyDescent="0.2">
      <c r="A9193" s="1">
        <v>43805.036932870367</v>
      </c>
      <c r="B9193" t="s">
        <v>25013</v>
      </c>
      <c r="D9193">
        <v>0</v>
      </c>
      <c r="E9193">
        <v>0</v>
      </c>
      <c r="F9193">
        <v>1</v>
      </c>
      <c r="G9193" t="s">
        <v>25014</v>
      </c>
      <c r="K9193">
        <v>1.2027528150950001E+18</v>
      </c>
      <c r="L9193" t="s">
        <v>25015</v>
      </c>
    </row>
    <row r="9194" spans="1:12" x14ac:dyDescent="0.2">
      <c r="A9194" s="1">
        <v>43805.036504629628</v>
      </c>
      <c r="B9194" t="s">
        <v>25016</v>
      </c>
      <c r="D9194">
        <v>0</v>
      </c>
      <c r="E9194">
        <v>7</v>
      </c>
      <c r="F9194">
        <v>34</v>
      </c>
      <c r="G9194" t="s">
        <v>25017</v>
      </c>
      <c r="K9194">
        <v>1.2027526594192499E+18</v>
      </c>
      <c r="L9194" t="s">
        <v>25018</v>
      </c>
    </row>
    <row r="9195" spans="1:12" x14ac:dyDescent="0.2">
      <c r="A9195" s="1">
        <v>43805.036307870374</v>
      </c>
      <c r="B9195" t="s">
        <v>11210</v>
      </c>
      <c r="D9195">
        <v>0</v>
      </c>
      <c r="E9195">
        <v>0</v>
      </c>
      <c r="F9195">
        <v>0</v>
      </c>
      <c r="G9195" t="s">
        <v>2407</v>
      </c>
      <c r="K9195">
        <v>1.2027525852931599E+18</v>
      </c>
      <c r="L9195" t="s">
        <v>25019</v>
      </c>
    </row>
    <row r="9196" spans="1:12" x14ac:dyDescent="0.2">
      <c r="A9196" s="1">
        <v>43805.035983796297</v>
      </c>
      <c r="B9196" t="s">
        <v>25020</v>
      </c>
      <c r="D9196">
        <v>0</v>
      </c>
      <c r="E9196">
        <v>3</v>
      </c>
      <c r="F9196">
        <v>1</v>
      </c>
      <c r="G9196" t="s">
        <v>25021</v>
      </c>
      <c r="K9196">
        <v>1.2027524715227899E+18</v>
      </c>
      <c r="L9196" t="s">
        <v>25022</v>
      </c>
    </row>
    <row r="9197" spans="1:12" x14ac:dyDescent="0.2">
      <c r="A9197" s="1">
        <v>43805.035983796297</v>
      </c>
      <c r="B9197" t="s">
        <v>25023</v>
      </c>
      <c r="D9197">
        <v>0</v>
      </c>
      <c r="E9197">
        <v>0</v>
      </c>
      <c r="F9197">
        <v>0</v>
      </c>
      <c r="G9197" t="s">
        <v>25024</v>
      </c>
      <c r="K9197">
        <v>1.20275247075104E+18</v>
      </c>
      <c r="L9197" t="s">
        <v>25025</v>
      </c>
    </row>
    <row r="9198" spans="1:12" x14ac:dyDescent="0.2">
      <c r="A9198" s="1">
        <v>43805.035208333335</v>
      </c>
      <c r="B9198" t="s">
        <v>5644</v>
      </c>
      <c r="D9198">
        <v>1</v>
      </c>
      <c r="E9198">
        <v>10</v>
      </c>
      <c r="F9198">
        <v>12</v>
      </c>
      <c r="G9198" t="s">
        <v>25026</v>
      </c>
      <c r="K9198">
        <v>1.2027521899885199E+18</v>
      </c>
      <c r="L9198" t="s">
        <v>25027</v>
      </c>
    </row>
    <row r="9199" spans="1:12" x14ac:dyDescent="0.2">
      <c r="A9199" s="1">
        <v>43805.033738425926</v>
      </c>
      <c r="B9199" t="s">
        <v>25028</v>
      </c>
      <c r="D9199">
        <v>0</v>
      </c>
      <c r="E9199">
        <v>0</v>
      </c>
      <c r="F9199">
        <v>0</v>
      </c>
      <c r="G9199" t="s">
        <v>25029</v>
      </c>
      <c r="K9199">
        <v>1.2027516570560599E+18</v>
      </c>
      <c r="L9199" t="s">
        <v>25030</v>
      </c>
    </row>
    <row r="9200" spans="1:12" x14ac:dyDescent="0.2">
      <c r="A9200" s="1">
        <v>43805.033113425925</v>
      </c>
      <c r="B9200" t="s">
        <v>25031</v>
      </c>
      <c r="D9200">
        <v>3</v>
      </c>
      <c r="E9200">
        <v>0</v>
      </c>
      <c r="F9200">
        <v>0</v>
      </c>
      <c r="G9200" t="s">
        <v>25032</v>
      </c>
      <c r="K9200">
        <v>1.20275143010653E+18</v>
      </c>
      <c r="L9200" t="s">
        <v>25033</v>
      </c>
    </row>
    <row r="9201" spans="1:12" x14ac:dyDescent="0.2">
      <c r="A9201" s="1">
        <v>43805.032731481479</v>
      </c>
      <c r="B9201" t="s">
        <v>25034</v>
      </c>
      <c r="D9201">
        <v>0</v>
      </c>
      <c r="E9201">
        <v>0</v>
      </c>
      <c r="F9201">
        <v>0</v>
      </c>
      <c r="G9201" t="s">
        <v>25035</v>
      </c>
      <c r="K9201">
        <v>1.20275129087235E+18</v>
      </c>
      <c r="L9201" t="s">
        <v>25036</v>
      </c>
    </row>
    <row r="9202" spans="1:12" x14ac:dyDescent="0.2">
      <c r="A9202" s="1">
        <v>43805.032465277778</v>
      </c>
      <c r="B9202" t="s">
        <v>25007</v>
      </c>
      <c r="D9202">
        <v>0</v>
      </c>
      <c r="E9202">
        <v>0</v>
      </c>
      <c r="F9202">
        <v>1</v>
      </c>
      <c r="G9202" t="s">
        <v>25037</v>
      </c>
      <c r="K9202">
        <v>1.2027511928641101E+18</v>
      </c>
      <c r="L9202" t="s">
        <v>25038</v>
      </c>
    </row>
    <row r="9203" spans="1:12" x14ac:dyDescent="0.2">
      <c r="A9203" s="1">
        <v>43805.032430555555</v>
      </c>
      <c r="B9203" t="s">
        <v>13468</v>
      </c>
      <c r="D9203">
        <v>0</v>
      </c>
      <c r="E9203">
        <v>1</v>
      </c>
      <c r="F9203">
        <v>1</v>
      </c>
      <c r="G9203" t="s">
        <v>25039</v>
      </c>
      <c r="I9203" t="e">
        <f>NabdApp</f>
        <v>#NAME?</v>
      </c>
      <c r="K9203">
        <v>1.20275118300749E+18</v>
      </c>
      <c r="L9203" t="s">
        <v>25040</v>
      </c>
    </row>
    <row r="9204" spans="1:12" x14ac:dyDescent="0.2">
      <c r="A9204" s="1">
        <v>43805.031574074077</v>
      </c>
      <c r="B9204" t="s">
        <v>25041</v>
      </c>
      <c r="D9204">
        <v>1</v>
      </c>
      <c r="E9204">
        <v>0</v>
      </c>
      <c r="F9204">
        <v>1</v>
      </c>
      <c r="G9204" t="s">
        <v>25042</v>
      </c>
      <c r="K9204">
        <v>1.20275087127837E+18</v>
      </c>
      <c r="L9204" t="s">
        <v>25043</v>
      </c>
    </row>
    <row r="9205" spans="1:12" x14ac:dyDescent="0.2">
      <c r="A9205" s="1">
        <v>43805.031192129631</v>
      </c>
      <c r="B9205" t="s">
        <v>25044</v>
      </c>
      <c r="D9205">
        <v>1</v>
      </c>
      <c r="E9205">
        <v>0</v>
      </c>
      <c r="F9205">
        <v>0</v>
      </c>
      <c r="G9205" t="s">
        <v>25045</v>
      </c>
      <c r="K9205">
        <v>1.2027507333235E+18</v>
      </c>
      <c r="L9205" t="s">
        <v>25046</v>
      </c>
    </row>
    <row r="9206" spans="1:12" x14ac:dyDescent="0.2">
      <c r="A9206" s="1">
        <v>43805.030902777777</v>
      </c>
      <c r="B9206" t="s">
        <v>24995</v>
      </c>
      <c r="D9206">
        <v>0</v>
      </c>
      <c r="E9206">
        <v>1</v>
      </c>
      <c r="F9206">
        <v>3</v>
      </c>
      <c r="G9206" t="s">
        <v>25047</v>
      </c>
      <c r="K9206">
        <v>1.2027506272915599E+18</v>
      </c>
      <c r="L9206" t="s">
        <v>25048</v>
      </c>
    </row>
    <row r="9207" spans="1:12" x14ac:dyDescent="0.2">
      <c r="A9207" s="1">
        <v>43805.030624999999</v>
      </c>
      <c r="B9207" t="s">
        <v>25049</v>
      </c>
      <c r="D9207">
        <v>1</v>
      </c>
      <c r="E9207">
        <v>0</v>
      </c>
      <c r="F9207">
        <v>0</v>
      </c>
      <c r="G9207" t="s">
        <v>25050</v>
      </c>
      <c r="K9207">
        <v>1.2027505263514199E+18</v>
      </c>
      <c r="L9207" t="s">
        <v>25051</v>
      </c>
    </row>
    <row r="9208" spans="1:12" x14ac:dyDescent="0.2">
      <c r="A9208" s="1">
        <v>43805.029108796298</v>
      </c>
      <c r="B9208" t="s">
        <v>25052</v>
      </c>
      <c r="D9208">
        <v>0</v>
      </c>
      <c r="E9208">
        <v>0</v>
      </c>
      <c r="F9208">
        <v>0</v>
      </c>
      <c r="G9208" t="s">
        <v>25053</v>
      </c>
      <c r="K9208">
        <v>1.2027499778496799E+18</v>
      </c>
      <c r="L9208" t="s">
        <v>25054</v>
      </c>
    </row>
    <row r="9209" spans="1:12" x14ac:dyDescent="0.2">
      <c r="A9209" s="1">
        <v>43805.028090277781</v>
      </c>
      <c r="B9209" t="s">
        <v>13091</v>
      </c>
      <c r="D9209">
        <v>0</v>
      </c>
      <c r="E9209">
        <v>1</v>
      </c>
      <c r="F9209">
        <v>0</v>
      </c>
      <c r="G9209" t="s">
        <v>25055</v>
      </c>
      <c r="K9209">
        <v>1.20274960888098E+18</v>
      </c>
      <c r="L9209" t="s">
        <v>25056</v>
      </c>
    </row>
    <row r="9210" spans="1:12" x14ac:dyDescent="0.2">
      <c r="A9210" s="1">
        <v>43805.02784722222</v>
      </c>
      <c r="B9210" t="s">
        <v>11122</v>
      </c>
      <c r="D9210">
        <v>0</v>
      </c>
      <c r="E9210">
        <v>0</v>
      </c>
      <c r="F9210">
        <v>1</v>
      </c>
      <c r="G9210" t="s">
        <v>25057</v>
      </c>
      <c r="I9210" t="e">
        <f>y3_y5</f>
        <v>#NAME?</v>
      </c>
      <c r="K9210">
        <v>1.20274952145486E+18</v>
      </c>
      <c r="L9210" t="s">
        <v>25058</v>
      </c>
    </row>
    <row r="9211" spans="1:12" x14ac:dyDescent="0.2">
      <c r="A9211" s="1">
        <v>43805.027685185189</v>
      </c>
      <c r="B9211" t="s">
        <v>25059</v>
      </c>
      <c r="D9211">
        <v>2</v>
      </c>
      <c r="E9211">
        <v>0</v>
      </c>
      <c r="F9211">
        <v>1</v>
      </c>
      <c r="G9211" t="s">
        <v>25060</v>
      </c>
      <c r="K9211">
        <v>1.20274946301983E+18</v>
      </c>
      <c r="L9211" t="s">
        <v>25061</v>
      </c>
    </row>
    <row r="9212" spans="1:12" x14ac:dyDescent="0.2">
      <c r="A9212" s="1">
        <v>43805.02716435185</v>
      </c>
      <c r="B9212" t="s">
        <v>25062</v>
      </c>
      <c r="D9212">
        <v>0</v>
      </c>
      <c r="E9212">
        <v>0</v>
      </c>
      <c r="F9212">
        <v>0</v>
      </c>
      <c r="G9212" t="s">
        <v>25063</v>
      </c>
      <c r="K9212">
        <v>1.2027492755344799E+18</v>
      </c>
      <c r="L9212" t="s">
        <v>25064</v>
      </c>
    </row>
    <row r="9213" spans="1:12" x14ac:dyDescent="0.2">
      <c r="A9213" s="1">
        <v>43805.026932870373</v>
      </c>
      <c r="B9213" t="s">
        <v>25065</v>
      </c>
      <c r="D9213">
        <v>0</v>
      </c>
      <c r="E9213">
        <v>1</v>
      </c>
      <c r="F9213">
        <v>0</v>
      </c>
      <c r="G9213" t="s">
        <v>25066</v>
      </c>
      <c r="K9213">
        <v>1.2027491890311501E+18</v>
      </c>
      <c r="L9213" t="s">
        <v>25067</v>
      </c>
    </row>
    <row r="9214" spans="1:12" x14ac:dyDescent="0.2">
      <c r="A9214" s="1">
        <v>43805.026458333334</v>
      </c>
      <c r="B9214" t="s">
        <v>25068</v>
      </c>
      <c r="D9214">
        <v>1</v>
      </c>
      <c r="E9214">
        <v>0</v>
      </c>
      <c r="F9214">
        <v>0</v>
      </c>
      <c r="G9214" t="s">
        <v>25069</v>
      </c>
      <c r="K9214">
        <v>1.20274901787841E+18</v>
      </c>
      <c r="L9214" t="s">
        <v>25070</v>
      </c>
    </row>
    <row r="9215" spans="1:12" x14ac:dyDescent="0.2">
      <c r="A9215" s="1">
        <v>43805.025902777779</v>
      </c>
      <c r="B9215" t="s">
        <v>25071</v>
      </c>
      <c r="D9215">
        <v>3</v>
      </c>
      <c r="E9215">
        <v>0</v>
      </c>
      <c r="F9215">
        <v>0</v>
      </c>
      <c r="G9215" t="s">
        <v>25072</v>
      </c>
      <c r="K9215">
        <v>1.20274881710546E+18</v>
      </c>
      <c r="L9215" t="s">
        <v>25073</v>
      </c>
    </row>
    <row r="9216" spans="1:12" x14ac:dyDescent="0.2">
      <c r="A9216" s="1">
        <v>43805.02516203704</v>
      </c>
      <c r="B9216" t="s">
        <v>24992</v>
      </c>
      <c r="D9216">
        <v>0</v>
      </c>
      <c r="E9216">
        <v>0</v>
      </c>
      <c r="F9216">
        <v>0</v>
      </c>
      <c r="G9216" t="s">
        <v>25074</v>
      </c>
      <c r="K9216">
        <v>1.20274854817502E+18</v>
      </c>
      <c r="L9216" t="s">
        <v>25075</v>
      </c>
    </row>
    <row r="9217" spans="1:12" x14ac:dyDescent="0.2">
      <c r="A9217" s="1">
        <v>43805.024502314816</v>
      </c>
      <c r="B9217" t="s">
        <v>25076</v>
      </c>
      <c r="D9217">
        <v>0</v>
      </c>
      <c r="E9217">
        <v>1</v>
      </c>
      <c r="F9217">
        <v>5</v>
      </c>
      <c r="G9217" t="s">
        <v>25077</v>
      </c>
      <c r="K9217">
        <v>1.2027483104208901E+18</v>
      </c>
      <c r="L9217" t="s">
        <v>25078</v>
      </c>
    </row>
    <row r="9218" spans="1:12" x14ac:dyDescent="0.2">
      <c r="A9218" s="1">
        <v>43805.02447916667</v>
      </c>
      <c r="B9218" t="s">
        <v>25079</v>
      </c>
      <c r="D9218">
        <v>0</v>
      </c>
      <c r="E9218">
        <v>2</v>
      </c>
      <c r="F9218">
        <v>2</v>
      </c>
      <c r="G9218" t="s">
        <v>25080</v>
      </c>
      <c r="K9218">
        <v>1.2027483007362401E+18</v>
      </c>
      <c r="L9218" t="s">
        <v>25081</v>
      </c>
    </row>
    <row r="9219" spans="1:12" x14ac:dyDescent="0.2">
      <c r="A9219" s="1">
        <v>43805.024259259262</v>
      </c>
      <c r="B9219" t="s">
        <v>24895</v>
      </c>
      <c r="D9219">
        <v>0</v>
      </c>
      <c r="E9219">
        <v>1</v>
      </c>
      <c r="F9219">
        <v>0</v>
      </c>
      <c r="G9219" t="s">
        <v>2407</v>
      </c>
      <c r="K9219">
        <v>1.2027482219882199E+18</v>
      </c>
      <c r="L9219" t="s">
        <v>25082</v>
      </c>
    </row>
    <row r="9220" spans="1:12" x14ac:dyDescent="0.2">
      <c r="A9220" s="1">
        <v>43805.024143518516</v>
      </c>
      <c r="B9220" t="s">
        <v>25083</v>
      </c>
      <c r="D9220">
        <v>0</v>
      </c>
      <c r="E9220">
        <v>0</v>
      </c>
      <c r="F9220">
        <v>1</v>
      </c>
      <c r="G9220" t="s">
        <v>25084</v>
      </c>
      <c r="K9220">
        <v>1.2027481789001101E+18</v>
      </c>
      <c r="L9220" t="s">
        <v>25085</v>
      </c>
    </row>
    <row r="9221" spans="1:12" x14ac:dyDescent="0.2">
      <c r="A9221" s="1">
        <v>43805.023912037039</v>
      </c>
      <c r="B9221" t="s">
        <v>25062</v>
      </c>
      <c r="D9221">
        <v>0</v>
      </c>
      <c r="E9221">
        <v>0</v>
      </c>
      <c r="F9221">
        <v>0</v>
      </c>
      <c r="G9221" t="s">
        <v>25086</v>
      </c>
      <c r="K9221">
        <v>1.20274809455264E+18</v>
      </c>
      <c r="L9221" t="s">
        <v>25087</v>
      </c>
    </row>
    <row r="9222" spans="1:12" x14ac:dyDescent="0.2">
      <c r="A9222" s="1">
        <v>43805.022662037038</v>
      </c>
      <c r="B9222" t="s">
        <v>25088</v>
      </c>
      <c r="D9222">
        <v>0</v>
      </c>
      <c r="E9222">
        <v>0</v>
      </c>
      <c r="F9222">
        <v>0</v>
      </c>
      <c r="G9222" t="s">
        <v>25089</v>
      </c>
      <c r="K9222">
        <v>1.20274764329166E+18</v>
      </c>
      <c r="L9222" t="s">
        <v>25090</v>
      </c>
    </row>
    <row r="9223" spans="1:12" x14ac:dyDescent="0.2">
      <c r="A9223" s="1">
        <v>43805.022152777776</v>
      </c>
      <c r="B9223" t="s">
        <v>25091</v>
      </c>
      <c r="D9223">
        <v>4</v>
      </c>
      <c r="E9223">
        <v>0</v>
      </c>
      <c r="F9223">
        <v>0</v>
      </c>
      <c r="G9223" t="s">
        <v>25092</v>
      </c>
      <c r="K9223">
        <v>1.2027474582515599E+18</v>
      </c>
      <c r="L9223" t="s">
        <v>25093</v>
      </c>
    </row>
    <row r="9224" spans="1:12" x14ac:dyDescent="0.2">
      <c r="A9224" s="1">
        <v>43805.020196759258</v>
      </c>
      <c r="B9224" t="s">
        <v>25094</v>
      </c>
      <c r="D9224">
        <v>0</v>
      </c>
      <c r="E9224">
        <v>0</v>
      </c>
      <c r="F9224">
        <v>0</v>
      </c>
      <c r="G9224" t="s">
        <v>25095</v>
      </c>
      <c r="K9224">
        <v>1.20274674728767E+18</v>
      </c>
      <c r="L9224" t="s">
        <v>25096</v>
      </c>
    </row>
    <row r="9225" spans="1:12" x14ac:dyDescent="0.2">
      <c r="A9225" s="1">
        <v>43805.019849537035</v>
      </c>
      <c r="B9225" t="s">
        <v>24992</v>
      </c>
      <c r="D9225">
        <v>0</v>
      </c>
      <c r="E9225">
        <v>0</v>
      </c>
      <c r="F9225">
        <v>2</v>
      </c>
      <c r="G9225" t="s">
        <v>25097</v>
      </c>
      <c r="K9225">
        <v>1.20274662235182E+18</v>
      </c>
      <c r="L9225" t="s">
        <v>25098</v>
      </c>
    </row>
    <row r="9226" spans="1:12" x14ac:dyDescent="0.2">
      <c r="A9226" s="1">
        <v>43805.019328703704</v>
      </c>
      <c r="B9226" t="s">
        <v>25099</v>
      </c>
      <c r="D9226">
        <v>0</v>
      </c>
      <c r="E9226">
        <v>0</v>
      </c>
      <c r="F9226">
        <v>0</v>
      </c>
      <c r="G9226" t="s">
        <v>25100</v>
      </c>
      <c r="K9226">
        <v>1.20274643620034E+18</v>
      </c>
      <c r="L9226" t="s">
        <v>25101</v>
      </c>
    </row>
    <row r="9227" spans="1:12" x14ac:dyDescent="0.2">
      <c r="A9227" s="1">
        <v>43805.01902777778</v>
      </c>
      <c r="B9227" t="s">
        <v>25102</v>
      </c>
      <c r="D9227">
        <v>0</v>
      </c>
      <c r="E9227">
        <v>0</v>
      </c>
      <c r="F9227">
        <v>1</v>
      </c>
      <c r="G9227" t="s">
        <v>25103</v>
      </c>
      <c r="I9227" t="e">
        <f>NabdApp</f>
        <v>#NAME?</v>
      </c>
      <c r="K9227">
        <v>1.20274632393987E+18</v>
      </c>
      <c r="L9227" t="s">
        <v>25104</v>
      </c>
    </row>
    <row r="9228" spans="1:12" x14ac:dyDescent="0.2">
      <c r="A9228" s="1">
        <v>43805.018969907411</v>
      </c>
      <c r="B9228" t="s">
        <v>4706</v>
      </c>
      <c r="D9228">
        <v>2</v>
      </c>
      <c r="E9228">
        <v>1</v>
      </c>
      <c r="F9228">
        <v>17</v>
      </c>
      <c r="G9228" t="s">
        <v>25105</v>
      </c>
      <c r="K9228">
        <v>1.2027463049857999E+18</v>
      </c>
      <c r="L9228" t="s">
        <v>25106</v>
      </c>
    </row>
    <row r="9229" spans="1:12" x14ac:dyDescent="0.2">
      <c r="A9229" s="1">
        <v>43805.017083333332</v>
      </c>
      <c r="B9229" t="s">
        <v>24992</v>
      </c>
      <c r="D9229">
        <v>0</v>
      </c>
      <c r="E9229">
        <v>0</v>
      </c>
      <c r="F9229">
        <v>0</v>
      </c>
      <c r="G9229" t="s">
        <v>2407</v>
      </c>
      <c r="K9229">
        <v>1.2027456185795599E+18</v>
      </c>
      <c r="L9229" t="s">
        <v>25107</v>
      </c>
    </row>
    <row r="9230" spans="1:12" x14ac:dyDescent="0.2">
      <c r="A9230" s="1">
        <v>43805.017071759263</v>
      </c>
      <c r="B9230" t="s">
        <v>25108</v>
      </c>
      <c r="D9230">
        <v>0</v>
      </c>
      <c r="E9230">
        <v>0</v>
      </c>
      <c r="F9230">
        <v>0</v>
      </c>
      <c r="G9230" t="e">
        <f>_xlfn.SINGLE(AlRajhiCapital السلام عليك بعد اكتتاب آرامكو), جاني مسج بخصوص المحفضة الاستثمارية...كيف افتحها والتعامل معاها?</f>
        <v>#NAME?</v>
      </c>
      <c r="I9230" t="e">
        <f>AlRajhiCapital</f>
        <v>#NAME?</v>
      </c>
      <c r="K9230">
        <v>1.2027456154002299E+18</v>
      </c>
      <c r="L9230" t="s">
        <v>25109</v>
      </c>
    </row>
    <row r="9231" spans="1:12" x14ac:dyDescent="0.2">
      <c r="A9231" s="1">
        <v>43805.015983796293</v>
      </c>
      <c r="B9231" t="s">
        <v>4706</v>
      </c>
      <c r="D9231">
        <v>0</v>
      </c>
      <c r="E9231">
        <v>2</v>
      </c>
      <c r="F9231">
        <v>6</v>
      </c>
      <c r="G9231" t="s">
        <v>25110</v>
      </c>
      <c r="K9231">
        <v>1.20274522156771E+18</v>
      </c>
      <c r="L9231" t="s">
        <v>25111</v>
      </c>
    </row>
    <row r="9232" spans="1:12" x14ac:dyDescent="0.2">
      <c r="A9232" s="1">
        <v>43805.015300925923</v>
      </c>
      <c r="B9232" t="s">
        <v>25112</v>
      </c>
      <c r="D9232">
        <v>0</v>
      </c>
      <c r="E9232">
        <v>0</v>
      </c>
      <c r="F9232">
        <v>0</v>
      </c>
      <c r="G9232" t="s">
        <v>24979</v>
      </c>
      <c r="K9232">
        <v>1.2027449760456901E+18</v>
      </c>
      <c r="L9232" t="s">
        <v>25113</v>
      </c>
    </row>
    <row r="9233" spans="1:12" x14ac:dyDescent="0.2">
      <c r="A9233" s="1">
        <v>43805.015277777777</v>
      </c>
      <c r="B9233" t="s">
        <v>25114</v>
      </c>
      <c r="D9233">
        <v>0</v>
      </c>
      <c r="E9233">
        <v>5</v>
      </c>
      <c r="F9233">
        <v>3</v>
      </c>
      <c r="G9233" t="s">
        <v>25115</v>
      </c>
      <c r="K9233">
        <v>1.2027449680219699E+18</v>
      </c>
      <c r="L9233" t="s">
        <v>25116</v>
      </c>
    </row>
    <row r="9234" spans="1:12" x14ac:dyDescent="0.2">
      <c r="A9234" s="1">
        <v>43805.014803240738</v>
      </c>
      <c r="B9234" t="s">
        <v>25117</v>
      </c>
      <c r="D9234">
        <v>0</v>
      </c>
      <c r="E9234">
        <v>4</v>
      </c>
      <c r="F9234">
        <v>2</v>
      </c>
      <c r="G9234" t="s">
        <v>25118</v>
      </c>
      <c r="K9234">
        <v>1.2027447947301701E+18</v>
      </c>
      <c r="L9234" t="s">
        <v>25119</v>
      </c>
    </row>
    <row r="9235" spans="1:12" x14ac:dyDescent="0.2">
      <c r="A9235" s="1">
        <v>43805.014641203707</v>
      </c>
      <c r="B9235" t="s">
        <v>25120</v>
      </c>
      <c r="D9235">
        <v>0</v>
      </c>
      <c r="E9235">
        <v>0</v>
      </c>
      <c r="F9235">
        <v>0</v>
      </c>
      <c r="G9235" t="s">
        <v>24979</v>
      </c>
      <c r="K9235">
        <v>1.20274473645872E+18</v>
      </c>
      <c r="L9235" t="s">
        <v>25121</v>
      </c>
    </row>
    <row r="9236" spans="1:12" x14ac:dyDescent="0.2">
      <c r="A9236" s="1">
        <v>43805.014432870368</v>
      </c>
      <c r="B9236" t="s">
        <v>24895</v>
      </c>
      <c r="D9236">
        <v>0</v>
      </c>
      <c r="E9236">
        <v>0</v>
      </c>
      <c r="F9236">
        <v>0</v>
      </c>
      <c r="G9236" t="s">
        <v>2407</v>
      </c>
      <c r="K9236">
        <v>1.20274466009299E+18</v>
      </c>
      <c r="L9236" t="s">
        <v>25122</v>
      </c>
    </row>
    <row r="9237" spans="1:12" x14ac:dyDescent="0.2">
      <c r="A9237" s="1">
        <v>43805.012523148151</v>
      </c>
      <c r="B9237" t="s">
        <v>25123</v>
      </c>
      <c r="D9237">
        <v>1</v>
      </c>
      <c r="E9237">
        <v>0</v>
      </c>
      <c r="F9237">
        <v>0</v>
      </c>
      <c r="G9237" t="s">
        <v>25124</v>
      </c>
      <c r="K9237">
        <v>1.2027439661076201E+18</v>
      </c>
      <c r="L9237" t="s">
        <v>25125</v>
      </c>
    </row>
    <row r="9238" spans="1:12" x14ac:dyDescent="0.2">
      <c r="A9238" s="1">
        <v>43805.011574074073</v>
      </c>
      <c r="B9238" t="s">
        <v>25126</v>
      </c>
      <c r="D9238">
        <v>0</v>
      </c>
      <c r="E9238">
        <v>0</v>
      </c>
      <c r="F9238">
        <v>1</v>
      </c>
      <c r="G9238" t="s">
        <v>2407</v>
      </c>
      <c r="K9238">
        <v>1.20274362452355E+18</v>
      </c>
      <c r="L9238" t="s">
        <v>25127</v>
      </c>
    </row>
    <row r="9239" spans="1:12" x14ac:dyDescent="0.2">
      <c r="A9239" s="1">
        <v>43805.01153935185</v>
      </c>
      <c r="B9239" t="s">
        <v>25126</v>
      </c>
      <c r="D9239">
        <v>0</v>
      </c>
      <c r="E9239">
        <v>0</v>
      </c>
      <c r="F9239">
        <v>0</v>
      </c>
      <c r="G9239" t="s">
        <v>2407</v>
      </c>
      <c r="K9239">
        <v>1.20274361290531E+18</v>
      </c>
      <c r="L9239" t="s">
        <v>25128</v>
      </c>
    </row>
    <row r="9240" spans="1:12" x14ac:dyDescent="0.2">
      <c r="A9240" s="1">
        <v>43805.010763888888</v>
      </c>
      <c r="B9240" t="s">
        <v>25129</v>
      </c>
      <c r="D9240">
        <v>1</v>
      </c>
      <c r="E9240">
        <v>4</v>
      </c>
      <c r="F9240">
        <v>5</v>
      </c>
      <c r="G9240" t="s">
        <v>25130</v>
      </c>
      <c r="K9240">
        <v>1.20274332873278E+18</v>
      </c>
      <c r="L9240" t="s">
        <v>25131</v>
      </c>
    </row>
    <row r="9241" spans="1:12" x14ac:dyDescent="0.2">
      <c r="A9241" s="1">
        <v>43805.008275462962</v>
      </c>
      <c r="B9241" t="s">
        <v>25132</v>
      </c>
      <c r="D9241">
        <v>0</v>
      </c>
      <c r="E9241">
        <v>1</v>
      </c>
      <c r="F9241">
        <v>1</v>
      </c>
      <c r="G9241" t="s">
        <v>25133</v>
      </c>
      <c r="K9241">
        <v>1.2027424291762701E+18</v>
      </c>
      <c r="L9241" t="s">
        <v>25134</v>
      </c>
    </row>
    <row r="9242" spans="1:12" x14ac:dyDescent="0.2">
      <c r="A9242" s="1">
        <v>43805.008240740739</v>
      </c>
      <c r="B9242" t="s">
        <v>25135</v>
      </c>
      <c r="D9242">
        <v>0</v>
      </c>
      <c r="E9242">
        <v>0</v>
      </c>
      <c r="F9242">
        <v>1</v>
      </c>
      <c r="G9242" t="s">
        <v>2407</v>
      </c>
      <c r="K9242">
        <v>1.20274241521758E+18</v>
      </c>
      <c r="L9242" t="s">
        <v>25136</v>
      </c>
    </row>
    <row r="9243" spans="1:12" x14ac:dyDescent="0.2">
      <c r="A9243" s="1">
        <v>43805.004710648151</v>
      </c>
      <c r="B9243" t="s">
        <v>25137</v>
      </c>
      <c r="D9243">
        <v>0</v>
      </c>
      <c r="E9243">
        <v>3</v>
      </c>
      <c r="F9243">
        <v>4</v>
      </c>
      <c r="G9243" t="s">
        <v>25138</v>
      </c>
      <c r="K9243">
        <v>1.2027411381024E+18</v>
      </c>
      <c r="L9243" t="s">
        <v>25139</v>
      </c>
    </row>
    <row r="9244" spans="1:12" x14ac:dyDescent="0.2">
      <c r="A9244" s="1">
        <v>43805.004050925927</v>
      </c>
      <c r="B9244" t="s">
        <v>25140</v>
      </c>
      <c r="D9244">
        <v>13</v>
      </c>
      <c r="E9244">
        <v>0</v>
      </c>
      <c r="F9244">
        <v>8</v>
      </c>
      <c r="G9244" t="s">
        <v>25141</v>
      </c>
      <c r="K9244">
        <v>1.2027408969466701E+18</v>
      </c>
      <c r="L9244" t="s">
        <v>25142</v>
      </c>
    </row>
    <row r="9245" spans="1:12" x14ac:dyDescent="0.2">
      <c r="A9245" s="1">
        <v>43805.003136574072</v>
      </c>
      <c r="B9245" t="s">
        <v>25143</v>
      </c>
      <c r="D9245">
        <v>0</v>
      </c>
      <c r="E9245">
        <v>0</v>
      </c>
      <c r="F9245">
        <v>0</v>
      </c>
      <c r="G9245" t="s">
        <v>25144</v>
      </c>
      <c r="K9245">
        <v>1.2027405675973399E+18</v>
      </c>
      <c r="L9245" t="s">
        <v>25145</v>
      </c>
    </row>
    <row r="9246" spans="1:12" x14ac:dyDescent="0.2">
      <c r="A9246" s="1">
        <v>43805.002523148149</v>
      </c>
      <c r="B9246" t="s">
        <v>25146</v>
      </c>
      <c r="D9246">
        <v>0</v>
      </c>
      <c r="E9246">
        <v>0</v>
      </c>
      <c r="F9246">
        <v>0</v>
      </c>
      <c r="G9246" t="s">
        <v>2407</v>
      </c>
      <c r="K9246">
        <v>1.2027403445610399E+18</v>
      </c>
      <c r="L9246" t="s">
        <v>25147</v>
      </c>
    </row>
    <row r="9247" spans="1:12" x14ac:dyDescent="0.2">
      <c r="A9247" s="1">
        <v>43805.001504629632</v>
      </c>
      <c r="B9247" t="s">
        <v>25148</v>
      </c>
      <c r="D9247">
        <v>1</v>
      </c>
      <c r="E9247">
        <v>0</v>
      </c>
      <c r="F9247">
        <v>1</v>
      </c>
      <c r="G9247" t="s">
        <v>25149</v>
      </c>
      <c r="K9247">
        <v>1.20273997580621E+18</v>
      </c>
      <c r="L9247" t="s">
        <v>25150</v>
      </c>
    </row>
    <row r="9248" spans="1:12" x14ac:dyDescent="0.2">
      <c r="A9248" s="1">
        <v>43805.001469907409</v>
      </c>
      <c r="B9248" t="s">
        <v>25151</v>
      </c>
      <c r="D9248">
        <v>1</v>
      </c>
      <c r="E9248">
        <v>0</v>
      </c>
      <c r="F9248">
        <v>1</v>
      </c>
      <c r="G9248" t="s">
        <v>25152</v>
      </c>
      <c r="K9248">
        <v>1.2027399632232901E+18</v>
      </c>
      <c r="L9248" t="s">
        <v>25153</v>
      </c>
    </row>
    <row r="9249" spans="1:12" x14ac:dyDescent="0.2">
      <c r="A9249" s="1">
        <v>43805.001111111109</v>
      </c>
      <c r="B9249" t="s">
        <v>25154</v>
      </c>
      <c r="D9249">
        <v>0</v>
      </c>
      <c r="E9249">
        <v>0</v>
      </c>
      <c r="F9249">
        <v>1</v>
      </c>
      <c r="G9249" t="s">
        <v>2407</v>
      </c>
      <c r="K9249">
        <v>1.2027398310019999E+18</v>
      </c>
      <c r="L9249" t="s">
        <v>25155</v>
      </c>
    </row>
    <row r="9250" spans="1:12" x14ac:dyDescent="0.2">
      <c r="A9250" s="1">
        <v>43805.000960648147</v>
      </c>
      <c r="B9250" t="s">
        <v>25156</v>
      </c>
      <c r="D9250">
        <v>1</v>
      </c>
      <c r="E9250">
        <v>0</v>
      </c>
      <c r="F9250">
        <v>1</v>
      </c>
      <c r="G9250" t="s">
        <v>25157</v>
      </c>
      <c r="K9250">
        <v>1.20273977584273E+18</v>
      </c>
      <c r="L9250" t="s">
        <v>25158</v>
      </c>
    </row>
    <row r="9251" spans="1:12" x14ac:dyDescent="0.2">
      <c r="A9251" s="1">
        <v>43805.000520833331</v>
      </c>
      <c r="B9251" t="s">
        <v>25159</v>
      </c>
      <c r="D9251">
        <v>0</v>
      </c>
      <c r="E9251">
        <v>0</v>
      </c>
      <c r="F9251">
        <v>2</v>
      </c>
      <c r="G9251" t="s">
        <v>25160</v>
      </c>
      <c r="K9251">
        <v>1.20273961793137E+18</v>
      </c>
      <c r="L9251" t="s">
        <v>25161</v>
      </c>
    </row>
    <row r="9252" spans="1:12" x14ac:dyDescent="0.2">
      <c r="A9252" s="1">
        <v>43804.999976851854</v>
      </c>
      <c r="B9252" t="s">
        <v>25162</v>
      </c>
      <c r="D9252">
        <v>1</v>
      </c>
      <c r="E9252">
        <v>0</v>
      </c>
      <c r="F9252">
        <v>1</v>
      </c>
      <c r="G9252" t="s">
        <v>25163</v>
      </c>
      <c r="K9252">
        <v>1.2027394226991099E+18</v>
      </c>
      <c r="L9252" t="s">
        <v>25164</v>
      </c>
    </row>
    <row r="9253" spans="1:12" x14ac:dyDescent="0.2">
      <c r="A9253" s="1">
        <v>43804.999178240738</v>
      </c>
      <c r="B9253" t="s">
        <v>25165</v>
      </c>
      <c r="D9253">
        <v>0</v>
      </c>
      <c r="E9253">
        <v>3</v>
      </c>
      <c r="F9253">
        <v>2</v>
      </c>
      <c r="G9253" t="s">
        <v>25166</v>
      </c>
      <c r="K9253">
        <v>1.2027391330698701E+18</v>
      </c>
      <c r="L9253" t="s">
        <v>25167</v>
      </c>
    </row>
    <row r="9254" spans="1:12" x14ac:dyDescent="0.2">
      <c r="A9254" s="1">
        <v>43804.998518518521</v>
      </c>
      <c r="B9254" t="s">
        <v>20172</v>
      </c>
      <c r="D9254">
        <v>0</v>
      </c>
      <c r="E9254">
        <v>1</v>
      </c>
      <c r="F9254">
        <v>2</v>
      </c>
      <c r="G9254" t="s">
        <v>25168</v>
      </c>
      <c r="K9254">
        <v>1.2027388920274199E+18</v>
      </c>
      <c r="L9254" t="s">
        <v>25169</v>
      </c>
    </row>
    <row r="9255" spans="1:12" x14ac:dyDescent="0.2">
      <c r="A9255" s="1">
        <v>43804.998067129629</v>
      </c>
      <c r="B9255" t="s">
        <v>9828</v>
      </c>
      <c r="D9255">
        <v>0</v>
      </c>
      <c r="E9255">
        <v>1</v>
      </c>
      <c r="F9255">
        <v>1</v>
      </c>
      <c r="G9255" t="s">
        <v>17756</v>
      </c>
      <c r="K9255">
        <v>1.20273873009793E+18</v>
      </c>
      <c r="L9255" t="s">
        <v>25170</v>
      </c>
    </row>
    <row r="9256" spans="1:12" x14ac:dyDescent="0.2">
      <c r="A9256" s="1">
        <v>43804.997627314813</v>
      </c>
      <c r="B9256" t="s">
        <v>25171</v>
      </c>
      <c r="D9256">
        <v>0</v>
      </c>
      <c r="E9256">
        <v>0</v>
      </c>
      <c r="F9256">
        <v>0</v>
      </c>
      <c r="G9256" t="s">
        <v>25172</v>
      </c>
      <c r="K9256">
        <v>1.2027385711379899E+18</v>
      </c>
      <c r="L9256" t="s">
        <v>25173</v>
      </c>
    </row>
    <row r="9257" spans="1:12" x14ac:dyDescent="0.2">
      <c r="A9257" s="1">
        <v>43804.996724537035</v>
      </c>
      <c r="B9257" t="s">
        <v>4706</v>
      </c>
      <c r="C9257" t="s">
        <v>25174</v>
      </c>
      <c r="D9257">
        <v>0</v>
      </c>
      <c r="E9257">
        <v>16</v>
      </c>
      <c r="F9257">
        <v>78</v>
      </c>
      <c r="G9257" t="s">
        <v>23807</v>
      </c>
      <c r="K9257">
        <v>1.20273824118465E+18</v>
      </c>
      <c r="L9257" t="s">
        <v>25175</v>
      </c>
    </row>
    <row r="9258" spans="1:12" x14ac:dyDescent="0.2">
      <c r="A9258" s="1">
        <v>43804.996076388888</v>
      </c>
      <c r="B9258" t="s">
        <v>25176</v>
      </c>
      <c r="D9258">
        <v>0</v>
      </c>
      <c r="E9258">
        <v>0</v>
      </c>
      <c r="F9258">
        <v>3</v>
      </c>
      <c r="G9258" t="s">
        <v>25177</v>
      </c>
      <c r="K9258">
        <v>1.20273800762062E+18</v>
      </c>
      <c r="L9258" t="s">
        <v>25178</v>
      </c>
    </row>
    <row r="9259" spans="1:12" x14ac:dyDescent="0.2">
      <c r="A9259" s="1">
        <v>43804.995740740742</v>
      </c>
      <c r="B9259" t="s">
        <v>25179</v>
      </c>
      <c r="D9259">
        <v>0</v>
      </c>
      <c r="E9259">
        <v>3</v>
      </c>
      <c r="F9259">
        <v>2</v>
      </c>
      <c r="G9259" t="s">
        <v>25180</v>
      </c>
      <c r="K9259">
        <v>1.2027378876131999E+18</v>
      </c>
      <c r="L9259" t="s">
        <v>25181</v>
      </c>
    </row>
    <row r="9260" spans="1:12" x14ac:dyDescent="0.2">
      <c r="A9260" s="1">
        <v>43804.99560185185</v>
      </c>
      <c r="B9260" t="s">
        <v>25182</v>
      </c>
      <c r="D9260">
        <v>0</v>
      </c>
      <c r="E9260">
        <v>0</v>
      </c>
      <c r="F9260">
        <v>2</v>
      </c>
      <c r="G9260" t="s">
        <v>25183</v>
      </c>
      <c r="K9260">
        <v>1.2027378372564301E+18</v>
      </c>
      <c r="L9260" t="s">
        <v>25184</v>
      </c>
    </row>
    <row r="9261" spans="1:12" x14ac:dyDescent="0.2">
      <c r="A9261" s="1">
        <v>43804.995428240742</v>
      </c>
      <c r="B9261" t="s">
        <v>25185</v>
      </c>
      <c r="D9261">
        <v>0</v>
      </c>
      <c r="E9261">
        <v>0</v>
      </c>
      <c r="F9261">
        <v>1</v>
      </c>
      <c r="G9261" t="s">
        <v>25186</v>
      </c>
      <c r="I9261" t="e">
        <f>business</f>
        <v>#NAME?</v>
      </c>
      <c r="K9261">
        <v>1.2027377716994199E+18</v>
      </c>
      <c r="L9261" t="s">
        <v>25187</v>
      </c>
    </row>
    <row r="9262" spans="1:12" x14ac:dyDescent="0.2">
      <c r="A9262" s="1">
        <v>43804.995162037034</v>
      </c>
      <c r="B9262" t="s">
        <v>25188</v>
      </c>
      <c r="D9262">
        <v>0</v>
      </c>
      <c r="E9262">
        <v>0</v>
      </c>
      <c r="F9262">
        <v>1</v>
      </c>
      <c r="G9262" t="s">
        <v>25189</v>
      </c>
      <c r="K9262">
        <v>1.20273767804899E+18</v>
      </c>
      <c r="L9262" t="s">
        <v>25190</v>
      </c>
    </row>
    <row r="9263" spans="1:12" x14ac:dyDescent="0.2">
      <c r="A9263" s="1">
        <v>43804.995150462964</v>
      </c>
      <c r="B9263" t="s">
        <v>25191</v>
      </c>
      <c r="D9263">
        <v>0</v>
      </c>
      <c r="E9263">
        <v>0</v>
      </c>
      <c r="F9263">
        <v>1</v>
      </c>
      <c r="G9263" t="s">
        <v>25192</v>
      </c>
      <c r="K9263">
        <v>1.2027376741903099E+18</v>
      </c>
      <c r="L9263" t="s">
        <v>25193</v>
      </c>
    </row>
    <row r="9264" spans="1:12" x14ac:dyDescent="0.2">
      <c r="A9264" s="1">
        <v>43804.995057870372</v>
      </c>
      <c r="B9264" t="s">
        <v>25194</v>
      </c>
      <c r="D9264">
        <v>0</v>
      </c>
      <c r="E9264">
        <v>0</v>
      </c>
      <c r="F9264">
        <v>1</v>
      </c>
      <c r="G9264" t="s">
        <v>25195</v>
      </c>
      <c r="K9264">
        <v>1.2027376381821299E+18</v>
      </c>
      <c r="L9264" t="s">
        <v>25196</v>
      </c>
    </row>
    <row r="9265" spans="1:12" x14ac:dyDescent="0.2">
      <c r="A9265" s="1">
        <v>43804.994895833333</v>
      </c>
      <c r="B9265" t="s">
        <v>25197</v>
      </c>
      <c r="D9265">
        <v>0</v>
      </c>
      <c r="E9265">
        <v>0</v>
      </c>
      <c r="F9265">
        <v>1</v>
      </c>
      <c r="G9265" t="s">
        <v>25198</v>
      </c>
      <c r="K9265">
        <v>1.2027375816051799E+18</v>
      </c>
      <c r="L9265" t="s">
        <v>25199</v>
      </c>
    </row>
    <row r="9266" spans="1:12" x14ac:dyDescent="0.2">
      <c r="A9266" s="1">
        <v>43804.99417824074</v>
      </c>
      <c r="B9266" t="s">
        <v>4706</v>
      </c>
      <c r="D9266">
        <v>0</v>
      </c>
      <c r="E9266">
        <v>0</v>
      </c>
      <c r="F9266">
        <v>11</v>
      </c>
      <c r="G9266" t="s">
        <v>25200</v>
      </c>
      <c r="K9266">
        <v>1.2027373190082601E+18</v>
      </c>
      <c r="L9266" t="s">
        <v>25201</v>
      </c>
    </row>
    <row r="9267" spans="1:12" x14ac:dyDescent="0.2">
      <c r="A9267" s="1">
        <v>43804.993981481479</v>
      </c>
      <c r="B9267" t="s">
        <v>18377</v>
      </c>
      <c r="D9267">
        <v>1</v>
      </c>
      <c r="E9267">
        <v>0</v>
      </c>
      <c r="F9267">
        <v>3</v>
      </c>
      <c r="G9267" t="s">
        <v>25202</v>
      </c>
      <c r="K9267">
        <v>1.2027372493617999E+18</v>
      </c>
      <c r="L9267" t="s">
        <v>25203</v>
      </c>
    </row>
    <row r="9268" spans="1:12" x14ac:dyDescent="0.2">
      <c r="A9268" s="1">
        <v>43804.993900462963</v>
      </c>
      <c r="B9268" t="s">
        <v>25204</v>
      </c>
      <c r="D9268">
        <v>0</v>
      </c>
      <c r="E9268">
        <v>0</v>
      </c>
      <c r="F9268">
        <v>1</v>
      </c>
      <c r="G9268" t="s">
        <v>25205</v>
      </c>
      <c r="K9268">
        <v>1.2027372192466601E+18</v>
      </c>
      <c r="L9268" t="s">
        <v>25206</v>
      </c>
    </row>
    <row r="9269" spans="1:12" x14ac:dyDescent="0.2">
      <c r="A9269" s="1">
        <v>43804.993784722225</v>
      </c>
      <c r="B9269" t="s">
        <v>13091</v>
      </c>
      <c r="D9269">
        <v>0</v>
      </c>
      <c r="E9269">
        <v>2</v>
      </c>
      <c r="F9269">
        <v>1</v>
      </c>
      <c r="G9269" t="s">
        <v>25207</v>
      </c>
      <c r="K9269">
        <v>1.2027371788429801E+18</v>
      </c>
      <c r="L9269" t="s">
        <v>25208</v>
      </c>
    </row>
    <row r="9270" spans="1:12" x14ac:dyDescent="0.2">
      <c r="A9270" s="1">
        <v>43804.993750000001</v>
      </c>
      <c r="B9270" t="s">
        <v>25114</v>
      </c>
      <c r="D9270">
        <v>0</v>
      </c>
      <c r="E9270">
        <v>18</v>
      </c>
      <c r="F9270">
        <v>26</v>
      </c>
      <c r="G9270" t="s">
        <v>25209</v>
      </c>
      <c r="K9270">
        <v>1.2027371626319601E+18</v>
      </c>
      <c r="L9270" t="s">
        <v>25210</v>
      </c>
    </row>
    <row r="9271" spans="1:12" x14ac:dyDescent="0.2">
      <c r="A9271" s="1">
        <v>43804.99355324074</v>
      </c>
      <c r="B9271" t="s">
        <v>25211</v>
      </c>
      <c r="D9271">
        <v>0</v>
      </c>
      <c r="E9271">
        <v>0</v>
      </c>
      <c r="F9271">
        <v>3</v>
      </c>
      <c r="G9271" t="s">
        <v>25212</v>
      </c>
      <c r="K9271">
        <v>1.2027370914169001E+18</v>
      </c>
      <c r="L9271" t="s">
        <v>25213</v>
      </c>
    </row>
    <row r="9272" spans="1:12" x14ac:dyDescent="0.2">
      <c r="A9272" s="1">
        <v>43804.993483796294</v>
      </c>
      <c r="B9272" t="s">
        <v>25214</v>
      </c>
      <c r="D9272">
        <v>0</v>
      </c>
      <c r="E9272">
        <v>0</v>
      </c>
      <c r="F9272">
        <v>1</v>
      </c>
      <c r="G9272" t="s">
        <v>25215</v>
      </c>
      <c r="K9272">
        <v>1.20273706621328E+18</v>
      </c>
      <c r="L9272" t="s">
        <v>25216</v>
      </c>
    </row>
    <row r="9273" spans="1:12" x14ac:dyDescent="0.2">
      <c r="A9273" s="1">
        <v>43804.993287037039</v>
      </c>
      <c r="B9273" t="s">
        <v>25217</v>
      </c>
      <c r="D9273">
        <v>0</v>
      </c>
      <c r="E9273">
        <v>0</v>
      </c>
      <c r="F9273">
        <v>1</v>
      </c>
      <c r="G9273" t="s">
        <v>25218</v>
      </c>
      <c r="K9273">
        <v>1.2027369948598001E+18</v>
      </c>
      <c r="L9273" t="s">
        <v>25219</v>
      </c>
    </row>
    <row r="9274" spans="1:12" x14ac:dyDescent="0.2">
      <c r="A9274" s="1">
        <v>43804.993217592593</v>
      </c>
      <c r="B9274" t="s">
        <v>4706</v>
      </c>
      <c r="D9274">
        <v>0</v>
      </c>
      <c r="E9274">
        <v>0</v>
      </c>
      <c r="F9274">
        <v>2</v>
      </c>
      <c r="G9274" t="s">
        <v>25220</v>
      </c>
      <c r="K9274">
        <v>1.2027369734479301E+18</v>
      </c>
      <c r="L9274" t="s">
        <v>25221</v>
      </c>
    </row>
    <row r="9275" spans="1:12" x14ac:dyDescent="0.2">
      <c r="A9275" s="1">
        <v>43804.99318287037</v>
      </c>
      <c r="B9275" t="s">
        <v>25222</v>
      </c>
      <c r="D9275">
        <v>1</v>
      </c>
      <c r="E9275">
        <v>0</v>
      </c>
      <c r="F9275">
        <v>2</v>
      </c>
      <c r="G9275" t="s">
        <v>25223</v>
      </c>
      <c r="K9275">
        <v>1.2027369610494999E+18</v>
      </c>
      <c r="L9275" t="s">
        <v>25224</v>
      </c>
    </row>
    <row r="9276" spans="1:12" x14ac:dyDescent="0.2">
      <c r="A9276" s="1">
        <v>43804.992824074077</v>
      </c>
      <c r="B9276" t="s">
        <v>917</v>
      </c>
      <c r="D9276">
        <v>2</v>
      </c>
      <c r="E9276">
        <v>0</v>
      </c>
      <c r="F9276">
        <v>1</v>
      </c>
      <c r="G9276" t="s">
        <v>25225</v>
      </c>
      <c r="K9276">
        <v>1.2027368310596301E+18</v>
      </c>
      <c r="L9276" t="s">
        <v>25226</v>
      </c>
    </row>
    <row r="9277" spans="1:12" x14ac:dyDescent="0.2">
      <c r="A9277" s="1">
        <v>43804.992719907408</v>
      </c>
      <c r="B9277" t="s">
        <v>25227</v>
      </c>
      <c r="D9277">
        <v>0</v>
      </c>
      <c r="E9277">
        <v>0</v>
      </c>
      <c r="F9277">
        <v>1</v>
      </c>
      <c r="G9277" t="s">
        <v>25228</v>
      </c>
      <c r="K9277">
        <v>1.2027367921113201E+18</v>
      </c>
      <c r="L9277" t="s">
        <v>25229</v>
      </c>
    </row>
    <row r="9278" spans="1:12" x14ac:dyDescent="0.2">
      <c r="A9278" s="1">
        <v>43804.992719907408</v>
      </c>
      <c r="B9278" t="s">
        <v>25230</v>
      </c>
      <c r="D9278">
        <v>0</v>
      </c>
      <c r="E9278">
        <v>1</v>
      </c>
      <c r="F9278">
        <v>2</v>
      </c>
      <c r="G9278" t="s">
        <v>25231</v>
      </c>
      <c r="K9278">
        <v>1.20273679078177E+18</v>
      </c>
      <c r="L9278" t="s">
        <v>25232</v>
      </c>
    </row>
    <row r="9279" spans="1:12" x14ac:dyDescent="0.2">
      <c r="A9279" s="1">
        <v>43804.9921412037</v>
      </c>
      <c r="B9279" t="s">
        <v>25204</v>
      </c>
      <c r="D9279">
        <v>0</v>
      </c>
      <c r="E9279">
        <v>0</v>
      </c>
      <c r="F9279">
        <v>1</v>
      </c>
      <c r="G9279" t="s">
        <v>25233</v>
      </c>
      <c r="K9279">
        <v>1.2027365822744901E+18</v>
      </c>
      <c r="L9279" t="s">
        <v>25234</v>
      </c>
    </row>
    <row r="9280" spans="1:12" x14ac:dyDescent="0.2">
      <c r="A9280" s="1">
        <v>43804.991770833331</v>
      </c>
      <c r="B9280" t="s">
        <v>25204</v>
      </c>
      <c r="D9280">
        <v>0</v>
      </c>
      <c r="E9280">
        <v>0</v>
      </c>
      <c r="F9280">
        <v>1</v>
      </c>
      <c r="G9280" t="s">
        <v>25235</v>
      </c>
      <c r="K9280">
        <v>1.20273644787646E+18</v>
      </c>
      <c r="L9280" t="s">
        <v>25236</v>
      </c>
    </row>
    <row r="9281" spans="1:12" x14ac:dyDescent="0.2">
      <c r="A9281" s="1">
        <v>43804.991689814815</v>
      </c>
      <c r="B9281" t="s">
        <v>4706</v>
      </c>
      <c r="D9281">
        <v>0</v>
      </c>
      <c r="E9281">
        <v>0</v>
      </c>
      <c r="F9281">
        <v>17</v>
      </c>
      <c r="G9281" t="s">
        <v>25237</v>
      </c>
      <c r="K9281">
        <v>1.20273641815137E+18</v>
      </c>
      <c r="L9281" t="s">
        <v>25238</v>
      </c>
    </row>
    <row r="9282" spans="1:12" x14ac:dyDescent="0.2">
      <c r="A9282" s="1">
        <v>43804.991481481484</v>
      </c>
      <c r="B9282" t="s">
        <v>25239</v>
      </c>
      <c r="D9282">
        <v>0</v>
      </c>
      <c r="E9282">
        <v>0</v>
      </c>
      <c r="F9282">
        <v>1</v>
      </c>
      <c r="G9282" t="s">
        <v>25240</v>
      </c>
      <c r="K9282">
        <v>1.20273634308593E+18</v>
      </c>
      <c r="L9282" t="s">
        <v>25241</v>
      </c>
    </row>
    <row r="9283" spans="1:12" x14ac:dyDescent="0.2">
      <c r="A9283" s="1">
        <v>43804.991446759261</v>
      </c>
      <c r="B9283" t="s">
        <v>4706</v>
      </c>
      <c r="D9283">
        <v>2</v>
      </c>
      <c r="E9283">
        <v>7</v>
      </c>
      <c r="F9283">
        <v>45</v>
      </c>
      <c r="G9283" t="s">
        <v>25237</v>
      </c>
      <c r="K9283">
        <v>1.20273632961808E+18</v>
      </c>
      <c r="L9283" t="s">
        <v>25242</v>
      </c>
    </row>
    <row r="9284" spans="1:12" x14ac:dyDescent="0.2">
      <c r="A9284" s="1">
        <v>43804.991307870368</v>
      </c>
      <c r="B9284" t="s">
        <v>25243</v>
      </c>
      <c r="D9284">
        <v>0</v>
      </c>
      <c r="E9284">
        <v>0</v>
      </c>
      <c r="F9284">
        <v>0</v>
      </c>
      <c r="G9284" t="s">
        <v>2407</v>
      </c>
      <c r="K9284">
        <v>1.2027362793786299E+18</v>
      </c>
      <c r="L9284" t="s">
        <v>25244</v>
      </c>
    </row>
    <row r="9285" spans="1:12" x14ac:dyDescent="0.2">
      <c r="A9285" s="1">
        <v>43804.99119212963</v>
      </c>
      <c r="B9285" t="s">
        <v>25245</v>
      </c>
      <c r="D9285">
        <v>0</v>
      </c>
      <c r="E9285">
        <v>3</v>
      </c>
      <c r="F9285">
        <v>8</v>
      </c>
      <c r="G9285" t="s">
        <v>25246</v>
      </c>
      <c r="K9285">
        <v>1.2027362377712E+18</v>
      </c>
      <c r="L9285" t="s">
        <v>25247</v>
      </c>
    </row>
    <row r="9286" spans="1:12" x14ac:dyDescent="0.2">
      <c r="A9286" s="1">
        <v>43804.990879629629</v>
      </c>
      <c r="B9286" t="s">
        <v>25248</v>
      </c>
      <c r="C9286" t="s">
        <v>25249</v>
      </c>
      <c r="D9286">
        <v>0</v>
      </c>
      <c r="E9286">
        <v>0</v>
      </c>
      <c r="F9286">
        <v>0</v>
      </c>
      <c r="G9286" t="s">
        <v>25250</v>
      </c>
      <c r="K9286">
        <v>1.2027361266094899E+18</v>
      </c>
      <c r="L9286" t="s">
        <v>25251</v>
      </c>
    </row>
    <row r="9287" spans="1:12" x14ac:dyDescent="0.2">
      <c r="A9287" s="1">
        <v>43804.99082175926</v>
      </c>
      <c r="B9287" t="s">
        <v>20956</v>
      </c>
      <c r="D9287">
        <v>0</v>
      </c>
      <c r="E9287">
        <v>0</v>
      </c>
      <c r="F9287">
        <v>0</v>
      </c>
      <c r="G9287" t="s">
        <v>2407</v>
      </c>
      <c r="K9287">
        <v>1.2027361028487601E+18</v>
      </c>
      <c r="L9287" t="s">
        <v>25252</v>
      </c>
    </row>
    <row r="9288" spans="1:12" x14ac:dyDescent="0.2">
      <c r="A9288" s="1">
        <v>43804.990578703706</v>
      </c>
      <c r="B9288" t="s">
        <v>4706</v>
      </c>
      <c r="D9288">
        <v>0</v>
      </c>
      <c r="E9288">
        <v>0</v>
      </c>
      <c r="F9288">
        <v>3</v>
      </c>
      <c r="G9288" t="s">
        <v>25253</v>
      </c>
      <c r="K9288">
        <v>1.20273601718018E+18</v>
      </c>
      <c r="L9288" t="s">
        <v>25254</v>
      </c>
    </row>
    <row r="9289" spans="1:12" x14ac:dyDescent="0.2">
      <c r="A9289" s="1">
        <v>43804.990543981483</v>
      </c>
      <c r="B9289" t="s">
        <v>25255</v>
      </c>
      <c r="D9289">
        <v>0</v>
      </c>
      <c r="E9289">
        <v>0</v>
      </c>
      <c r="F9289">
        <v>0</v>
      </c>
      <c r="G9289" t="s">
        <v>25256</v>
      </c>
      <c r="K9289">
        <v>1.2027360043832901E+18</v>
      </c>
      <c r="L9289" t="s">
        <v>25257</v>
      </c>
    </row>
    <row r="9290" spans="1:12" x14ac:dyDescent="0.2">
      <c r="A9290" s="1">
        <v>43804.990416666667</v>
      </c>
      <c r="B9290" t="s">
        <v>25258</v>
      </c>
      <c r="D9290">
        <v>0</v>
      </c>
      <c r="E9290">
        <v>0</v>
      </c>
      <c r="F9290">
        <v>0</v>
      </c>
      <c r="G9290" t="s">
        <v>25259</v>
      </c>
      <c r="K9290">
        <v>1.20273595554061E+18</v>
      </c>
      <c r="L9290" t="s">
        <v>25260</v>
      </c>
    </row>
    <row r="9291" spans="1:12" x14ac:dyDescent="0.2">
      <c r="A9291" s="1">
        <v>43804.990370370368</v>
      </c>
      <c r="B9291" t="s">
        <v>25261</v>
      </c>
      <c r="D9291">
        <v>1</v>
      </c>
      <c r="E9291">
        <v>0</v>
      </c>
      <c r="F9291">
        <v>0</v>
      </c>
      <c r="G9291" t="s">
        <v>25262</v>
      </c>
      <c r="K9291">
        <v>1.20273593863343E+18</v>
      </c>
      <c r="L9291" t="s">
        <v>25263</v>
      </c>
    </row>
    <row r="9292" spans="1:12" x14ac:dyDescent="0.2">
      <c r="A9292" s="1">
        <v>43804.989849537036</v>
      </c>
      <c r="B9292" t="s">
        <v>25264</v>
      </c>
      <c r="D9292">
        <v>0</v>
      </c>
      <c r="E9292">
        <v>0</v>
      </c>
      <c r="F9292">
        <v>1</v>
      </c>
      <c r="G9292" t="s">
        <v>25265</v>
      </c>
      <c r="K9292">
        <v>1.2027357497597399E+18</v>
      </c>
      <c r="L9292" t="s">
        <v>25266</v>
      </c>
    </row>
    <row r="9293" spans="1:12" x14ac:dyDescent="0.2">
      <c r="A9293" s="1">
        <v>43804.989768518521</v>
      </c>
      <c r="B9293" t="s">
        <v>12122</v>
      </c>
      <c r="D9293">
        <v>3</v>
      </c>
      <c r="E9293">
        <v>17</v>
      </c>
      <c r="F9293">
        <v>18</v>
      </c>
      <c r="G9293" t="s">
        <v>25267</v>
      </c>
      <c r="K9293">
        <v>1.20273572295807E+18</v>
      </c>
      <c r="L9293" t="s">
        <v>25268</v>
      </c>
    </row>
    <row r="9294" spans="1:12" x14ac:dyDescent="0.2">
      <c r="A9294" s="1">
        <v>43804.988981481481</v>
      </c>
      <c r="B9294" t="s">
        <v>25269</v>
      </c>
      <c r="D9294">
        <v>0</v>
      </c>
      <c r="E9294">
        <v>1</v>
      </c>
      <c r="F9294">
        <v>2</v>
      </c>
      <c r="G9294" t="s">
        <v>25270</v>
      </c>
      <c r="K9294">
        <v>1.20273543826973E+18</v>
      </c>
      <c r="L9294" t="s">
        <v>25271</v>
      </c>
    </row>
    <row r="9295" spans="1:12" x14ac:dyDescent="0.2">
      <c r="A9295" s="1">
        <v>43804.988726851851</v>
      </c>
      <c r="B9295" t="s">
        <v>23776</v>
      </c>
      <c r="D9295">
        <v>1</v>
      </c>
      <c r="E9295">
        <v>0</v>
      </c>
      <c r="F9295">
        <v>1</v>
      </c>
      <c r="G9295" t="s">
        <v>25272</v>
      </c>
      <c r="K9295">
        <v>1.20273534440959E+18</v>
      </c>
      <c r="L9295" t="s">
        <v>25273</v>
      </c>
    </row>
    <row r="9296" spans="1:12" x14ac:dyDescent="0.2">
      <c r="A9296" s="1">
        <v>43804.988541666666</v>
      </c>
      <c r="B9296" t="s">
        <v>25274</v>
      </c>
      <c r="D9296">
        <v>2</v>
      </c>
      <c r="E9296">
        <v>0</v>
      </c>
      <c r="F9296">
        <v>2</v>
      </c>
      <c r="G9296" t="s">
        <v>25275</v>
      </c>
      <c r="K9296">
        <v>1.20273527573203E+18</v>
      </c>
      <c r="L9296" t="s">
        <v>25276</v>
      </c>
    </row>
    <row r="9297" spans="1:12" x14ac:dyDescent="0.2">
      <c r="A9297" s="1">
        <v>43804.988530092596</v>
      </c>
      <c r="B9297" t="s">
        <v>25277</v>
      </c>
      <c r="D9297">
        <v>0</v>
      </c>
      <c r="E9297">
        <v>7</v>
      </c>
      <c r="F9297">
        <v>2</v>
      </c>
      <c r="G9297" t="s">
        <v>25278</v>
      </c>
      <c r="K9297">
        <v>1.2027352712525701E+18</v>
      </c>
      <c r="L9297" t="s">
        <v>25279</v>
      </c>
    </row>
    <row r="9298" spans="1:12" x14ac:dyDescent="0.2">
      <c r="A9298" s="1">
        <v>43804.988425925927</v>
      </c>
      <c r="B9298" t="s">
        <v>25280</v>
      </c>
      <c r="D9298">
        <v>0</v>
      </c>
      <c r="E9298">
        <v>0</v>
      </c>
      <c r="F9298">
        <v>1</v>
      </c>
      <c r="G9298" t="s">
        <v>25281</v>
      </c>
      <c r="K9298">
        <v>1.2027352365194601E+18</v>
      </c>
      <c r="L9298" t="s">
        <v>25282</v>
      </c>
    </row>
    <row r="9299" spans="1:12" x14ac:dyDescent="0.2">
      <c r="A9299" s="1">
        <v>43804.98841435185</v>
      </c>
      <c r="B9299" t="s">
        <v>25283</v>
      </c>
      <c r="D9299">
        <v>0</v>
      </c>
      <c r="E9299">
        <v>0</v>
      </c>
      <c r="F9299">
        <v>1</v>
      </c>
      <c r="G9299" t="s">
        <v>25284</v>
      </c>
      <c r="K9299">
        <v>1.2027352323503301E+18</v>
      </c>
      <c r="L9299" t="s">
        <v>25285</v>
      </c>
    </row>
    <row r="9300" spans="1:12" x14ac:dyDescent="0.2">
      <c r="A9300" s="1">
        <v>43804.988356481481</v>
      </c>
      <c r="B9300" t="s">
        <v>25248</v>
      </c>
      <c r="D9300">
        <v>1</v>
      </c>
      <c r="E9300">
        <v>0</v>
      </c>
      <c r="F9300">
        <v>0</v>
      </c>
      <c r="G9300" t="s">
        <v>25286</v>
      </c>
      <c r="K9300">
        <v>1.2027352111691699E+18</v>
      </c>
      <c r="L9300" t="s">
        <v>25287</v>
      </c>
    </row>
    <row r="9301" spans="1:12" x14ac:dyDescent="0.2">
      <c r="A9301" s="1">
        <v>43804.988287037035</v>
      </c>
      <c r="B9301" t="s">
        <v>25288</v>
      </c>
      <c r="D9301">
        <v>3</v>
      </c>
      <c r="E9301">
        <v>0</v>
      </c>
      <c r="F9301">
        <v>1</v>
      </c>
      <c r="G9301" t="s">
        <v>25289</v>
      </c>
      <c r="K9301">
        <v>1.2027351833189199E+18</v>
      </c>
      <c r="L9301" t="s">
        <v>25290</v>
      </c>
    </row>
    <row r="9302" spans="1:12" x14ac:dyDescent="0.2">
      <c r="A9302" s="1">
        <v>43804.988182870373</v>
      </c>
      <c r="B9302" t="s">
        <v>25261</v>
      </c>
      <c r="D9302">
        <v>1</v>
      </c>
      <c r="E9302">
        <v>0</v>
      </c>
      <c r="F9302">
        <v>1</v>
      </c>
      <c r="G9302" t="s">
        <v>25291</v>
      </c>
      <c r="K9302">
        <v>1.2027351479441999E+18</v>
      </c>
      <c r="L9302" t="s">
        <v>25292</v>
      </c>
    </row>
    <row r="9303" spans="1:12" x14ac:dyDescent="0.2">
      <c r="A9303" s="1">
        <v>43804.987615740742</v>
      </c>
      <c r="B9303" t="s">
        <v>25293</v>
      </c>
      <c r="D9303">
        <v>0</v>
      </c>
      <c r="E9303">
        <v>0</v>
      </c>
      <c r="F9303">
        <v>1</v>
      </c>
      <c r="G9303" t="s">
        <v>25294</v>
      </c>
      <c r="K9303">
        <v>1.20273494029681E+18</v>
      </c>
      <c r="L9303" t="s">
        <v>25295</v>
      </c>
    </row>
    <row r="9304" spans="1:12" x14ac:dyDescent="0.2">
      <c r="A9304" s="1">
        <v>43804.987442129626</v>
      </c>
      <c r="B9304" t="s">
        <v>25296</v>
      </c>
      <c r="D9304">
        <v>1</v>
      </c>
      <c r="E9304">
        <v>0</v>
      </c>
      <c r="F9304">
        <v>2</v>
      </c>
      <c r="G9304" t="s">
        <v>25297</v>
      </c>
      <c r="K9304">
        <v>1.20273487770097E+18</v>
      </c>
      <c r="L9304" t="s">
        <v>25298</v>
      </c>
    </row>
    <row r="9305" spans="1:12" x14ac:dyDescent="0.2">
      <c r="A9305" s="1">
        <v>43804.986921296295</v>
      </c>
      <c r="B9305" t="s">
        <v>25299</v>
      </c>
      <c r="D9305">
        <v>2</v>
      </c>
      <c r="E9305">
        <v>2</v>
      </c>
      <c r="F9305">
        <v>3</v>
      </c>
      <c r="G9305" t="s">
        <v>25300</v>
      </c>
      <c r="K9305">
        <v>1.2027346903456599E+18</v>
      </c>
      <c r="L9305" t="s">
        <v>25301</v>
      </c>
    </row>
    <row r="9306" spans="1:12" x14ac:dyDescent="0.2">
      <c r="A9306" s="1">
        <v>43804.986388888887</v>
      </c>
      <c r="B9306" t="s">
        <v>25302</v>
      </c>
      <c r="D9306">
        <v>2</v>
      </c>
      <c r="E9306">
        <v>1</v>
      </c>
      <c r="F9306">
        <v>1</v>
      </c>
      <c r="G9306" t="s">
        <v>25303</v>
      </c>
      <c r="K9306">
        <v>1.2027344966904399E+18</v>
      </c>
      <c r="L9306" t="s">
        <v>25304</v>
      </c>
    </row>
    <row r="9307" spans="1:12" x14ac:dyDescent="0.2">
      <c r="A9307" s="1">
        <v>43804.986122685186</v>
      </c>
      <c r="B9307" t="s">
        <v>25305</v>
      </c>
      <c r="D9307">
        <v>0</v>
      </c>
      <c r="E9307">
        <v>1</v>
      </c>
      <c r="F9307">
        <v>2</v>
      </c>
      <c r="G9307" t="s">
        <v>25306</v>
      </c>
      <c r="K9307">
        <v>1.20273440051085E+18</v>
      </c>
      <c r="L9307" t="s">
        <v>25307</v>
      </c>
    </row>
    <row r="9308" spans="1:12" x14ac:dyDescent="0.2">
      <c r="A9308" s="1">
        <v>43804.985289351855</v>
      </c>
      <c r="B9308" t="s">
        <v>25308</v>
      </c>
      <c r="C9308" t="s">
        <v>25308</v>
      </c>
      <c r="D9308">
        <v>0</v>
      </c>
      <c r="E9308">
        <v>0</v>
      </c>
      <c r="F9308">
        <v>0</v>
      </c>
      <c r="G9308" t="s">
        <v>2407</v>
      </c>
      <c r="K9308">
        <v>1.20273409753105E+18</v>
      </c>
      <c r="L9308" t="s">
        <v>25309</v>
      </c>
    </row>
    <row r="9309" spans="1:12" x14ac:dyDescent="0.2">
      <c r="A9309" s="1">
        <v>43804.985196759262</v>
      </c>
      <c r="B9309" t="s">
        <v>25283</v>
      </c>
      <c r="D9309">
        <v>0</v>
      </c>
      <c r="E9309">
        <v>0</v>
      </c>
      <c r="F9309">
        <v>1</v>
      </c>
      <c r="G9309" t="s">
        <v>25310</v>
      </c>
      <c r="K9309">
        <v>1.2027340641612101E+18</v>
      </c>
      <c r="L9309" t="s">
        <v>25311</v>
      </c>
    </row>
    <row r="9310" spans="1:12" x14ac:dyDescent="0.2">
      <c r="A9310" s="1">
        <v>43804.984814814816</v>
      </c>
      <c r="B9310" t="s">
        <v>24895</v>
      </c>
      <c r="D9310">
        <v>0</v>
      </c>
      <c r="E9310">
        <v>1</v>
      </c>
      <c r="F9310">
        <v>2</v>
      </c>
      <c r="G9310" t="s">
        <v>2407</v>
      </c>
      <c r="K9310">
        <v>1.20273392636989E+18</v>
      </c>
      <c r="L9310" t="s">
        <v>25312</v>
      </c>
    </row>
    <row r="9311" spans="1:12" x14ac:dyDescent="0.2">
      <c r="A9311" s="1">
        <v>43804.984675925924</v>
      </c>
      <c r="B9311" t="s">
        <v>4706</v>
      </c>
      <c r="D9311">
        <v>18</v>
      </c>
      <c r="E9311">
        <v>43</v>
      </c>
      <c r="F9311">
        <v>302</v>
      </c>
      <c r="G9311" t="s">
        <v>25237</v>
      </c>
      <c r="K9311">
        <v>1.20273387771601E+18</v>
      </c>
      <c r="L9311" t="s">
        <v>25313</v>
      </c>
    </row>
    <row r="9312" spans="1:12" x14ac:dyDescent="0.2">
      <c r="A9312" s="1">
        <v>43804.984456018516</v>
      </c>
      <c r="B9312" t="s">
        <v>25314</v>
      </c>
      <c r="D9312">
        <v>0</v>
      </c>
      <c r="E9312">
        <v>0</v>
      </c>
      <c r="F9312">
        <v>1</v>
      </c>
      <c r="G9312" t="s">
        <v>25315</v>
      </c>
      <c r="K9312">
        <v>1.2027337973111501E+18</v>
      </c>
      <c r="L9312" t="s">
        <v>25316</v>
      </c>
    </row>
    <row r="9313" spans="1:12" x14ac:dyDescent="0.2">
      <c r="A9313" s="1">
        <v>43804.983888888892</v>
      </c>
      <c r="B9313" t="s">
        <v>25317</v>
      </c>
      <c r="D9313">
        <v>0</v>
      </c>
      <c r="E9313">
        <v>0</v>
      </c>
      <c r="F9313">
        <v>0</v>
      </c>
      <c r="G9313" t="s">
        <v>25318</v>
      </c>
      <c r="K9313">
        <v>1.2027335893491799E+18</v>
      </c>
      <c r="L9313" t="s">
        <v>25319</v>
      </c>
    </row>
    <row r="9314" spans="1:12" x14ac:dyDescent="0.2">
      <c r="A9314" s="1">
        <v>43804.983726851853</v>
      </c>
      <c r="B9314" t="s">
        <v>25320</v>
      </c>
      <c r="D9314">
        <v>0</v>
      </c>
      <c r="E9314">
        <v>0</v>
      </c>
      <c r="F9314">
        <v>4</v>
      </c>
      <c r="G9314" t="s">
        <v>25321</v>
      </c>
      <c r="K9314">
        <v>1.20273353267581E+18</v>
      </c>
      <c r="L9314" t="s">
        <v>25322</v>
      </c>
    </row>
    <row r="9315" spans="1:12" x14ac:dyDescent="0.2">
      <c r="A9315" s="1">
        <v>43804.983449074076</v>
      </c>
      <c r="B9315" t="s">
        <v>4706</v>
      </c>
      <c r="D9315">
        <v>0</v>
      </c>
      <c r="E9315">
        <v>0</v>
      </c>
      <c r="F9315">
        <v>0</v>
      </c>
      <c r="G9315" t="s">
        <v>23807</v>
      </c>
      <c r="K9315">
        <v>1.20273343306942E+18</v>
      </c>
      <c r="L9315" t="s">
        <v>25323</v>
      </c>
    </row>
    <row r="9316" spans="1:12" x14ac:dyDescent="0.2">
      <c r="A9316" s="1">
        <v>43804.983425925922</v>
      </c>
      <c r="B9316" t="s">
        <v>1572</v>
      </c>
      <c r="D9316">
        <v>2</v>
      </c>
      <c r="E9316">
        <v>21</v>
      </c>
      <c r="F9316">
        <v>29</v>
      </c>
      <c r="G9316" t="s">
        <v>25324</v>
      </c>
      <c r="K9316">
        <v>1.2027334218874701E+18</v>
      </c>
      <c r="L9316" t="s">
        <v>25325</v>
      </c>
    </row>
    <row r="9317" spans="1:12" x14ac:dyDescent="0.2">
      <c r="A9317" s="1">
        <v>43804.982870370368</v>
      </c>
      <c r="B9317" t="s">
        <v>24789</v>
      </c>
      <c r="D9317">
        <v>0</v>
      </c>
      <c r="E9317">
        <v>0</v>
      </c>
      <c r="F9317">
        <v>0</v>
      </c>
      <c r="G9317" t="s">
        <v>25326</v>
      </c>
      <c r="K9317">
        <v>1.2027332233709901E+18</v>
      </c>
      <c r="L9317" t="s">
        <v>25327</v>
      </c>
    </row>
    <row r="9318" spans="1:12" x14ac:dyDescent="0.2">
      <c r="A9318" s="1">
        <v>43804.982754629629</v>
      </c>
      <c r="B9318" t="s">
        <v>25328</v>
      </c>
      <c r="D9318">
        <v>0</v>
      </c>
      <c r="E9318">
        <v>0</v>
      </c>
      <c r="F9318">
        <v>0</v>
      </c>
      <c r="G9318" t="s">
        <v>25329</v>
      </c>
      <c r="K9318">
        <v>1.2027331787059E+18</v>
      </c>
      <c r="L9318" t="s">
        <v>25330</v>
      </c>
    </row>
    <row r="9319" spans="1:12" x14ac:dyDescent="0.2">
      <c r="A9319" s="1">
        <v>43804.982604166667</v>
      </c>
      <c r="B9319" t="s">
        <v>25331</v>
      </c>
      <c r="D9319">
        <v>0</v>
      </c>
      <c r="E9319">
        <v>0</v>
      </c>
      <c r="F9319">
        <v>0</v>
      </c>
      <c r="G9319" t="s">
        <v>25332</v>
      </c>
      <c r="K9319">
        <v>1.2027331267048699E+18</v>
      </c>
      <c r="L9319" t="s">
        <v>25333</v>
      </c>
    </row>
    <row r="9320" spans="1:12" x14ac:dyDescent="0.2">
      <c r="A9320" s="1">
        <v>43804.982581018521</v>
      </c>
      <c r="B9320" t="s">
        <v>25334</v>
      </c>
      <c r="D9320">
        <v>0</v>
      </c>
      <c r="E9320">
        <v>0</v>
      </c>
      <c r="F9320">
        <v>0</v>
      </c>
      <c r="G9320" t="s">
        <v>25335</v>
      </c>
      <c r="K9320">
        <v>1.2027331165169001E+18</v>
      </c>
      <c r="L9320" t="s">
        <v>25336</v>
      </c>
    </row>
    <row r="9321" spans="1:12" x14ac:dyDescent="0.2">
      <c r="A9321" s="1">
        <v>43804.982511574075</v>
      </c>
      <c r="B9321" t="s">
        <v>25337</v>
      </c>
      <c r="D9321">
        <v>0</v>
      </c>
      <c r="E9321">
        <v>0</v>
      </c>
      <c r="F9321">
        <v>0</v>
      </c>
      <c r="G9321" t="s">
        <v>25338</v>
      </c>
      <c r="I9321" t="e">
        <f>R_NS55</f>
        <v>#NAME?</v>
      </c>
      <c r="K9321">
        <v>1.20273309071362E+18</v>
      </c>
      <c r="L9321" t="s">
        <v>25339</v>
      </c>
    </row>
    <row r="9322" spans="1:12" x14ac:dyDescent="0.2">
      <c r="A9322" s="1">
        <v>43804.982465277775</v>
      </c>
      <c r="B9322" t="s">
        <v>25340</v>
      </c>
      <c r="D9322">
        <v>1</v>
      </c>
      <c r="E9322">
        <v>0</v>
      </c>
      <c r="F9322">
        <v>1</v>
      </c>
      <c r="G9322" t="s">
        <v>25341</v>
      </c>
      <c r="K9322">
        <v>1.2027330756266199E+18</v>
      </c>
      <c r="L9322" t="s">
        <v>25342</v>
      </c>
    </row>
    <row r="9323" spans="1:12" x14ac:dyDescent="0.2">
      <c r="A9323" s="1">
        <v>43804.982407407406</v>
      </c>
      <c r="B9323" t="s">
        <v>25343</v>
      </c>
      <c r="D9323">
        <v>1</v>
      </c>
      <c r="E9323">
        <v>0</v>
      </c>
      <c r="F9323">
        <v>0</v>
      </c>
      <c r="G9323" t="s">
        <v>25344</v>
      </c>
      <c r="K9323">
        <v>1.20273305475583E+18</v>
      </c>
      <c r="L9323" t="s">
        <v>25345</v>
      </c>
    </row>
    <row r="9324" spans="1:12" x14ac:dyDescent="0.2">
      <c r="A9324" s="1">
        <v>43804.982407407406</v>
      </c>
      <c r="B9324" t="s">
        <v>25346</v>
      </c>
      <c r="D9324">
        <v>1</v>
      </c>
      <c r="E9324">
        <v>0</v>
      </c>
      <c r="F9324">
        <v>0</v>
      </c>
      <c r="G9324" t="s">
        <v>25347</v>
      </c>
      <c r="K9324">
        <v>1.2027330525873201E+18</v>
      </c>
      <c r="L9324" t="s">
        <v>25348</v>
      </c>
    </row>
    <row r="9325" spans="1:12" x14ac:dyDescent="0.2">
      <c r="A9325" s="1">
        <v>43804.98233796296</v>
      </c>
      <c r="B9325" t="s">
        <v>25349</v>
      </c>
      <c r="D9325">
        <v>0</v>
      </c>
      <c r="E9325">
        <v>0</v>
      </c>
      <c r="F9325">
        <v>0</v>
      </c>
      <c r="G9325" t="s">
        <v>25350</v>
      </c>
      <c r="K9325">
        <v>1.20273302793747E+18</v>
      </c>
      <c r="L9325" t="s">
        <v>25351</v>
      </c>
    </row>
    <row r="9326" spans="1:12" x14ac:dyDescent="0.2">
      <c r="A9326" s="1">
        <v>43804.982094907406</v>
      </c>
      <c r="B9326" t="s">
        <v>25352</v>
      </c>
      <c r="D9326">
        <v>0</v>
      </c>
      <c r="E9326">
        <v>2</v>
      </c>
      <c r="F9326">
        <v>0</v>
      </c>
      <c r="G9326" t="s">
        <v>25353</v>
      </c>
      <c r="K9326">
        <v>1.2027329411657001E+18</v>
      </c>
      <c r="L9326" t="s">
        <v>25354</v>
      </c>
    </row>
    <row r="9327" spans="1:12" x14ac:dyDescent="0.2">
      <c r="A9327" s="1">
        <v>43804.981736111113</v>
      </c>
      <c r="B9327" t="s">
        <v>25355</v>
      </c>
      <c r="D9327">
        <v>1</v>
      </c>
      <c r="E9327">
        <v>1</v>
      </c>
      <c r="F9327">
        <v>1</v>
      </c>
      <c r="G9327" t="s">
        <v>25356</v>
      </c>
      <c r="K9327">
        <v>1.2027328118007099E+18</v>
      </c>
      <c r="L9327" t="s">
        <v>25357</v>
      </c>
    </row>
    <row r="9328" spans="1:12" x14ac:dyDescent="0.2">
      <c r="A9328" s="1">
        <v>43804.981608796297</v>
      </c>
      <c r="B9328" t="s">
        <v>7132</v>
      </c>
      <c r="D9328">
        <v>6</v>
      </c>
      <c r="E9328">
        <v>4</v>
      </c>
      <c r="F9328">
        <v>9</v>
      </c>
      <c r="G9328" t="s">
        <v>25358</v>
      </c>
      <c r="K9328">
        <v>1.20273276513489E+18</v>
      </c>
      <c r="L9328" t="s">
        <v>25359</v>
      </c>
    </row>
    <row r="9329" spans="1:12" x14ac:dyDescent="0.2">
      <c r="A9329" s="1">
        <v>43804.981562499997</v>
      </c>
      <c r="B9329" t="s">
        <v>25360</v>
      </c>
      <c r="D9329">
        <v>2</v>
      </c>
      <c r="E9329">
        <v>1</v>
      </c>
      <c r="F9329">
        <v>1</v>
      </c>
      <c r="G9329" t="s">
        <v>25361</v>
      </c>
      <c r="K9329">
        <v>1.2027327481438001E+18</v>
      </c>
      <c r="L9329" t="s">
        <v>25362</v>
      </c>
    </row>
    <row r="9330" spans="1:12" x14ac:dyDescent="0.2">
      <c r="A9330" s="1">
        <v>43804.981527777774</v>
      </c>
      <c r="B9330" t="s">
        <v>25363</v>
      </c>
      <c r="D9330">
        <v>0</v>
      </c>
      <c r="E9330">
        <v>1</v>
      </c>
      <c r="F9330">
        <v>1</v>
      </c>
      <c r="G9330" t="s">
        <v>2407</v>
      </c>
      <c r="K9330">
        <v>1.2027327335937201E+18</v>
      </c>
      <c r="L9330" t="s">
        <v>25364</v>
      </c>
    </row>
    <row r="9331" spans="1:12" x14ac:dyDescent="0.2">
      <c r="A9331" s="1">
        <v>43804.981192129628</v>
      </c>
      <c r="B9331" t="s">
        <v>25365</v>
      </c>
      <c r="D9331">
        <v>0</v>
      </c>
      <c r="E9331">
        <v>0</v>
      </c>
      <c r="F9331">
        <v>1</v>
      </c>
      <c r="G9331" t="s">
        <v>25366</v>
      </c>
      <c r="K9331">
        <v>1.2027326152136801E+18</v>
      </c>
      <c r="L9331" t="s">
        <v>25367</v>
      </c>
    </row>
    <row r="9332" spans="1:12" x14ac:dyDescent="0.2">
      <c r="A9332" s="1">
        <v>43804.981134259258</v>
      </c>
      <c r="B9332" t="s">
        <v>25368</v>
      </c>
      <c r="D9332">
        <v>0</v>
      </c>
      <c r="E9332">
        <v>0</v>
      </c>
      <c r="F9332">
        <v>2</v>
      </c>
      <c r="G9332" t="s">
        <v>25369</v>
      </c>
      <c r="K9332">
        <v>1.2027325947832901E+18</v>
      </c>
      <c r="L9332" t="s">
        <v>25370</v>
      </c>
    </row>
    <row r="9333" spans="1:12" x14ac:dyDescent="0.2">
      <c r="A9333" s="1">
        <v>43804.980821759258</v>
      </c>
      <c r="B9333" t="s">
        <v>25371</v>
      </c>
      <c r="D9333">
        <v>0</v>
      </c>
      <c r="E9333">
        <v>0</v>
      </c>
      <c r="F9333">
        <v>0</v>
      </c>
      <c r="G9333" t="s">
        <v>25198</v>
      </c>
      <c r="K9333">
        <v>1.2027324789072699E+18</v>
      </c>
      <c r="L9333" t="s">
        <v>25372</v>
      </c>
    </row>
    <row r="9334" spans="1:12" x14ac:dyDescent="0.2">
      <c r="A9334" s="1">
        <v>43804.980567129627</v>
      </c>
      <c r="B9334" t="s">
        <v>18634</v>
      </c>
      <c r="D9334">
        <v>0</v>
      </c>
      <c r="E9334">
        <v>1</v>
      </c>
      <c r="F9334">
        <v>0</v>
      </c>
      <c r="G9334" t="s">
        <v>25373</v>
      </c>
      <c r="K9334">
        <v>1.20273238531137E+18</v>
      </c>
      <c r="L9334" t="s">
        <v>25374</v>
      </c>
    </row>
    <row r="9335" spans="1:12" x14ac:dyDescent="0.2">
      <c r="A9335" s="1">
        <v>43804.980497685188</v>
      </c>
      <c r="B9335" t="s">
        <v>25375</v>
      </c>
      <c r="D9335">
        <v>0</v>
      </c>
      <c r="E9335">
        <v>0</v>
      </c>
      <c r="F9335">
        <v>0</v>
      </c>
      <c r="G9335" t="s">
        <v>25376</v>
      </c>
      <c r="K9335">
        <v>1.20273236401262E+18</v>
      </c>
      <c r="L9335" t="s">
        <v>25377</v>
      </c>
    </row>
    <row r="9336" spans="1:12" x14ac:dyDescent="0.2">
      <c r="A9336" s="1">
        <v>43804.980127314811</v>
      </c>
      <c r="B9336" t="s">
        <v>18634</v>
      </c>
      <c r="D9336">
        <v>0</v>
      </c>
      <c r="E9336">
        <v>1</v>
      </c>
      <c r="F9336">
        <v>1</v>
      </c>
      <c r="G9336" t="s">
        <v>25378</v>
      </c>
      <c r="K9336">
        <v>1.2027322270393101E+18</v>
      </c>
      <c r="L9336" t="s">
        <v>25379</v>
      </c>
    </row>
    <row r="9337" spans="1:12" x14ac:dyDescent="0.2">
      <c r="A9337" s="1">
        <v>43804.980127314811</v>
      </c>
      <c r="B9337" t="s">
        <v>25380</v>
      </c>
      <c r="D9337">
        <v>0</v>
      </c>
      <c r="E9337">
        <v>0</v>
      </c>
      <c r="F9337">
        <v>0</v>
      </c>
      <c r="G9337" t="s">
        <v>25381</v>
      </c>
      <c r="K9337">
        <v>1.20273222604099E+18</v>
      </c>
      <c r="L9337" t="s">
        <v>25382</v>
      </c>
    </row>
    <row r="9338" spans="1:12" x14ac:dyDescent="0.2">
      <c r="A9338" s="1">
        <v>43804.980057870373</v>
      </c>
      <c r="B9338" t="s">
        <v>25383</v>
      </c>
      <c r="D9338">
        <v>0</v>
      </c>
      <c r="E9338">
        <v>0</v>
      </c>
      <c r="F9338">
        <v>0</v>
      </c>
      <c r="G9338" t="s">
        <v>25384</v>
      </c>
      <c r="K9338">
        <v>1.20273220106818E+18</v>
      </c>
      <c r="L9338" t="s">
        <v>25385</v>
      </c>
    </row>
    <row r="9339" spans="1:12" x14ac:dyDescent="0.2">
      <c r="A9339" s="1">
        <v>43804.979930555557</v>
      </c>
      <c r="B9339" t="s">
        <v>25280</v>
      </c>
      <c r="D9339">
        <v>0</v>
      </c>
      <c r="E9339">
        <v>0</v>
      </c>
      <c r="F9339">
        <v>0</v>
      </c>
      <c r="G9339" t="s">
        <v>25386</v>
      </c>
      <c r="K9339">
        <v>1.20273215519085E+18</v>
      </c>
      <c r="L9339" t="s">
        <v>25387</v>
      </c>
    </row>
    <row r="9340" spans="1:12" x14ac:dyDescent="0.2">
      <c r="A9340" s="1">
        <v>43804.979814814818</v>
      </c>
      <c r="B9340" t="s">
        <v>25388</v>
      </c>
      <c r="D9340">
        <v>1</v>
      </c>
      <c r="E9340">
        <v>0</v>
      </c>
      <c r="F9340">
        <v>0</v>
      </c>
      <c r="G9340" t="s">
        <v>25389</v>
      </c>
      <c r="K9340">
        <v>1.20273211301295E+18</v>
      </c>
      <c r="L9340" t="s">
        <v>25390</v>
      </c>
    </row>
    <row r="9341" spans="1:12" x14ac:dyDescent="0.2">
      <c r="A9341" s="1">
        <v>43804.979733796295</v>
      </c>
      <c r="B9341" t="s">
        <v>25391</v>
      </c>
      <c r="D9341">
        <v>0</v>
      </c>
      <c r="E9341">
        <v>1</v>
      </c>
      <c r="F9341">
        <v>0</v>
      </c>
      <c r="G9341" t="s">
        <v>25392</v>
      </c>
      <c r="K9341">
        <v>1.20273208449581E+18</v>
      </c>
      <c r="L9341" t="s">
        <v>25393</v>
      </c>
    </row>
    <row r="9342" spans="1:12" x14ac:dyDescent="0.2">
      <c r="A9342" s="1">
        <v>43804.979710648149</v>
      </c>
      <c r="B9342" t="s">
        <v>25394</v>
      </c>
      <c r="D9342">
        <v>0</v>
      </c>
      <c r="E9342">
        <v>0</v>
      </c>
      <c r="F9342">
        <v>0</v>
      </c>
      <c r="G9342" t="s">
        <v>25395</v>
      </c>
      <c r="K9342">
        <v>1.2027320782672699E+18</v>
      </c>
      <c r="L9342" t="s">
        <v>25396</v>
      </c>
    </row>
    <row r="9343" spans="1:12" x14ac:dyDescent="0.2">
      <c r="A9343" s="1">
        <v>43804.979247685187</v>
      </c>
      <c r="B9343" t="s">
        <v>25397</v>
      </c>
      <c r="D9343">
        <v>0</v>
      </c>
      <c r="E9343">
        <v>0</v>
      </c>
      <c r="F9343">
        <v>0</v>
      </c>
      <c r="G9343" t="s">
        <v>25398</v>
      </c>
      <c r="K9343">
        <v>1.2027319084944699E+18</v>
      </c>
      <c r="L9343" t="s">
        <v>25399</v>
      </c>
    </row>
    <row r="9344" spans="1:12" x14ac:dyDescent="0.2">
      <c r="A9344" s="1">
        <v>43804.97923611111</v>
      </c>
      <c r="B9344" t="s">
        <v>25283</v>
      </c>
      <c r="D9344">
        <v>1</v>
      </c>
      <c r="E9344">
        <v>1</v>
      </c>
      <c r="F9344">
        <v>0</v>
      </c>
      <c r="G9344" t="s">
        <v>25400</v>
      </c>
      <c r="K9344">
        <v>1.20273190623789E+18</v>
      </c>
      <c r="L9344" t="s">
        <v>25401</v>
      </c>
    </row>
    <row r="9345" spans="1:12" x14ac:dyDescent="0.2">
      <c r="A9345" s="1">
        <v>43804.979131944441</v>
      </c>
      <c r="B9345" t="s">
        <v>25402</v>
      </c>
      <c r="D9345">
        <v>0</v>
      </c>
      <c r="E9345">
        <v>0</v>
      </c>
      <c r="F9345">
        <v>3</v>
      </c>
      <c r="G9345" t="s">
        <v>25403</v>
      </c>
      <c r="K9345">
        <v>1.20273186868209E+18</v>
      </c>
      <c r="L9345" t="s">
        <v>25404</v>
      </c>
    </row>
    <row r="9346" spans="1:12" x14ac:dyDescent="0.2">
      <c r="A9346" s="1">
        <v>43804.979016203702</v>
      </c>
      <c r="B9346" t="s">
        <v>25405</v>
      </c>
      <c r="D9346">
        <v>3</v>
      </c>
      <c r="E9346">
        <v>4</v>
      </c>
      <c r="F9346">
        <v>14</v>
      </c>
      <c r="G9346" t="s">
        <v>25406</v>
      </c>
      <c r="K9346">
        <v>1.20273182728432E+18</v>
      </c>
      <c r="L9346" t="s">
        <v>25407</v>
      </c>
    </row>
    <row r="9347" spans="1:12" x14ac:dyDescent="0.2">
      <c r="A9347" s="1">
        <v>43804.978564814817</v>
      </c>
      <c r="B9347" t="s">
        <v>25346</v>
      </c>
      <c r="D9347">
        <v>0</v>
      </c>
      <c r="E9347">
        <v>0</v>
      </c>
      <c r="F9347">
        <v>0</v>
      </c>
      <c r="G9347" t="s">
        <v>25408</v>
      </c>
      <c r="K9347">
        <v>1.2027316633625201E+18</v>
      </c>
      <c r="L9347" t="s">
        <v>25409</v>
      </c>
    </row>
    <row r="9348" spans="1:12" x14ac:dyDescent="0.2">
      <c r="A9348" s="1">
        <v>43804.978252314817</v>
      </c>
      <c r="B9348" t="s">
        <v>25410</v>
      </c>
      <c r="D9348">
        <v>0</v>
      </c>
      <c r="E9348">
        <v>0</v>
      </c>
      <c r="F9348">
        <v>0</v>
      </c>
      <c r="G9348" t="s">
        <v>25411</v>
      </c>
      <c r="K9348">
        <v>1.20273154676514E+18</v>
      </c>
      <c r="L9348" t="s">
        <v>25412</v>
      </c>
    </row>
    <row r="9349" spans="1:12" x14ac:dyDescent="0.2">
      <c r="A9349" s="1">
        <v>43804.978159722225</v>
      </c>
      <c r="B9349" t="s">
        <v>25413</v>
      </c>
      <c r="D9349">
        <v>4</v>
      </c>
      <c r="E9349">
        <v>1</v>
      </c>
      <c r="F9349">
        <v>8</v>
      </c>
      <c r="G9349" t="s">
        <v>25414</v>
      </c>
      <c r="K9349">
        <v>1.20273151562657E+18</v>
      </c>
      <c r="L9349" t="s">
        <v>25415</v>
      </c>
    </row>
    <row r="9350" spans="1:12" x14ac:dyDescent="0.2">
      <c r="A9350" s="1">
        <v>43804.978148148148</v>
      </c>
      <c r="B9350" t="s">
        <v>25416</v>
      </c>
      <c r="D9350">
        <v>0</v>
      </c>
      <c r="E9350">
        <v>5</v>
      </c>
      <c r="F9350">
        <v>1</v>
      </c>
      <c r="G9350" t="s">
        <v>25417</v>
      </c>
      <c r="K9350">
        <v>1.20273150908349E+18</v>
      </c>
      <c r="L9350" t="s">
        <v>25418</v>
      </c>
    </row>
    <row r="9351" spans="1:12" x14ac:dyDescent="0.2">
      <c r="A9351" s="1">
        <v>43804.977951388886</v>
      </c>
      <c r="B9351" t="s">
        <v>25419</v>
      </c>
      <c r="D9351">
        <v>8</v>
      </c>
      <c r="E9351">
        <v>1</v>
      </c>
      <c r="F9351">
        <v>5</v>
      </c>
      <c r="G9351" t="s">
        <v>25420</v>
      </c>
      <c r="K9351">
        <v>1.2027314406072399E+18</v>
      </c>
      <c r="L9351" t="s">
        <v>25421</v>
      </c>
    </row>
    <row r="9352" spans="1:12" x14ac:dyDescent="0.2">
      <c r="A9352" s="1">
        <v>43804.977893518517</v>
      </c>
      <c r="B9352" t="s">
        <v>19876</v>
      </c>
      <c r="D9352">
        <v>0</v>
      </c>
      <c r="E9352">
        <v>0</v>
      </c>
      <c r="F9352">
        <v>1</v>
      </c>
      <c r="G9352" t="s">
        <v>25422</v>
      </c>
      <c r="K9352">
        <v>1.2027314200886999E+18</v>
      </c>
      <c r="L9352" t="s">
        <v>25423</v>
      </c>
    </row>
    <row r="9353" spans="1:12" x14ac:dyDescent="0.2">
      <c r="A9353" s="1">
        <v>43804.977893518517</v>
      </c>
      <c r="B9353" t="s">
        <v>4706</v>
      </c>
      <c r="D9353">
        <v>0</v>
      </c>
      <c r="E9353">
        <v>0</v>
      </c>
      <c r="F9353">
        <v>3</v>
      </c>
      <c r="G9353" t="s">
        <v>25424</v>
      </c>
      <c r="K9353">
        <v>1.20273141794543E+18</v>
      </c>
      <c r="L9353" t="s">
        <v>25425</v>
      </c>
    </row>
    <row r="9354" spans="1:12" x14ac:dyDescent="0.2">
      <c r="A9354" s="1">
        <v>43804.977743055555</v>
      </c>
      <c r="B9354" t="s">
        <v>25426</v>
      </c>
      <c r="D9354">
        <v>0</v>
      </c>
      <c r="E9354">
        <v>2</v>
      </c>
      <c r="F9354">
        <v>3</v>
      </c>
      <c r="G9354" t="s">
        <v>2407</v>
      </c>
      <c r="K9354">
        <v>1.2027313620186099E+18</v>
      </c>
      <c r="L9354" t="s">
        <v>25427</v>
      </c>
    </row>
    <row r="9355" spans="1:12" x14ac:dyDescent="0.2">
      <c r="A9355" s="1">
        <v>43804.977662037039</v>
      </c>
      <c r="B9355" t="s">
        <v>21270</v>
      </c>
      <c r="D9355">
        <v>0</v>
      </c>
      <c r="E9355">
        <v>0</v>
      </c>
      <c r="F9355">
        <v>0</v>
      </c>
      <c r="G9355" t="s">
        <v>2407</v>
      </c>
      <c r="K9355">
        <v>1.2027313328220201E+18</v>
      </c>
      <c r="L9355" t="s">
        <v>25428</v>
      </c>
    </row>
    <row r="9356" spans="1:12" x14ac:dyDescent="0.2">
      <c r="A9356" s="1">
        <v>43804.977418981478</v>
      </c>
      <c r="B9356" t="s">
        <v>25383</v>
      </c>
      <c r="D9356">
        <v>1</v>
      </c>
      <c r="E9356">
        <v>0</v>
      </c>
      <c r="F9356">
        <v>0</v>
      </c>
      <c r="G9356" t="s">
        <v>25429</v>
      </c>
      <c r="K9356">
        <v>1.20273124545054E+18</v>
      </c>
      <c r="L9356" t="s">
        <v>25430</v>
      </c>
    </row>
    <row r="9357" spans="1:12" x14ac:dyDescent="0.2">
      <c r="A9357" s="1">
        <v>43804.977372685185</v>
      </c>
      <c r="B9357" t="s">
        <v>25431</v>
      </c>
      <c r="D9357">
        <v>0</v>
      </c>
      <c r="E9357">
        <v>0</v>
      </c>
      <c r="F9357">
        <v>0</v>
      </c>
      <c r="G9357" t="s">
        <v>25432</v>
      </c>
      <c r="K9357">
        <v>1.2027312299274099E+18</v>
      </c>
      <c r="L9357" t="s">
        <v>25433</v>
      </c>
    </row>
    <row r="9358" spans="1:12" x14ac:dyDescent="0.2">
      <c r="A9358" s="1">
        <v>43804.977361111109</v>
      </c>
      <c r="B9358" t="s">
        <v>25434</v>
      </c>
      <c r="D9358">
        <v>0</v>
      </c>
      <c r="E9358">
        <v>0</v>
      </c>
      <c r="F9358">
        <v>0</v>
      </c>
      <c r="G9358" t="s">
        <v>25435</v>
      </c>
      <c r="K9358">
        <v>1.2027312258546801E+18</v>
      </c>
      <c r="L9358" t="s">
        <v>25436</v>
      </c>
    </row>
    <row r="9359" spans="1:12" x14ac:dyDescent="0.2">
      <c r="A9359" s="1">
        <v>43804.977152777778</v>
      </c>
      <c r="B9359" t="s">
        <v>25437</v>
      </c>
      <c r="D9359">
        <v>0</v>
      </c>
      <c r="E9359">
        <v>0</v>
      </c>
      <c r="F9359">
        <v>0</v>
      </c>
      <c r="G9359" t="s">
        <v>25438</v>
      </c>
      <c r="K9359">
        <v>1.20273115049566E+18</v>
      </c>
      <c r="L9359" t="s">
        <v>25439</v>
      </c>
    </row>
    <row r="9360" spans="1:12" x14ac:dyDescent="0.2">
      <c r="A9360" s="1">
        <v>43804.976909722223</v>
      </c>
      <c r="B9360" t="s">
        <v>25283</v>
      </c>
      <c r="D9360">
        <v>1</v>
      </c>
      <c r="E9360">
        <v>0</v>
      </c>
      <c r="F9360">
        <v>1</v>
      </c>
      <c r="G9360" t="s">
        <v>25440</v>
      </c>
      <c r="K9360">
        <v>1.2027310621762299E+18</v>
      </c>
      <c r="L9360" t="s">
        <v>25441</v>
      </c>
    </row>
    <row r="9361" spans="1:12" x14ac:dyDescent="0.2">
      <c r="A9361" s="1">
        <v>43804.976770833331</v>
      </c>
      <c r="B9361" t="s">
        <v>25442</v>
      </c>
      <c r="D9361">
        <v>1</v>
      </c>
      <c r="E9361">
        <v>0</v>
      </c>
      <c r="F9361">
        <v>0</v>
      </c>
      <c r="G9361" t="s">
        <v>25443</v>
      </c>
      <c r="K9361">
        <v>1.20273101314894E+18</v>
      </c>
      <c r="L9361" t="s">
        <v>25444</v>
      </c>
    </row>
    <row r="9362" spans="1:12" x14ac:dyDescent="0.2">
      <c r="A9362" s="1">
        <v>43804.976736111108</v>
      </c>
      <c r="B9362" t="s">
        <v>1930</v>
      </c>
      <c r="D9362">
        <v>0</v>
      </c>
      <c r="E9362">
        <v>2</v>
      </c>
      <c r="F9362">
        <v>2</v>
      </c>
      <c r="G9362" t="s">
        <v>25445</v>
      </c>
      <c r="K9362">
        <v>1.20273099861553E+18</v>
      </c>
      <c r="L9362" t="s">
        <v>25446</v>
      </c>
    </row>
    <row r="9363" spans="1:12" x14ac:dyDescent="0.2">
      <c r="A9363" s="1">
        <v>43804.976701388892</v>
      </c>
      <c r="B9363" t="s">
        <v>25447</v>
      </c>
      <c r="D9363">
        <v>0</v>
      </c>
      <c r="E9363">
        <v>0</v>
      </c>
      <c r="F9363">
        <v>0</v>
      </c>
      <c r="G9363" t="s">
        <v>25448</v>
      </c>
      <c r="K9363">
        <v>1.20273098636419E+18</v>
      </c>
      <c r="L9363" t="s">
        <v>25449</v>
      </c>
    </row>
    <row r="9364" spans="1:12" x14ac:dyDescent="0.2">
      <c r="A9364" s="1">
        <v>43804.976412037038</v>
      </c>
      <c r="B9364" t="s">
        <v>25450</v>
      </c>
      <c r="D9364">
        <v>0</v>
      </c>
      <c r="E9364">
        <v>0</v>
      </c>
      <c r="F9364">
        <v>0</v>
      </c>
      <c r="G9364" t="s">
        <v>2407</v>
      </c>
      <c r="K9364">
        <v>1.2027308800889001E+18</v>
      </c>
      <c r="L9364" t="s">
        <v>25451</v>
      </c>
    </row>
    <row r="9365" spans="1:12" x14ac:dyDescent="0.2">
      <c r="A9365" s="1">
        <v>43804.976400462961</v>
      </c>
      <c r="B9365" t="s">
        <v>7866</v>
      </c>
      <c r="D9365">
        <v>0</v>
      </c>
      <c r="E9365">
        <v>1</v>
      </c>
      <c r="F9365">
        <v>1</v>
      </c>
      <c r="G9365" t="s">
        <v>25452</v>
      </c>
      <c r="K9365">
        <v>1.20273087680478E+18</v>
      </c>
      <c r="L9365" t="s">
        <v>25453</v>
      </c>
    </row>
    <row r="9366" spans="1:12" x14ac:dyDescent="0.2">
      <c r="A9366" s="1">
        <v>43804.976261574076</v>
      </c>
      <c r="B9366" t="s">
        <v>25454</v>
      </c>
      <c r="D9366">
        <v>0</v>
      </c>
      <c r="E9366">
        <v>0</v>
      </c>
      <c r="F9366">
        <v>0</v>
      </c>
      <c r="G9366" t="s">
        <v>25455</v>
      </c>
      <c r="K9366">
        <v>1.2027308272112499E+18</v>
      </c>
      <c r="L9366" t="s">
        <v>25456</v>
      </c>
    </row>
    <row r="9367" spans="1:12" x14ac:dyDescent="0.2">
      <c r="A9367" s="1">
        <v>43804.97625</v>
      </c>
      <c r="B9367" t="s">
        <v>25457</v>
      </c>
      <c r="D9367">
        <v>0</v>
      </c>
      <c r="E9367">
        <v>0</v>
      </c>
      <c r="F9367">
        <v>0</v>
      </c>
      <c r="G9367" t="s">
        <v>25458</v>
      </c>
      <c r="K9367">
        <v>1.2027308212763799E+18</v>
      </c>
      <c r="L9367" t="s">
        <v>25459</v>
      </c>
    </row>
    <row r="9368" spans="1:12" x14ac:dyDescent="0.2">
      <c r="A9368" s="1">
        <v>43804.976203703707</v>
      </c>
      <c r="B9368" t="s">
        <v>20985</v>
      </c>
      <c r="D9368">
        <v>0</v>
      </c>
      <c r="E9368">
        <v>0</v>
      </c>
      <c r="F9368">
        <v>0</v>
      </c>
      <c r="G9368" t="s">
        <v>25460</v>
      </c>
      <c r="K9368">
        <v>1.2027308049437399E+18</v>
      </c>
      <c r="L9368" t="s">
        <v>25461</v>
      </c>
    </row>
    <row r="9369" spans="1:12" x14ac:dyDescent="0.2">
      <c r="A9369" s="1">
        <v>43804.976180555554</v>
      </c>
      <c r="B9369" t="s">
        <v>25462</v>
      </c>
      <c r="C9369" t="s">
        <v>25462</v>
      </c>
      <c r="D9369">
        <v>0</v>
      </c>
      <c r="E9369">
        <v>0</v>
      </c>
      <c r="F9369">
        <v>0</v>
      </c>
      <c r="G9369" t="s">
        <v>25463</v>
      </c>
      <c r="K9369">
        <v>1.20273079752816E+18</v>
      </c>
      <c r="L9369" t="s">
        <v>25464</v>
      </c>
    </row>
    <row r="9370" spans="1:12" x14ac:dyDescent="0.2">
      <c r="A9370" s="1">
        <v>43804.976064814815</v>
      </c>
      <c r="B9370" t="s">
        <v>25465</v>
      </c>
      <c r="D9370">
        <v>0</v>
      </c>
      <c r="E9370">
        <v>0</v>
      </c>
      <c r="F9370">
        <v>1</v>
      </c>
      <c r="G9370" t="s">
        <v>25466</v>
      </c>
      <c r="K9370">
        <v>1.20273075503566E+18</v>
      </c>
      <c r="L9370" t="s">
        <v>25467</v>
      </c>
    </row>
    <row r="9371" spans="1:12" x14ac:dyDescent="0.2">
      <c r="A9371" s="1">
        <v>43804.975949074076</v>
      </c>
      <c r="B9371" t="s">
        <v>25468</v>
      </c>
      <c r="D9371">
        <v>1</v>
      </c>
      <c r="E9371">
        <v>0</v>
      </c>
      <c r="F9371">
        <v>0</v>
      </c>
      <c r="G9371" t="s">
        <v>25469</v>
      </c>
      <c r="K9371">
        <v>1.2027307142545201E+18</v>
      </c>
      <c r="L9371" t="s">
        <v>25470</v>
      </c>
    </row>
    <row r="9372" spans="1:12" x14ac:dyDescent="0.2">
      <c r="A9372" s="1">
        <v>43804.975069444445</v>
      </c>
      <c r="B9372" t="s">
        <v>24722</v>
      </c>
      <c r="D9372">
        <v>2</v>
      </c>
      <c r="E9372">
        <v>0</v>
      </c>
      <c r="F9372">
        <v>0</v>
      </c>
      <c r="G9372" t="s">
        <v>25471</v>
      </c>
      <c r="I9372" t="e">
        <f>_xlfn.SINGLE(AlRajhiBankCare _xlfn.SINGLE(AlinmaBankSA))</f>
        <v>#NAME?</v>
      </c>
      <c r="K9372">
        <v>1.20273039514765E+18</v>
      </c>
      <c r="L9372" t="s">
        <v>25472</v>
      </c>
    </row>
    <row r="9373" spans="1:12" x14ac:dyDescent="0.2">
      <c r="A9373" s="1">
        <v>43804.974398148152</v>
      </c>
      <c r="B9373" t="s">
        <v>6351</v>
      </c>
      <c r="D9373">
        <v>0</v>
      </c>
      <c r="E9373">
        <v>0</v>
      </c>
      <c r="F9373">
        <v>0</v>
      </c>
      <c r="G9373" t="s">
        <v>25473</v>
      </c>
      <c r="K9373">
        <v>1.20273015265391E+18</v>
      </c>
      <c r="L9373" t="s">
        <v>25474</v>
      </c>
    </row>
    <row r="9374" spans="1:12" x14ac:dyDescent="0.2">
      <c r="A9374" s="1">
        <v>43804.974374999998</v>
      </c>
      <c r="B9374" t="s">
        <v>25475</v>
      </c>
      <c r="D9374">
        <v>0</v>
      </c>
      <c r="E9374">
        <v>0</v>
      </c>
      <c r="F9374">
        <v>0</v>
      </c>
      <c r="G9374" t="s">
        <v>25476</v>
      </c>
      <c r="K9374">
        <v>1.20273014234014E+18</v>
      </c>
      <c r="L9374" t="s">
        <v>25477</v>
      </c>
    </row>
    <row r="9375" spans="1:12" x14ac:dyDescent="0.2">
      <c r="A9375" s="1">
        <v>43804.974317129629</v>
      </c>
      <c r="B9375" t="s">
        <v>24895</v>
      </c>
      <c r="C9375" t="s">
        <v>24895</v>
      </c>
      <c r="D9375">
        <v>0</v>
      </c>
      <c r="E9375">
        <v>0</v>
      </c>
      <c r="F9375">
        <v>0</v>
      </c>
      <c r="G9375" t="s">
        <v>2407</v>
      </c>
      <c r="K9375">
        <v>1.2027301236084101E+18</v>
      </c>
      <c r="L9375" t="s">
        <v>25478</v>
      </c>
    </row>
    <row r="9376" spans="1:12" x14ac:dyDescent="0.2">
      <c r="A9376" s="1">
        <v>43804.974270833336</v>
      </c>
      <c r="B9376" t="s">
        <v>25479</v>
      </c>
      <c r="D9376">
        <v>1</v>
      </c>
      <c r="E9376">
        <v>0</v>
      </c>
      <c r="F9376">
        <v>1</v>
      </c>
      <c r="G9376" t="s">
        <v>25480</v>
      </c>
      <c r="K9376">
        <v>1.2027301036183501E+18</v>
      </c>
      <c r="L9376" t="s">
        <v>25481</v>
      </c>
    </row>
    <row r="9377" spans="1:12" x14ac:dyDescent="0.2">
      <c r="A9377" s="1">
        <v>43804.974236111113</v>
      </c>
      <c r="B9377" t="s">
        <v>25394</v>
      </c>
      <c r="D9377">
        <v>0</v>
      </c>
      <c r="E9377">
        <v>0</v>
      </c>
      <c r="F9377">
        <v>0</v>
      </c>
      <c r="G9377" t="s">
        <v>25482</v>
      </c>
      <c r="K9377">
        <v>1.20273009275933E+18</v>
      </c>
      <c r="L9377" t="s">
        <v>25483</v>
      </c>
    </row>
    <row r="9378" spans="1:12" x14ac:dyDescent="0.2">
      <c r="A9378" s="1">
        <v>43804.974224537036</v>
      </c>
      <c r="B9378" t="s">
        <v>25457</v>
      </c>
      <c r="D9378">
        <v>0</v>
      </c>
      <c r="E9378">
        <v>0</v>
      </c>
      <c r="F9378">
        <v>0</v>
      </c>
      <c r="G9378" t="s">
        <v>25484</v>
      </c>
      <c r="K9378">
        <v>1.2027300886614999E+18</v>
      </c>
      <c r="L9378" t="s">
        <v>25485</v>
      </c>
    </row>
    <row r="9379" spans="1:12" x14ac:dyDescent="0.2">
      <c r="A9379" s="1">
        <v>43804.974131944444</v>
      </c>
      <c r="B9379" t="s">
        <v>25486</v>
      </c>
      <c r="D9379">
        <v>0</v>
      </c>
      <c r="E9379">
        <v>0</v>
      </c>
      <c r="F9379">
        <v>0</v>
      </c>
      <c r="G9379" t="s">
        <v>2407</v>
      </c>
      <c r="K9379">
        <v>1.2027300537941801E+18</v>
      </c>
      <c r="L9379" t="s">
        <v>25487</v>
      </c>
    </row>
    <row r="9380" spans="1:12" x14ac:dyDescent="0.2">
      <c r="A9380" s="1">
        <v>43804.973854166667</v>
      </c>
      <c r="B9380" t="s">
        <v>25334</v>
      </c>
      <c r="D9380">
        <v>0</v>
      </c>
      <c r="E9380">
        <v>0</v>
      </c>
      <c r="F9380">
        <v>0</v>
      </c>
      <c r="G9380" t="s">
        <v>25488</v>
      </c>
      <c r="K9380">
        <v>1.2027299558109199E+18</v>
      </c>
      <c r="L9380" t="s">
        <v>25489</v>
      </c>
    </row>
    <row r="9381" spans="1:12" x14ac:dyDescent="0.2">
      <c r="A9381" s="1">
        <v>43804.973437499997</v>
      </c>
      <c r="B9381" t="s">
        <v>25490</v>
      </c>
      <c r="D9381">
        <v>3</v>
      </c>
      <c r="E9381">
        <v>0</v>
      </c>
      <c r="F9381">
        <v>1</v>
      </c>
      <c r="G9381" t="s">
        <v>25491</v>
      </c>
      <c r="K9381">
        <v>1.20272980461901E+18</v>
      </c>
      <c r="L9381" t="s">
        <v>25492</v>
      </c>
    </row>
    <row r="9382" spans="1:12" x14ac:dyDescent="0.2">
      <c r="A9382" s="1">
        <v>43804.973414351851</v>
      </c>
      <c r="B9382" t="s">
        <v>25493</v>
      </c>
      <c r="D9382">
        <v>0</v>
      </c>
      <c r="E9382">
        <v>0</v>
      </c>
      <c r="F9382">
        <v>0</v>
      </c>
      <c r="G9382" t="s">
        <v>25494</v>
      </c>
      <c r="K9382">
        <v>1.20272979381025E+18</v>
      </c>
      <c r="L9382" t="s">
        <v>25495</v>
      </c>
    </row>
    <row r="9383" spans="1:12" x14ac:dyDescent="0.2">
      <c r="A9383" s="1">
        <v>43804.973333333335</v>
      </c>
      <c r="B9383" t="s">
        <v>25496</v>
      </c>
      <c r="D9383">
        <v>13</v>
      </c>
      <c r="E9383">
        <v>0</v>
      </c>
      <c r="F9383">
        <v>9</v>
      </c>
      <c r="G9383" t="s">
        <v>25497</v>
      </c>
      <c r="K9383">
        <v>1.2027297666059799E+18</v>
      </c>
      <c r="L9383" t="s">
        <v>25498</v>
      </c>
    </row>
    <row r="9384" spans="1:12" x14ac:dyDescent="0.2">
      <c r="A9384" s="1">
        <v>43804.97284722222</v>
      </c>
      <c r="B9384" t="s">
        <v>25499</v>
      </c>
      <c r="D9384">
        <v>2</v>
      </c>
      <c r="E9384">
        <v>0</v>
      </c>
      <c r="F9384">
        <v>0</v>
      </c>
      <c r="G9384" t="s">
        <v>25500</v>
      </c>
      <c r="K9384">
        <v>1.2027295878657201E+18</v>
      </c>
      <c r="L9384" t="s">
        <v>25501</v>
      </c>
    </row>
    <row r="9385" spans="1:12" x14ac:dyDescent="0.2">
      <c r="A9385" s="1">
        <v>43804.972743055558</v>
      </c>
      <c r="B9385" t="s">
        <v>25502</v>
      </c>
      <c r="D9385">
        <v>1</v>
      </c>
      <c r="E9385">
        <v>0</v>
      </c>
      <c r="F9385">
        <v>0</v>
      </c>
      <c r="G9385" t="s">
        <v>25503</v>
      </c>
      <c r="K9385">
        <v>1.2027295540554299E+18</v>
      </c>
      <c r="L9385" t="s">
        <v>25504</v>
      </c>
    </row>
    <row r="9386" spans="1:12" x14ac:dyDescent="0.2">
      <c r="A9386" s="1">
        <v>43804.972731481481</v>
      </c>
      <c r="B9386" t="s">
        <v>25505</v>
      </c>
      <c r="D9386">
        <v>1</v>
      </c>
      <c r="E9386">
        <v>0</v>
      </c>
      <c r="F9386">
        <v>1</v>
      </c>
      <c r="G9386" t="s">
        <v>25506</v>
      </c>
      <c r="K9386">
        <v>1.20272954801149E+18</v>
      </c>
      <c r="L9386" t="s">
        <v>25507</v>
      </c>
    </row>
    <row r="9387" spans="1:12" x14ac:dyDescent="0.2">
      <c r="A9387" s="1">
        <v>43804.972731481481</v>
      </c>
      <c r="B9387" t="s">
        <v>25479</v>
      </c>
      <c r="D9387">
        <v>0</v>
      </c>
      <c r="E9387">
        <v>0</v>
      </c>
      <c r="F9387">
        <v>0</v>
      </c>
      <c r="G9387" t="s">
        <v>25508</v>
      </c>
      <c r="I9387" t="e">
        <f>AlRiyadh</f>
        <v>#NAME?</v>
      </c>
      <c r="K9387">
        <v>1.2027295474913999E+18</v>
      </c>
      <c r="L9387" t="s">
        <v>25509</v>
      </c>
    </row>
    <row r="9388" spans="1:12" x14ac:dyDescent="0.2">
      <c r="A9388" s="1">
        <v>43804.972696759258</v>
      </c>
      <c r="B9388" t="s">
        <v>7132</v>
      </c>
      <c r="D9388">
        <v>1</v>
      </c>
      <c r="E9388">
        <v>1</v>
      </c>
      <c r="F9388">
        <v>0</v>
      </c>
      <c r="G9388" t="s">
        <v>25510</v>
      </c>
      <c r="K9388">
        <v>1.20272953422481E+18</v>
      </c>
      <c r="L9388" t="s">
        <v>25511</v>
      </c>
    </row>
    <row r="9389" spans="1:12" x14ac:dyDescent="0.2">
      <c r="A9389" s="1">
        <v>43804.972581018519</v>
      </c>
      <c r="B9389" t="s">
        <v>20956</v>
      </c>
      <c r="D9389">
        <v>0</v>
      </c>
      <c r="E9389">
        <v>0</v>
      </c>
      <c r="F9389">
        <v>0</v>
      </c>
      <c r="G9389" t="s">
        <v>2407</v>
      </c>
      <c r="K9389">
        <v>1.2027294920133701E+18</v>
      </c>
      <c r="L9389" t="s">
        <v>25512</v>
      </c>
    </row>
    <row r="9390" spans="1:12" x14ac:dyDescent="0.2">
      <c r="A9390" s="1">
        <v>43804.972430555557</v>
      </c>
      <c r="B9390" t="s">
        <v>25513</v>
      </c>
      <c r="D9390">
        <v>0</v>
      </c>
      <c r="E9390">
        <v>0</v>
      </c>
      <c r="F9390">
        <v>0</v>
      </c>
      <c r="G9390" t="s">
        <v>25514</v>
      </c>
      <c r="K9390">
        <v>1.2027294399788001E+18</v>
      </c>
      <c r="L9390" t="s">
        <v>25515</v>
      </c>
    </row>
    <row r="9391" spans="1:12" x14ac:dyDescent="0.2">
      <c r="A9391" s="1">
        <v>43804.972418981481</v>
      </c>
      <c r="B9391" t="s">
        <v>21328</v>
      </c>
      <c r="D9391">
        <v>2</v>
      </c>
      <c r="E9391">
        <v>0</v>
      </c>
      <c r="F9391">
        <v>0</v>
      </c>
      <c r="G9391" t="s">
        <v>25516</v>
      </c>
      <c r="K9391">
        <v>1.2027294364975301E+18</v>
      </c>
      <c r="L9391" t="s">
        <v>25517</v>
      </c>
    </row>
    <row r="9392" spans="1:12" x14ac:dyDescent="0.2">
      <c r="A9392" s="1">
        <v>43804.972407407404</v>
      </c>
      <c r="B9392" t="s">
        <v>25518</v>
      </c>
      <c r="D9392">
        <v>0</v>
      </c>
      <c r="E9392">
        <v>0</v>
      </c>
      <c r="F9392">
        <v>0</v>
      </c>
      <c r="G9392" t="s">
        <v>25519</v>
      </c>
      <c r="K9392">
        <v>1.20272943018094E+18</v>
      </c>
      <c r="L9392" t="s">
        <v>25520</v>
      </c>
    </row>
    <row r="9393" spans="1:12" x14ac:dyDescent="0.2">
      <c r="A9393" s="1">
        <v>43804.972118055557</v>
      </c>
      <c r="B9393" t="s">
        <v>25521</v>
      </c>
      <c r="D9393">
        <v>0</v>
      </c>
      <c r="E9393">
        <v>0</v>
      </c>
      <c r="F9393">
        <v>0</v>
      </c>
      <c r="G9393" t="s">
        <v>25522</v>
      </c>
      <c r="K9393">
        <v>1.2027293245808699E+18</v>
      </c>
      <c r="L9393" t="s">
        <v>25523</v>
      </c>
    </row>
    <row r="9394" spans="1:12" x14ac:dyDescent="0.2">
      <c r="A9394" s="1">
        <v>43804.971678240741</v>
      </c>
      <c r="B9394" t="s">
        <v>25524</v>
      </c>
      <c r="D9394">
        <v>0</v>
      </c>
      <c r="E9394">
        <v>0</v>
      </c>
      <c r="F9394">
        <v>0</v>
      </c>
      <c r="G9394" t="s">
        <v>25525</v>
      </c>
      <c r="J9394" t="s">
        <v>25526</v>
      </c>
      <c r="K9394">
        <v>1.20272916520994E+18</v>
      </c>
      <c r="L9394" t="s">
        <v>25527</v>
      </c>
    </row>
    <row r="9395" spans="1:12" x14ac:dyDescent="0.2">
      <c r="A9395" s="1">
        <v>43804.97152777778</v>
      </c>
      <c r="B9395" t="s">
        <v>25528</v>
      </c>
      <c r="D9395">
        <v>0</v>
      </c>
      <c r="E9395">
        <v>0</v>
      </c>
      <c r="F9395">
        <v>0</v>
      </c>
      <c r="G9395" t="s">
        <v>25529</v>
      </c>
      <c r="K9395">
        <v>1.20272911187937E+18</v>
      </c>
      <c r="L9395" t="s">
        <v>25530</v>
      </c>
    </row>
    <row r="9396" spans="1:12" x14ac:dyDescent="0.2">
      <c r="A9396" s="1">
        <v>43804.97142361111</v>
      </c>
      <c r="B9396" t="s">
        <v>25531</v>
      </c>
      <c r="D9396">
        <v>0</v>
      </c>
      <c r="E9396">
        <v>0</v>
      </c>
      <c r="F9396">
        <v>3</v>
      </c>
      <c r="G9396" t="s">
        <v>25532</v>
      </c>
      <c r="K9396">
        <v>1.2027290726164401E+18</v>
      </c>
      <c r="L9396" t="s">
        <v>25533</v>
      </c>
    </row>
    <row r="9397" spans="1:12" x14ac:dyDescent="0.2">
      <c r="A9397" s="1">
        <v>43804.971041666664</v>
      </c>
      <c r="B9397" t="s">
        <v>25534</v>
      </c>
      <c r="D9397">
        <v>0</v>
      </c>
      <c r="E9397">
        <v>0</v>
      </c>
      <c r="F9397">
        <v>1</v>
      </c>
      <c r="G9397" t="s">
        <v>25535</v>
      </c>
      <c r="K9397">
        <v>1.2027289357437901E+18</v>
      </c>
      <c r="L9397" t="s">
        <v>25536</v>
      </c>
    </row>
    <row r="9398" spans="1:12" x14ac:dyDescent="0.2">
      <c r="A9398" s="1">
        <v>43804.970983796295</v>
      </c>
      <c r="B9398" t="s">
        <v>25537</v>
      </c>
      <c r="D9398">
        <v>0</v>
      </c>
      <c r="E9398">
        <v>0</v>
      </c>
      <c r="F9398">
        <v>3</v>
      </c>
      <c r="G9398" t="s">
        <v>25538</v>
      </c>
      <c r="K9398">
        <v>1.2027289147386501E+18</v>
      </c>
      <c r="L9398" t="s">
        <v>25539</v>
      </c>
    </row>
    <row r="9399" spans="1:12" x14ac:dyDescent="0.2">
      <c r="A9399" s="1">
        <v>43804.97084490741</v>
      </c>
      <c r="B9399" t="s">
        <v>25521</v>
      </c>
      <c r="D9399">
        <v>0</v>
      </c>
      <c r="E9399">
        <v>0</v>
      </c>
      <c r="F9399">
        <v>0</v>
      </c>
      <c r="G9399" t="s">
        <v>25540</v>
      </c>
      <c r="K9399">
        <v>1.2027288635765299E+18</v>
      </c>
      <c r="L9399" t="s">
        <v>25541</v>
      </c>
    </row>
    <row r="9400" spans="1:12" x14ac:dyDescent="0.2">
      <c r="A9400" s="1">
        <v>43804.970833333333</v>
      </c>
      <c r="B9400" t="s">
        <v>25542</v>
      </c>
      <c r="D9400">
        <v>0</v>
      </c>
      <c r="E9400">
        <v>0</v>
      </c>
      <c r="F9400">
        <v>1</v>
      </c>
      <c r="G9400" t="s">
        <v>25543</v>
      </c>
      <c r="K9400">
        <v>1.20272886088384E+18</v>
      </c>
      <c r="L9400" t="s">
        <v>25544</v>
      </c>
    </row>
    <row r="9401" spans="1:12" x14ac:dyDescent="0.2">
      <c r="A9401" s="1">
        <v>43804.970729166664</v>
      </c>
      <c r="B9401" t="s">
        <v>25493</v>
      </c>
      <c r="D9401">
        <v>0</v>
      </c>
      <c r="E9401">
        <v>0</v>
      </c>
      <c r="F9401">
        <v>0</v>
      </c>
      <c r="G9401" t="s">
        <v>2407</v>
      </c>
      <c r="K9401">
        <v>1.2027288205010299E+18</v>
      </c>
      <c r="L9401" t="s">
        <v>25545</v>
      </c>
    </row>
    <row r="9402" spans="1:12" x14ac:dyDescent="0.2">
      <c r="A9402" s="1">
        <v>43804.970694444448</v>
      </c>
      <c r="B9402" t="s">
        <v>25546</v>
      </c>
      <c r="D9402">
        <v>0</v>
      </c>
      <c r="E9402">
        <v>0</v>
      </c>
      <c r="F9402">
        <v>0</v>
      </c>
      <c r="G9402" t="s">
        <v>2407</v>
      </c>
      <c r="K9402">
        <v>1.2027288115965299E+18</v>
      </c>
      <c r="L9402" t="s">
        <v>25547</v>
      </c>
    </row>
    <row r="9403" spans="1:12" x14ac:dyDescent="0.2">
      <c r="A9403" s="1">
        <v>43804.970694444448</v>
      </c>
      <c r="B9403" t="s">
        <v>25548</v>
      </c>
      <c r="D9403">
        <v>0</v>
      </c>
      <c r="E9403">
        <v>0</v>
      </c>
      <c r="F9403">
        <v>0</v>
      </c>
      <c r="G9403" t="s">
        <v>25549</v>
      </c>
      <c r="I9403" t="e">
        <f>Juhani16</f>
        <v>#NAME?</v>
      </c>
      <c r="K9403">
        <v>1.2027288091597E+18</v>
      </c>
      <c r="L9403" t="s">
        <v>25550</v>
      </c>
    </row>
    <row r="9404" spans="1:12" x14ac:dyDescent="0.2">
      <c r="A9404" s="1">
        <v>43804.97047453704</v>
      </c>
      <c r="B9404" t="s">
        <v>24887</v>
      </c>
      <c r="C9404" t="s">
        <v>2104</v>
      </c>
      <c r="D9404">
        <v>2</v>
      </c>
      <c r="E9404">
        <v>0</v>
      </c>
      <c r="F9404">
        <v>0</v>
      </c>
      <c r="G9404" t="s">
        <v>25551</v>
      </c>
      <c r="K9404">
        <v>1.20272873062128E+18</v>
      </c>
      <c r="L9404" t="s">
        <v>25552</v>
      </c>
    </row>
    <row r="9405" spans="1:12" x14ac:dyDescent="0.2">
      <c r="A9405" s="1">
        <v>43804.970173611109</v>
      </c>
      <c r="B9405" t="s">
        <v>25521</v>
      </c>
      <c r="D9405">
        <v>0</v>
      </c>
      <c r="E9405">
        <v>1</v>
      </c>
      <c r="F9405">
        <v>1</v>
      </c>
      <c r="G9405" t="s">
        <v>25553</v>
      </c>
      <c r="K9405">
        <v>1.2027286201727201E+18</v>
      </c>
      <c r="L9405" t="s">
        <v>25554</v>
      </c>
    </row>
    <row r="9406" spans="1:12" x14ac:dyDescent="0.2">
      <c r="A9406" s="1">
        <v>43804.969722222224</v>
      </c>
      <c r="B9406" t="s">
        <v>25555</v>
      </c>
      <c r="D9406">
        <v>4</v>
      </c>
      <c r="E9406">
        <v>0</v>
      </c>
      <c r="F9406">
        <v>0</v>
      </c>
      <c r="G9406" t="s">
        <v>25556</v>
      </c>
      <c r="K9406">
        <v>1.20272845873393E+18</v>
      </c>
      <c r="L9406" t="s">
        <v>25557</v>
      </c>
    </row>
    <row r="9407" spans="1:12" x14ac:dyDescent="0.2">
      <c r="A9407" s="1">
        <v>43804.969641203701</v>
      </c>
      <c r="B9407" t="s">
        <v>23979</v>
      </c>
      <c r="D9407">
        <v>1</v>
      </c>
      <c r="E9407">
        <v>0</v>
      </c>
      <c r="F9407">
        <v>0</v>
      </c>
      <c r="G9407" t="s">
        <v>25438</v>
      </c>
      <c r="K9407">
        <v>1.20272842844691E+18</v>
      </c>
      <c r="L9407" t="s">
        <v>25558</v>
      </c>
    </row>
    <row r="9408" spans="1:12" x14ac:dyDescent="0.2">
      <c r="A9408" s="1">
        <v>43804.969282407408</v>
      </c>
      <c r="B9408" t="s">
        <v>25559</v>
      </c>
      <c r="D9408">
        <v>0</v>
      </c>
      <c r="E9408">
        <v>0</v>
      </c>
      <c r="F9408">
        <v>0</v>
      </c>
      <c r="G9408" t="s">
        <v>25560</v>
      </c>
      <c r="K9408">
        <v>1.20272829708125E+18</v>
      </c>
      <c r="L9408" t="s">
        <v>25561</v>
      </c>
    </row>
    <row r="9409" spans="1:12" x14ac:dyDescent="0.2">
      <c r="A9409" s="1">
        <v>43804.969212962962</v>
      </c>
      <c r="B9409" t="s">
        <v>25562</v>
      </c>
      <c r="D9409">
        <v>0</v>
      </c>
      <c r="E9409">
        <v>0</v>
      </c>
      <c r="F9409">
        <v>0</v>
      </c>
      <c r="G9409" t="s">
        <v>25563</v>
      </c>
      <c r="K9409">
        <v>1.2027282728927601E+18</v>
      </c>
      <c r="L9409" t="s">
        <v>25564</v>
      </c>
    </row>
    <row r="9410" spans="1:12" x14ac:dyDescent="0.2">
      <c r="A9410" s="1">
        <v>43804.969189814816</v>
      </c>
      <c r="B9410" t="s">
        <v>25565</v>
      </c>
      <c r="D9410">
        <v>0</v>
      </c>
      <c r="E9410">
        <v>1</v>
      </c>
      <c r="F9410">
        <v>0</v>
      </c>
      <c r="G9410" t="s">
        <v>25566</v>
      </c>
      <c r="K9410">
        <v>1.20272826381629E+18</v>
      </c>
      <c r="L9410" t="s">
        <v>25567</v>
      </c>
    </row>
    <row r="9411" spans="1:12" x14ac:dyDescent="0.2">
      <c r="A9411" s="1">
        <v>43804.968958333331</v>
      </c>
      <c r="B9411" t="s">
        <v>25568</v>
      </c>
      <c r="D9411">
        <v>1</v>
      </c>
      <c r="E9411">
        <v>0</v>
      </c>
      <c r="F9411">
        <v>0</v>
      </c>
      <c r="G9411" t="s">
        <v>2407</v>
      </c>
      <c r="K9411">
        <v>1.2027281816246999E+18</v>
      </c>
      <c r="L9411" t="s">
        <v>25569</v>
      </c>
    </row>
    <row r="9412" spans="1:12" x14ac:dyDescent="0.2">
      <c r="A9412" s="1">
        <v>43804.968842592592</v>
      </c>
      <c r="B9412" t="s">
        <v>25570</v>
      </c>
      <c r="D9412">
        <v>1</v>
      </c>
      <c r="E9412">
        <v>0</v>
      </c>
      <c r="F9412">
        <v>30</v>
      </c>
      <c r="G9412" t="s">
        <v>25571</v>
      </c>
      <c r="K9412">
        <v>1.20272813776062E+18</v>
      </c>
      <c r="L9412" t="s">
        <v>25572</v>
      </c>
    </row>
    <row r="9413" spans="1:12" x14ac:dyDescent="0.2">
      <c r="A9413" s="1">
        <v>43804.968784722223</v>
      </c>
      <c r="B9413" t="s">
        <v>25573</v>
      </c>
      <c r="D9413">
        <v>0</v>
      </c>
      <c r="E9413">
        <v>0</v>
      </c>
      <c r="F9413">
        <v>0</v>
      </c>
      <c r="G9413" t="s">
        <v>25574</v>
      </c>
      <c r="K9413">
        <v>1.20272811900369E+18</v>
      </c>
      <c r="L9413" t="s">
        <v>25575</v>
      </c>
    </row>
    <row r="9414" spans="1:12" x14ac:dyDescent="0.2">
      <c r="A9414" s="1">
        <v>43804.968657407408</v>
      </c>
      <c r="B9414" t="s">
        <v>25410</v>
      </c>
      <c r="D9414">
        <v>0</v>
      </c>
      <c r="E9414">
        <v>0</v>
      </c>
      <c r="F9414">
        <v>0</v>
      </c>
      <c r="G9414" t="s">
        <v>25576</v>
      </c>
      <c r="K9414">
        <v>1.2027280694941199E+18</v>
      </c>
      <c r="L9414" t="s">
        <v>25577</v>
      </c>
    </row>
    <row r="9415" spans="1:12" x14ac:dyDescent="0.2">
      <c r="A9415" s="1">
        <v>43804.968495370369</v>
      </c>
      <c r="B9415" t="s">
        <v>25578</v>
      </c>
      <c r="D9415">
        <v>0</v>
      </c>
      <c r="E9415">
        <v>0</v>
      </c>
      <c r="F9415">
        <v>1</v>
      </c>
      <c r="G9415" t="s">
        <v>25540</v>
      </c>
      <c r="K9415">
        <v>1.2027280123551099E+18</v>
      </c>
      <c r="L9415" t="s">
        <v>25579</v>
      </c>
    </row>
    <row r="9416" spans="1:12" x14ac:dyDescent="0.2">
      <c r="A9416" s="1">
        <v>43804.968252314815</v>
      </c>
      <c r="B9416" t="s">
        <v>25580</v>
      </c>
      <c r="D9416">
        <v>3</v>
      </c>
      <c r="E9416">
        <v>0</v>
      </c>
      <c r="F9416">
        <v>1</v>
      </c>
      <c r="G9416" t="s">
        <v>25581</v>
      </c>
      <c r="K9416">
        <v>1.20272792271011E+18</v>
      </c>
      <c r="L9416" t="s">
        <v>25582</v>
      </c>
    </row>
    <row r="9417" spans="1:12" x14ac:dyDescent="0.2">
      <c r="A9417" s="1">
        <v>43804.967812499999</v>
      </c>
      <c r="B9417" t="s">
        <v>25583</v>
      </c>
      <c r="D9417">
        <v>1</v>
      </c>
      <c r="E9417">
        <v>0</v>
      </c>
      <c r="F9417">
        <v>0</v>
      </c>
      <c r="G9417" t="s">
        <v>25584</v>
      </c>
      <c r="K9417">
        <v>1.2027277667450601E+18</v>
      </c>
      <c r="L9417" t="s">
        <v>25585</v>
      </c>
    </row>
    <row r="9418" spans="1:12" x14ac:dyDescent="0.2">
      <c r="A9418" s="1">
        <v>43804.967650462961</v>
      </c>
      <c r="B9418" t="s">
        <v>4770</v>
      </c>
      <c r="D9418">
        <v>0</v>
      </c>
      <c r="E9418">
        <v>3</v>
      </c>
      <c r="F9418">
        <v>3</v>
      </c>
      <c r="G9418" t="s">
        <v>25586</v>
      </c>
      <c r="K9418">
        <v>1.2027277086413701E+18</v>
      </c>
      <c r="L9418" t="s">
        <v>25587</v>
      </c>
    </row>
    <row r="9419" spans="1:12" x14ac:dyDescent="0.2">
      <c r="A9419" s="1">
        <v>43804.967499999999</v>
      </c>
      <c r="B9419" t="s">
        <v>25588</v>
      </c>
      <c r="D9419">
        <v>0</v>
      </c>
      <c r="E9419">
        <v>10</v>
      </c>
      <c r="F9419">
        <v>4</v>
      </c>
      <c r="G9419" t="s">
        <v>25589</v>
      </c>
      <c r="K9419">
        <v>1.2027276511333399E+18</v>
      </c>
      <c r="L9419" t="s">
        <v>25590</v>
      </c>
    </row>
    <row r="9420" spans="1:12" x14ac:dyDescent="0.2">
      <c r="A9420" s="1">
        <v>43804.966874999998</v>
      </c>
      <c r="B9420" t="s">
        <v>25591</v>
      </c>
      <c r="D9420">
        <v>0</v>
      </c>
      <c r="E9420">
        <v>0</v>
      </c>
      <c r="F9420">
        <v>1</v>
      </c>
      <c r="G9420" t="s">
        <v>24976</v>
      </c>
      <c r="K9420">
        <v>1.20272742605437E+18</v>
      </c>
      <c r="L9420" t="s">
        <v>25592</v>
      </c>
    </row>
    <row r="9421" spans="1:12" x14ac:dyDescent="0.2">
      <c r="A9421" s="1">
        <v>43804.966736111113</v>
      </c>
      <c r="B9421" t="s">
        <v>10017</v>
      </c>
      <c r="C9421" t="s">
        <v>25593</v>
      </c>
      <c r="D9421">
        <v>1</v>
      </c>
      <c r="E9421">
        <v>0</v>
      </c>
      <c r="F9421">
        <v>0</v>
      </c>
      <c r="G9421" t="s">
        <v>25594</v>
      </c>
      <c r="K9421">
        <v>1.2027273752277499E+18</v>
      </c>
      <c r="L9421" t="s">
        <v>25595</v>
      </c>
    </row>
    <row r="9422" spans="1:12" x14ac:dyDescent="0.2">
      <c r="A9422" s="1">
        <v>43804.966550925928</v>
      </c>
      <c r="B9422" t="s">
        <v>25596</v>
      </c>
      <c r="D9422">
        <v>0</v>
      </c>
      <c r="E9422">
        <v>0</v>
      </c>
      <c r="F9422">
        <v>0</v>
      </c>
      <c r="G9422" t="s">
        <v>25597</v>
      </c>
      <c r="K9422">
        <v>1.2027273098846899E+18</v>
      </c>
      <c r="L9422" t="s">
        <v>25598</v>
      </c>
    </row>
    <row r="9423" spans="1:12" x14ac:dyDescent="0.2">
      <c r="A9423" s="1">
        <v>43804.966180555559</v>
      </c>
      <c r="B9423" t="s">
        <v>25559</v>
      </c>
      <c r="D9423">
        <v>0</v>
      </c>
      <c r="E9423">
        <v>0</v>
      </c>
      <c r="F9423">
        <v>0</v>
      </c>
      <c r="G9423" t="s">
        <v>25599</v>
      </c>
      <c r="K9423">
        <v>1.2027271759522401E+18</v>
      </c>
      <c r="L9423" t="s">
        <v>25600</v>
      </c>
    </row>
    <row r="9424" spans="1:12" x14ac:dyDescent="0.2">
      <c r="A9424" s="1">
        <v>43804.965914351851</v>
      </c>
      <c r="B9424" t="s">
        <v>25601</v>
      </c>
      <c r="D9424">
        <v>0</v>
      </c>
      <c r="E9424">
        <v>0</v>
      </c>
      <c r="F9424">
        <v>0</v>
      </c>
      <c r="G9424" t="s">
        <v>25602</v>
      </c>
      <c r="K9424">
        <v>1.2027270771847501E+18</v>
      </c>
      <c r="L9424" t="s">
        <v>25603</v>
      </c>
    </row>
    <row r="9425" spans="1:12" x14ac:dyDescent="0.2">
      <c r="A9425" s="1">
        <v>43804.965682870374</v>
      </c>
      <c r="B9425" t="s">
        <v>13091</v>
      </c>
      <c r="D9425">
        <v>0</v>
      </c>
      <c r="E9425">
        <v>1</v>
      </c>
      <c r="F9425">
        <v>0</v>
      </c>
      <c r="G9425" t="s">
        <v>25604</v>
      </c>
      <c r="K9425">
        <v>1.20272699514417E+18</v>
      </c>
      <c r="L9425" t="s">
        <v>25605</v>
      </c>
    </row>
    <row r="9426" spans="1:12" x14ac:dyDescent="0.2">
      <c r="A9426" s="1">
        <v>43804.965601851851</v>
      </c>
      <c r="B9426" t="s">
        <v>18052</v>
      </c>
      <c r="D9426">
        <v>0</v>
      </c>
      <c r="E9426">
        <v>0</v>
      </c>
      <c r="F9426">
        <v>0</v>
      </c>
      <c r="G9426" t="s">
        <v>25606</v>
      </c>
      <c r="K9426">
        <v>1.2027269651296799E+18</v>
      </c>
      <c r="L9426" t="s">
        <v>25607</v>
      </c>
    </row>
    <row r="9427" spans="1:12" x14ac:dyDescent="0.2">
      <c r="A9427" s="1">
        <v>43804.965509259258</v>
      </c>
      <c r="B9427" t="s">
        <v>25608</v>
      </c>
      <c r="D9427">
        <v>0</v>
      </c>
      <c r="E9427">
        <v>0</v>
      </c>
      <c r="F9427">
        <v>1</v>
      </c>
      <c r="G9427" t="s">
        <v>25609</v>
      </c>
      <c r="K9427">
        <v>1.2027269320115E+18</v>
      </c>
      <c r="L9427" t="s">
        <v>25610</v>
      </c>
    </row>
    <row r="9428" spans="1:12" x14ac:dyDescent="0.2">
      <c r="A9428" s="1">
        <v>43804.965451388889</v>
      </c>
      <c r="B9428" t="s">
        <v>25611</v>
      </c>
      <c r="D9428">
        <v>0</v>
      </c>
      <c r="E9428">
        <v>0</v>
      </c>
      <c r="F9428">
        <v>0</v>
      </c>
      <c r="G9428" t="s">
        <v>2407</v>
      </c>
      <c r="K9428">
        <v>1.20272691156429E+18</v>
      </c>
      <c r="L9428" t="s">
        <v>25612</v>
      </c>
    </row>
    <row r="9429" spans="1:12" x14ac:dyDescent="0.2">
      <c r="A9429" s="1">
        <v>43804.965115740742</v>
      </c>
      <c r="B9429" t="s">
        <v>25613</v>
      </c>
      <c r="D9429">
        <v>0</v>
      </c>
      <c r="E9429">
        <v>0</v>
      </c>
      <c r="F9429">
        <v>0</v>
      </c>
      <c r="G9429" t="s">
        <v>25614</v>
      </c>
      <c r="K9429">
        <v>1.2027267896652101E+18</v>
      </c>
      <c r="L9429" t="s">
        <v>25615</v>
      </c>
    </row>
    <row r="9430" spans="1:12" x14ac:dyDescent="0.2">
      <c r="A9430" s="1">
        <v>43804.965092592596</v>
      </c>
      <c r="B9430" t="s">
        <v>25616</v>
      </c>
      <c r="D9430">
        <v>0</v>
      </c>
      <c r="E9430">
        <v>0</v>
      </c>
      <c r="F9430">
        <v>0</v>
      </c>
      <c r="G9430" t="s">
        <v>25617</v>
      </c>
      <c r="K9430">
        <v>1.2027267814359401E+18</v>
      </c>
      <c r="L9430" t="s">
        <v>25618</v>
      </c>
    </row>
    <row r="9431" spans="1:12" x14ac:dyDescent="0.2">
      <c r="A9431" s="1">
        <v>43804.96503472222</v>
      </c>
      <c r="B9431" t="s">
        <v>25619</v>
      </c>
      <c r="D9431">
        <v>1</v>
      </c>
      <c r="E9431">
        <v>5</v>
      </c>
      <c r="F9431">
        <v>23</v>
      </c>
      <c r="G9431" t="s">
        <v>25620</v>
      </c>
      <c r="K9431">
        <v>1.2027267571383501E+18</v>
      </c>
      <c r="L9431" t="s">
        <v>25621</v>
      </c>
    </row>
    <row r="9432" spans="1:12" x14ac:dyDescent="0.2">
      <c r="A9432" s="1">
        <v>43804.96503472222</v>
      </c>
      <c r="B9432" t="s">
        <v>25283</v>
      </c>
      <c r="D9432">
        <v>2</v>
      </c>
      <c r="E9432">
        <v>0</v>
      </c>
      <c r="F9432">
        <v>1</v>
      </c>
      <c r="G9432" t="s">
        <v>25622</v>
      </c>
      <c r="K9432">
        <v>1.2027267566476101E+18</v>
      </c>
      <c r="L9432" t="s">
        <v>25623</v>
      </c>
    </row>
    <row r="9433" spans="1:12" x14ac:dyDescent="0.2">
      <c r="A9433" s="1">
        <v>43804.964988425927</v>
      </c>
      <c r="B9433" t="s">
        <v>25624</v>
      </c>
      <c r="D9433">
        <v>0</v>
      </c>
      <c r="E9433">
        <v>0</v>
      </c>
      <c r="F9433">
        <v>0</v>
      </c>
      <c r="G9433" t="s">
        <v>25625</v>
      </c>
      <c r="K9433">
        <v>1.20272673997952E+18</v>
      </c>
      <c r="L9433" t="s">
        <v>25626</v>
      </c>
    </row>
    <row r="9434" spans="1:12" x14ac:dyDescent="0.2">
      <c r="A9434" s="1">
        <v>43804.96497685185</v>
      </c>
      <c r="B9434" t="s">
        <v>25627</v>
      </c>
      <c r="D9434">
        <v>0</v>
      </c>
      <c r="E9434">
        <v>0</v>
      </c>
      <c r="F9434">
        <v>0</v>
      </c>
      <c r="G9434" t="s">
        <v>25628</v>
      </c>
      <c r="K9434">
        <v>1.20272673906513E+18</v>
      </c>
      <c r="L9434" t="s">
        <v>25629</v>
      </c>
    </row>
    <row r="9435" spans="1:12" x14ac:dyDescent="0.2">
      <c r="A9435" s="1">
        <v>43804.964930555558</v>
      </c>
      <c r="B9435" t="s">
        <v>24975</v>
      </c>
      <c r="D9435">
        <v>0</v>
      </c>
      <c r="E9435">
        <v>0</v>
      </c>
      <c r="F9435">
        <v>0</v>
      </c>
      <c r="G9435" t="s">
        <v>25630</v>
      </c>
      <c r="K9435">
        <v>1.2027267220153101E+18</v>
      </c>
      <c r="L9435" t="s">
        <v>25631</v>
      </c>
    </row>
    <row r="9436" spans="1:12" x14ac:dyDescent="0.2">
      <c r="A9436" s="1">
        <v>43804.964699074073</v>
      </c>
      <c r="B9436" t="s">
        <v>25632</v>
      </c>
      <c r="D9436">
        <v>1</v>
      </c>
      <c r="E9436">
        <v>0</v>
      </c>
      <c r="F9436">
        <v>0</v>
      </c>
      <c r="G9436" t="s">
        <v>25633</v>
      </c>
      <c r="K9436">
        <v>1.20272663747489E+18</v>
      </c>
      <c r="L9436" t="s">
        <v>25634</v>
      </c>
    </row>
    <row r="9437" spans="1:12" x14ac:dyDescent="0.2">
      <c r="A9437" s="1">
        <v>43804.964525462965</v>
      </c>
      <c r="B9437" t="s">
        <v>25635</v>
      </c>
      <c r="D9437">
        <v>1</v>
      </c>
      <c r="E9437">
        <v>0</v>
      </c>
      <c r="F9437">
        <v>0</v>
      </c>
      <c r="G9437" t="s">
        <v>25636</v>
      </c>
      <c r="K9437">
        <v>1.20272657358302E+18</v>
      </c>
      <c r="L9437" t="s">
        <v>25637</v>
      </c>
    </row>
    <row r="9438" spans="1:12" x14ac:dyDescent="0.2">
      <c r="A9438" s="1">
        <v>43804.964375000003</v>
      </c>
      <c r="B9438" t="s">
        <v>25638</v>
      </c>
      <c r="D9438">
        <v>0</v>
      </c>
      <c r="E9438">
        <v>0</v>
      </c>
      <c r="F9438">
        <v>1</v>
      </c>
      <c r="G9438" t="s">
        <v>25639</v>
      </c>
      <c r="K9438">
        <v>1.20272652076E+18</v>
      </c>
      <c r="L9438" t="s">
        <v>25640</v>
      </c>
    </row>
    <row r="9439" spans="1:12" x14ac:dyDescent="0.2">
      <c r="A9439" s="1">
        <v>43804.964270833334</v>
      </c>
      <c r="B9439" t="s">
        <v>25641</v>
      </c>
      <c r="D9439">
        <v>0</v>
      </c>
      <c r="E9439">
        <v>2</v>
      </c>
      <c r="F9439">
        <v>1</v>
      </c>
      <c r="G9439" t="s">
        <v>25642</v>
      </c>
      <c r="K9439">
        <v>1.20272648301967E+18</v>
      </c>
      <c r="L9439" t="s">
        <v>25643</v>
      </c>
    </row>
    <row r="9440" spans="1:12" x14ac:dyDescent="0.2">
      <c r="A9440" s="1">
        <v>43804.964212962965</v>
      </c>
      <c r="B9440" t="s">
        <v>18853</v>
      </c>
      <c r="D9440">
        <v>2</v>
      </c>
      <c r="E9440">
        <v>0</v>
      </c>
      <c r="F9440">
        <v>0</v>
      </c>
      <c r="G9440" t="s">
        <v>25644</v>
      </c>
      <c r="K9440">
        <v>1.20272646122589E+18</v>
      </c>
      <c r="L9440" t="s">
        <v>25645</v>
      </c>
    </row>
    <row r="9441" spans="1:12" x14ac:dyDescent="0.2">
      <c r="A9441" s="1">
        <v>43804.964097222219</v>
      </c>
      <c r="B9441" t="s">
        <v>25646</v>
      </c>
      <c r="D9441">
        <v>0</v>
      </c>
      <c r="E9441">
        <v>0</v>
      </c>
      <c r="F9441">
        <v>0</v>
      </c>
      <c r="G9441" t="s">
        <v>25647</v>
      </c>
      <c r="K9441">
        <v>1.20272641827213E+18</v>
      </c>
      <c r="L9441" t="s">
        <v>25648</v>
      </c>
    </row>
    <row r="9442" spans="1:12" x14ac:dyDescent="0.2">
      <c r="A9442" s="1">
        <v>43804.964085648149</v>
      </c>
      <c r="B9442" t="s">
        <v>4965</v>
      </c>
      <c r="D9442">
        <v>9</v>
      </c>
      <c r="E9442">
        <v>2</v>
      </c>
      <c r="F9442">
        <v>60</v>
      </c>
      <c r="G9442" t="s">
        <v>25649</v>
      </c>
      <c r="K9442">
        <v>1.2027264133522299E+18</v>
      </c>
      <c r="L9442" t="s">
        <v>25650</v>
      </c>
    </row>
    <row r="9443" spans="1:12" x14ac:dyDescent="0.2">
      <c r="A9443" s="1">
        <v>43804.963993055557</v>
      </c>
      <c r="B9443" t="s">
        <v>25651</v>
      </c>
      <c r="D9443">
        <v>0</v>
      </c>
      <c r="E9443">
        <v>0</v>
      </c>
      <c r="F9443">
        <v>1</v>
      </c>
      <c r="G9443" t="s">
        <v>25652</v>
      </c>
      <c r="K9443">
        <v>1.2027263816307699E+18</v>
      </c>
      <c r="L9443" t="s">
        <v>25653</v>
      </c>
    </row>
    <row r="9444" spans="1:12" x14ac:dyDescent="0.2">
      <c r="A9444" s="1">
        <v>43804.963912037034</v>
      </c>
      <c r="B9444" t="s">
        <v>25654</v>
      </c>
      <c r="D9444">
        <v>37</v>
      </c>
      <c r="E9444">
        <v>243</v>
      </c>
      <c r="F9444">
        <v>39</v>
      </c>
      <c r="G9444" t="s">
        <v>25655</v>
      </c>
      <c r="I9444" t="e">
        <f>Saudi_Aramco</f>
        <v>#NAME?</v>
      </c>
      <c r="K9444">
        <v>1.2027263518260101E+18</v>
      </c>
      <c r="L9444" t="s">
        <v>25656</v>
      </c>
    </row>
    <row r="9445" spans="1:12" x14ac:dyDescent="0.2">
      <c r="A9445" s="1">
        <v>43804.96366898148</v>
      </c>
      <c r="B9445" t="s">
        <v>25657</v>
      </c>
      <c r="D9445">
        <v>6</v>
      </c>
      <c r="E9445">
        <v>2</v>
      </c>
      <c r="F9445">
        <v>8</v>
      </c>
      <c r="G9445" t="s">
        <v>25658</v>
      </c>
      <c r="K9445">
        <v>1.2027262645970199E+18</v>
      </c>
      <c r="L9445" t="s">
        <v>25659</v>
      </c>
    </row>
    <row r="9446" spans="1:12" x14ac:dyDescent="0.2">
      <c r="A9446" s="1">
        <v>43804.963460648149</v>
      </c>
      <c r="B9446" t="s">
        <v>18052</v>
      </c>
      <c r="C9446" t="s">
        <v>18052</v>
      </c>
      <c r="D9446">
        <v>2</v>
      </c>
      <c r="E9446">
        <v>2</v>
      </c>
      <c r="F9446">
        <v>2</v>
      </c>
      <c r="G9446" t="s">
        <v>25660</v>
      </c>
      <c r="K9446">
        <v>1.20272618621395E+18</v>
      </c>
      <c r="L9446" t="s">
        <v>25661</v>
      </c>
    </row>
    <row r="9447" spans="1:12" x14ac:dyDescent="0.2">
      <c r="A9447" s="1">
        <v>43804.963379629633</v>
      </c>
      <c r="B9447" t="s">
        <v>25662</v>
      </c>
      <c r="D9447">
        <v>0</v>
      </c>
      <c r="E9447">
        <v>0</v>
      </c>
      <c r="F9447">
        <v>1</v>
      </c>
      <c r="G9447" t="s">
        <v>25663</v>
      </c>
      <c r="K9447">
        <v>1.2027261595214001E+18</v>
      </c>
      <c r="L9447" t="s">
        <v>25664</v>
      </c>
    </row>
    <row r="9448" spans="1:12" x14ac:dyDescent="0.2">
      <c r="A9448" s="1">
        <v>43804.963171296295</v>
      </c>
      <c r="B9448" t="s">
        <v>25665</v>
      </c>
      <c r="D9448">
        <v>1</v>
      </c>
      <c r="E9448">
        <v>1</v>
      </c>
      <c r="F9448">
        <v>0</v>
      </c>
      <c r="G9448" t="s">
        <v>2407</v>
      </c>
      <c r="K9448">
        <v>1.2027260838184E+18</v>
      </c>
      <c r="L9448" t="s">
        <v>25666</v>
      </c>
    </row>
    <row r="9449" spans="1:12" x14ac:dyDescent="0.2">
      <c r="A9449" s="1">
        <v>43804.963043981479</v>
      </c>
      <c r="B9449" t="s">
        <v>25667</v>
      </c>
      <c r="D9449">
        <v>0</v>
      </c>
      <c r="E9449">
        <v>0</v>
      </c>
      <c r="F9449">
        <v>0</v>
      </c>
      <c r="G9449" t="s">
        <v>25668</v>
      </c>
      <c r="K9449">
        <v>1.20272603658207E+18</v>
      </c>
      <c r="L9449" t="s">
        <v>25669</v>
      </c>
    </row>
    <row r="9450" spans="1:12" x14ac:dyDescent="0.2">
      <c r="A9450" s="1">
        <v>43804.962951388887</v>
      </c>
      <c r="B9450" t="s">
        <v>25670</v>
      </c>
      <c r="D9450">
        <v>1</v>
      </c>
      <c r="E9450">
        <v>0</v>
      </c>
      <c r="F9450">
        <v>2</v>
      </c>
      <c r="G9450" t="s">
        <v>25671</v>
      </c>
      <c r="K9450">
        <v>1.20272600570785E+18</v>
      </c>
      <c r="L9450" t="s">
        <v>25672</v>
      </c>
    </row>
    <row r="9451" spans="1:12" x14ac:dyDescent="0.2">
      <c r="A9451" s="1">
        <v>43804.962916666664</v>
      </c>
      <c r="B9451" t="s">
        <v>7132</v>
      </c>
      <c r="D9451">
        <v>7</v>
      </c>
      <c r="E9451">
        <v>2</v>
      </c>
      <c r="F9451">
        <v>2</v>
      </c>
      <c r="G9451" t="s">
        <v>25673</v>
      </c>
      <c r="K9451">
        <v>1.2027259905328599E+18</v>
      </c>
      <c r="L9451" t="s">
        <v>25674</v>
      </c>
    </row>
    <row r="9452" spans="1:12" x14ac:dyDescent="0.2">
      <c r="A9452" s="1">
        <v>43804.962858796294</v>
      </c>
      <c r="B9452" t="s">
        <v>25611</v>
      </c>
      <c r="D9452">
        <v>0</v>
      </c>
      <c r="E9452">
        <v>0</v>
      </c>
      <c r="F9452">
        <v>0</v>
      </c>
      <c r="G9452" t="s">
        <v>25675</v>
      </c>
      <c r="K9452">
        <v>1.20272596885246E+18</v>
      </c>
      <c r="L9452" t="s">
        <v>25676</v>
      </c>
    </row>
    <row r="9453" spans="1:12" x14ac:dyDescent="0.2">
      <c r="A9453" s="1">
        <v>43804.962800925925</v>
      </c>
      <c r="B9453" t="s">
        <v>25677</v>
      </c>
      <c r="D9453">
        <v>0</v>
      </c>
      <c r="E9453">
        <v>0</v>
      </c>
      <c r="F9453">
        <v>2</v>
      </c>
      <c r="G9453" t="s">
        <v>25678</v>
      </c>
      <c r="K9453">
        <v>1.2027259477802801E+18</v>
      </c>
      <c r="L9453" t="s">
        <v>25679</v>
      </c>
    </row>
    <row r="9454" spans="1:12" x14ac:dyDescent="0.2">
      <c r="A9454" s="1">
        <v>43804.962638888886</v>
      </c>
      <c r="B9454" t="s">
        <v>25680</v>
      </c>
      <c r="D9454">
        <v>1</v>
      </c>
      <c r="E9454">
        <v>0</v>
      </c>
      <c r="F9454">
        <v>1</v>
      </c>
      <c r="G9454" t="s">
        <v>25681</v>
      </c>
      <c r="K9454">
        <v>1.2027258891565599E+18</v>
      </c>
      <c r="L9454" t="s">
        <v>25682</v>
      </c>
    </row>
    <row r="9455" spans="1:12" x14ac:dyDescent="0.2">
      <c r="A9455" s="1">
        <v>43804.962442129632</v>
      </c>
      <c r="B9455" t="s">
        <v>25635</v>
      </c>
      <c r="D9455">
        <v>0</v>
      </c>
      <c r="E9455">
        <v>1</v>
      </c>
      <c r="F9455">
        <v>1</v>
      </c>
      <c r="G9455" t="s">
        <v>25683</v>
      </c>
      <c r="K9455">
        <v>1.20272582031119E+18</v>
      </c>
      <c r="L9455" t="s">
        <v>25684</v>
      </c>
    </row>
    <row r="9456" spans="1:12" x14ac:dyDescent="0.2">
      <c r="A9456" s="1">
        <v>43804.962060185186</v>
      </c>
      <c r="B9456" t="s">
        <v>25616</v>
      </c>
      <c r="D9456">
        <v>2</v>
      </c>
      <c r="E9456">
        <v>0</v>
      </c>
      <c r="F9456">
        <v>1</v>
      </c>
      <c r="G9456" t="s">
        <v>25685</v>
      </c>
      <c r="K9456">
        <v>1.2027256826583099E+18</v>
      </c>
      <c r="L9456" t="s">
        <v>25686</v>
      </c>
    </row>
    <row r="9457" spans="1:12" x14ac:dyDescent="0.2">
      <c r="A9457" s="1">
        <v>43804.961967592593</v>
      </c>
      <c r="B9457" t="s">
        <v>25687</v>
      </c>
      <c r="D9457">
        <v>0</v>
      </c>
      <c r="E9457">
        <v>7</v>
      </c>
      <c r="F9457">
        <v>1</v>
      </c>
      <c r="G9457" t="s">
        <v>25688</v>
      </c>
      <c r="K9457">
        <v>1.2027256467006001E+18</v>
      </c>
      <c r="L9457" t="s">
        <v>25689</v>
      </c>
    </row>
    <row r="9458" spans="1:12" x14ac:dyDescent="0.2">
      <c r="A9458" s="1">
        <v>43804.961817129632</v>
      </c>
      <c r="B9458" t="s">
        <v>25690</v>
      </c>
      <c r="D9458">
        <v>0</v>
      </c>
      <c r="E9458">
        <v>0</v>
      </c>
      <c r="F9458">
        <v>0</v>
      </c>
      <c r="G9458" t="s">
        <v>17756</v>
      </c>
      <c r="K9458">
        <v>1.2027255923927099E+18</v>
      </c>
      <c r="L9458" t="s">
        <v>25691</v>
      </c>
    </row>
    <row r="9459" spans="1:12" x14ac:dyDescent="0.2">
      <c r="A9459" s="1">
        <v>43804.961481481485</v>
      </c>
      <c r="B9459" t="s">
        <v>25692</v>
      </c>
      <c r="D9459">
        <v>3</v>
      </c>
      <c r="E9459">
        <v>0</v>
      </c>
      <c r="F9459">
        <v>1</v>
      </c>
      <c r="G9459" t="s">
        <v>25693</v>
      </c>
      <c r="K9459">
        <v>1.2027254728131E+18</v>
      </c>
      <c r="L9459" t="s">
        <v>25694</v>
      </c>
    </row>
    <row r="9460" spans="1:12" x14ac:dyDescent="0.2">
      <c r="A9460" s="1">
        <v>43804.961469907408</v>
      </c>
      <c r="B9460" t="s">
        <v>25293</v>
      </c>
      <c r="D9460">
        <v>0</v>
      </c>
      <c r="E9460">
        <v>0</v>
      </c>
      <c r="F9460">
        <v>0</v>
      </c>
      <c r="G9460" t="s">
        <v>25695</v>
      </c>
      <c r="K9460">
        <v>1.2027254675995799E+18</v>
      </c>
      <c r="L9460" t="s">
        <v>25696</v>
      </c>
    </row>
    <row r="9461" spans="1:12" x14ac:dyDescent="0.2">
      <c r="A9461" s="1">
        <v>43804.961458333331</v>
      </c>
      <c r="B9461" t="s">
        <v>25697</v>
      </c>
      <c r="D9461">
        <v>0</v>
      </c>
      <c r="E9461">
        <v>0</v>
      </c>
      <c r="F9461">
        <v>0</v>
      </c>
      <c r="G9461" t="s">
        <v>25698</v>
      </c>
      <c r="K9461">
        <v>1.2027254640093299E+18</v>
      </c>
      <c r="L9461" t="s">
        <v>25699</v>
      </c>
    </row>
    <row r="9462" spans="1:12" x14ac:dyDescent="0.2">
      <c r="A9462" s="1">
        <v>43804.961400462962</v>
      </c>
      <c r="B9462" t="s">
        <v>25700</v>
      </c>
      <c r="D9462">
        <v>3</v>
      </c>
      <c r="E9462">
        <v>0</v>
      </c>
      <c r="F9462">
        <v>0</v>
      </c>
      <c r="G9462" t="s">
        <v>25701</v>
      </c>
      <c r="K9462">
        <v>1.2027254417207301E+18</v>
      </c>
      <c r="L9462" t="s">
        <v>25702</v>
      </c>
    </row>
    <row r="9463" spans="1:12" x14ac:dyDescent="0.2">
      <c r="A9463" s="1">
        <v>43804.961284722223</v>
      </c>
      <c r="B9463" t="s">
        <v>25703</v>
      </c>
      <c r="D9463">
        <v>0</v>
      </c>
      <c r="E9463">
        <v>0</v>
      </c>
      <c r="F9463">
        <v>0</v>
      </c>
      <c r="G9463" t="s">
        <v>25704</v>
      </c>
      <c r="K9463">
        <v>1.2027253981670799E+18</v>
      </c>
      <c r="L9463" t="s">
        <v>25705</v>
      </c>
    </row>
    <row r="9464" spans="1:12" x14ac:dyDescent="0.2">
      <c r="A9464" s="1">
        <v>43804.961192129631</v>
      </c>
      <c r="B9464" t="s">
        <v>25706</v>
      </c>
      <c r="D9464">
        <v>1</v>
      </c>
      <c r="E9464">
        <v>0</v>
      </c>
      <c r="F9464">
        <v>1</v>
      </c>
      <c r="G9464" t="s">
        <v>25707</v>
      </c>
      <c r="K9464">
        <v>1.2027253659213E+18</v>
      </c>
      <c r="L9464" t="s">
        <v>25708</v>
      </c>
    </row>
    <row r="9465" spans="1:12" x14ac:dyDescent="0.2">
      <c r="A9465" s="1">
        <v>43804.961134259262</v>
      </c>
      <c r="B9465" t="s">
        <v>25709</v>
      </c>
      <c r="D9465">
        <v>0</v>
      </c>
      <c r="E9465">
        <v>0</v>
      </c>
      <c r="F9465">
        <v>2</v>
      </c>
      <c r="G9465" t="s">
        <v>25710</v>
      </c>
      <c r="K9465">
        <v>1.2027253471307699E+18</v>
      </c>
      <c r="L9465" t="s">
        <v>25711</v>
      </c>
    </row>
    <row r="9466" spans="1:12" x14ac:dyDescent="0.2">
      <c r="A9466" s="1">
        <v>43804.961053240739</v>
      </c>
      <c r="B9466" t="s">
        <v>25712</v>
      </c>
      <c r="D9466">
        <v>0</v>
      </c>
      <c r="E9466">
        <v>0</v>
      </c>
      <c r="F9466">
        <v>1</v>
      </c>
      <c r="G9466" t="s">
        <v>25713</v>
      </c>
      <c r="K9466">
        <v>1.20272531714994E+18</v>
      </c>
      <c r="L9466" t="s">
        <v>25714</v>
      </c>
    </row>
    <row r="9467" spans="1:12" x14ac:dyDescent="0.2">
      <c r="A9467" s="1">
        <v>43804.9608912037</v>
      </c>
      <c r="B9467" t="s">
        <v>25715</v>
      </c>
      <c r="D9467">
        <v>0</v>
      </c>
      <c r="E9467">
        <v>1</v>
      </c>
      <c r="F9467">
        <v>0</v>
      </c>
      <c r="G9467" t="s">
        <v>2407</v>
      </c>
      <c r="K9467">
        <v>1.2027252587064599E+18</v>
      </c>
      <c r="L9467" t="s">
        <v>25716</v>
      </c>
    </row>
    <row r="9468" spans="1:12" x14ac:dyDescent="0.2">
      <c r="A9468" s="1">
        <v>43804.960844907408</v>
      </c>
      <c r="B9468" t="s">
        <v>25717</v>
      </c>
      <c r="D9468">
        <v>0</v>
      </c>
      <c r="E9468">
        <v>0</v>
      </c>
      <c r="F9468">
        <v>1</v>
      </c>
      <c r="G9468" t="s">
        <v>25718</v>
      </c>
      <c r="K9468">
        <v>1.2027252393120399E+18</v>
      </c>
      <c r="L9468" t="s">
        <v>25719</v>
      </c>
    </row>
    <row r="9469" spans="1:12" x14ac:dyDescent="0.2">
      <c r="A9469" s="1">
        <v>43804.960775462961</v>
      </c>
      <c r="B9469" t="s">
        <v>25720</v>
      </c>
      <c r="D9469">
        <v>0</v>
      </c>
      <c r="E9469">
        <v>0</v>
      </c>
      <c r="F9469">
        <v>1</v>
      </c>
      <c r="G9469" t="s">
        <v>25721</v>
      </c>
      <c r="K9469">
        <v>1.2027252154087301E+18</v>
      </c>
      <c r="L9469" t="s">
        <v>25722</v>
      </c>
    </row>
    <row r="9470" spans="1:12" x14ac:dyDescent="0.2">
      <c r="A9470" s="1">
        <v>43804.960752314815</v>
      </c>
      <c r="B9470" t="s">
        <v>25723</v>
      </c>
      <c r="D9470">
        <v>2</v>
      </c>
      <c r="E9470">
        <v>0</v>
      </c>
      <c r="F9470">
        <v>0</v>
      </c>
      <c r="G9470" t="s">
        <v>25724</v>
      </c>
      <c r="K9470">
        <v>1.2027252087816499E+18</v>
      </c>
      <c r="L9470" t="s">
        <v>25725</v>
      </c>
    </row>
    <row r="9471" spans="1:12" x14ac:dyDescent="0.2">
      <c r="A9471" s="1">
        <v>43804.960486111115</v>
      </c>
      <c r="B9471" t="s">
        <v>2962</v>
      </c>
      <c r="C9471" t="s">
        <v>3432</v>
      </c>
      <c r="D9471">
        <v>1</v>
      </c>
      <c r="E9471">
        <v>0</v>
      </c>
      <c r="F9471">
        <v>1</v>
      </c>
      <c r="G9471" t="s">
        <v>25726</v>
      </c>
      <c r="K9471">
        <v>1.20272511219522E+18</v>
      </c>
      <c r="L9471" t="s">
        <v>25727</v>
      </c>
    </row>
    <row r="9472" spans="1:12" x14ac:dyDescent="0.2">
      <c r="A9472" s="1">
        <v>43804.960011574076</v>
      </c>
      <c r="B9472" t="s">
        <v>25728</v>
      </c>
      <c r="D9472">
        <v>0</v>
      </c>
      <c r="E9472">
        <v>1</v>
      </c>
      <c r="F9472">
        <v>1</v>
      </c>
      <c r="G9472" t="s">
        <v>25729</v>
      </c>
      <c r="K9472">
        <v>1.2027249368062799E+18</v>
      </c>
      <c r="L9472" t="s">
        <v>25730</v>
      </c>
    </row>
    <row r="9473" spans="1:12" x14ac:dyDescent="0.2">
      <c r="A9473" s="1">
        <v>43804.959849537037</v>
      </c>
      <c r="B9473" t="s">
        <v>25731</v>
      </c>
      <c r="D9473">
        <v>7</v>
      </c>
      <c r="E9473">
        <v>38</v>
      </c>
      <c r="F9473">
        <v>29</v>
      </c>
      <c r="G9473" t="s">
        <v>25732</v>
      </c>
      <c r="K9473">
        <v>1.2027248803173299E+18</v>
      </c>
      <c r="L9473" t="s">
        <v>25733</v>
      </c>
    </row>
    <row r="9474" spans="1:12" x14ac:dyDescent="0.2">
      <c r="A9474" s="1">
        <v>43804.959560185183</v>
      </c>
      <c r="B9474" t="s">
        <v>25616</v>
      </c>
      <c r="D9474">
        <v>1</v>
      </c>
      <c r="E9474">
        <v>0</v>
      </c>
      <c r="F9474">
        <v>3</v>
      </c>
      <c r="G9474" t="s">
        <v>25734</v>
      </c>
      <c r="K9474">
        <v>1.20272477363107E+18</v>
      </c>
      <c r="L9474" t="s">
        <v>25735</v>
      </c>
    </row>
    <row r="9475" spans="1:12" x14ac:dyDescent="0.2">
      <c r="A9475" s="1">
        <v>43804.959502314814</v>
      </c>
      <c r="B9475" t="s">
        <v>25736</v>
      </c>
      <c r="D9475">
        <v>1</v>
      </c>
      <c r="E9475">
        <v>0</v>
      </c>
      <c r="F9475">
        <v>1</v>
      </c>
      <c r="G9475" t="s">
        <v>25737</v>
      </c>
      <c r="K9475">
        <v>1.20272475358643E+18</v>
      </c>
      <c r="L9475" t="s">
        <v>25738</v>
      </c>
    </row>
    <row r="9476" spans="1:12" x14ac:dyDescent="0.2">
      <c r="A9476" s="1">
        <v>43804.959490740737</v>
      </c>
      <c r="B9476" t="s">
        <v>25739</v>
      </c>
      <c r="D9476">
        <v>0</v>
      </c>
      <c r="E9476">
        <v>1</v>
      </c>
      <c r="F9476">
        <v>2</v>
      </c>
      <c r="G9476" t="s">
        <v>25740</v>
      </c>
      <c r="K9476">
        <v>1.2027247491949901E+18</v>
      </c>
      <c r="L9476" t="s">
        <v>25741</v>
      </c>
    </row>
    <row r="9477" spans="1:12" x14ac:dyDescent="0.2">
      <c r="A9477" s="1">
        <v>43804.959479166668</v>
      </c>
      <c r="B9477" t="s">
        <v>25742</v>
      </c>
      <c r="D9477">
        <v>3</v>
      </c>
      <c r="E9477">
        <v>0</v>
      </c>
      <c r="F9477">
        <v>2</v>
      </c>
      <c r="G9477" t="s">
        <v>25743</v>
      </c>
      <c r="K9477">
        <v>1.2027247442541801E+18</v>
      </c>
      <c r="L9477" t="s">
        <v>25744</v>
      </c>
    </row>
    <row r="9478" spans="1:12" x14ac:dyDescent="0.2">
      <c r="A9478" s="1">
        <v>43804.959421296298</v>
      </c>
      <c r="B9478" t="s">
        <v>25283</v>
      </c>
      <c r="D9478">
        <v>0</v>
      </c>
      <c r="E9478">
        <v>0</v>
      </c>
      <c r="F9478">
        <v>0</v>
      </c>
      <c r="G9478" t="s">
        <v>25745</v>
      </c>
      <c r="K9478">
        <v>1.2027247225234299E+18</v>
      </c>
      <c r="L9478" t="s">
        <v>25746</v>
      </c>
    </row>
    <row r="9479" spans="1:12" x14ac:dyDescent="0.2">
      <c r="A9479" s="1">
        <v>43804.959386574075</v>
      </c>
      <c r="B9479" t="s">
        <v>25747</v>
      </c>
      <c r="D9479">
        <v>0</v>
      </c>
      <c r="E9479">
        <v>0</v>
      </c>
      <c r="F9479">
        <v>0</v>
      </c>
      <c r="G9479" t="s">
        <v>25748</v>
      </c>
      <c r="K9479">
        <v>1.2027247129561999E+18</v>
      </c>
      <c r="L9479" t="s">
        <v>25749</v>
      </c>
    </row>
    <row r="9480" spans="1:12" x14ac:dyDescent="0.2">
      <c r="A9480" s="1">
        <v>43804.959236111114</v>
      </c>
      <c r="B9480" t="s">
        <v>25750</v>
      </c>
      <c r="D9480">
        <v>0</v>
      </c>
      <c r="E9480">
        <v>0</v>
      </c>
      <c r="F9480">
        <v>0</v>
      </c>
      <c r="G9480" t="s">
        <v>25751</v>
      </c>
      <c r="K9480">
        <v>1.2027246574110999E+18</v>
      </c>
      <c r="L9480" t="s">
        <v>25752</v>
      </c>
    </row>
    <row r="9481" spans="1:12" x14ac:dyDescent="0.2">
      <c r="A9481" s="1">
        <v>43804.958969907406</v>
      </c>
      <c r="B9481" t="s">
        <v>25703</v>
      </c>
      <c r="D9481">
        <v>0</v>
      </c>
      <c r="E9481">
        <v>0</v>
      </c>
      <c r="F9481">
        <v>0</v>
      </c>
      <c r="G9481" t="s">
        <v>25753</v>
      </c>
      <c r="K9481">
        <v>1.20272455936926E+18</v>
      </c>
      <c r="L9481" t="s">
        <v>25754</v>
      </c>
    </row>
    <row r="9482" spans="1:12" x14ac:dyDescent="0.2">
      <c r="A9482" s="1">
        <v>43804.958692129629</v>
      </c>
      <c r="B9482" t="s">
        <v>1163</v>
      </c>
      <c r="D9482">
        <v>0</v>
      </c>
      <c r="E9482">
        <v>1</v>
      </c>
      <c r="F9482">
        <v>1</v>
      </c>
      <c r="G9482" t="s">
        <v>25755</v>
      </c>
      <c r="K9482">
        <v>1.20272445834099E+18</v>
      </c>
      <c r="L9482" t="s">
        <v>25756</v>
      </c>
    </row>
    <row r="9483" spans="1:12" x14ac:dyDescent="0.2">
      <c r="A9483" s="1">
        <v>43804.958310185182</v>
      </c>
      <c r="B9483" t="s">
        <v>25757</v>
      </c>
      <c r="D9483">
        <v>1</v>
      </c>
      <c r="E9483">
        <v>0</v>
      </c>
      <c r="F9483">
        <v>1</v>
      </c>
      <c r="G9483" t="s">
        <v>25758</v>
      </c>
      <c r="K9483">
        <v>1.2027243205497201E+18</v>
      </c>
      <c r="L9483" t="s">
        <v>25759</v>
      </c>
    </row>
    <row r="9484" spans="1:12" x14ac:dyDescent="0.2">
      <c r="A9484" s="1">
        <v>43804.958009259259</v>
      </c>
      <c r="B9484" t="s">
        <v>25760</v>
      </c>
      <c r="D9484">
        <v>1</v>
      </c>
      <c r="E9484">
        <v>0</v>
      </c>
      <c r="F9484">
        <v>0</v>
      </c>
      <c r="G9484" t="s">
        <v>25761</v>
      </c>
      <c r="I9484" t="e">
        <f>Saudi_Aramco</f>
        <v>#NAME?</v>
      </c>
      <c r="K9484">
        <v>1.2027242142157499E+18</v>
      </c>
      <c r="L9484" t="s">
        <v>25762</v>
      </c>
    </row>
    <row r="9485" spans="1:12" x14ac:dyDescent="0.2">
      <c r="A9485" s="1">
        <v>43804.957928240743</v>
      </c>
      <c r="B9485" t="s">
        <v>25763</v>
      </c>
      <c r="D9485">
        <v>0</v>
      </c>
      <c r="E9485">
        <v>0</v>
      </c>
      <c r="F9485">
        <v>1</v>
      </c>
      <c r="G9485" t="s">
        <v>25764</v>
      </c>
      <c r="K9485">
        <v>1.2027241827962399E+18</v>
      </c>
      <c r="L9485" t="s">
        <v>25765</v>
      </c>
    </row>
    <row r="9486" spans="1:12" x14ac:dyDescent="0.2">
      <c r="A9486" s="1">
        <v>43804.957604166666</v>
      </c>
      <c r="B9486" t="s">
        <v>25766</v>
      </c>
      <c r="D9486">
        <v>0</v>
      </c>
      <c r="E9486">
        <v>0</v>
      </c>
      <c r="F9486">
        <v>0</v>
      </c>
      <c r="G9486" t="s">
        <v>25767</v>
      </c>
      <c r="K9486">
        <v>1.2027240650704599E+18</v>
      </c>
      <c r="L9486" t="s">
        <v>25768</v>
      </c>
    </row>
    <row r="9487" spans="1:12" x14ac:dyDescent="0.2">
      <c r="A9487" s="1">
        <v>43804.957546296297</v>
      </c>
      <c r="B9487" t="s">
        <v>25769</v>
      </c>
      <c r="D9487">
        <v>0</v>
      </c>
      <c r="E9487">
        <v>0</v>
      </c>
      <c r="F9487">
        <v>1</v>
      </c>
      <c r="G9487" t="s">
        <v>25770</v>
      </c>
      <c r="K9487">
        <v>1.2027240455837599E+18</v>
      </c>
      <c r="L9487" t="s">
        <v>25771</v>
      </c>
    </row>
    <row r="9488" spans="1:12" x14ac:dyDescent="0.2">
      <c r="A9488" s="1">
        <v>43804.957499999997</v>
      </c>
      <c r="B9488" t="s">
        <v>25772</v>
      </c>
      <c r="D9488">
        <v>0</v>
      </c>
      <c r="E9488">
        <v>0</v>
      </c>
      <c r="F9488">
        <v>1</v>
      </c>
      <c r="G9488" t="s">
        <v>25773</v>
      </c>
      <c r="K9488">
        <v>1.20272402730495E+18</v>
      </c>
      <c r="L9488" t="s">
        <v>25774</v>
      </c>
    </row>
    <row r="9489" spans="1:12" x14ac:dyDescent="0.2">
      <c r="A9489" s="1">
        <v>43804.957476851851</v>
      </c>
      <c r="B9489" t="s">
        <v>25775</v>
      </c>
      <c r="D9489">
        <v>1</v>
      </c>
      <c r="E9489">
        <v>0</v>
      </c>
      <c r="F9489">
        <v>0</v>
      </c>
      <c r="G9489" t="s">
        <v>25776</v>
      </c>
      <c r="K9489">
        <v>1.2027240196713101E+18</v>
      </c>
      <c r="L9489" t="s">
        <v>25777</v>
      </c>
    </row>
    <row r="9490" spans="1:12" x14ac:dyDescent="0.2">
      <c r="A9490" s="1">
        <v>43804.957083333335</v>
      </c>
      <c r="B9490" t="s">
        <v>25778</v>
      </c>
      <c r="D9490">
        <v>0</v>
      </c>
      <c r="E9490">
        <v>0</v>
      </c>
      <c r="F9490">
        <v>0</v>
      </c>
      <c r="G9490" t="s">
        <v>25779</v>
      </c>
      <c r="K9490">
        <v>1.20272387559697E+18</v>
      </c>
      <c r="L9490" t="s">
        <v>25780</v>
      </c>
    </row>
    <row r="9491" spans="1:12" x14ac:dyDescent="0.2">
      <c r="A9491" s="1">
        <v>43804.956828703704</v>
      </c>
      <c r="B9491" t="s">
        <v>25781</v>
      </c>
      <c r="D9491">
        <v>1</v>
      </c>
      <c r="E9491">
        <v>1</v>
      </c>
      <c r="F9491">
        <v>1</v>
      </c>
      <c r="G9491" t="s">
        <v>25782</v>
      </c>
      <c r="K9491">
        <v>1.2027237829531799E+18</v>
      </c>
      <c r="L9491" t="s">
        <v>25783</v>
      </c>
    </row>
    <row r="9492" spans="1:12" x14ac:dyDescent="0.2">
      <c r="A9492" s="1">
        <v>43804.956782407404</v>
      </c>
      <c r="B9492" t="s">
        <v>23284</v>
      </c>
      <c r="D9492">
        <v>1</v>
      </c>
      <c r="E9492">
        <v>2</v>
      </c>
      <c r="F9492">
        <v>9</v>
      </c>
      <c r="G9492" t="s">
        <v>25784</v>
      </c>
      <c r="K9492">
        <v>1.20272376699392E+18</v>
      </c>
      <c r="L9492" t="s">
        <v>25785</v>
      </c>
    </row>
    <row r="9493" spans="1:12" x14ac:dyDescent="0.2">
      <c r="A9493" s="1">
        <v>43804.956736111111</v>
      </c>
      <c r="B9493" t="s">
        <v>25283</v>
      </c>
      <c r="D9493">
        <v>1</v>
      </c>
      <c r="E9493">
        <v>0</v>
      </c>
      <c r="F9493">
        <v>0</v>
      </c>
      <c r="G9493" t="s">
        <v>25786</v>
      </c>
      <c r="K9493">
        <v>1.2027237518063201E+18</v>
      </c>
      <c r="L9493" t="s">
        <v>25787</v>
      </c>
    </row>
    <row r="9494" spans="1:12" x14ac:dyDescent="0.2">
      <c r="A9494" s="1">
        <v>43804.956736111111</v>
      </c>
      <c r="B9494" t="s">
        <v>25788</v>
      </c>
      <c r="D9494">
        <v>0</v>
      </c>
      <c r="E9494">
        <v>0</v>
      </c>
      <c r="F9494">
        <v>1</v>
      </c>
      <c r="G9494" t="s">
        <v>25789</v>
      </c>
      <c r="K9494">
        <v>1.2027237493442299E+18</v>
      </c>
      <c r="L9494" t="s">
        <v>25790</v>
      </c>
    </row>
    <row r="9495" spans="1:12" x14ac:dyDescent="0.2">
      <c r="A9495" s="1">
        <v>43804.956689814811</v>
      </c>
      <c r="B9495" t="s">
        <v>23210</v>
      </c>
      <c r="D9495">
        <v>0</v>
      </c>
      <c r="E9495">
        <v>0</v>
      </c>
      <c r="F9495">
        <v>0</v>
      </c>
      <c r="G9495" t="s">
        <v>25791</v>
      </c>
      <c r="K9495">
        <v>1.2027237359015501E+18</v>
      </c>
      <c r="L9495" t="s">
        <v>25792</v>
      </c>
    </row>
    <row r="9496" spans="1:12" x14ac:dyDescent="0.2">
      <c r="A9496" s="1">
        <v>43804.956446759257</v>
      </c>
      <c r="B9496" t="s">
        <v>14116</v>
      </c>
      <c r="D9496">
        <v>0</v>
      </c>
      <c r="E9496">
        <v>0</v>
      </c>
      <c r="F9496">
        <v>0</v>
      </c>
      <c r="G9496" t="s">
        <v>25793</v>
      </c>
      <c r="K9496">
        <v>1.20272364517455E+18</v>
      </c>
      <c r="L9496" t="s">
        <v>25794</v>
      </c>
    </row>
    <row r="9497" spans="1:12" x14ac:dyDescent="0.2">
      <c r="A9497" s="1">
        <v>43804.956365740742</v>
      </c>
      <c r="B9497" t="s">
        <v>25795</v>
      </c>
      <c r="D9497">
        <v>0</v>
      </c>
      <c r="E9497">
        <v>0</v>
      </c>
      <c r="F9497">
        <v>1</v>
      </c>
      <c r="G9497" t="s">
        <v>25796</v>
      </c>
      <c r="K9497">
        <v>1.2027236160785999E+18</v>
      </c>
      <c r="L9497" t="s">
        <v>25797</v>
      </c>
    </row>
    <row r="9498" spans="1:12" x14ac:dyDescent="0.2">
      <c r="A9498" s="1">
        <v>43804.956296296295</v>
      </c>
      <c r="B9498" t="s">
        <v>25798</v>
      </c>
      <c r="D9498">
        <v>0</v>
      </c>
      <c r="E9498">
        <v>0</v>
      </c>
      <c r="F9498">
        <v>1</v>
      </c>
      <c r="G9498" t="s">
        <v>25799</v>
      </c>
      <c r="K9498">
        <v>1.2027235911938701E+18</v>
      </c>
      <c r="L9498" t="s">
        <v>25800</v>
      </c>
    </row>
    <row r="9499" spans="1:12" x14ac:dyDescent="0.2">
      <c r="A9499" s="1">
        <v>43804.956284722219</v>
      </c>
      <c r="B9499" t="s">
        <v>25801</v>
      </c>
      <c r="D9499">
        <v>0</v>
      </c>
      <c r="E9499">
        <v>0</v>
      </c>
      <c r="F9499">
        <v>1</v>
      </c>
      <c r="G9499" t="s">
        <v>25802</v>
      </c>
      <c r="K9499">
        <v>1.2027235874944901E+18</v>
      </c>
      <c r="L9499" t="s">
        <v>25803</v>
      </c>
    </row>
    <row r="9500" spans="1:12" x14ac:dyDescent="0.2">
      <c r="A9500" s="1">
        <v>43804.955983796295</v>
      </c>
      <c r="B9500" t="s">
        <v>10692</v>
      </c>
      <c r="D9500">
        <v>0</v>
      </c>
      <c r="E9500">
        <v>2</v>
      </c>
      <c r="F9500">
        <v>1</v>
      </c>
      <c r="G9500" t="s">
        <v>25804</v>
      </c>
      <c r="K9500">
        <v>1.2027234802166999E+18</v>
      </c>
      <c r="L9500" t="s">
        <v>25805</v>
      </c>
    </row>
    <row r="9501" spans="1:12" x14ac:dyDescent="0.2">
      <c r="A9501" s="1">
        <v>43804.955983796295</v>
      </c>
      <c r="B9501" t="s">
        <v>25769</v>
      </c>
      <c r="D9501">
        <v>9</v>
      </c>
      <c r="E9501">
        <v>10</v>
      </c>
      <c r="F9501">
        <v>19</v>
      </c>
      <c r="G9501" t="s">
        <v>25806</v>
      </c>
      <c r="K9501">
        <v>1.2027234771632901E+18</v>
      </c>
      <c r="L9501" t="s">
        <v>25807</v>
      </c>
    </row>
    <row r="9502" spans="1:12" x14ac:dyDescent="0.2">
      <c r="A9502" s="1">
        <v>43804.955787037034</v>
      </c>
      <c r="B9502" t="s">
        <v>25808</v>
      </c>
      <c r="D9502">
        <v>18</v>
      </c>
      <c r="E9502">
        <v>1</v>
      </c>
      <c r="F9502">
        <v>11</v>
      </c>
      <c r="G9502" t="s">
        <v>25809</v>
      </c>
      <c r="K9502">
        <v>1.2027234058895201E+18</v>
      </c>
      <c r="L9502" t="s">
        <v>25810</v>
      </c>
    </row>
    <row r="9503" spans="1:12" x14ac:dyDescent="0.2">
      <c r="A9503" s="1">
        <v>43804.955775462964</v>
      </c>
      <c r="B9503" t="s">
        <v>25811</v>
      </c>
      <c r="D9503">
        <v>0</v>
      </c>
      <c r="E9503">
        <v>0</v>
      </c>
      <c r="F9503">
        <v>1</v>
      </c>
      <c r="G9503" t="s">
        <v>25812</v>
      </c>
      <c r="K9503">
        <v>1.2027234021649201E+18</v>
      </c>
      <c r="L9503" t="s">
        <v>25813</v>
      </c>
    </row>
    <row r="9504" spans="1:12" x14ac:dyDescent="0.2">
      <c r="A9504" s="1">
        <v>43804.955474537041</v>
      </c>
      <c r="B9504" t="s">
        <v>7132</v>
      </c>
      <c r="D9504">
        <v>1</v>
      </c>
      <c r="E9504">
        <v>2</v>
      </c>
      <c r="F9504">
        <v>2</v>
      </c>
      <c r="G9504" t="s">
        <v>25814</v>
      </c>
      <c r="K9504">
        <v>1.2027232920645E+18</v>
      </c>
      <c r="L9504" t="s">
        <v>25815</v>
      </c>
    </row>
    <row r="9505" spans="1:12" x14ac:dyDescent="0.2">
      <c r="A9505" s="1">
        <v>43804.955405092594</v>
      </c>
      <c r="B9505" t="s">
        <v>25816</v>
      </c>
      <c r="D9505">
        <v>0</v>
      </c>
      <c r="E9505">
        <v>0</v>
      </c>
      <c r="F9505">
        <v>0</v>
      </c>
      <c r="G9505" t="s">
        <v>25817</v>
      </c>
      <c r="K9505">
        <v>1.2027232680353001E+18</v>
      </c>
      <c r="L9505" t="s">
        <v>25818</v>
      </c>
    </row>
    <row r="9506" spans="1:12" x14ac:dyDescent="0.2">
      <c r="A9506" s="1">
        <v>43804.955347222225</v>
      </c>
      <c r="B9506" t="s">
        <v>25819</v>
      </c>
      <c r="D9506">
        <v>2</v>
      </c>
      <c r="E9506">
        <v>0</v>
      </c>
      <c r="F9506">
        <v>0</v>
      </c>
      <c r="G9506" t="s">
        <v>25820</v>
      </c>
      <c r="K9506">
        <v>1.2027232483555799E+18</v>
      </c>
      <c r="L9506" t="s">
        <v>25821</v>
      </c>
    </row>
    <row r="9507" spans="1:12" x14ac:dyDescent="0.2">
      <c r="A9507" s="1">
        <v>43804.955231481479</v>
      </c>
      <c r="B9507" t="s">
        <v>2828</v>
      </c>
      <c r="D9507">
        <v>0</v>
      </c>
      <c r="E9507">
        <v>2</v>
      </c>
      <c r="F9507">
        <v>1</v>
      </c>
      <c r="G9507" t="s">
        <v>25822</v>
      </c>
      <c r="K9507">
        <v>1.2027232055443599E+18</v>
      </c>
      <c r="L9507" t="s">
        <v>25823</v>
      </c>
    </row>
    <row r="9508" spans="1:12" x14ac:dyDescent="0.2">
      <c r="A9508" s="1">
        <v>43804.955196759256</v>
      </c>
      <c r="B9508" t="s">
        <v>25824</v>
      </c>
      <c r="D9508">
        <v>1</v>
      </c>
      <c r="E9508">
        <v>0</v>
      </c>
      <c r="F9508">
        <v>3</v>
      </c>
      <c r="G9508" t="s">
        <v>2407</v>
      </c>
      <c r="K9508">
        <v>1.2027231917157E+18</v>
      </c>
      <c r="L9508" t="s">
        <v>25825</v>
      </c>
    </row>
    <row r="9509" spans="1:12" x14ac:dyDescent="0.2">
      <c r="A9509" s="1">
        <v>43804.955127314817</v>
      </c>
      <c r="B9509" t="s">
        <v>25826</v>
      </c>
      <c r="D9509">
        <v>2</v>
      </c>
      <c r="E9509">
        <v>1</v>
      </c>
      <c r="F9509">
        <v>4</v>
      </c>
      <c r="G9509" t="s">
        <v>25827</v>
      </c>
      <c r="K9509">
        <v>1.2027231678711199E+18</v>
      </c>
      <c r="L9509" t="s">
        <v>25828</v>
      </c>
    </row>
    <row r="9510" spans="1:12" x14ac:dyDescent="0.2">
      <c r="A9510" s="1">
        <v>43804.954872685186</v>
      </c>
      <c r="B9510" t="s">
        <v>25829</v>
      </c>
      <c r="D9510">
        <v>0</v>
      </c>
      <c r="E9510">
        <v>0</v>
      </c>
      <c r="F9510">
        <v>0</v>
      </c>
      <c r="G9510" t="s">
        <v>25830</v>
      </c>
      <c r="K9510">
        <v>1.2027230761206899E+18</v>
      </c>
      <c r="L9510" t="s">
        <v>25831</v>
      </c>
    </row>
    <row r="9511" spans="1:12" x14ac:dyDescent="0.2">
      <c r="A9511" s="1">
        <v>43804.954618055555</v>
      </c>
      <c r="B9511" t="s">
        <v>25816</v>
      </c>
      <c r="D9511">
        <v>2</v>
      </c>
      <c r="E9511">
        <v>0</v>
      </c>
      <c r="F9511">
        <v>0</v>
      </c>
      <c r="G9511" t="s">
        <v>25832</v>
      </c>
      <c r="K9511">
        <v>1.20272298507073E+18</v>
      </c>
      <c r="L9511" t="s">
        <v>25833</v>
      </c>
    </row>
    <row r="9512" spans="1:12" x14ac:dyDescent="0.2">
      <c r="A9512" s="1">
        <v>43804.954525462963</v>
      </c>
      <c r="B9512" t="s">
        <v>25834</v>
      </c>
      <c r="D9512">
        <v>0</v>
      </c>
      <c r="E9512">
        <v>0</v>
      </c>
      <c r="F9512">
        <v>1</v>
      </c>
      <c r="G9512" t="s">
        <v>25835</v>
      </c>
      <c r="K9512">
        <v>1.2027229510171799E+18</v>
      </c>
      <c r="L9512" t="s">
        <v>25836</v>
      </c>
    </row>
    <row r="9513" spans="1:12" x14ac:dyDescent="0.2">
      <c r="A9513" s="1">
        <v>43804.954398148147</v>
      </c>
      <c r="B9513" t="s">
        <v>25837</v>
      </c>
      <c r="D9513">
        <v>2</v>
      </c>
      <c r="E9513">
        <v>0</v>
      </c>
      <c r="F9513">
        <v>0</v>
      </c>
      <c r="G9513" t="s">
        <v>25838</v>
      </c>
      <c r="K9513">
        <v>1.2027229057397299E+18</v>
      </c>
      <c r="L9513" t="s">
        <v>25839</v>
      </c>
    </row>
    <row r="9514" spans="1:12" x14ac:dyDescent="0.2">
      <c r="A9514" s="1">
        <v>43804.954340277778</v>
      </c>
      <c r="B9514" t="s">
        <v>25840</v>
      </c>
      <c r="D9514">
        <v>0</v>
      </c>
      <c r="E9514">
        <v>0</v>
      </c>
      <c r="F9514">
        <v>0</v>
      </c>
      <c r="G9514" t="s">
        <v>2407</v>
      </c>
      <c r="K9514">
        <v>1.20272288424385E+18</v>
      </c>
      <c r="L9514" t="s">
        <v>25841</v>
      </c>
    </row>
    <row r="9515" spans="1:12" x14ac:dyDescent="0.2">
      <c r="A9515" s="1">
        <v>43804.954247685186</v>
      </c>
      <c r="B9515" t="s">
        <v>25842</v>
      </c>
      <c r="D9515">
        <v>0</v>
      </c>
      <c r="E9515">
        <v>0</v>
      </c>
      <c r="F9515">
        <v>1</v>
      </c>
      <c r="G9515" t="s">
        <v>25843</v>
      </c>
      <c r="K9515">
        <v>1.2027228500645199E+18</v>
      </c>
      <c r="L9515" t="s">
        <v>25844</v>
      </c>
    </row>
    <row r="9516" spans="1:12" x14ac:dyDescent="0.2">
      <c r="A9516" s="1">
        <v>43804.954143518517</v>
      </c>
      <c r="B9516" t="s">
        <v>21347</v>
      </c>
      <c r="D9516">
        <v>0</v>
      </c>
      <c r="E9516">
        <v>0</v>
      </c>
      <c r="F9516">
        <v>0</v>
      </c>
      <c r="G9516" t="s">
        <v>25845</v>
      </c>
      <c r="K9516">
        <v>1.2027228129826199E+18</v>
      </c>
      <c r="L9516" t="s">
        <v>25846</v>
      </c>
    </row>
    <row r="9517" spans="1:12" x14ac:dyDescent="0.2">
      <c r="A9517" s="1">
        <v>43804.95412037037</v>
      </c>
      <c r="B9517" t="s">
        <v>25601</v>
      </c>
      <c r="D9517">
        <v>1</v>
      </c>
      <c r="E9517">
        <v>0</v>
      </c>
      <c r="F9517">
        <v>0</v>
      </c>
      <c r="G9517" t="s">
        <v>25847</v>
      </c>
      <c r="K9517">
        <v>1.2027228050260401E+18</v>
      </c>
      <c r="L9517" t="s">
        <v>25848</v>
      </c>
    </row>
    <row r="9518" spans="1:12" x14ac:dyDescent="0.2">
      <c r="A9518" s="1">
        <v>43804.953958333332</v>
      </c>
      <c r="B9518" t="s">
        <v>25849</v>
      </c>
      <c r="D9518">
        <v>0</v>
      </c>
      <c r="E9518">
        <v>0</v>
      </c>
      <c r="F9518">
        <v>0</v>
      </c>
      <c r="G9518" t="s">
        <v>25850</v>
      </c>
      <c r="K9518">
        <v>1.20272274663713E+18</v>
      </c>
      <c r="L9518" t="s">
        <v>25851</v>
      </c>
    </row>
    <row r="9519" spans="1:12" x14ac:dyDescent="0.2">
      <c r="A9519" s="1">
        <v>43804.953958333332</v>
      </c>
      <c r="B9519" t="s">
        <v>25852</v>
      </c>
      <c r="D9519">
        <v>1</v>
      </c>
      <c r="E9519">
        <v>0</v>
      </c>
      <c r="F9519">
        <v>2</v>
      </c>
      <c r="G9519" t="s">
        <v>25853</v>
      </c>
      <c r="K9519">
        <v>1.20272274402414E+18</v>
      </c>
      <c r="L9519" t="s">
        <v>25854</v>
      </c>
    </row>
    <row r="9520" spans="1:12" x14ac:dyDescent="0.2">
      <c r="A9520" s="1">
        <v>43804.953877314816</v>
      </c>
      <c r="B9520" t="s">
        <v>25855</v>
      </c>
      <c r="D9520">
        <v>0</v>
      </c>
      <c r="E9520">
        <v>0</v>
      </c>
      <c r="F9520">
        <v>0</v>
      </c>
      <c r="G9520" t="s">
        <v>2407</v>
      </c>
      <c r="K9520">
        <v>1.20272271731901E+18</v>
      </c>
      <c r="L9520" t="s">
        <v>25856</v>
      </c>
    </row>
    <row r="9521" spans="1:12" x14ac:dyDescent="0.2">
      <c r="A9521" s="1">
        <v>43804.953738425924</v>
      </c>
      <c r="B9521" t="s">
        <v>25857</v>
      </c>
      <c r="D9521">
        <v>2</v>
      </c>
      <c r="E9521">
        <v>32</v>
      </c>
      <c r="F9521">
        <v>22</v>
      </c>
      <c r="G9521" t="s">
        <v>25858</v>
      </c>
      <c r="K9521">
        <v>1.2027226643197599E+18</v>
      </c>
      <c r="L9521" t="s">
        <v>25859</v>
      </c>
    </row>
    <row r="9522" spans="1:12" x14ac:dyDescent="0.2">
      <c r="A9522" s="1">
        <v>43804.953692129631</v>
      </c>
      <c r="B9522" t="s">
        <v>17860</v>
      </c>
      <c r="D9522">
        <v>1</v>
      </c>
      <c r="E9522">
        <v>1</v>
      </c>
      <c r="F9522">
        <v>1</v>
      </c>
      <c r="G9522" t="s">
        <v>25860</v>
      </c>
      <c r="K9522">
        <v>1.2027226476222001E+18</v>
      </c>
      <c r="L9522" t="s">
        <v>25861</v>
      </c>
    </row>
    <row r="9523" spans="1:12" x14ac:dyDescent="0.2">
      <c r="A9523" s="1">
        <v>43804.953576388885</v>
      </c>
      <c r="B9523" t="s">
        <v>25862</v>
      </c>
      <c r="D9523">
        <v>1</v>
      </c>
      <c r="E9523">
        <v>0</v>
      </c>
      <c r="F9523">
        <v>1</v>
      </c>
      <c r="G9523" t="s">
        <v>25863</v>
      </c>
      <c r="K9523">
        <v>1.2027226050332301E+18</v>
      </c>
      <c r="L9523" t="s">
        <v>25864</v>
      </c>
    </row>
    <row r="9524" spans="1:12" x14ac:dyDescent="0.2">
      <c r="A9524" s="1">
        <v>43804.953530092593</v>
      </c>
      <c r="B9524" t="s">
        <v>25865</v>
      </c>
      <c r="D9524">
        <v>0</v>
      </c>
      <c r="E9524">
        <v>0</v>
      </c>
      <c r="F9524">
        <v>1</v>
      </c>
      <c r="G9524" t="s">
        <v>25866</v>
      </c>
      <c r="K9524">
        <v>1.20272259120466E+18</v>
      </c>
      <c r="L9524" t="s">
        <v>25867</v>
      </c>
    </row>
    <row r="9525" spans="1:12" x14ac:dyDescent="0.2">
      <c r="A9525" s="1">
        <v>43804.953518518516</v>
      </c>
      <c r="B9525" t="s">
        <v>20956</v>
      </c>
      <c r="D9525">
        <v>0</v>
      </c>
      <c r="E9525">
        <v>0</v>
      </c>
      <c r="F9525">
        <v>0</v>
      </c>
      <c r="G9525" t="s">
        <v>2407</v>
      </c>
      <c r="K9525">
        <v>1.2027225835962099E+18</v>
      </c>
      <c r="L9525" t="s">
        <v>25868</v>
      </c>
    </row>
    <row r="9526" spans="1:12" x14ac:dyDescent="0.2">
      <c r="A9526" s="1">
        <v>43804.953506944446</v>
      </c>
      <c r="B9526" t="s">
        <v>25869</v>
      </c>
      <c r="D9526">
        <v>0</v>
      </c>
      <c r="E9526">
        <v>0</v>
      </c>
      <c r="F9526">
        <v>0</v>
      </c>
      <c r="G9526" t="s">
        <v>25870</v>
      </c>
      <c r="K9526">
        <v>1.2027225827950999E+18</v>
      </c>
      <c r="L9526" t="s">
        <v>25871</v>
      </c>
    </row>
    <row r="9527" spans="1:12" x14ac:dyDescent="0.2">
      <c r="A9527" s="1">
        <v>43804.953344907408</v>
      </c>
      <c r="B9527" t="s">
        <v>25872</v>
      </c>
      <c r="D9527">
        <v>2</v>
      </c>
      <c r="E9527">
        <v>0</v>
      </c>
      <c r="F9527">
        <v>0</v>
      </c>
      <c r="G9527" t="s">
        <v>25873</v>
      </c>
      <c r="K9527">
        <v>1.2027225205516101E+18</v>
      </c>
      <c r="L9527" t="s">
        <v>25874</v>
      </c>
    </row>
    <row r="9528" spans="1:12" x14ac:dyDescent="0.2">
      <c r="A9528" s="1">
        <v>43804.953298611108</v>
      </c>
      <c r="B9528" t="s">
        <v>25875</v>
      </c>
      <c r="D9528">
        <v>1</v>
      </c>
      <c r="E9528">
        <v>1</v>
      </c>
      <c r="F9528">
        <v>1</v>
      </c>
      <c r="G9528" t="s">
        <v>25876</v>
      </c>
      <c r="K9528">
        <v>1.20272250392541E+18</v>
      </c>
      <c r="L9528" t="s">
        <v>25877</v>
      </c>
    </row>
    <row r="9529" spans="1:12" x14ac:dyDescent="0.2">
      <c r="A9529" s="1">
        <v>43804.953263888892</v>
      </c>
      <c r="B9529" t="s">
        <v>25878</v>
      </c>
      <c r="D9529">
        <v>0</v>
      </c>
      <c r="E9529">
        <v>0</v>
      </c>
      <c r="F9529">
        <v>1</v>
      </c>
      <c r="G9529" t="s">
        <v>25879</v>
      </c>
      <c r="K9529">
        <v>1.2027224941819799E+18</v>
      </c>
      <c r="L9529" t="s">
        <v>25880</v>
      </c>
    </row>
    <row r="9530" spans="1:12" x14ac:dyDescent="0.2">
      <c r="A9530" s="1">
        <v>43804.953206018516</v>
      </c>
      <c r="B9530" t="s">
        <v>25881</v>
      </c>
      <c r="D9530">
        <v>0</v>
      </c>
      <c r="E9530">
        <v>0</v>
      </c>
      <c r="F9530">
        <v>0</v>
      </c>
      <c r="G9530" t="s">
        <v>25882</v>
      </c>
      <c r="K9530">
        <v>1.20272247121823E+18</v>
      </c>
      <c r="L9530" t="s">
        <v>25883</v>
      </c>
    </row>
    <row r="9531" spans="1:12" x14ac:dyDescent="0.2">
      <c r="A9531" s="1">
        <v>43804.953136574077</v>
      </c>
      <c r="B9531" t="s">
        <v>25855</v>
      </c>
      <c r="D9531">
        <v>0</v>
      </c>
      <c r="E9531">
        <v>0</v>
      </c>
      <c r="F9531">
        <v>0</v>
      </c>
      <c r="G9531" t="s">
        <v>2407</v>
      </c>
      <c r="K9531">
        <v>1.2027224454651799E+18</v>
      </c>
      <c r="L9531" t="s">
        <v>25884</v>
      </c>
    </row>
    <row r="9532" spans="1:12" x14ac:dyDescent="0.2">
      <c r="A9532" s="1">
        <v>43804.952928240738</v>
      </c>
      <c r="B9532" t="s">
        <v>1163</v>
      </c>
      <c r="D9532">
        <v>1</v>
      </c>
      <c r="E9532">
        <v>0</v>
      </c>
      <c r="F9532">
        <v>0</v>
      </c>
      <c r="G9532" t="s">
        <v>25885</v>
      </c>
      <c r="K9532">
        <v>1.20272237004322E+18</v>
      </c>
      <c r="L9532" t="s">
        <v>25886</v>
      </c>
    </row>
    <row r="9533" spans="1:12" x14ac:dyDescent="0.2">
      <c r="A9533" s="1">
        <v>43804.952905092592</v>
      </c>
      <c r="B9533" t="s">
        <v>25887</v>
      </c>
      <c r="D9533">
        <v>0</v>
      </c>
      <c r="E9533">
        <v>1</v>
      </c>
      <c r="F9533">
        <v>1</v>
      </c>
      <c r="G9533" t="s">
        <v>25888</v>
      </c>
      <c r="K9533">
        <v>1.20272236184335E+18</v>
      </c>
      <c r="L9533" t="s">
        <v>25889</v>
      </c>
    </row>
    <row r="9534" spans="1:12" x14ac:dyDescent="0.2">
      <c r="A9534" s="1">
        <v>43804.952870370369</v>
      </c>
      <c r="B9534" t="s">
        <v>25890</v>
      </c>
      <c r="D9534">
        <v>0</v>
      </c>
      <c r="E9534">
        <v>0</v>
      </c>
      <c r="F9534">
        <v>2</v>
      </c>
      <c r="G9534" t="s">
        <v>25891</v>
      </c>
      <c r="K9534">
        <v>1.20272234995665E+18</v>
      </c>
      <c r="L9534" t="s">
        <v>25892</v>
      </c>
    </row>
    <row r="9535" spans="1:12" x14ac:dyDescent="0.2">
      <c r="A9535" s="1">
        <v>43804.952662037038</v>
      </c>
      <c r="B9535" t="s">
        <v>25893</v>
      </c>
      <c r="D9535">
        <v>0</v>
      </c>
      <c r="E9535">
        <v>0</v>
      </c>
      <c r="F9535">
        <v>0</v>
      </c>
      <c r="G9535" t="s">
        <v>25894</v>
      </c>
      <c r="K9535">
        <v>1.20272227596498E+18</v>
      </c>
      <c r="L9535" t="s">
        <v>25895</v>
      </c>
    </row>
    <row r="9536" spans="1:12" x14ac:dyDescent="0.2">
      <c r="A9536" s="1">
        <v>43804.95244212963</v>
      </c>
      <c r="B9536" t="s">
        <v>25896</v>
      </c>
      <c r="D9536">
        <v>0</v>
      </c>
      <c r="E9536">
        <v>0</v>
      </c>
      <c r="F9536">
        <v>0</v>
      </c>
      <c r="G9536" t="s">
        <v>25897</v>
      </c>
      <c r="K9536">
        <v>1.2027221951197E+18</v>
      </c>
      <c r="L9536" t="s">
        <v>25898</v>
      </c>
    </row>
    <row r="9537" spans="1:12" x14ac:dyDescent="0.2">
      <c r="A9537" s="1">
        <v>43804.952337962961</v>
      </c>
      <c r="B9537" t="s">
        <v>25899</v>
      </c>
      <c r="D9537">
        <v>0</v>
      </c>
      <c r="E9537">
        <v>0</v>
      </c>
      <c r="F9537">
        <v>0</v>
      </c>
      <c r="G9537" t="s">
        <v>25900</v>
      </c>
      <c r="K9537">
        <v>1.20272215944723E+18</v>
      </c>
      <c r="L9537" t="s">
        <v>25901</v>
      </c>
    </row>
    <row r="9538" spans="1:12" x14ac:dyDescent="0.2">
      <c r="A9538" s="1">
        <v>43804.951817129629</v>
      </c>
      <c r="B9538" t="s">
        <v>25902</v>
      </c>
      <c r="D9538">
        <v>3</v>
      </c>
      <c r="E9538">
        <v>0</v>
      </c>
      <c r="F9538">
        <v>1</v>
      </c>
      <c r="G9538" t="s">
        <v>25903</v>
      </c>
      <c r="K9538">
        <v>1.2027219677632799E+18</v>
      </c>
      <c r="L9538" t="s">
        <v>25904</v>
      </c>
    </row>
    <row r="9539" spans="1:12" x14ac:dyDescent="0.2">
      <c r="A9539" s="1">
        <v>43804.951597222222</v>
      </c>
      <c r="B9539" t="s">
        <v>25905</v>
      </c>
      <c r="D9539">
        <v>2</v>
      </c>
      <c r="E9539">
        <v>0</v>
      </c>
      <c r="F9539">
        <v>0</v>
      </c>
      <c r="G9539" t="s">
        <v>25906</v>
      </c>
      <c r="K9539">
        <v>1.20272188783249E+18</v>
      </c>
      <c r="L9539" t="s">
        <v>25907</v>
      </c>
    </row>
    <row r="9540" spans="1:12" x14ac:dyDescent="0.2">
      <c r="A9540" s="1">
        <v>43804.951562499999</v>
      </c>
      <c r="B9540" t="s">
        <v>25908</v>
      </c>
      <c r="D9540">
        <v>0</v>
      </c>
      <c r="E9540">
        <v>0</v>
      </c>
      <c r="F9540">
        <v>0</v>
      </c>
      <c r="G9540" t="s">
        <v>25909</v>
      </c>
      <c r="K9540">
        <v>1.20272187594577E+18</v>
      </c>
      <c r="L9540" t="s">
        <v>25910</v>
      </c>
    </row>
    <row r="9541" spans="1:12" x14ac:dyDescent="0.2">
      <c r="A9541" s="1">
        <v>43804.951539351852</v>
      </c>
      <c r="B9541" t="s">
        <v>25911</v>
      </c>
      <c r="D9541">
        <v>0</v>
      </c>
      <c r="E9541">
        <v>0</v>
      </c>
      <c r="F9541">
        <v>0</v>
      </c>
      <c r="G9541" t="s">
        <v>25912</v>
      </c>
      <c r="K9541">
        <v>1.20272186856382E+18</v>
      </c>
      <c r="L9541" t="s">
        <v>25913</v>
      </c>
    </row>
    <row r="9542" spans="1:12" x14ac:dyDescent="0.2">
      <c r="A9542" s="1">
        <v>43804.951493055552</v>
      </c>
      <c r="B9542" t="s">
        <v>25914</v>
      </c>
      <c r="D9542">
        <v>0</v>
      </c>
      <c r="E9542">
        <v>0</v>
      </c>
      <c r="F9542">
        <v>0</v>
      </c>
      <c r="G9542" t="s">
        <v>25915</v>
      </c>
      <c r="K9542">
        <v>1.20272185117824E+18</v>
      </c>
      <c r="L9542" t="s">
        <v>25916</v>
      </c>
    </row>
    <row r="9543" spans="1:12" x14ac:dyDescent="0.2">
      <c r="A9543" s="1">
        <v>43804.951481481483</v>
      </c>
      <c r="B9543" t="s">
        <v>25917</v>
      </c>
      <c r="D9543">
        <v>0</v>
      </c>
      <c r="E9543">
        <v>0</v>
      </c>
      <c r="F9543">
        <v>0</v>
      </c>
      <c r="G9543" t="s">
        <v>25918</v>
      </c>
      <c r="K9543">
        <v>1.20272184759647E+18</v>
      </c>
      <c r="L9543" t="s">
        <v>25919</v>
      </c>
    </row>
    <row r="9544" spans="1:12" x14ac:dyDescent="0.2">
      <c r="A9544" s="1">
        <v>43804.951377314814</v>
      </c>
      <c r="B9544" t="s">
        <v>25920</v>
      </c>
      <c r="D9544">
        <v>0</v>
      </c>
      <c r="E9544">
        <v>1</v>
      </c>
      <c r="F9544">
        <v>0</v>
      </c>
      <c r="G9544" t="s">
        <v>25921</v>
      </c>
      <c r="K9544">
        <v>1.2027218094786199E+18</v>
      </c>
      <c r="L9544" t="s">
        <v>25922</v>
      </c>
    </row>
    <row r="9545" spans="1:12" x14ac:dyDescent="0.2">
      <c r="A9545" s="1">
        <v>43804.951145833336</v>
      </c>
      <c r="B9545" t="s">
        <v>25923</v>
      </c>
      <c r="D9545">
        <v>1</v>
      </c>
      <c r="E9545">
        <v>0</v>
      </c>
      <c r="F9545">
        <v>2</v>
      </c>
      <c r="G9545" t="s">
        <v>25924</v>
      </c>
      <c r="K9545">
        <v>1.20272172391903E+18</v>
      </c>
      <c r="L9545" t="s">
        <v>25925</v>
      </c>
    </row>
    <row r="9546" spans="1:12" x14ac:dyDescent="0.2">
      <c r="A9546" s="1">
        <v>43804.950949074075</v>
      </c>
      <c r="B9546" t="s">
        <v>21347</v>
      </c>
      <c r="D9546">
        <v>0</v>
      </c>
      <c r="E9546">
        <v>0</v>
      </c>
      <c r="F9546">
        <v>0</v>
      </c>
      <c r="G9546" t="s">
        <v>25926</v>
      </c>
      <c r="K9546">
        <v>1.20272165379025E+18</v>
      </c>
      <c r="L9546" t="s">
        <v>25927</v>
      </c>
    </row>
    <row r="9547" spans="1:12" x14ac:dyDescent="0.2">
      <c r="A9547" s="1">
        <v>43804.950810185182</v>
      </c>
      <c r="B9547" t="s">
        <v>25928</v>
      </c>
      <c r="D9547">
        <v>0</v>
      </c>
      <c r="E9547">
        <v>0</v>
      </c>
      <c r="F9547">
        <v>0</v>
      </c>
      <c r="G9547" t="s">
        <v>25929</v>
      </c>
      <c r="K9547">
        <v>1.2027216020577001E+18</v>
      </c>
      <c r="L9547" t="s">
        <v>25930</v>
      </c>
    </row>
    <row r="9548" spans="1:12" x14ac:dyDescent="0.2">
      <c r="A9548" s="1">
        <v>43804.950694444444</v>
      </c>
      <c r="B9548" t="s">
        <v>25931</v>
      </c>
      <c r="D9548">
        <v>1</v>
      </c>
      <c r="E9548">
        <v>0</v>
      </c>
      <c r="F9548">
        <v>0</v>
      </c>
      <c r="G9548" t="s">
        <v>25932</v>
      </c>
      <c r="K9548">
        <v>1.20272156326046E+18</v>
      </c>
      <c r="L9548" t="s">
        <v>25933</v>
      </c>
    </row>
    <row r="9549" spans="1:12" x14ac:dyDescent="0.2">
      <c r="A9549" s="1">
        <v>43804.950590277775</v>
      </c>
      <c r="B9549" t="s">
        <v>5335</v>
      </c>
      <c r="D9549">
        <v>0</v>
      </c>
      <c r="E9549">
        <v>1</v>
      </c>
      <c r="F9549">
        <v>2</v>
      </c>
      <c r="G9549" t="s">
        <v>25934</v>
      </c>
      <c r="K9549">
        <v>1.2027215246015501E+18</v>
      </c>
      <c r="L9549" t="s">
        <v>25935</v>
      </c>
    </row>
    <row r="9550" spans="1:12" x14ac:dyDescent="0.2">
      <c r="A9550" s="1">
        <v>43804.950555555559</v>
      </c>
      <c r="B9550" t="s">
        <v>25936</v>
      </c>
      <c r="D9550">
        <v>0</v>
      </c>
      <c r="E9550">
        <v>0</v>
      </c>
      <c r="F9550">
        <v>0</v>
      </c>
      <c r="G9550" t="s">
        <v>25937</v>
      </c>
      <c r="K9550">
        <v>1.20272151340275E+18</v>
      </c>
      <c r="L9550" t="s">
        <v>25938</v>
      </c>
    </row>
    <row r="9551" spans="1:12" x14ac:dyDescent="0.2">
      <c r="A9551" s="1">
        <v>43804.950462962966</v>
      </c>
      <c r="B9551" t="s">
        <v>25939</v>
      </c>
      <c r="D9551">
        <v>0</v>
      </c>
      <c r="E9551">
        <v>0</v>
      </c>
      <c r="F9551">
        <v>0</v>
      </c>
      <c r="G9551" t="s">
        <v>25940</v>
      </c>
      <c r="K9551">
        <v>1.2027214762370299E+18</v>
      </c>
      <c r="L9551" t="s">
        <v>25941</v>
      </c>
    </row>
    <row r="9552" spans="1:12" x14ac:dyDescent="0.2">
      <c r="A9552" s="1">
        <v>43804.950416666667</v>
      </c>
      <c r="B9552" t="s">
        <v>25942</v>
      </c>
      <c r="D9552">
        <v>3</v>
      </c>
      <c r="E9552">
        <v>0</v>
      </c>
      <c r="F9552">
        <v>0</v>
      </c>
      <c r="G9552" t="s">
        <v>25943</v>
      </c>
      <c r="K9552">
        <v>1.2027214620769999E+18</v>
      </c>
      <c r="L9552" t="s">
        <v>25944</v>
      </c>
    </row>
    <row r="9553" spans="1:12" x14ac:dyDescent="0.2">
      <c r="A9553" s="1">
        <v>43804.950416666667</v>
      </c>
      <c r="B9553" t="s">
        <v>25945</v>
      </c>
      <c r="D9553">
        <v>0</v>
      </c>
      <c r="E9553">
        <v>1</v>
      </c>
      <c r="F9553">
        <v>1</v>
      </c>
      <c r="G9553" t="s">
        <v>25946</v>
      </c>
      <c r="K9553">
        <v>1.2027214601224499E+18</v>
      </c>
      <c r="L9553" t="s">
        <v>25947</v>
      </c>
    </row>
    <row r="9554" spans="1:12" x14ac:dyDescent="0.2">
      <c r="A9554" s="1">
        <v>43804.950358796297</v>
      </c>
      <c r="B9554" t="s">
        <v>25948</v>
      </c>
      <c r="D9554">
        <v>0</v>
      </c>
      <c r="E9554">
        <v>0</v>
      </c>
      <c r="F9554">
        <v>2</v>
      </c>
      <c r="G9554" t="s">
        <v>25949</v>
      </c>
      <c r="K9554">
        <v>1.2027214411431199E+18</v>
      </c>
      <c r="L9554" t="s">
        <v>25950</v>
      </c>
    </row>
    <row r="9555" spans="1:12" x14ac:dyDescent="0.2">
      <c r="A9555" s="1">
        <v>43804.950266203705</v>
      </c>
      <c r="B9555" t="s">
        <v>7866</v>
      </c>
      <c r="D9555">
        <v>1</v>
      </c>
      <c r="E9555">
        <v>1</v>
      </c>
      <c r="F9555">
        <v>2</v>
      </c>
      <c r="G9555" t="s">
        <v>25951</v>
      </c>
      <c r="K9555">
        <v>1.2027214069848699E+18</v>
      </c>
      <c r="L9555" t="s">
        <v>25952</v>
      </c>
    </row>
    <row r="9556" spans="1:12" x14ac:dyDescent="0.2">
      <c r="A9556" s="1">
        <v>43804.950162037036</v>
      </c>
      <c r="B9556" t="s">
        <v>25953</v>
      </c>
      <c r="D9556">
        <v>0</v>
      </c>
      <c r="E9556">
        <v>0</v>
      </c>
      <c r="F9556">
        <v>5</v>
      </c>
      <c r="G9556" t="s">
        <v>25954</v>
      </c>
      <c r="K9556">
        <v>1.2027213689005901E+18</v>
      </c>
      <c r="L9556" t="s">
        <v>25955</v>
      </c>
    </row>
    <row r="9557" spans="1:12" x14ac:dyDescent="0.2">
      <c r="A9557" s="1">
        <v>43804.949791666666</v>
      </c>
      <c r="B9557" t="s">
        <v>25956</v>
      </c>
      <c r="D9557">
        <v>0</v>
      </c>
      <c r="E9557">
        <v>0</v>
      </c>
      <c r="F9557">
        <v>0</v>
      </c>
      <c r="G9557" t="s">
        <v>25957</v>
      </c>
      <c r="K9557">
        <v>1.2027212367296799E+18</v>
      </c>
      <c r="L9557" t="s">
        <v>25958</v>
      </c>
    </row>
    <row r="9558" spans="1:12" x14ac:dyDescent="0.2">
      <c r="A9558" s="1">
        <v>43804.949687499997</v>
      </c>
      <c r="B9558" t="s">
        <v>25959</v>
      </c>
      <c r="D9558">
        <v>1</v>
      </c>
      <c r="E9558">
        <v>0</v>
      </c>
      <c r="F9558">
        <v>0</v>
      </c>
      <c r="G9558" t="s">
        <v>25960</v>
      </c>
      <c r="K9558">
        <v>1.2027211965944E+18</v>
      </c>
      <c r="L9558" t="s">
        <v>25961</v>
      </c>
    </row>
    <row r="9559" spans="1:12" x14ac:dyDescent="0.2">
      <c r="A9559" s="1">
        <v>43804.949618055558</v>
      </c>
      <c r="B9559" t="s">
        <v>2828</v>
      </c>
      <c r="D9559">
        <v>1</v>
      </c>
      <c r="E9559">
        <v>0</v>
      </c>
      <c r="F9559">
        <v>4</v>
      </c>
      <c r="G9559" t="s">
        <v>25962</v>
      </c>
      <c r="K9559">
        <v>1.2027211705309901E+18</v>
      </c>
      <c r="L9559" t="s">
        <v>25963</v>
      </c>
    </row>
    <row r="9560" spans="1:12" x14ac:dyDescent="0.2">
      <c r="A9560" s="1">
        <v>43804.949305555558</v>
      </c>
      <c r="B9560" t="s">
        <v>25964</v>
      </c>
      <c r="D9560">
        <v>0</v>
      </c>
      <c r="E9560">
        <v>0</v>
      </c>
      <c r="F9560">
        <v>2</v>
      </c>
      <c r="G9560" t="s">
        <v>2407</v>
      </c>
      <c r="K9560">
        <v>1.2027210574944799E+18</v>
      </c>
      <c r="L9560" t="s">
        <v>25965</v>
      </c>
    </row>
    <row r="9561" spans="1:12" x14ac:dyDescent="0.2">
      <c r="A9561" s="1">
        <v>43804.949050925927</v>
      </c>
      <c r="B9561" t="s">
        <v>25966</v>
      </c>
      <c r="D9561">
        <v>2</v>
      </c>
      <c r="E9561">
        <v>0</v>
      </c>
      <c r="F9561">
        <v>0</v>
      </c>
      <c r="G9561" t="s">
        <v>25967</v>
      </c>
      <c r="K9561">
        <v>1.2027209660460201E+18</v>
      </c>
      <c r="L9561" t="s">
        <v>25968</v>
      </c>
    </row>
    <row r="9562" spans="1:12" x14ac:dyDescent="0.2">
      <c r="A9562" s="1">
        <v>43804.948888888888</v>
      </c>
      <c r="B9562" t="s">
        <v>25969</v>
      </c>
      <c r="D9562">
        <v>1</v>
      </c>
      <c r="E9562">
        <v>0</v>
      </c>
      <c r="F9562">
        <v>2</v>
      </c>
      <c r="G9562" t="s">
        <v>25970</v>
      </c>
      <c r="K9562">
        <v>1.2027209095613399E+18</v>
      </c>
      <c r="L9562" t="s">
        <v>25971</v>
      </c>
    </row>
    <row r="9563" spans="1:12" x14ac:dyDescent="0.2">
      <c r="A9563" s="1">
        <v>43804.948854166665</v>
      </c>
      <c r="B9563" t="s">
        <v>25972</v>
      </c>
      <c r="D9563">
        <v>0</v>
      </c>
      <c r="E9563">
        <v>0</v>
      </c>
      <c r="F9563">
        <v>0</v>
      </c>
      <c r="G9563" t="s">
        <v>25973</v>
      </c>
      <c r="K9563">
        <v>1.2027208965799601E+18</v>
      </c>
      <c r="L9563" t="s">
        <v>25974</v>
      </c>
    </row>
    <row r="9564" spans="1:12" x14ac:dyDescent="0.2">
      <c r="A9564" s="1">
        <v>43804.948680555557</v>
      </c>
      <c r="B9564" t="s">
        <v>25975</v>
      </c>
      <c r="D9564">
        <v>0</v>
      </c>
      <c r="E9564">
        <v>1</v>
      </c>
      <c r="F9564">
        <v>1</v>
      </c>
      <c r="G9564" t="s">
        <v>25976</v>
      </c>
      <c r="K9564">
        <v>1.20272083337601E+18</v>
      </c>
      <c r="L9564" t="s">
        <v>25977</v>
      </c>
    </row>
    <row r="9565" spans="1:12" x14ac:dyDescent="0.2">
      <c r="A9565" s="1">
        <v>43804.948564814818</v>
      </c>
      <c r="B9565" t="s">
        <v>25978</v>
      </c>
      <c r="D9565">
        <v>1</v>
      </c>
      <c r="E9565">
        <v>0</v>
      </c>
      <c r="F9565">
        <v>0</v>
      </c>
      <c r="G9565" t="s">
        <v>25979</v>
      </c>
      <c r="K9565">
        <v>1.2027207897552799E+18</v>
      </c>
      <c r="L9565" t="s">
        <v>25980</v>
      </c>
    </row>
    <row r="9566" spans="1:12" x14ac:dyDescent="0.2">
      <c r="A9566" s="1">
        <v>43804.948483796295</v>
      </c>
      <c r="B9566" t="s">
        <v>25981</v>
      </c>
      <c r="D9566">
        <v>1</v>
      </c>
      <c r="E9566">
        <v>3</v>
      </c>
      <c r="F9566">
        <v>2</v>
      </c>
      <c r="G9566" t="s">
        <v>2407</v>
      </c>
      <c r="K9566">
        <v>1.2027207618547699E+18</v>
      </c>
      <c r="L9566" t="s">
        <v>25982</v>
      </c>
    </row>
    <row r="9567" spans="1:12" x14ac:dyDescent="0.2">
      <c r="A9567" s="1">
        <v>43804.94840277778</v>
      </c>
      <c r="B9567" t="s">
        <v>25191</v>
      </c>
      <c r="D9567">
        <v>0</v>
      </c>
      <c r="E9567">
        <v>0</v>
      </c>
      <c r="F9567">
        <v>1</v>
      </c>
      <c r="G9567" t="s">
        <v>25983</v>
      </c>
      <c r="K9567">
        <v>1.2027207329644401E+18</v>
      </c>
      <c r="L9567" t="s">
        <v>25984</v>
      </c>
    </row>
    <row r="9568" spans="1:12" x14ac:dyDescent="0.2">
      <c r="A9568" s="1">
        <v>43804.948379629626</v>
      </c>
      <c r="B9568" t="s">
        <v>25985</v>
      </c>
      <c r="D9568">
        <v>0</v>
      </c>
      <c r="E9568">
        <v>0</v>
      </c>
      <c r="F9568">
        <v>1</v>
      </c>
      <c r="G9568" t="s">
        <v>25986</v>
      </c>
      <c r="K9568">
        <v>1.2027207241941499E+18</v>
      </c>
      <c r="L9568" t="s">
        <v>25987</v>
      </c>
    </row>
    <row r="9569" spans="1:12" x14ac:dyDescent="0.2">
      <c r="A9569" s="1">
        <v>43804.948275462964</v>
      </c>
      <c r="B9569" t="s">
        <v>25988</v>
      </c>
      <c r="D9569">
        <v>0</v>
      </c>
      <c r="E9569">
        <v>0</v>
      </c>
      <c r="F9569">
        <v>0</v>
      </c>
      <c r="G9569" t="s">
        <v>25989</v>
      </c>
      <c r="K9569">
        <v>1.2027206856484201E+18</v>
      </c>
      <c r="L9569" t="s">
        <v>25990</v>
      </c>
    </row>
    <row r="9570" spans="1:12" x14ac:dyDescent="0.2">
      <c r="A9570" s="1">
        <v>43804.948148148149</v>
      </c>
      <c r="B9570" t="s">
        <v>25991</v>
      </c>
      <c r="D9570">
        <v>1</v>
      </c>
      <c r="E9570">
        <v>0</v>
      </c>
      <c r="F9570">
        <v>1</v>
      </c>
      <c r="G9570" t="s">
        <v>25992</v>
      </c>
      <c r="K9570">
        <v>1.2027206395739899E+18</v>
      </c>
      <c r="L9570" t="s">
        <v>25993</v>
      </c>
    </row>
    <row r="9571" spans="1:12" x14ac:dyDescent="0.2">
      <c r="A9571" s="1">
        <v>43804.94803240741</v>
      </c>
      <c r="B9571" t="s">
        <v>25994</v>
      </c>
      <c r="D9571">
        <v>0</v>
      </c>
      <c r="E9571">
        <v>0</v>
      </c>
      <c r="F9571">
        <v>2</v>
      </c>
      <c r="G9571" t="s">
        <v>25995</v>
      </c>
      <c r="K9571">
        <v>1.20272059871309E+18</v>
      </c>
      <c r="L9571" t="s">
        <v>25996</v>
      </c>
    </row>
    <row r="9572" spans="1:12" x14ac:dyDescent="0.2">
      <c r="A9572" s="1">
        <v>43804.947916666664</v>
      </c>
      <c r="B9572" t="s">
        <v>3401</v>
      </c>
      <c r="D9572">
        <v>1</v>
      </c>
      <c r="E9572">
        <v>1</v>
      </c>
      <c r="F9572">
        <v>4</v>
      </c>
      <c r="G9572" t="s">
        <v>25997</v>
      </c>
      <c r="K9572">
        <v>1.20272055432461E+18</v>
      </c>
      <c r="L9572" t="s">
        <v>25998</v>
      </c>
    </row>
    <row r="9573" spans="1:12" x14ac:dyDescent="0.2">
      <c r="A9573" s="1">
        <v>43804.947731481479</v>
      </c>
      <c r="B9573" t="s">
        <v>25999</v>
      </c>
      <c r="D9573">
        <v>0</v>
      </c>
      <c r="E9573">
        <v>0</v>
      </c>
      <c r="F9573">
        <v>1</v>
      </c>
      <c r="G9573" t="s">
        <v>26000</v>
      </c>
      <c r="K9573">
        <v>1.20272048831904E+18</v>
      </c>
      <c r="L9573" t="s">
        <v>26001</v>
      </c>
    </row>
    <row r="9574" spans="1:12" x14ac:dyDescent="0.2">
      <c r="A9574" s="1">
        <v>43804.947627314818</v>
      </c>
      <c r="B9574" t="s">
        <v>26002</v>
      </c>
      <c r="C9574" t="s">
        <v>20847</v>
      </c>
      <c r="D9574">
        <v>0</v>
      </c>
      <c r="E9574">
        <v>0</v>
      </c>
      <c r="F9574">
        <v>0</v>
      </c>
      <c r="G9574" t="s">
        <v>26003</v>
      </c>
      <c r="K9574">
        <v>1.20272045183698E+18</v>
      </c>
      <c r="L9574" t="s">
        <v>26004</v>
      </c>
    </row>
    <row r="9575" spans="1:12" x14ac:dyDescent="0.2">
      <c r="A9575" s="1">
        <v>43804.947500000002</v>
      </c>
      <c r="B9575" t="s">
        <v>25865</v>
      </c>
      <c r="D9575">
        <v>0</v>
      </c>
      <c r="E9575">
        <v>0</v>
      </c>
      <c r="F9575">
        <v>1</v>
      </c>
      <c r="G9575" t="s">
        <v>26005</v>
      </c>
      <c r="K9575">
        <v>1.20272040604353E+18</v>
      </c>
      <c r="L9575" t="s">
        <v>26006</v>
      </c>
    </row>
    <row r="9576" spans="1:12" x14ac:dyDescent="0.2">
      <c r="A9576" s="1">
        <v>43804.947453703702</v>
      </c>
      <c r="B9576" t="s">
        <v>26007</v>
      </c>
      <c r="D9576">
        <v>0</v>
      </c>
      <c r="E9576">
        <v>0</v>
      </c>
      <c r="F9576">
        <v>1</v>
      </c>
      <c r="G9576" t="s">
        <v>26008</v>
      </c>
      <c r="K9576">
        <v>1.20272038695949E+18</v>
      </c>
      <c r="L9576" t="s">
        <v>26009</v>
      </c>
    </row>
    <row r="9577" spans="1:12" x14ac:dyDescent="0.2">
      <c r="A9577" s="1">
        <v>43804.947442129633</v>
      </c>
      <c r="B9577" t="s">
        <v>26010</v>
      </c>
      <c r="D9577">
        <v>2</v>
      </c>
      <c r="E9577">
        <v>0</v>
      </c>
      <c r="F9577">
        <v>1</v>
      </c>
      <c r="G9577" t="s">
        <v>26011</v>
      </c>
      <c r="K9577">
        <v>1.2027203813265001E+18</v>
      </c>
      <c r="L9577" t="s">
        <v>26012</v>
      </c>
    </row>
    <row r="9578" spans="1:12" x14ac:dyDescent="0.2">
      <c r="A9578" s="1">
        <v>43804.947442129633</v>
      </c>
      <c r="B9578" t="s">
        <v>25978</v>
      </c>
      <c r="D9578">
        <v>1</v>
      </c>
      <c r="E9578">
        <v>0</v>
      </c>
      <c r="F9578">
        <v>1</v>
      </c>
      <c r="G9578" t="s">
        <v>26013</v>
      </c>
      <c r="K9578">
        <v>1.2027203812426299E+18</v>
      </c>
      <c r="L9578" t="s">
        <v>26014</v>
      </c>
    </row>
    <row r="9579" spans="1:12" x14ac:dyDescent="0.2">
      <c r="A9579" s="1">
        <v>43804.947418981479</v>
      </c>
      <c r="B9579" t="s">
        <v>26015</v>
      </c>
      <c r="D9579">
        <v>0</v>
      </c>
      <c r="E9579">
        <v>0</v>
      </c>
      <c r="F9579">
        <v>0</v>
      </c>
      <c r="G9579" t="s">
        <v>26016</v>
      </c>
      <c r="K9579">
        <v>1.2027203732230999E+18</v>
      </c>
      <c r="L9579" t="s">
        <v>26017</v>
      </c>
    </row>
    <row r="9580" spans="1:12" x14ac:dyDescent="0.2">
      <c r="A9580" s="1">
        <v>43804.947164351855</v>
      </c>
      <c r="B9580" t="s">
        <v>26018</v>
      </c>
      <c r="D9580">
        <v>1</v>
      </c>
      <c r="E9580">
        <v>0</v>
      </c>
      <c r="F9580">
        <v>0</v>
      </c>
      <c r="G9580" t="s">
        <v>26019</v>
      </c>
      <c r="K9580">
        <v>1.20272028156497E+18</v>
      </c>
      <c r="L9580" t="s">
        <v>26020</v>
      </c>
    </row>
    <row r="9581" spans="1:12" x14ac:dyDescent="0.2">
      <c r="A9581" s="1">
        <v>43804.947129629632</v>
      </c>
      <c r="B9581" t="s">
        <v>20982</v>
      </c>
      <c r="C9581" t="s">
        <v>26021</v>
      </c>
      <c r="D9581">
        <v>0</v>
      </c>
      <c r="E9581">
        <v>0</v>
      </c>
      <c r="F9581">
        <v>0</v>
      </c>
      <c r="G9581" t="s">
        <v>26022</v>
      </c>
      <c r="K9581">
        <v>1.20272027017331E+18</v>
      </c>
      <c r="L9581" t="s">
        <v>26023</v>
      </c>
    </row>
    <row r="9582" spans="1:12" x14ac:dyDescent="0.2">
      <c r="A9582" s="1">
        <v>43804.947106481479</v>
      </c>
      <c r="B9582" t="s">
        <v>5335</v>
      </c>
      <c r="D9582">
        <v>0</v>
      </c>
      <c r="E9582">
        <v>0</v>
      </c>
      <c r="F9582">
        <v>0</v>
      </c>
      <c r="G9582" t="s">
        <v>26024</v>
      </c>
      <c r="K9582">
        <v>1.2027202601656801E+18</v>
      </c>
      <c r="L9582" t="s">
        <v>26025</v>
      </c>
    </row>
    <row r="9583" spans="1:12" x14ac:dyDescent="0.2">
      <c r="A9583" s="1">
        <v>43804.947094907409</v>
      </c>
      <c r="B9583" t="s">
        <v>26026</v>
      </c>
      <c r="D9583">
        <v>0</v>
      </c>
      <c r="E9583">
        <v>0</v>
      </c>
      <c r="F9583">
        <v>0</v>
      </c>
      <c r="G9583" t="s">
        <v>26027</v>
      </c>
      <c r="K9583">
        <v>1.20272025788814E+18</v>
      </c>
      <c r="L9583" t="s">
        <v>26028</v>
      </c>
    </row>
    <row r="9584" spans="1:12" x14ac:dyDescent="0.2">
      <c r="A9584" s="1">
        <v>43804.947083333333</v>
      </c>
      <c r="B9584" t="s">
        <v>26029</v>
      </c>
      <c r="D9584">
        <v>1</v>
      </c>
      <c r="E9584">
        <v>0</v>
      </c>
      <c r="F9584">
        <v>1</v>
      </c>
      <c r="G9584" t="s">
        <v>26030</v>
      </c>
      <c r="K9584">
        <v>1.2027202543649201E+18</v>
      </c>
      <c r="L9584" t="s">
        <v>26031</v>
      </c>
    </row>
    <row r="9585" spans="1:12" x14ac:dyDescent="0.2">
      <c r="A9585" s="1">
        <v>43804.946921296294</v>
      </c>
      <c r="B9585" t="s">
        <v>26032</v>
      </c>
      <c r="D9585">
        <v>0</v>
      </c>
      <c r="E9585">
        <v>0</v>
      </c>
      <c r="F9585">
        <v>0</v>
      </c>
      <c r="G9585" t="s">
        <v>26033</v>
      </c>
      <c r="K9585">
        <v>1.20272019518333E+18</v>
      </c>
      <c r="L9585" t="s">
        <v>26034</v>
      </c>
    </row>
    <row r="9586" spans="1:12" x14ac:dyDescent="0.2">
      <c r="A9586" s="1">
        <v>43804.946851851855</v>
      </c>
      <c r="B9586" t="s">
        <v>26035</v>
      </c>
      <c r="D9586">
        <v>0</v>
      </c>
      <c r="E9586">
        <v>0</v>
      </c>
      <c r="F9586">
        <v>0</v>
      </c>
      <c r="G9586" t="s">
        <v>26036</v>
      </c>
      <c r="K9586">
        <v>1.2027201700217201E+18</v>
      </c>
      <c r="L9586" t="s">
        <v>26037</v>
      </c>
    </row>
    <row r="9587" spans="1:12" x14ac:dyDescent="0.2">
      <c r="A9587" s="1">
        <v>43804.946782407409</v>
      </c>
      <c r="B9587" t="s">
        <v>26038</v>
      </c>
      <c r="D9587">
        <v>0</v>
      </c>
      <c r="E9587">
        <v>0</v>
      </c>
      <c r="F9587">
        <v>0</v>
      </c>
      <c r="G9587" t="s">
        <v>2407</v>
      </c>
      <c r="K9587">
        <v>1.2027201453591501E+18</v>
      </c>
      <c r="L9587" t="s">
        <v>26039</v>
      </c>
    </row>
    <row r="9588" spans="1:12" x14ac:dyDescent="0.2">
      <c r="A9588" s="1">
        <v>43804.946770833332</v>
      </c>
      <c r="B9588" t="s">
        <v>26040</v>
      </c>
      <c r="D9588">
        <v>0</v>
      </c>
      <c r="E9588">
        <v>0</v>
      </c>
      <c r="F9588">
        <v>1</v>
      </c>
      <c r="G9588" t="s">
        <v>26041</v>
      </c>
      <c r="K9588">
        <v>1.20272014168494E+18</v>
      </c>
      <c r="L9588" t="s">
        <v>26042</v>
      </c>
    </row>
    <row r="9589" spans="1:12" x14ac:dyDescent="0.2">
      <c r="A9589" s="1">
        <v>43804.946712962963</v>
      </c>
      <c r="B9589" t="s">
        <v>26043</v>
      </c>
      <c r="D9589">
        <v>0</v>
      </c>
      <c r="E9589">
        <v>0</v>
      </c>
      <c r="F9589">
        <v>0</v>
      </c>
      <c r="G9589" t="s">
        <v>26044</v>
      </c>
      <c r="K9589">
        <v>1.20272011797454E+18</v>
      </c>
      <c r="L9589" t="s">
        <v>26045</v>
      </c>
    </row>
    <row r="9590" spans="1:12" x14ac:dyDescent="0.2">
      <c r="A9590" s="1">
        <v>43804.946574074071</v>
      </c>
      <c r="B9590" t="s">
        <v>26046</v>
      </c>
      <c r="D9590">
        <v>0</v>
      </c>
      <c r="E9590">
        <v>0</v>
      </c>
      <c r="F9590">
        <v>2</v>
      </c>
      <c r="G9590" t="s">
        <v>26047</v>
      </c>
      <c r="K9590">
        <v>1.20272007041951E+18</v>
      </c>
      <c r="L9590" t="s">
        <v>26048</v>
      </c>
    </row>
    <row r="9591" spans="1:12" x14ac:dyDescent="0.2">
      <c r="A9591" s="1">
        <v>43804.946481481478</v>
      </c>
      <c r="B9591" t="s">
        <v>26049</v>
      </c>
      <c r="D9591">
        <v>0</v>
      </c>
      <c r="E9591">
        <v>0</v>
      </c>
      <c r="F9591">
        <v>5</v>
      </c>
      <c r="G9591" t="s">
        <v>26050</v>
      </c>
      <c r="K9591">
        <v>1.2027200350280599E+18</v>
      </c>
      <c r="L9591" t="s">
        <v>26051</v>
      </c>
    </row>
    <row r="9592" spans="1:12" x14ac:dyDescent="0.2">
      <c r="A9592" s="1">
        <v>43804.946481481478</v>
      </c>
      <c r="B9592" t="s">
        <v>26052</v>
      </c>
      <c r="D9592">
        <v>0</v>
      </c>
      <c r="E9592">
        <v>0</v>
      </c>
      <c r="F9592">
        <v>0</v>
      </c>
      <c r="G9592" t="s">
        <v>26053</v>
      </c>
      <c r="K9592">
        <v>1.2027200345247301E+18</v>
      </c>
      <c r="L9592" t="s">
        <v>26054</v>
      </c>
    </row>
    <row r="9593" spans="1:12" x14ac:dyDescent="0.2">
      <c r="A9593" s="1">
        <v>43804.946423611109</v>
      </c>
      <c r="B9593" t="s">
        <v>26055</v>
      </c>
      <c r="D9593">
        <v>0</v>
      </c>
      <c r="E9593">
        <v>1</v>
      </c>
      <c r="F9593">
        <v>2</v>
      </c>
      <c r="G9593" t="s">
        <v>26056</v>
      </c>
      <c r="K9593">
        <v>1.2027200142201001E+18</v>
      </c>
      <c r="L9593" t="s">
        <v>26057</v>
      </c>
    </row>
    <row r="9594" spans="1:12" x14ac:dyDescent="0.2">
      <c r="A9594" s="1">
        <v>43804.94636574074</v>
      </c>
      <c r="B9594" t="s">
        <v>26058</v>
      </c>
      <c r="D9594">
        <v>0</v>
      </c>
      <c r="E9594">
        <v>0</v>
      </c>
      <c r="F9594">
        <v>1</v>
      </c>
      <c r="G9594" t="s">
        <v>26059</v>
      </c>
      <c r="K9594">
        <v>1.2027199942426099E+18</v>
      </c>
      <c r="L9594" t="s">
        <v>26060</v>
      </c>
    </row>
    <row r="9595" spans="1:12" x14ac:dyDescent="0.2">
      <c r="A9595" s="1">
        <v>43804.946250000001</v>
      </c>
      <c r="B9595" t="s">
        <v>26061</v>
      </c>
      <c r="D9595">
        <v>0</v>
      </c>
      <c r="E9595">
        <v>1</v>
      </c>
      <c r="F9595">
        <v>1</v>
      </c>
      <c r="G9595" t="s">
        <v>26062</v>
      </c>
      <c r="K9595">
        <v>1.20271995311741E+18</v>
      </c>
      <c r="L9595" t="s">
        <v>26063</v>
      </c>
    </row>
    <row r="9596" spans="1:12" x14ac:dyDescent="0.2">
      <c r="A9596" s="1">
        <v>43804.946215277778</v>
      </c>
      <c r="B9596" t="s">
        <v>26064</v>
      </c>
      <c r="D9596">
        <v>4</v>
      </c>
      <c r="E9596">
        <v>0</v>
      </c>
      <c r="F9596">
        <v>2</v>
      </c>
      <c r="G9596" t="s">
        <v>26065</v>
      </c>
      <c r="K9596">
        <v>1.20271993781246E+18</v>
      </c>
      <c r="L9596" t="s">
        <v>26066</v>
      </c>
    </row>
    <row r="9597" spans="1:12" x14ac:dyDescent="0.2">
      <c r="A9597" s="1">
        <v>43804.946122685185</v>
      </c>
      <c r="B9597" t="s">
        <v>25969</v>
      </c>
      <c r="D9597">
        <v>5</v>
      </c>
      <c r="E9597">
        <v>0</v>
      </c>
      <c r="F9597">
        <v>1</v>
      </c>
      <c r="G9597" t="s">
        <v>26067</v>
      </c>
      <c r="K9597">
        <v>1.20271990561699E+18</v>
      </c>
      <c r="L9597" t="s">
        <v>26068</v>
      </c>
    </row>
    <row r="9598" spans="1:12" x14ac:dyDescent="0.2">
      <c r="A9598" s="1">
        <v>43804.94604166667</v>
      </c>
      <c r="B9598" t="s">
        <v>25410</v>
      </c>
      <c r="D9598">
        <v>0</v>
      </c>
      <c r="E9598">
        <v>0</v>
      </c>
      <c r="F9598">
        <v>0</v>
      </c>
      <c r="G9598" t="s">
        <v>26069</v>
      </c>
      <c r="K9598">
        <v>1.202719876584E+18</v>
      </c>
      <c r="L9598" t="s">
        <v>26070</v>
      </c>
    </row>
    <row r="9599" spans="1:12" x14ac:dyDescent="0.2">
      <c r="A9599" s="1">
        <v>43804.946018518516</v>
      </c>
      <c r="B9599" t="s">
        <v>25857</v>
      </c>
      <c r="D9599">
        <v>0</v>
      </c>
      <c r="E9599">
        <v>2</v>
      </c>
      <c r="F9599">
        <v>0</v>
      </c>
      <c r="G9599" t="s">
        <v>26071</v>
      </c>
      <c r="K9599">
        <v>1.2027198691808599E+18</v>
      </c>
      <c r="L9599" t="s">
        <v>26072</v>
      </c>
    </row>
    <row r="9600" spans="1:12" x14ac:dyDescent="0.2">
      <c r="A9600" s="1">
        <v>43804.946006944447</v>
      </c>
      <c r="B9600" t="s">
        <v>26073</v>
      </c>
      <c r="D9600">
        <v>0</v>
      </c>
      <c r="E9600">
        <v>0</v>
      </c>
      <c r="F9600">
        <v>0</v>
      </c>
      <c r="G9600" t="s">
        <v>26074</v>
      </c>
      <c r="K9600">
        <v>1.2027198640765399E+18</v>
      </c>
      <c r="L9600" t="s">
        <v>26075</v>
      </c>
    </row>
    <row r="9601" spans="1:12" x14ac:dyDescent="0.2">
      <c r="A9601" s="1">
        <v>43804.945856481485</v>
      </c>
      <c r="B9601" t="s">
        <v>26076</v>
      </c>
      <c r="D9601">
        <v>0</v>
      </c>
      <c r="E9601">
        <v>0</v>
      </c>
      <c r="F9601">
        <v>0</v>
      </c>
      <c r="G9601" t="s">
        <v>2407</v>
      </c>
      <c r="K9601">
        <v>1.20271980683695E+18</v>
      </c>
      <c r="L9601" t="s">
        <v>26077</v>
      </c>
    </row>
    <row r="9602" spans="1:12" x14ac:dyDescent="0.2">
      <c r="A9602" s="1">
        <v>43804.945844907408</v>
      </c>
      <c r="B9602" t="s">
        <v>26078</v>
      </c>
      <c r="D9602">
        <v>1</v>
      </c>
      <c r="E9602">
        <v>0</v>
      </c>
      <c r="F9602">
        <v>0</v>
      </c>
      <c r="G9602" t="s">
        <v>26079</v>
      </c>
      <c r="K9602">
        <v>1.2027198034730299E+18</v>
      </c>
      <c r="L9602" t="s">
        <v>26080</v>
      </c>
    </row>
    <row r="9603" spans="1:12" x14ac:dyDescent="0.2">
      <c r="A9603" s="1">
        <v>43804.945787037039</v>
      </c>
      <c r="B9603" t="s">
        <v>25419</v>
      </c>
      <c r="D9603">
        <v>24</v>
      </c>
      <c r="E9603">
        <v>6</v>
      </c>
      <c r="F9603">
        <v>20</v>
      </c>
      <c r="G9603" t="s">
        <v>26081</v>
      </c>
      <c r="K9603">
        <v>1.2027197821827699E+18</v>
      </c>
      <c r="L9603" t="s">
        <v>26082</v>
      </c>
    </row>
    <row r="9604" spans="1:12" x14ac:dyDescent="0.2">
      <c r="A9604" s="1">
        <v>43804.945451388892</v>
      </c>
      <c r="B9604" t="s">
        <v>13557</v>
      </c>
      <c r="D9604">
        <v>0</v>
      </c>
      <c r="E9604">
        <v>0</v>
      </c>
      <c r="F9604">
        <v>0</v>
      </c>
      <c r="G9604" t="s">
        <v>26083</v>
      </c>
      <c r="K9604">
        <v>1.2027196601536699E+18</v>
      </c>
      <c r="L9604" t="s">
        <v>26084</v>
      </c>
    </row>
    <row r="9605" spans="1:12" x14ac:dyDescent="0.2">
      <c r="A9605" s="1">
        <v>43804.9453587963</v>
      </c>
      <c r="B9605" t="s">
        <v>26085</v>
      </c>
      <c r="D9605">
        <v>0</v>
      </c>
      <c r="E9605">
        <v>5</v>
      </c>
      <c r="F9605">
        <v>3</v>
      </c>
      <c r="G9605" t="s">
        <v>24602</v>
      </c>
      <c r="K9605">
        <v>1.20271963007213E+18</v>
      </c>
      <c r="L9605" t="s">
        <v>26086</v>
      </c>
    </row>
    <row r="9606" spans="1:12" x14ac:dyDescent="0.2">
      <c r="A9606" s="1">
        <v>43804.945347222223</v>
      </c>
      <c r="B9606" t="s">
        <v>26087</v>
      </c>
      <c r="D9606">
        <v>0</v>
      </c>
      <c r="E9606">
        <v>0</v>
      </c>
      <c r="F9606">
        <v>1</v>
      </c>
      <c r="G9606" t="s">
        <v>26088</v>
      </c>
      <c r="K9606">
        <v>1.20271962275312E+18</v>
      </c>
      <c r="L9606" t="s">
        <v>26089</v>
      </c>
    </row>
    <row r="9607" spans="1:12" x14ac:dyDescent="0.2">
      <c r="A9607" s="1">
        <v>43804.945243055554</v>
      </c>
      <c r="B9607" t="s">
        <v>26090</v>
      </c>
      <c r="D9607">
        <v>0</v>
      </c>
      <c r="E9607">
        <v>0</v>
      </c>
      <c r="F9607">
        <v>0</v>
      </c>
      <c r="G9607" t="s">
        <v>26091</v>
      </c>
      <c r="K9607">
        <v>1.20271958648078E+18</v>
      </c>
      <c r="L9607" t="s">
        <v>26092</v>
      </c>
    </row>
    <row r="9608" spans="1:12" x14ac:dyDescent="0.2">
      <c r="A9608" s="1">
        <v>43804.945150462961</v>
      </c>
      <c r="B9608" t="s">
        <v>26093</v>
      </c>
      <c r="D9608">
        <v>0</v>
      </c>
      <c r="E9608">
        <v>1</v>
      </c>
      <c r="F9608">
        <v>1</v>
      </c>
      <c r="G9608" t="s">
        <v>26094</v>
      </c>
      <c r="K9608">
        <v>1.2027195543146501E+18</v>
      </c>
      <c r="L9608" t="s">
        <v>26095</v>
      </c>
    </row>
    <row r="9609" spans="1:12" x14ac:dyDescent="0.2">
      <c r="A9609" s="1">
        <v>43804.944988425923</v>
      </c>
      <c r="B9609" t="s">
        <v>17925</v>
      </c>
      <c r="D9609">
        <v>2</v>
      </c>
      <c r="E9609">
        <v>9</v>
      </c>
      <c r="F9609">
        <v>13</v>
      </c>
      <c r="G9609" t="s">
        <v>26096</v>
      </c>
      <c r="I9609" t="e">
        <f>Saudi_Aramco</f>
        <v>#NAME?</v>
      </c>
      <c r="K9609">
        <v>1.2027194943234701E+18</v>
      </c>
      <c r="L9609" t="s">
        <v>26097</v>
      </c>
    </row>
    <row r="9610" spans="1:12" x14ac:dyDescent="0.2">
      <c r="A9610" s="1">
        <v>43804.944953703707</v>
      </c>
      <c r="B9610" t="s">
        <v>26098</v>
      </c>
      <c r="D9610">
        <v>0</v>
      </c>
      <c r="E9610">
        <v>19</v>
      </c>
      <c r="F9610">
        <v>1</v>
      </c>
      <c r="G9610" t="s">
        <v>26099</v>
      </c>
      <c r="K9610">
        <v>1.2027194816231199E+18</v>
      </c>
      <c r="L9610" t="s">
        <v>26100</v>
      </c>
    </row>
    <row r="9611" spans="1:12" x14ac:dyDescent="0.2">
      <c r="A9611" s="1">
        <v>43804.944872685184</v>
      </c>
      <c r="B9611" t="s">
        <v>26101</v>
      </c>
      <c r="D9611">
        <v>1</v>
      </c>
      <c r="E9611">
        <v>0</v>
      </c>
      <c r="F9611">
        <v>0</v>
      </c>
      <c r="G9611" t="s">
        <v>26102</v>
      </c>
      <c r="K9611">
        <v>1.2027194502539699E+18</v>
      </c>
      <c r="L9611" t="s">
        <v>26103</v>
      </c>
    </row>
    <row r="9612" spans="1:12" x14ac:dyDescent="0.2">
      <c r="A9612" s="1">
        <v>43804.944537037038</v>
      </c>
      <c r="B9612" t="s">
        <v>26104</v>
      </c>
      <c r="D9612">
        <v>2</v>
      </c>
      <c r="E9612">
        <v>0</v>
      </c>
      <c r="F9612">
        <v>1</v>
      </c>
      <c r="G9612" t="s">
        <v>26105</v>
      </c>
      <c r="K9612">
        <v>1.2027193295754199E+18</v>
      </c>
      <c r="L9612" t="s">
        <v>26106</v>
      </c>
    </row>
    <row r="9613" spans="1:12" x14ac:dyDescent="0.2">
      <c r="A9613" s="1">
        <v>43804.944467592592</v>
      </c>
      <c r="B9613" t="s">
        <v>26107</v>
      </c>
      <c r="D9613">
        <v>1</v>
      </c>
      <c r="E9613">
        <v>1</v>
      </c>
      <c r="F9613">
        <v>15</v>
      </c>
      <c r="G9613" t="s">
        <v>26108</v>
      </c>
      <c r="K9613">
        <v>1.2027193033819899E+18</v>
      </c>
      <c r="L9613" t="s">
        <v>26109</v>
      </c>
    </row>
    <row r="9614" spans="1:12" x14ac:dyDescent="0.2">
      <c r="A9614" s="1">
        <v>43804.94431712963</v>
      </c>
      <c r="B9614" t="s">
        <v>8194</v>
      </c>
      <c r="D9614">
        <v>0</v>
      </c>
      <c r="E9614">
        <v>2</v>
      </c>
      <c r="F9614">
        <v>1</v>
      </c>
      <c r="G9614" t="s">
        <v>26110</v>
      </c>
      <c r="K9614">
        <v>1.2027192501898601E+18</v>
      </c>
      <c r="L9614" t="s">
        <v>26111</v>
      </c>
    </row>
    <row r="9615" spans="1:12" x14ac:dyDescent="0.2">
      <c r="A9615" s="1">
        <v>43804.94425925926</v>
      </c>
      <c r="B9615" t="s">
        <v>26112</v>
      </c>
      <c r="D9615">
        <v>0</v>
      </c>
      <c r="E9615">
        <v>0</v>
      </c>
      <c r="F9615">
        <v>0</v>
      </c>
      <c r="G9615" t="s">
        <v>26113</v>
      </c>
      <c r="K9615">
        <v>1.2027192292141199E+18</v>
      </c>
      <c r="L9615" t="s">
        <v>26114</v>
      </c>
    </row>
    <row r="9616" spans="1:12" x14ac:dyDescent="0.2">
      <c r="A9616" s="1">
        <v>43804.944108796299</v>
      </c>
      <c r="B9616" t="s">
        <v>26115</v>
      </c>
      <c r="D9616">
        <v>0</v>
      </c>
      <c r="E9616">
        <v>0</v>
      </c>
      <c r="F9616">
        <v>0</v>
      </c>
      <c r="G9616" t="s">
        <v>26116</v>
      </c>
      <c r="K9616">
        <v>1.2027191746839601E+18</v>
      </c>
      <c r="L9616" t="s">
        <v>26117</v>
      </c>
    </row>
    <row r="9617" spans="1:12" x14ac:dyDescent="0.2">
      <c r="A9617" s="1">
        <v>43804.944097222222</v>
      </c>
      <c r="B9617" t="s">
        <v>26118</v>
      </c>
      <c r="D9617">
        <v>0</v>
      </c>
      <c r="E9617">
        <v>0</v>
      </c>
      <c r="F9617">
        <v>0</v>
      </c>
      <c r="G9617" t="s">
        <v>2407</v>
      </c>
      <c r="K9617">
        <v>1.2027191731530801E+18</v>
      </c>
      <c r="L9617" t="s">
        <v>26119</v>
      </c>
    </row>
    <row r="9618" spans="1:12" x14ac:dyDescent="0.2">
      <c r="A9618" s="1">
        <v>43804.944004629629</v>
      </c>
      <c r="B9618" t="s">
        <v>26120</v>
      </c>
      <c r="D9618">
        <v>0</v>
      </c>
      <c r="E9618">
        <v>0</v>
      </c>
      <c r="F9618">
        <v>0</v>
      </c>
      <c r="G9618" t="s">
        <v>26121</v>
      </c>
      <c r="K9618">
        <v>1.20271913899043E+18</v>
      </c>
      <c r="L9618" t="s">
        <v>26122</v>
      </c>
    </row>
    <row r="9619" spans="1:12" x14ac:dyDescent="0.2">
      <c r="A9619" s="1">
        <v>43804.94390046296</v>
      </c>
      <c r="B9619" t="s">
        <v>26123</v>
      </c>
      <c r="D9619">
        <v>6</v>
      </c>
      <c r="E9619">
        <v>2</v>
      </c>
      <c r="F9619">
        <v>23</v>
      </c>
      <c r="G9619" t="s">
        <v>26124</v>
      </c>
      <c r="K9619">
        <v>1.2027190993333299E+18</v>
      </c>
      <c r="L9619" t="s">
        <v>26125</v>
      </c>
    </row>
    <row r="9620" spans="1:12" x14ac:dyDescent="0.2">
      <c r="A9620" s="1">
        <v>43804.943796296298</v>
      </c>
      <c r="B9620" t="s">
        <v>14116</v>
      </c>
      <c r="D9620">
        <v>0</v>
      </c>
      <c r="E9620">
        <v>0</v>
      </c>
      <c r="F9620">
        <v>0</v>
      </c>
      <c r="G9620" t="s">
        <v>26126</v>
      </c>
      <c r="K9620">
        <v>1.20271906369009E+18</v>
      </c>
      <c r="L9620" t="s">
        <v>26127</v>
      </c>
    </row>
    <row r="9621" spans="1:12" x14ac:dyDescent="0.2">
      <c r="A9621" s="1">
        <v>43804.943784722222</v>
      </c>
      <c r="B9621" t="s">
        <v>26128</v>
      </c>
      <c r="D9621">
        <v>1</v>
      </c>
      <c r="E9621">
        <v>0</v>
      </c>
      <c r="F9621">
        <v>1</v>
      </c>
      <c r="G9621" t="s">
        <v>26129</v>
      </c>
      <c r="K9621">
        <v>1.2027190566227E+18</v>
      </c>
      <c r="L9621" t="s">
        <v>26130</v>
      </c>
    </row>
    <row r="9622" spans="1:12" x14ac:dyDescent="0.2">
      <c r="A9622" s="1">
        <v>43804.943715277775</v>
      </c>
      <c r="B9622" t="s">
        <v>26131</v>
      </c>
      <c r="D9622">
        <v>0</v>
      </c>
      <c r="E9622">
        <v>0</v>
      </c>
      <c r="F9622">
        <v>1</v>
      </c>
      <c r="G9622" t="s">
        <v>26132</v>
      </c>
      <c r="K9622">
        <v>1.20271903189726E+18</v>
      </c>
      <c r="L9622" t="s">
        <v>26133</v>
      </c>
    </row>
    <row r="9623" spans="1:12" x14ac:dyDescent="0.2">
      <c r="A9623" s="1">
        <v>43804.943645833337</v>
      </c>
      <c r="B9623" t="s">
        <v>26134</v>
      </c>
      <c r="D9623">
        <v>1</v>
      </c>
      <c r="E9623">
        <v>0</v>
      </c>
      <c r="F9623">
        <v>0</v>
      </c>
      <c r="G9623" t="s">
        <v>26135</v>
      </c>
      <c r="K9623">
        <v>1.20271900572066E+18</v>
      </c>
      <c r="L9623" t="s">
        <v>26136</v>
      </c>
    </row>
    <row r="9624" spans="1:12" x14ac:dyDescent="0.2">
      <c r="A9624" s="1">
        <v>43804.943460648145</v>
      </c>
      <c r="B9624" t="s">
        <v>26137</v>
      </c>
      <c r="D9624">
        <v>2</v>
      </c>
      <c r="E9624">
        <v>0</v>
      </c>
      <c r="F9624">
        <v>0</v>
      </c>
      <c r="G9624" t="s">
        <v>26138</v>
      </c>
      <c r="K9624">
        <v>1.2027189421894899E+18</v>
      </c>
      <c r="L9624" t="s">
        <v>26139</v>
      </c>
    </row>
    <row r="9625" spans="1:12" x14ac:dyDescent="0.2">
      <c r="A9625" s="1">
        <v>43804.943437499998</v>
      </c>
      <c r="B9625" t="s">
        <v>26140</v>
      </c>
      <c r="D9625">
        <v>0</v>
      </c>
      <c r="E9625">
        <v>0</v>
      </c>
      <c r="F9625">
        <v>0</v>
      </c>
      <c r="G9625" t="s">
        <v>26141</v>
      </c>
      <c r="K9625">
        <v>1.20271893271875E+18</v>
      </c>
      <c r="L9625" t="s">
        <v>26142</v>
      </c>
    </row>
    <row r="9626" spans="1:12" x14ac:dyDescent="0.2">
      <c r="A9626" s="1">
        <v>43804.943368055552</v>
      </c>
      <c r="B9626" t="s">
        <v>26143</v>
      </c>
      <c r="D9626">
        <v>0</v>
      </c>
      <c r="E9626">
        <v>0</v>
      </c>
      <c r="F9626">
        <v>0</v>
      </c>
      <c r="G9626" t="s">
        <v>2407</v>
      </c>
      <c r="K9626">
        <v>1.2027189089160801E+18</v>
      </c>
      <c r="L9626" t="s">
        <v>26144</v>
      </c>
    </row>
    <row r="9627" spans="1:12" x14ac:dyDescent="0.2">
      <c r="A9627" s="1">
        <v>43804.94326388889</v>
      </c>
      <c r="B9627" t="s">
        <v>25555</v>
      </c>
      <c r="D9627">
        <v>3</v>
      </c>
      <c r="E9627">
        <v>0</v>
      </c>
      <c r="F9627">
        <v>2</v>
      </c>
      <c r="G9627" t="s">
        <v>26145</v>
      </c>
      <c r="K9627">
        <v>1.20271886813491E+18</v>
      </c>
      <c r="L9627" t="s">
        <v>26146</v>
      </c>
    </row>
    <row r="9628" spans="1:12" x14ac:dyDescent="0.2">
      <c r="A9628" s="1">
        <v>43804.943240740744</v>
      </c>
      <c r="B9628" t="s">
        <v>7111</v>
      </c>
      <c r="D9628">
        <v>0</v>
      </c>
      <c r="E9628">
        <v>0</v>
      </c>
      <c r="F9628">
        <v>0</v>
      </c>
      <c r="G9628" t="s">
        <v>26147</v>
      </c>
      <c r="K9628">
        <v>1.20271885908781E+18</v>
      </c>
      <c r="L9628" t="s">
        <v>26148</v>
      </c>
    </row>
    <row r="9629" spans="1:12" x14ac:dyDescent="0.2">
      <c r="A9629" s="1">
        <v>43804.943182870367</v>
      </c>
      <c r="B9629" t="s">
        <v>26149</v>
      </c>
      <c r="D9629">
        <v>0</v>
      </c>
      <c r="E9629">
        <v>0</v>
      </c>
      <c r="F9629">
        <v>0</v>
      </c>
      <c r="G9629" t="s">
        <v>25438</v>
      </c>
      <c r="K9629">
        <v>1.2027188396388301E+18</v>
      </c>
      <c r="L9629" t="s">
        <v>26150</v>
      </c>
    </row>
    <row r="9630" spans="1:12" x14ac:dyDescent="0.2">
      <c r="A9630" s="1">
        <v>43804.943009259259</v>
      </c>
      <c r="B9630" t="s">
        <v>25931</v>
      </c>
      <c r="D9630">
        <v>7</v>
      </c>
      <c r="E9630">
        <v>0</v>
      </c>
      <c r="F9630">
        <v>4</v>
      </c>
      <c r="G9630" t="s">
        <v>26151</v>
      </c>
      <c r="K9630">
        <v>1.2027187750381499E+18</v>
      </c>
      <c r="L9630" t="s">
        <v>26152</v>
      </c>
    </row>
    <row r="9631" spans="1:12" x14ac:dyDescent="0.2">
      <c r="A9631" s="1">
        <v>43804.942916666667</v>
      </c>
      <c r="B9631" t="s">
        <v>26153</v>
      </c>
      <c r="D9631">
        <v>2</v>
      </c>
      <c r="E9631">
        <v>0</v>
      </c>
      <c r="F9631">
        <v>0</v>
      </c>
      <c r="G9631" t="s">
        <v>26154</v>
      </c>
      <c r="K9631">
        <v>1.20271874454976E+18</v>
      </c>
      <c r="L9631" t="s">
        <v>26155</v>
      </c>
    </row>
    <row r="9632" spans="1:12" x14ac:dyDescent="0.2">
      <c r="A9632" s="1">
        <v>43804.942835648151</v>
      </c>
      <c r="B9632" t="s">
        <v>26156</v>
      </c>
      <c r="D9632">
        <v>0</v>
      </c>
      <c r="E9632">
        <v>0</v>
      </c>
      <c r="F9632">
        <v>1</v>
      </c>
      <c r="G9632" t="s">
        <v>26157</v>
      </c>
      <c r="K9632">
        <v>1.2027187120732401E+18</v>
      </c>
      <c r="L9632" t="s">
        <v>26158</v>
      </c>
    </row>
    <row r="9633" spans="1:12" x14ac:dyDescent="0.2">
      <c r="A9633" s="1">
        <v>43804.942604166667</v>
      </c>
      <c r="B9633" t="s">
        <v>7866</v>
      </c>
      <c r="D9633">
        <v>1</v>
      </c>
      <c r="E9633">
        <v>2</v>
      </c>
      <c r="F9633">
        <v>1</v>
      </c>
      <c r="G9633" t="s">
        <v>26159</v>
      </c>
      <c r="K9633">
        <v>1.20271862909309E+18</v>
      </c>
      <c r="L9633" t="s">
        <v>26160</v>
      </c>
    </row>
    <row r="9634" spans="1:12" x14ac:dyDescent="0.2">
      <c r="A9634" s="1">
        <v>43804.942453703705</v>
      </c>
      <c r="B9634" t="s">
        <v>26161</v>
      </c>
      <c r="C9634" t="s">
        <v>721</v>
      </c>
      <c r="D9634">
        <v>0</v>
      </c>
      <c r="E9634">
        <v>0</v>
      </c>
      <c r="F9634">
        <v>0</v>
      </c>
      <c r="G9634" t="s">
        <v>26162</v>
      </c>
      <c r="K9634">
        <v>1.20271857603933E+18</v>
      </c>
      <c r="L9634" t="s">
        <v>26163</v>
      </c>
    </row>
    <row r="9635" spans="1:12" x14ac:dyDescent="0.2">
      <c r="A9635" s="1">
        <v>43804.942395833335</v>
      </c>
      <c r="B9635" t="s">
        <v>26164</v>
      </c>
      <c r="D9635">
        <v>0</v>
      </c>
      <c r="E9635">
        <v>0</v>
      </c>
      <c r="F9635">
        <v>0</v>
      </c>
      <c r="G9635" t="s">
        <v>2407</v>
      </c>
      <c r="K9635">
        <v>1.20271855559629E+18</v>
      </c>
      <c r="L9635" t="s">
        <v>26165</v>
      </c>
    </row>
    <row r="9636" spans="1:12" x14ac:dyDescent="0.2">
      <c r="A9636" s="1">
        <v>43804.942256944443</v>
      </c>
      <c r="B9636" t="s">
        <v>26166</v>
      </c>
      <c r="D9636">
        <v>0</v>
      </c>
      <c r="E9636">
        <v>0</v>
      </c>
      <c r="F9636">
        <v>0</v>
      </c>
      <c r="G9636" t="s">
        <v>26167</v>
      </c>
      <c r="K9636">
        <v>1.2027185046354199E+18</v>
      </c>
      <c r="L9636" t="s">
        <v>26168</v>
      </c>
    </row>
    <row r="9637" spans="1:12" x14ac:dyDescent="0.2">
      <c r="A9637" s="1">
        <v>43804.941817129627</v>
      </c>
      <c r="B9637" t="s">
        <v>26169</v>
      </c>
      <c r="D9637">
        <v>0</v>
      </c>
      <c r="E9637">
        <v>0</v>
      </c>
      <c r="F9637">
        <v>1</v>
      </c>
      <c r="G9637" t="s">
        <v>26170</v>
      </c>
      <c r="K9637">
        <v>1.2027183441573E+18</v>
      </c>
      <c r="L9637" t="s">
        <v>26171</v>
      </c>
    </row>
    <row r="9638" spans="1:12" x14ac:dyDescent="0.2">
      <c r="A9638" s="1">
        <v>43804.941574074073</v>
      </c>
      <c r="B9638" t="s">
        <v>25249</v>
      </c>
      <c r="D9638">
        <v>4</v>
      </c>
      <c r="E9638">
        <v>0</v>
      </c>
      <c r="F9638">
        <v>0</v>
      </c>
      <c r="G9638" t="s">
        <v>26172</v>
      </c>
      <c r="K9638">
        <v>1.2027182571128901E+18</v>
      </c>
      <c r="L9638" t="s">
        <v>26173</v>
      </c>
    </row>
    <row r="9639" spans="1:12" x14ac:dyDescent="0.2">
      <c r="A9639" s="1">
        <v>43804.941493055558</v>
      </c>
      <c r="B9639" t="s">
        <v>20956</v>
      </c>
      <c r="D9639">
        <v>1</v>
      </c>
      <c r="E9639">
        <v>0</v>
      </c>
      <c r="F9639">
        <v>0</v>
      </c>
      <c r="G9639" t="s">
        <v>2407</v>
      </c>
      <c r="K9639">
        <v>1.2027182282351201E+18</v>
      </c>
      <c r="L9639" t="s">
        <v>26174</v>
      </c>
    </row>
    <row r="9640" spans="1:12" x14ac:dyDescent="0.2">
      <c r="A9640" s="1">
        <v>43804.941423611112</v>
      </c>
      <c r="B9640" t="s">
        <v>26175</v>
      </c>
      <c r="D9640">
        <v>0</v>
      </c>
      <c r="E9640">
        <v>0</v>
      </c>
      <c r="F9640">
        <v>1</v>
      </c>
      <c r="G9640" t="s">
        <v>26176</v>
      </c>
      <c r="K9640">
        <v>1.2027182039038999E+18</v>
      </c>
      <c r="L9640" t="s">
        <v>26177</v>
      </c>
    </row>
    <row r="9641" spans="1:12" x14ac:dyDescent="0.2">
      <c r="A9641" s="1">
        <v>43804.941365740742</v>
      </c>
      <c r="B9641" t="s">
        <v>25641</v>
      </c>
      <c r="D9641">
        <v>0</v>
      </c>
      <c r="E9641">
        <v>3</v>
      </c>
      <c r="F9641">
        <v>2</v>
      </c>
      <c r="G9641" t="s">
        <v>26178</v>
      </c>
      <c r="K9641">
        <v>1.20271818104083E+18</v>
      </c>
      <c r="L9641" t="s">
        <v>26179</v>
      </c>
    </row>
    <row r="9642" spans="1:12" x14ac:dyDescent="0.2">
      <c r="A9642" s="1">
        <v>43804.941354166665</v>
      </c>
      <c r="B9642" t="s">
        <v>26180</v>
      </c>
      <c r="D9642">
        <v>6</v>
      </c>
      <c r="E9642">
        <v>1</v>
      </c>
      <c r="F9642">
        <v>1</v>
      </c>
      <c r="G9642" t="s">
        <v>26181</v>
      </c>
      <c r="K9642">
        <v>1.20271817878003E+18</v>
      </c>
      <c r="L9642" t="s">
        <v>26182</v>
      </c>
    </row>
    <row r="9643" spans="1:12" x14ac:dyDescent="0.2">
      <c r="A9643" s="1">
        <v>43804.941331018519</v>
      </c>
      <c r="B9643" t="s">
        <v>26183</v>
      </c>
      <c r="D9643">
        <v>0</v>
      </c>
      <c r="E9643">
        <v>0</v>
      </c>
      <c r="F9643">
        <v>0</v>
      </c>
      <c r="G9643" t="s">
        <v>26184</v>
      </c>
      <c r="K9643">
        <v>1.2027181691709199E+18</v>
      </c>
      <c r="L9643" t="s">
        <v>26185</v>
      </c>
    </row>
    <row r="9644" spans="1:12" x14ac:dyDescent="0.2">
      <c r="A9644" s="1">
        <v>43804.941180555557</v>
      </c>
      <c r="B9644" t="s">
        <v>26186</v>
      </c>
      <c r="D9644">
        <v>0</v>
      </c>
      <c r="E9644">
        <v>1</v>
      </c>
      <c r="F9644">
        <v>0</v>
      </c>
      <c r="G9644" t="s">
        <v>26187</v>
      </c>
      <c r="K9644">
        <v>1.20271811498466E+18</v>
      </c>
      <c r="L9644" t="s">
        <v>26188</v>
      </c>
    </row>
    <row r="9645" spans="1:12" x14ac:dyDescent="0.2">
      <c r="A9645" s="1">
        <v>43804.94091435185</v>
      </c>
      <c r="B9645" t="s">
        <v>23418</v>
      </c>
      <c r="D9645">
        <v>0</v>
      </c>
      <c r="E9645">
        <v>0</v>
      </c>
      <c r="F9645">
        <v>0</v>
      </c>
      <c r="G9645" t="s">
        <v>21239</v>
      </c>
      <c r="I9645" t="e">
        <f>NabdApp</f>
        <v>#NAME?</v>
      </c>
      <c r="K9645">
        <v>1.2027180191029399E+18</v>
      </c>
      <c r="L9645" t="s">
        <v>26189</v>
      </c>
    </row>
    <row r="9646" spans="1:12" x14ac:dyDescent="0.2">
      <c r="A9646" s="1">
        <v>43804.94091435185</v>
      </c>
      <c r="B9646" t="s">
        <v>26190</v>
      </c>
      <c r="C9646" t="s">
        <v>26191</v>
      </c>
      <c r="D9646">
        <v>1</v>
      </c>
      <c r="E9646">
        <v>0</v>
      </c>
      <c r="F9646">
        <v>0</v>
      </c>
      <c r="G9646" t="s">
        <v>26192</v>
      </c>
      <c r="K9646">
        <v>1.2027180186331899E+18</v>
      </c>
      <c r="L9646" t="s">
        <v>26193</v>
      </c>
    </row>
    <row r="9647" spans="1:12" x14ac:dyDescent="0.2">
      <c r="A9647" s="1">
        <v>43804.94090277778</v>
      </c>
      <c r="B9647" t="s">
        <v>26194</v>
      </c>
      <c r="D9647">
        <v>1</v>
      </c>
      <c r="E9647">
        <v>0</v>
      </c>
      <c r="F9647">
        <v>0</v>
      </c>
      <c r="G9647" t="s">
        <v>26195</v>
      </c>
      <c r="K9647">
        <v>1.2027180138306401E+18</v>
      </c>
      <c r="L9647" t="s">
        <v>26196</v>
      </c>
    </row>
    <row r="9648" spans="1:12" x14ac:dyDescent="0.2">
      <c r="A9648" s="1">
        <v>43804.940868055557</v>
      </c>
      <c r="B9648" t="s">
        <v>26197</v>
      </c>
      <c r="D9648">
        <v>0</v>
      </c>
      <c r="E9648">
        <v>3</v>
      </c>
      <c r="F9648">
        <v>2</v>
      </c>
      <c r="G9648" t="s">
        <v>26198</v>
      </c>
      <c r="K9648">
        <v>1.20271799920929E+18</v>
      </c>
      <c r="L9648" t="s">
        <v>26199</v>
      </c>
    </row>
    <row r="9649" spans="1:12" x14ac:dyDescent="0.2">
      <c r="A9649" s="1">
        <v>43804.940787037034</v>
      </c>
      <c r="B9649" t="s">
        <v>26200</v>
      </c>
      <c r="D9649">
        <v>3</v>
      </c>
      <c r="E9649">
        <v>0</v>
      </c>
      <c r="F9649">
        <v>0</v>
      </c>
      <c r="G9649" t="s">
        <v>26201</v>
      </c>
      <c r="K9649">
        <v>1.2027179731543401E+18</v>
      </c>
      <c r="L9649" t="s">
        <v>26202</v>
      </c>
    </row>
    <row r="9650" spans="1:12" x14ac:dyDescent="0.2">
      <c r="A9650" s="1">
        <v>43804.940787037034</v>
      </c>
      <c r="B9650" t="s">
        <v>26203</v>
      </c>
      <c r="D9650">
        <v>0</v>
      </c>
      <c r="E9650">
        <v>0</v>
      </c>
      <c r="F9650">
        <v>0</v>
      </c>
      <c r="G9650" t="s">
        <v>26204</v>
      </c>
      <c r="K9650">
        <v>1.2027179701847099E+18</v>
      </c>
      <c r="L9650" t="s">
        <v>26205</v>
      </c>
    </row>
    <row r="9651" spans="1:12" x14ac:dyDescent="0.2">
      <c r="A9651" s="1">
        <v>43804.940729166665</v>
      </c>
      <c r="B9651" t="s">
        <v>26206</v>
      </c>
      <c r="D9651">
        <v>2</v>
      </c>
      <c r="E9651">
        <v>0</v>
      </c>
      <c r="F9651">
        <v>0</v>
      </c>
      <c r="G9651" t="s">
        <v>26207</v>
      </c>
      <c r="K9651">
        <v>1.2027179492509901E+18</v>
      </c>
      <c r="L9651" t="s">
        <v>26208</v>
      </c>
    </row>
    <row r="9652" spans="1:12" x14ac:dyDescent="0.2">
      <c r="A9652" s="1">
        <v>43804.940532407411</v>
      </c>
      <c r="B9652" t="s">
        <v>1572</v>
      </c>
      <c r="D9652">
        <v>0</v>
      </c>
      <c r="E9652">
        <v>9</v>
      </c>
      <c r="F9652">
        <v>14</v>
      </c>
      <c r="G9652" t="s">
        <v>26209</v>
      </c>
      <c r="K9652">
        <v>1.2027178790509299E+18</v>
      </c>
      <c r="L9652" t="s">
        <v>26210</v>
      </c>
    </row>
    <row r="9653" spans="1:12" x14ac:dyDescent="0.2">
      <c r="A9653" s="1">
        <v>43804.940243055556</v>
      </c>
      <c r="B9653" t="s">
        <v>26211</v>
      </c>
      <c r="D9653">
        <v>0</v>
      </c>
      <c r="E9653">
        <v>0</v>
      </c>
      <c r="F9653">
        <v>0</v>
      </c>
      <c r="G9653" t="s">
        <v>2407</v>
      </c>
      <c r="K9653">
        <v>1.2027177763742999E+18</v>
      </c>
      <c r="L9653" t="s">
        <v>26212</v>
      </c>
    </row>
    <row r="9654" spans="1:12" x14ac:dyDescent="0.2">
      <c r="A9654" s="1">
        <v>43804.940243055556</v>
      </c>
      <c r="B9654" t="s">
        <v>26213</v>
      </c>
      <c r="D9654">
        <v>2</v>
      </c>
      <c r="E9654">
        <v>9</v>
      </c>
      <c r="F9654">
        <v>12</v>
      </c>
      <c r="G9654" t="s">
        <v>26214</v>
      </c>
      <c r="K9654">
        <v>1.2027177752712499E+18</v>
      </c>
      <c r="L9654" t="s">
        <v>26215</v>
      </c>
    </row>
    <row r="9655" spans="1:12" x14ac:dyDescent="0.2">
      <c r="A9655" s="1">
        <v>43804.940127314818</v>
      </c>
      <c r="B9655" t="s">
        <v>26216</v>
      </c>
      <c r="D9655">
        <v>3</v>
      </c>
      <c r="E9655">
        <v>6</v>
      </c>
      <c r="F9655">
        <v>7</v>
      </c>
      <c r="G9655" t="s">
        <v>26217</v>
      </c>
      <c r="K9655">
        <v>1.2027177306396201E+18</v>
      </c>
      <c r="L9655" t="s">
        <v>26218</v>
      </c>
    </row>
    <row r="9656" spans="1:12" x14ac:dyDescent="0.2">
      <c r="A9656" s="1">
        <v>43804.939884259256</v>
      </c>
      <c r="B9656" t="s">
        <v>26219</v>
      </c>
      <c r="D9656">
        <v>0</v>
      </c>
      <c r="E9656">
        <v>0</v>
      </c>
      <c r="F9656">
        <v>1</v>
      </c>
      <c r="G9656" t="s">
        <v>26220</v>
      </c>
      <c r="K9656">
        <v>1.20271764246702E+18</v>
      </c>
      <c r="L9656" t="s">
        <v>26221</v>
      </c>
    </row>
    <row r="9657" spans="1:12" x14ac:dyDescent="0.2">
      <c r="A9657" s="1">
        <v>43804.939849537041</v>
      </c>
      <c r="B9657" t="s">
        <v>26222</v>
      </c>
      <c r="D9657">
        <v>0</v>
      </c>
      <c r="E9657">
        <v>0</v>
      </c>
      <c r="F9657">
        <v>0</v>
      </c>
      <c r="G9657" t="s">
        <v>26223</v>
      </c>
      <c r="K9657">
        <v>1.2027176325684101E+18</v>
      </c>
      <c r="L9657" t="s">
        <v>26224</v>
      </c>
    </row>
    <row r="9658" spans="1:12" x14ac:dyDescent="0.2">
      <c r="A9658" s="1">
        <v>43804.939826388887</v>
      </c>
      <c r="B9658" t="s">
        <v>26120</v>
      </c>
      <c r="D9658">
        <v>0</v>
      </c>
      <c r="E9658">
        <v>0</v>
      </c>
      <c r="F9658">
        <v>0</v>
      </c>
      <c r="G9658" t="s">
        <v>26225</v>
      </c>
      <c r="K9658">
        <v>1.20271762352129E+18</v>
      </c>
      <c r="L9658" t="s">
        <v>26226</v>
      </c>
    </row>
    <row r="9659" spans="1:12" x14ac:dyDescent="0.2">
      <c r="A9659" s="1">
        <v>43804.93954861111</v>
      </c>
      <c r="B9659" t="s">
        <v>26227</v>
      </c>
      <c r="D9659">
        <v>0</v>
      </c>
      <c r="E9659">
        <v>0</v>
      </c>
      <c r="F9659">
        <v>0</v>
      </c>
      <c r="G9659" t="s">
        <v>26228</v>
      </c>
      <c r="K9659">
        <v>1.20271752091183E+18</v>
      </c>
      <c r="L9659" t="s">
        <v>26229</v>
      </c>
    </row>
    <row r="9660" spans="1:12" x14ac:dyDescent="0.2">
      <c r="A9660" s="1">
        <v>43804.939189814817</v>
      </c>
      <c r="B9660" t="s">
        <v>26230</v>
      </c>
      <c r="D9660">
        <v>0</v>
      </c>
      <c r="E9660">
        <v>0</v>
      </c>
      <c r="F9660">
        <v>0</v>
      </c>
      <c r="G9660" t="s">
        <v>26231</v>
      </c>
      <c r="K9660">
        <v>1.2027173911190899E+18</v>
      </c>
      <c r="L9660" t="s">
        <v>26232</v>
      </c>
    </row>
    <row r="9661" spans="1:12" x14ac:dyDescent="0.2">
      <c r="A9661" s="1">
        <v>43804.939143518517</v>
      </c>
      <c r="B9661" t="s">
        <v>26233</v>
      </c>
      <c r="D9661">
        <v>0</v>
      </c>
      <c r="E9661">
        <v>1</v>
      </c>
      <c r="F9661">
        <v>1</v>
      </c>
      <c r="G9661" t="s">
        <v>26234</v>
      </c>
      <c r="K9661">
        <v>1.2027173770597901E+18</v>
      </c>
      <c r="L9661" t="s">
        <v>26235</v>
      </c>
    </row>
    <row r="9662" spans="1:12" x14ac:dyDescent="0.2">
      <c r="A9662" s="1">
        <v>43804.939143518517</v>
      </c>
      <c r="B9662" t="s">
        <v>26120</v>
      </c>
      <c r="D9662">
        <v>0</v>
      </c>
      <c r="E9662">
        <v>0</v>
      </c>
      <c r="F9662">
        <v>0</v>
      </c>
      <c r="G9662" t="s">
        <v>26236</v>
      </c>
      <c r="K9662">
        <v>1.2027173759106199E+18</v>
      </c>
      <c r="L9662" t="s">
        <v>26237</v>
      </c>
    </row>
    <row r="9663" spans="1:12" x14ac:dyDescent="0.2">
      <c r="A9663" s="1">
        <v>43804.939039351855</v>
      </c>
      <c r="B9663" t="s">
        <v>26238</v>
      </c>
      <c r="D9663">
        <v>0</v>
      </c>
      <c r="E9663">
        <v>0</v>
      </c>
      <c r="F9663">
        <v>0</v>
      </c>
      <c r="G9663" t="s">
        <v>26239</v>
      </c>
      <c r="K9663">
        <v>1.20271733794797E+18</v>
      </c>
      <c r="L9663" t="s">
        <v>26240</v>
      </c>
    </row>
    <row r="9664" spans="1:12" x14ac:dyDescent="0.2">
      <c r="A9664" s="1">
        <v>43804.938842592594</v>
      </c>
      <c r="B9664" t="s">
        <v>2125</v>
      </c>
      <c r="D9664">
        <v>0</v>
      </c>
      <c r="E9664">
        <v>0</v>
      </c>
      <c r="F9664">
        <v>0</v>
      </c>
      <c r="G9664" t="s">
        <v>26241</v>
      </c>
      <c r="K9664">
        <v>1.20271726813377E+18</v>
      </c>
      <c r="L9664" t="s">
        <v>26242</v>
      </c>
    </row>
    <row r="9665" spans="1:12" x14ac:dyDescent="0.2">
      <c r="A9665" s="1">
        <v>43804.938703703701</v>
      </c>
      <c r="B9665" t="s">
        <v>26243</v>
      </c>
      <c r="D9665">
        <v>0</v>
      </c>
      <c r="E9665">
        <v>1</v>
      </c>
      <c r="F9665">
        <v>1</v>
      </c>
      <c r="G9665" t="s">
        <v>2407</v>
      </c>
      <c r="K9665">
        <v>1.2027172169087201E+18</v>
      </c>
      <c r="L9665" t="s">
        <v>26244</v>
      </c>
    </row>
    <row r="9666" spans="1:12" x14ac:dyDescent="0.2">
      <c r="A9666" s="1">
        <v>43804.938576388886</v>
      </c>
      <c r="B9666" t="s">
        <v>26245</v>
      </c>
      <c r="D9666">
        <v>0</v>
      </c>
      <c r="E9666">
        <v>2</v>
      </c>
      <c r="F9666">
        <v>0</v>
      </c>
      <c r="G9666" t="s">
        <v>26246</v>
      </c>
      <c r="K9666">
        <v>1.2027171691146299E+18</v>
      </c>
      <c r="L9666" t="s">
        <v>26247</v>
      </c>
    </row>
    <row r="9667" spans="1:12" x14ac:dyDescent="0.2">
      <c r="A9667" s="1">
        <v>43804.938518518517</v>
      </c>
      <c r="B9667" t="s">
        <v>26248</v>
      </c>
      <c r="C9667" t="s">
        <v>26249</v>
      </c>
      <c r="D9667">
        <v>0</v>
      </c>
      <c r="E9667">
        <v>0</v>
      </c>
      <c r="F9667">
        <v>0</v>
      </c>
      <c r="G9667" t="s">
        <v>26250</v>
      </c>
      <c r="K9667">
        <v>1.2027171498418199E+18</v>
      </c>
      <c r="L9667" t="s">
        <v>26251</v>
      </c>
    </row>
    <row r="9668" spans="1:12" x14ac:dyDescent="0.2">
      <c r="A9668" s="1">
        <v>43804.938506944447</v>
      </c>
      <c r="B9668" t="s">
        <v>26252</v>
      </c>
      <c r="D9668">
        <v>0</v>
      </c>
      <c r="E9668">
        <v>0</v>
      </c>
      <c r="F9668">
        <v>0</v>
      </c>
      <c r="G9668" t="s">
        <v>26253</v>
      </c>
      <c r="K9668">
        <v>1.20271714349582E+18</v>
      </c>
      <c r="L9668" t="s">
        <v>26254</v>
      </c>
    </row>
    <row r="9669" spans="1:12" x14ac:dyDescent="0.2">
      <c r="A9669" s="1">
        <v>43804.938252314816</v>
      </c>
      <c r="B9669" t="s">
        <v>26255</v>
      </c>
      <c r="D9669">
        <v>1</v>
      </c>
      <c r="E9669">
        <v>5</v>
      </c>
      <c r="F9669">
        <v>5</v>
      </c>
      <c r="G9669" t="s">
        <v>26256</v>
      </c>
      <c r="K9669">
        <v>1.20271705298688E+18</v>
      </c>
      <c r="L9669" t="s">
        <v>26257</v>
      </c>
    </row>
    <row r="9670" spans="1:12" x14ac:dyDescent="0.2">
      <c r="A9670" s="1">
        <v>43804.938125000001</v>
      </c>
      <c r="B9670" t="s">
        <v>26258</v>
      </c>
      <c r="D9670">
        <v>0</v>
      </c>
      <c r="E9670">
        <v>0</v>
      </c>
      <c r="F9670">
        <v>0</v>
      </c>
      <c r="G9670" t="s">
        <v>26259</v>
      </c>
      <c r="K9670">
        <v>1.20271700485312E+18</v>
      </c>
      <c r="L9670" t="s">
        <v>26260</v>
      </c>
    </row>
    <row r="9671" spans="1:12" x14ac:dyDescent="0.2">
      <c r="A9671" s="1">
        <v>43804.938020833331</v>
      </c>
      <c r="B9671" t="s">
        <v>26261</v>
      </c>
      <c r="D9671">
        <v>0</v>
      </c>
      <c r="E9671">
        <v>0</v>
      </c>
      <c r="F9671">
        <v>0</v>
      </c>
      <c r="G9671" t="s">
        <v>26262</v>
      </c>
      <c r="K9671">
        <v>1.20271696833746E+18</v>
      </c>
      <c r="L9671" t="s">
        <v>26263</v>
      </c>
    </row>
    <row r="9672" spans="1:12" x14ac:dyDescent="0.2">
      <c r="A9672" s="1">
        <v>43804.938020833331</v>
      </c>
      <c r="B9672" t="s">
        <v>26264</v>
      </c>
      <c r="D9672">
        <v>2</v>
      </c>
      <c r="E9672">
        <v>0</v>
      </c>
      <c r="F9672">
        <v>3</v>
      </c>
      <c r="G9672" t="s">
        <v>26265</v>
      </c>
      <c r="K9672">
        <v>1.2027169681361201E+18</v>
      </c>
      <c r="L9672" t="s">
        <v>26266</v>
      </c>
    </row>
    <row r="9673" spans="1:12" x14ac:dyDescent="0.2">
      <c r="A9673" s="1">
        <v>43804.937893518516</v>
      </c>
      <c r="B9673" t="s">
        <v>26267</v>
      </c>
      <c r="D9673">
        <v>0</v>
      </c>
      <c r="E9673">
        <v>1</v>
      </c>
      <c r="F9673">
        <v>0</v>
      </c>
      <c r="G9673" t="s">
        <v>26268</v>
      </c>
      <c r="K9673">
        <v>1.2027169237058701E+18</v>
      </c>
      <c r="L9673" t="s">
        <v>26269</v>
      </c>
    </row>
    <row r="9674" spans="1:12" x14ac:dyDescent="0.2">
      <c r="A9674" s="1">
        <v>43804.937824074077</v>
      </c>
      <c r="B9674" t="s">
        <v>26270</v>
      </c>
      <c r="D9674">
        <v>0</v>
      </c>
      <c r="E9674">
        <v>0</v>
      </c>
      <c r="F9674">
        <v>1</v>
      </c>
      <c r="G9674" t="s">
        <v>26271</v>
      </c>
      <c r="K9674">
        <v>1.2027168966316201E+18</v>
      </c>
      <c r="L9674" t="s">
        <v>26272</v>
      </c>
    </row>
    <row r="9675" spans="1:12" x14ac:dyDescent="0.2">
      <c r="A9675" s="1">
        <v>43804.937789351854</v>
      </c>
      <c r="B9675" t="s">
        <v>26273</v>
      </c>
      <c r="D9675">
        <v>0</v>
      </c>
      <c r="E9675">
        <v>0</v>
      </c>
      <c r="F9675">
        <v>1</v>
      </c>
      <c r="G9675" t="s">
        <v>26274</v>
      </c>
      <c r="K9675">
        <v>1.20271688379712E+18</v>
      </c>
      <c r="L9675" t="s">
        <v>26275</v>
      </c>
    </row>
    <row r="9676" spans="1:12" x14ac:dyDescent="0.2">
      <c r="A9676" s="1">
        <v>43804.937696759262</v>
      </c>
      <c r="B9676" t="s">
        <v>26276</v>
      </c>
      <c r="D9676">
        <v>0</v>
      </c>
      <c r="E9676">
        <v>0</v>
      </c>
      <c r="F9676">
        <v>0</v>
      </c>
      <c r="G9676" t="s">
        <v>26277</v>
      </c>
      <c r="K9676">
        <v>1.2027168496303099E+18</v>
      </c>
      <c r="L9676" t="s">
        <v>26278</v>
      </c>
    </row>
    <row r="9677" spans="1:12" x14ac:dyDescent="0.2">
      <c r="A9677" s="1">
        <v>43804.937418981484</v>
      </c>
      <c r="B9677" t="s">
        <v>26279</v>
      </c>
      <c r="D9677">
        <v>1</v>
      </c>
      <c r="E9677">
        <v>0</v>
      </c>
      <c r="F9677">
        <v>0</v>
      </c>
      <c r="G9677" t="s">
        <v>26280</v>
      </c>
      <c r="K9677">
        <v>1.2027167515254899E+18</v>
      </c>
      <c r="L9677" t="s">
        <v>26281</v>
      </c>
    </row>
    <row r="9678" spans="1:12" x14ac:dyDescent="0.2">
      <c r="A9678" s="1">
        <v>43804.937314814815</v>
      </c>
      <c r="B9678" t="s">
        <v>26282</v>
      </c>
      <c r="C9678" t="s">
        <v>26283</v>
      </c>
      <c r="D9678">
        <v>1</v>
      </c>
      <c r="E9678">
        <v>0</v>
      </c>
      <c r="F9678">
        <v>0</v>
      </c>
      <c r="G9678" t="s">
        <v>26284</v>
      </c>
      <c r="K9678">
        <v>1.20271671160414E+18</v>
      </c>
      <c r="L9678" t="s">
        <v>26285</v>
      </c>
    </row>
    <row r="9679" spans="1:12" x14ac:dyDescent="0.2">
      <c r="A9679" s="1">
        <v>43804.936956018515</v>
      </c>
      <c r="B9679" t="s">
        <v>26213</v>
      </c>
      <c r="D9679">
        <v>0</v>
      </c>
      <c r="E9679">
        <v>9</v>
      </c>
      <c r="F9679">
        <v>10</v>
      </c>
      <c r="G9679" t="s">
        <v>26286</v>
      </c>
      <c r="K9679">
        <v>1.2027165832458099E+18</v>
      </c>
      <c r="L9679" t="s">
        <v>26287</v>
      </c>
    </row>
    <row r="9680" spans="1:12" x14ac:dyDescent="0.2">
      <c r="A9680" s="1">
        <v>43804.936944444446</v>
      </c>
      <c r="B9680" t="s">
        <v>26288</v>
      </c>
      <c r="D9680">
        <v>0</v>
      </c>
      <c r="E9680">
        <v>0</v>
      </c>
      <c r="F9680">
        <v>0</v>
      </c>
      <c r="G9680" t="s">
        <v>26289</v>
      </c>
      <c r="K9680">
        <v>1.2027165799365701E+18</v>
      </c>
      <c r="L9680" t="s">
        <v>26290</v>
      </c>
    </row>
    <row r="9681" spans="1:12" x14ac:dyDescent="0.2">
      <c r="A9681" s="1">
        <v>43804.936793981484</v>
      </c>
      <c r="B9681" t="s">
        <v>26291</v>
      </c>
      <c r="D9681">
        <v>3</v>
      </c>
      <c r="E9681">
        <v>1</v>
      </c>
      <c r="F9681">
        <v>10</v>
      </c>
      <c r="G9681" t="s">
        <v>26292</v>
      </c>
      <c r="K9681">
        <v>1.20271652296947E+18</v>
      </c>
      <c r="L9681" t="s">
        <v>26293</v>
      </c>
    </row>
    <row r="9682" spans="1:12" x14ac:dyDescent="0.2">
      <c r="A9682" s="1">
        <v>43804.93677083333</v>
      </c>
      <c r="B9682" t="s">
        <v>26294</v>
      </c>
      <c r="D9682">
        <v>1</v>
      </c>
      <c r="E9682">
        <v>0</v>
      </c>
      <c r="F9682">
        <v>1</v>
      </c>
      <c r="G9682" t="s">
        <v>26295</v>
      </c>
      <c r="K9682">
        <v>1.2027165169632399E+18</v>
      </c>
      <c r="L9682" t="s">
        <v>26296</v>
      </c>
    </row>
    <row r="9683" spans="1:12" x14ac:dyDescent="0.2">
      <c r="A9683" s="1">
        <v>43804.936585648145</v>
      </c>
      <c r="B9683" t="s">
        <v>26297</v>
      </c>
      <c r="D9683">
        <v>0</v>
      </c>
      <c r="E9683">
        <v>0</v>
      </c>
      <c r="F9683">
        <v>0</v>
      </c>
      <c r="G9683" t="s">
        <v>26298</v>
      </c>
      <c r="K9683">
        <v>1.20271644923362E+18</v>
      </c>
      <c r="L9683" t="s">
        <v>26299</v>
      </c>
    </row>
    <row r="9684" spans="1:12" x14ac:dyDescent="0.2">
      <c r="A9684" s="1">
        <v>43804.936423611114</v>
      </c>
      <c r="B9684" t="s">
        <v>26300</v>
      </c>
      <c r="D9684">
        <v>0</v>
      </c>
      <c r="E9684">
        <v>0</v>
      </c>
      <c r="F9684">
        <v>0</v>
      </c>
      <c r="G9684" t="s">
        <v>26301</v>
      </c>
      <c r="K9684">
        <v>1.20271639013587E+18</v>
      </c>
      <c r="L9684" t="s">
        <v>26302</v>
      </c>
    </row>
    <row r="9685" spans="1:12" x14ac:dyDescent="0.2">
      <c r="A9685" s="1">
        <v>43804.936122685183</v>
      </c>
      <c r="B9685" t="s">
        <v>25760</v>
      </c>
      <c r="D9685">
        <v>0</v>
      </c>
      <c r="E9685">
        <v>0</v>
      </c>
      <c r="F9685">
        <v>0</v>
      </c>
      <c r="G9685" t="s">
        <v>26303</v>
      </c>
      <c r="K9685">
        <v>1.2027162833069399E+18</v>
      </c>
      <c r="L9685" t="s">
        <v>26304</v>
      </c>
    </row>
    <row r="9686" spans="1:12" x14ac:dyDescent="0.2">
      <c r="A9686" s="1">
        <v>43804.935879629629</v>
      </c>
      <c r="B9686" t="s">
        <v>26305</v>
      </c>
      <c r="D9686">
        <v>0</v>
      </c>
      <c r="E9686">
        <v>0</v>
      </c>
      <c r="F9686">
        <v>0</v>
      </c>
      <c r="G9686" t="s">
        <v>17756</v>
      </c>
      <c r="K9686">
        <v>1.20271619404803E+18</v>
      </c>
      <c r="L9686" t="s">
        <v>26306</v>
      </c>
    </row>
    <row r="9687" spans="1:12" x14ac:dyDescent="0.2">
      <c r="A9687" s="1">
        <v>43804.935601851852</v>
      </c>
      <c r="B9687" t="s">
        <v>26307</v>
      </c>
      <c r="D9687">
        <v>0</v>
      </c>
      <c r="E9687">
        <v>0</v>
      </c>
      <c r="F9687">
        <v>1</v>
      </c>
      <c r="G9687" t="s">
        <v>26308</v>
      </c>
      <c r="K9687">
        <v>1.20271609380415E+18</v>
      </c>
      <c r="L9687" t="s">
        <v>26309</v>
      </c>
    </row>
    <row r="9688" spans="1:12" x14ac:dyDescent="0.2">
      <c r="A9688" s="1">
        <v>43804.935370370367</v>
      </c>
      <c r="B9688" t="s">
        <v>26120</v>
      </c>
      <c r="D9688">
        <v>0</v>
      </c>
      <c r="E9688">
        <v>0</v>
      </c>
      <c r="F9688">
        <v>1</v>
      </c>
      <c r="G9688" t="s">
        <v>26310</v>
      </c>
      <c r="K9688">
        <v>1.20271600839135E+18</v>
      </c>
      <c r="L9688" t="s">
        <v>26311</v>
      </c>
    </row>
    <row r="9689" spans="1:12" x14ac:dyDescent="0.2">
      <c r="A9689" s="1">
        <v>43804.935115740744</v>
      </c>
      <c r="B9689" t="s">
        <v>26312</v>
      </c>
      <c r="D9689">
        <v>6</v>
      </c>
      <c r="E9689">
        <v>0</v>
      </c>
      <c r="F9689">
        <v>0</v>
      </c>
      <c r="G9689" t="s">
        <v>26313</v>
      </c>
      <c r="K9689">
        <v>1.2027159142921201E+18</v>
      </c>
      <c r="L9689" t="s">
        <v>26314</v>
      </c>
    </row>
    <row r="9690" spans="1:12" x14ac:dyDescent="0.2">
      <c r="A9690" s="1">
        <v>43804.935057870367</v>
      </c>
      <c r="B9690" t="s">
        <v>2962</v>
      </c>
      <c r="D9690">
        <v>1</v>
      </c>
      <c r="E9690">
        <v>0</v>
      </c>
      <c r="F9690">
        <v>6</v>
      </c>
      <c r="G9690" t="s">
        <v>26315</v>
      </c>
      <c r="K9690">
        <v>1.20271589642434E+18</v>
      </c>
      <c r="L9690" t="s">
        <v>26316</v>
      </c>
    </row>
    <row r="9691" spans="1:12" x14ac:dyDescent="0.2">
      <c r="A9691" s="1">
        <v>43804.935023148151</v>
      </c>
      <c r="B9691" t="s">
        <v>26317</v>
      </c>
      <c r="D9691">
        <v>2</v>
      </c>
      <c r="E9691">
        <v>0</v>
      </c>
      <c r="F9691">
        <v>0</v>
      </c>
      <c r="G9691" t="s">
        <v>26318</v>
      </c>
      <c r="K9691">
        <v>1.2027158844202399E+18</v>
      </c>
      <c r="L9691" t="s">
        <v>26319</v>
      </c>
    </row>
    <row r="9692" spans="1:12" x14ac:dyDescent="0.2">
      <c r="A9692" s="1">
        <v>43804.934942129628</v>
      </c>
      <c r="B9692" t="s">
        <v>26320</v>
      </c>
      <c r="D9692">
        <v>0</v>
      </c>
      <c r="E9692">
        <v>0</v>
      </c>
      <c r="F9692">
        <v>0</v>
      </c>
      <c r="G9692" t="s">
        <v>26321</v>
      </c>
      <c r="K9692">
        <v>1.2027158521787E+18</v>
      </c>
      <c r="L9692" t="s">
        <v>26322</v>
      </c>
    </row>
    <row r="9693" spans="1:12" x14ac:dyDescent="0.2">
      <c r="A9693" s="1">
        <v>43804.934814814813</v>
      </c>
      <c r="B9693" t="s">
        <v>25293</v>
      </c>
      <c r="D9693">
        <v>2</v>
      </c>
      <c r="E9693">
        <v>0</v>
      </c>
      <c r="F9693">
        <v>0</v>
      </c>
      <c r="G9693" t="s">
        <v>26323</v>
      </c>
      <c r="K9693">
        <v>1.2027158087507999E+18</v>
      </c>
      <c r="L9693" t="s">
        <v>26324</v>
      </c>
    </row>
    <row r="9694" spans="1:12" x14ac:dyDescent="0.2">
      <c r="A9694" s="1">
        <v>43804.934629629628</v>
      </c>
      <c r="B9694" t="s">
        <v>26325</v>
      </c>
      <c r="D9694">
        <v>1</v>
      </c>
      <c r="E9694">
        <v>0</v>
      </c>
      <c r="F9694">
        <v>0</v>
      </c>
      <c r="G9694" t="s">
        <v>26326</v>
      </c>
      <c r="K9694">
        <v>1.20271574073601E+18</v>
      </c>
      <c r="L9694" t="s">
        <v>26327</v>
      </c>
    </row>
    <row r="9695" spans="1:12" x14ac:dyDescent="0.2">
      <c r="A9695" s="1">
        <v>43804.934537037036</v>
      </c>
      <c r="B9695" t="s">
        <v>7866</v>
      </c>
      <c r="D9695">
        <v>0</v>
      </c>
      <c r="E9695">
        <v>0</v>
      </c>
      <c r="F9695">
        <v>2</v>
      </c>
      <c r="G9695" t="s">
        <v>2407</v>
      </c>
      <c r="K9695">
        <v>1.2027157067537201E+18</v>
      </c>
      <c r="L9695" t="s">
        <v>26328</v>
      </c>
    </row>
    <row r="9696" spans="1:12" x14ac:dyDescent="0.2">
      <c r="A9696" s="1">
        <v>43804.934525462966</v>
      </c>
      <c r="B9696" t="s">
        <v>26329</v>
      </c>
      <c r="D9696">
        <v>2</v>
      </c>
      <c r="E9696">
        <v>1</v>
      </c>
      <c r="F9696">
        <v>1</v>
      </c>
      <c r="G9696" t="s">
        <v>26330</v>
      </c>
      <c r="K9696">
        <v>1.2027157010786501E+18</v>
      </c>
      <c r="L9696" t="s">
        <v>26331</v>
      </c>
    </row>
    <row r="9697" spans="1:12" x14ac:dyDescent="0.2">
      <c r="A9697" s="1">
        <v>43804.934374999997</v>
      </c>
      <c r="B9697" t="s">
        <v>26332</v>
      </c>
      <c r="D9697">
        <v>0</v>
      </c>
      <c r="E9697">
        <v>0</v>
      </c>
      <c r="F9697">
        <v>1</v>
      </c>
      <c r="G9697" t="s">
        <v>26333</v>
      </c>
      <c r="K9697">
        <v>1.2027156494092001E+18</v>
      </c>
      <c r="L9697" t="s">
        <v>26334</v>
      </c>
    </row>
    <row r="9698" spans="1:12" x14ac:dyDescent="0.2">
      <c r="A9698" s="1">
        <v>43804.934374999997</v>
      </c>
      <c r="B9698" t="s">
        <v>26335</v>
      </c>
      <c r="D9698">
        <v>0</v>
      </c>
      <c r="E9698">
        <v>0</v>
      </c>
      <c r="F9698">
        <v>0</v>
      </c>
      <c r="G9698" t="s">
        <v>26336</v>
      </c>
      <c r="K9698">
        <v>1.20271564732881E+18</v>
      </c>
      <c r="L9698" t="s">
        <v>26337</v>
      </c>
    </row>
    <row r="9699" spans="1:12" x14ac:dyDescent="0.2">
      <c r="A9699" s="1">
        <v>43804.934374999997</v>
      </c>
      <c r="B9699" t="s">
        <v>26338</v>
      </c>
      <c r="D9699">
        <v>0</v>
      </c>
      <c r="E9699">
        <v>0</v>
      </c>
      <c r="F9699">
        <v>0</v>
      </c>
      <c r="G9699" t="s">
        <v>26339</v>
      </c>
      <c r="K9699">
        <v>1.20271564679614E+18</v>
      </c>
      <c r="L9699" t="s">
        <v>26340</v>
      </c>
    </row>
    <row r="9700" spans="1:12" x14ac:dyDescent="0.2">
      <c r="A9700" s="1">
        <v>43804.934374999997</v>
      </c>
      <c r="B9700" t="s">
        <v>23579</v>
      </c>
      <c r="D9700">
        <v>1</v>
      </c>
      <c r="E9700">
        <v>0</v>
      </c>
      <c r="F9700">
        <v>0</v>
      </c>
      <c r="G9700" t="s">
        <v>26341</v>
      </c>
      <c r="K9700">
        <v>1.2027156459405599E+18</v>
      </c>
      <c r="L9700" t="s">
        <v>26342</v>
      </c>
    </row>
    <row r="9701" spans="1:12" x14ac:dyDescent="0.2">
      <c r="A9701" s="1">
        <v>43804.934340277781</v>
      </c>
      <c r="B9701" t="s">
        <v>11386</v>
      </c>
      <c r="D9701">
        <v>0</v>
      </c>
      <c r="E9701">
        <v>0</v>
      </c>
      <c r="F9701">
        <v>0</v>
      </c>
      <c r="G9701" t="s">
        <v>26343</v>
      </c>
      <c r="K9701">
        <v>1.20271563558896E+18</v>
      </c>
      <c r="L9701" t="s">
        <v>26344</v>
      </c>
    </row>
    <row r="9702" spans="1:12" x14ac:dyDescent="0.2">
      <c r="A9702" s="1">
        <v>43804.934328703705</v>
      </c>
      <c r="B9702" t="s">
        <v>26345</v>
      </c>
      <c r="D9702">
        <v>0</v>
      </c>
      <c r="E9702">
        <v>0</v>
      </c>
      <c r="F9702">
        <v>1</v>
      </c>
      <c r="G9702" t="s">
        <v>26346</v>
      </c>
      <c r="K9702">
        <v>1.20271563055165E+18</v>
      </c>
      <c r="L9702" t="s">
        <v>26347</v>
      </c>
    </row>
    <row r="9703" spans="1:12" x14ac:dyDescent="0.2">
      <c r="A9703" s="1">
        <v>43804.934131944443</v>
      </c>
      <c r="B9703" t="s">
        <v>26348</v>
      </c>
      <c r="D9703">
        <v>1</v>
      </c>
      <c r="E9703">
        <v>9</v>
      </c>
      <c r="F9703">
        <v>5</v>
      </c>
      <c r="G9703" t="s">
        <v>26349</v>
      </c>
      <c r="K9703">
        <v>1.2027155585353999E+18</v>
      </c>
      <c r="L9703" t="s">
        <v>26350</v>
      </c>
    </row>
    <row r="9704" spans="1:12" x14ac:dyDescent="0.2">
      <c r="A9704" s="1">
        <v>43804.933993055558</v>
      </c>
      <c r="B9704" t="s">
        <v>26351</v>
      </c>
      <c r="D9704">
        <v>0</v>
      </c>
      <c r="E9704">
        <v>0</v>
      </c>
      <c r="F9704">
        <v>0</v>
      </c>
      <c r="G9704" t="s">
        <v>2407</v>
      </c>
      <c r="K9704">
        <v>1.20271550983534E+18</v>
      </c>
      <c r="L9704" t="s">
        <v>26352</v>
      </c>
    </row>
    <row r="9705" spans="1:12" x14ac:dyDescent="0.2">
      <c r="A9705" s="1">
        <v>43804.933912037035</v>
      </c>
      <c r="B9705" t="s">
        <v>2723</v>
      </c>
      <c r="D9705">
        <v>0</v>
      </c>
      <c r="E9705">
        <v>1</v>
      </c>
      <c r="F9705">
        <v>2</v>
      </c>
      <c r="G9705" t="s">
        <v>2407</v>
      </c>
      <c r="K9705">
        <v>1.2027154821781E+18</v>
      </c>
      <c r="L9705" t="s">
        <v>26353</v>
      </c>
    </row>
    <row r="9706" spans="1:12" x14ac:dyDescent="0.2">
      <c r="A9706" s="1">
        <v>43804.933842592596</v>
      </c>
      <c r="B9706" t="s">
        <v>14272</v>
      </c>
      <c r="D9706">
        <v>1</v>
      </c>
      <c r="E9706">
        <v>0</v>
      </c>
      <c r="F9706">
        <v>1</v>
      </c>
      <c r="G9706" t="s">
        <v>26354</v>
      </c>
      <c r="K9706">
        <v>1.20271545595955E+18</v>
      </c>
      <c r="L9706" t="s">
        <v>26355</v>
      </c>
    </row>
    <row r="9707" spans="1:12" x14ac:dyDescent="0.2">
      <c r="A9707" s="1">
        <v>43804.933842592596</v>
      </c>
      <c r="B9707" t="s">
        <v>26356</v>
      </c>
      <c r="D9707">
        <v>0</v>
      </c>
      <c r="E9707">
        <v>0</v>
      </c>
      <c r="F9707">
        <v>0</v>
      </c>
      <c r="G9707" t="s">
        <v>26357</v>
      </c>
      <c r="K9707">
        <v>1.2027154552716401E+18</v>
      </c>
      <c r="L9707" t="s">
        <v>26358</v>
      </c>
    </row>
    <row r="9708" spans="1:12" x14ac:dyDescent="0.2">
      <c r="A9708" s="1">
        <v>43804.933749999997</v>
      </c>
      <c r="B9708" t="s">
        <v>26359</v>
      </c>
      <c r="D9708">
        <v>0</v>
      </c>
      <c r="E9708">
        <v>0</v>
      </c>
      <c r="F9708">
        <v>0</v>
      </c>
      <c r="G9708" t="s">
        <v>26360</v>
      </c>
      <c r="K9708">
        <v>1.20271542240927E+18</v>
      </c>
      <c r="L9708" t="s">
        <v>26361</v>
      </c>
    </row>
    <row r="9709" spans="1:12" x14ac:dyDescent="0.2">
      <c r="A9709" s="1">
        <v>43804.933692129627</v>
      </c>
      <c r="B9709" t="s">
        <v>25028</v>
      </c>
      <c r="D9709">
        <v>1</v>
      </c>
      <c r="E9709">
        <v>1</v>
      </c>
      <c r="F9709">
        <v>1</v>
      </c>
      <c r="G9709" t="s">
        <v>26362</v>
      </c>
      <c r="K9709">
        <v>1.2027154022431201E+18</v>
      </c>
      <c r="L9709" t="s">
        <v>26363</v>
      </c>
    </row>
    <row r="9710" spans="1:12" x14ac:dyDescent="0.2">
      <c r="A9710" s="1">
        <v>43804.933668981481</v>
      </c>
      <c r="B9710" t="s">
        <v>10242</v>
      </c>
      <c r="D9710">
        <v>0</v>
      </c>
      <c r="E9710">
        <v>4</v>
      </c>
      <c r="F9710">
        <v>1</v>
      </c>
      <c r="G9710" t="s">
        <v>26364</v>
      </c>
      <c r="K9710">
        <v>1.20271539284368E+18</v>
      </c>
      <c r="L9710" t="s">
        <v>26365</v>
      </c>
    </row>
    <row r="9711" spans="1:12" x14ac:dyDescent="0.2">
      <c r="A9711" s="1">
        <v>43804.933495370373</v>
      </c>
      <c r="B9711" t="s">
        <v>26366</v>
      </c>
      <c r="D9711">
        <v>0</v>
      </c>
      <c r="E9711">
        <v>0</v>
      </c>
      <c r="F9711">
        <v>0</v>
      </c>
      <c r="G9711" t="s">
        <v>26367</v>
      </c>
      <c r="K9711">
        <v>1.2027153302940301E+18</v>
      </c>
      <c r="L9711" t="s">
        <v>26368</v>
      </c>
    </row>
    <row r="9712" spans="1:12" x14ac:dyDescent="0.2">
      <c r="A9712" s="1">
        <v>43804.933483796296</v>
      </c>
      <c r="B9712" t="s">
        <v>26369</v>
      </c>
      <c r="D9712">
        <v>0</v>
      </c>
      <c r="E9712">
        <v>0</v>
      </c>
      <c r="F9712">
        <v>0</v>
      </c>
      <c r="G9712" t="s">
        <v>26370</v>
      </c>
      <c r="K9712">
        <v>1.20271532591935E+18</v>
      </c>
      <c r="L9712" t="s">
        <v>26371</v>
      </c>
    </row>
    <row r="9713" spans="1:12" x14ac:dyDescent="0.2">
      <c r="A9713" s="1">
        <v>43804.93340277778</v>
      </c>
      <c r="B9713" t="s">
        <v>26372</v>
      </c>
      <c r="D9713">
        <v>1</v>
      </c>
      <c r="E9713">
        <v>4</v>
      </c>
      <c r="F9713">
        <v>1</v>
      </c>
      <c r="G9713" t="s">
        <v>26373</v>
      </c>
      <c r="K9713">
        <v>1.2027152952715699E+18</v>
      </c>
      <c r="L9713" t="s">
        <v>26374</v>
      </c>
    </row>
    <row r="9714" spans="1:12" x14ac:dyDescent="0.2">
      <c r="A9714" s="1">
        <v>43804.933298611111</v>
      </c>
      <c r="B9714" t="s">
        <v>26375</v>
      </c>
      <c r="C9714" t="s">
        <v>26376</v>
      </c>
      <c r="D9714">
        <v>0</v>
      </c>
      <c r="E9714">
        <v>0</v>
      </c>
      <c r="F9714">
        <v>0</v>
      </c>
      <c r="G9714" t="s">
        <v>26377</v>
      </c>
      <c r="K9714">
        <v>1.2027152558787E+18</v>
      </c>
      <c r="L9714" t="s">
        <v>26378</v>
      </c>
    </row>
    <row r="9715" spans="1:12" x14ac:dyDescent="0.2">
      <c r="A9715" s="1">
        <v>43804.933055555557</v>
      </c>
      <c r="B9715" t="s">
        <v>26120</v>
      </c>
      <c r="D9715">
        <v>0</v>
      </c>
      <c r="E9715">
        <v>0</v>
      </c>
      <c r="F9715">
        <v>1</v>
      </c>
      <c r="G9715" t="s">
        <v>26379</v>
      </c>
      <c r="K9715">
        <v>1.2027151683897001E+18</v>
      </c>
      <c r="L9715" t="s">
        <v>26380</v>
      </c>
    </row>
    <row r="9716" spans="1:12" x14ac:dyDescent="0.2">
      <c r="A9716" s="1">
        <v>43804.932974537034</v>
      </c>
      <c r="B9716" t="s">
        <v>26381</v>
      </c>
      <c r="D9716">
        <v>0</v>
      </c>
      <c r="E9716">
        <v>0</v>
      </c>
      <c r="F9716">
        <v>0</v>
      </c>
      <c r="G9716" t="s">
        <v>26382</v>
      </c>
      <c r="K9716">
        <v>1.20271513897922E+18</v>
      </c>
      <c r="L9716" t="s">
        <v>26383</v>
      </c>
    </row>
    <row r="9717" spans="1:12" x14ac:dyDescent="0.2">
      <c r="A9717" s="1">
        <v>43804.932881944442</v>
      </c>
      <c r="B9717" t="s">
        <v>26384</v>
      </c>
      <c r="D9717">
        <v>2</v>
      </c>
      <c r="E9717">
        <v>0</v>
      </c>
      <c r="F9717">
        <v>0</v>
      </c>
      <c r="G9717" t="s">
        <v>26385</v>
      </c>
      <c r="K9717">
        <v>1.20271510576029E+18</v>
      </c>
      <c r="L9717" t="s">
        <v>26386</v>
      </c>
    </row>
    <row r="9718" spans="1:12" x14ac:dyDescent="0.2">
      <c r="A9718" s="1">
        <v>43804.932835648149</v>
      </c>
      <c r="B9718" t="s">
        <v>26120</v>
      </c>
      <c r="D9718">
        <v>0</v>
      </c>
      <c r="E9718">
        <v>0</v>
      </c>
      <c r="F9718">
        <v>1</v>
      </c>
      <c r="G9718" t="s">
        <v>26387</v>
      </c>
      <c r="K9718">
        <v>1.2027150890041201E+18</v>
      </c>
      <c r="L9718" t="s">
        <v>26388</v>
      </c>
    </row>
    <row r="9719" spans="1:12" x14ac:dyDescent="0.2">
      <c r="A9719" s="1">
        <v>43804.932743055557</v>
      </c>
      <c r="B9719" t="s">
        <v>26389</v>
      </c>
      <c r="D9719">
        <v>0</v>
      </c>
      <c r="E9719">
        <v>0</v>
      </c>
      <c r="F9719">
        <v>0</v>
      </c>
      <c r="G9719" t="s">
        <v>26390</v>
      </c>
      <c r="K9719">
        <v>1.20271505452274E+18</v>
      </c>
      <c r="L9719" t="s">
        <v>26391</v>
      </c>
    </row>
    <row r="9720" spans="1:12" x14ac:dyDescent="0.2">
      <c r="A9720" s="1">
        <v>43804.932650462964</v>
      </c>
      <c r="B9720" t="s">
        <v>26392</v>
      </c>
      <c r="D9720">
        <v>4</v>
      </c>
      <c r="E9720">
        <v>0</v>
      </c>
      <c r="F9720">
        <v>0</v>
      </c>
      <c r="G9720" t="s">
        <v>26393</v>
      </c>
      <c r="K9720">
        <v>1.20271502156384E+18</v>
      </c>
      <c r="L9720" t="s">
        <v>26394</v>
      </c>
    </row>
    <row r="9721" spans="1:12" x14ac:dyDescent="0.2">
      <c r="A9721" s="1">
        <v>43804.932615740741</v>
      </c>
      <c r="B9721" t="s">
        <v>26395</v>
      </c>
      <c r="D9721">
        <v>1</v>
      </c>
      <c r="E9721">
        <v>7</v>
      </c>
      <c r="F9721">
        <v>31</v>
      </c>
      <c r="G9721" t="s">
        <v>26396</v>
      </c>
      <c r="K9721">
        <v>1.20271501203442E+18</v>
      </c>
      <c r="L9721" t="s">
        <v>26397</v>
      </c>
    </row>
    <row r="9722" spans="1:12" x14ac:dyDescent="0.2">
      <c r="A9722" s="1">
        <v>43804.932604166665</v>
      </c>
      <c r="B9722" t="s">
        <v>26398</v>
      </c>
      <c r="D9722">
        <v>0</v>
      </c>
      <c r="E9722">
        <v>0</v>
      </c>
      <c r="F9722">
        <v>1</v>
      </c>
      <c r="G9722" t="s">
        <v>26399</v>
      </c>
      <c r="K9722">
        <v>1.2027150047908101E+18</v>
      </c>
      <c r="L9722" t="s">
        <v>26400</v>
      </c>
    </row>
    <row r="9723" spans="1:12" x14ac:dyDescent="0.2">
      <c r="A9723" s="1">
        <v>43804.932581018518</v>
      </c>
      <c r="B9723" t="s">
        <v>26401</v>
      </c>
      <c r="D9723">
        <v>11</v>
      </c>
      <c r="E9723">
        <v>0</v>
      </c>
      <c r="F9723">
        <v>1</v>
      </c>
      <c r="G9723" t="s">
        <v>26402</v>
      </c>
      <c r="K9723">
        <v>1.2027149975891799E+18</v>
      </c>
      <c r="L9723" t="s">
        <v>26403</v>
      </c>
    </row>
    <row r="9724" spans="1:12" x14ac:dyDescent="0.2">
      <c r="A9724" s="1">
        <v>43804.932083333333</v>
      </c>
      <c r="B9724" t="s">
        <v>26338</v>
      </c>
      <c r="D9724">
        <v>0</v>
      </c>
      <c r="E9724">
        <v>0</v>
      </c>
      <c r="F9724">
        <v>0</v>
      </c>
      <c r="G9724" t="s">
        <v>26404</v>
      </c>
      <c r="K9724">
        <v>1.20271481600944E+18</v>
      </c>
      <c r="L9724" t="s">
        <v>26405</v>
      </c>
    </row>
    <row r="9725" spans="1:12" x14ac:dyDescent="0.2">
      <c r="A9725" s="1">
        <v>43804.932071759256</v>
      </c>
      <c r="B9725" t="s">
        <v>26406</v>
      </c>
      <c r="D9725">
        <v>0</v>
      </c>
      <c r="E9725">
        <v>0</v>
      </c>
      <c r="F9725">
        <v>0</v>
      </c>
      <c r="G9725" t="s">
        <v>26407</v>
      </c>
      <c r="K9725">
        <v>1.2027148122345201E+18</v>
      </c>
      <c r="L9725" t="s">
        <v>26408</v>
      </c>
    </row>
    <row r="9726" spans="1:12" x14ac:dyDescent="0.2">
      <c r="A9726" s="1">
        <v>43804.932037037041</v>
      </c>
      <c r="B9726" t="s">
        <v>26409</v>
      </c>
      <c r="D9726">
        <v>0</v>
      </c>
      <c r="E9726">
        <v>0</v>
      </c>
      <c r="F9726">
        <v>0</v>
      </c>
      <c r="G9726" t="s">
        <v>26410</v>
      </c>
      <c r="K9726">
        <v>1.20271480143841E+18</v>
      </c>
      <c r="L9726" t="s">
        <v>26411</v>
      </c>
    </row>
    <row r="9727" spans="1:12" x14ac:dyDescent="0.2">
      <c r="A9727" s="1">
        <v>43804.932013888887</v>
      </c>
      <c r="B9727" t="s">
        <v>26412</v>
      </c>
      <c r="D9727">
        <v>0</v>
      </c>
      <c r="E9727">
        <v>0</v>
      </c>
      <c r="F9727">
        <v>0</v>
      </c>
      <c r="G9727" t="s">
        <v>2407</v>
      </c>
      <c r="K9727">
        <v>1.2027147911330401E+18</v>
      </c>
      <c r="L9727" t="s">
        <v>26413</v>
      </c>
    </row>
    <row r="9728" spans="1:12" x14ac:dyDescent="0.2">
      <c r="A9728" s="1">
        <v>43804.931990740741</v>
      </c>
      <c r="B9728" t="s">
        <v>26216</v>
      </c>
      <c r="D9728">
        <v>0</v>
      </c>
      <c r="E9728">
        <v>0</v>
      </c>
      <c r="F9728">
        <v>0</v>
      </c>
      <c r="G9728" t="s">
        <v>26414</v>
      </c>
      <c r="K9728">
        <v>1.2027147825178601E+18</v>
      </c>
      <c r="L9728" t="s">
        <v>26415</v>
      </c>
    </row>
    <row r="9729" spans="1:12" x14ac:dyDescent="0.2">
      <c r="A9729" s="1">
        <v>43804.931967592594</v>
      </c>
      <c r="B9729" t="s">
        <v>5644</v>
      </c>
      <c r="D9729">
        <v>4</v>
      </c>
      <c r="E9729">
        <v>8</v>
      </c>
      <c r="F9729">
        <v>13</v>
      </c>
      <c r="G9729" t="s">
        <v>21108</v>
      </c>
      <c r="K9729">
        <v>1.2027147738858099E+18</v>
      </c>
      <c r="L9729" t="s">
        <v>26416</v>
      </c>
    </row>
    <row r="9730" spans="1:12" x14ac:dyDescent="0.2">
      <c r="A9730" s="1">
        <v>43804.931701388887</v>
      </c>
      <c r="B9730" t="s">
        <v>26417</v>
      </c>
      <c r="D9730">
        <v>1</v>
      </c>
      <c r="E9730">
        <v>0</v>
      </c>
      <c r="F9730">
        <v>0</v>
      </c>
      <c r="G9730" t="s">
        <v>26418</v>
      </c>
      <c r="K9730">
        <v>1.2027146783187599E+18</v>
      </c>
      <c r="L9730" t="s">
        <v>26419</v>
      </c>
    </row>
    <row r="9731" spans="1:12" x14ac:dyDescent="0.2">
      <c r="A9731" s="1">
        <v>43804.93167824074</v>
      </c>
      <c r="B9731" t="s">
        <v>12686</v>
      </c>
      <c r="D9731">
        <v>0</v>
      </c>
      <c r="E9731">
        <v>0</v>
      </c>
      <c r="F9731">
        <v>0</v>
      </c>
      <c r="G9731" t="s">
        <v>26420</v>
      </c>
      <c r="K9731">
        <v>1.20271466984627E+18</v>
      </c>
      <c r="L9731" t="s">
        <v>26421</v>
      </c>
    </row>
    <row r="9732" spans="1:12" x14ac:dyDescent="0.2">
      <c r="A9732" s="1">
        <v>43804.931585648148</v>
      </c>
      <c r="B9732" t="s">
        <v>26120</v>
      </c>
      <c r="D9732">
        <v>0</v>
      </c>
      <c r="E9732">
        <v>0</v>
      </c>
      <c r="F9732">
        <v>0</v>
      </c>
      <c r="G9732" t="s">
        <v>26422</v>
      </c>
      <c r="K9732">
        <v>1.2027146365561201E+18</v>
      </c>
      <c r="L9732" t="s">
        <v>26423</v>
      </c>
    </row>
    <row r="9733" spans="1:12" x14ac:dyDescent="0.2">
      <c r="A9733" s="1">
        <v>43804.931562500002</v>
      </c>
      <c r="B9733" t="s">
        <v>26345</v>
      </c>
      <c r="D9733">
        <v>0</v>
      </c>
      <c r="E9733">
        <v>0</v>
      </c>
      <c r="F9733">
        <v>0</v>
      </c>
      <c r="G9733" t="s">
        <v>26424</v>
      </c>
      <c r="K9733">
        <v>1.2027146297906701E+18</v>
      </c>
      <c r="L9733" t="s">
        <v>26425</v>
      </c>
    </row>
    <row r="9734" spans="1:12" x14ac:dyDescent="0.2">
      <c r="A9734" s="1">
        <v>43804.931550925925</v>
      </c>
      <c r="B9734" t="s">
        <v>26426</v>
      </c>
      <c r="D9734">
        <v>0</v>
      </c>
      <c r="E9734">
        <v>0</v>
      </c>
      <c r="F9734">
        <v>0</v>
      </c>
      <c r="G9734" t="s">
        <v>26427</v>
      </c>
      <c r="K9734">
        <v>1.20271462288272E+18</v>
      </c>
      <c r="L9734" t="s">
        <v>26428</v>
      </c>
    </row>
    <row r="9735" spans="1:12" x14ac:dyDescent="0.2">
      <c r="A9735" s="1">
        <v>43804.931539351855</v>
      </c>
      <c r="B9735" t="s">
        <v>26429</v>
      </c>
      <c r="D9735">
        <v>0</v>
      </c>
      <c r="E9735">
        <v>0</v>
      </c>
      <c r="F9735">
        <v>0</v>
      </c>
      <c r="G9735" t="s">
        <v>26430</v>
      </c>
      <c r="K9735">
        <v>1.2027146190029901E+18</v>
      </c>
      <c r="L9735" t="s">
        <v>26431</v>
      </c>
    </row>
    <row r="9736" spans="1:12" x14ac:dyDescent="0.2">
      <c r="A9736" s="1">
        <v>43804.931527777779</v>
      </c>
      <c r="B9736" t="s">
        <v>26432</v>
      </c>
      <c r="D9736">
        <v>3</v>
      </c>
      <c r="E9736">
        <v>0</v>
      </c>
      <c r="F9736">
        <v>1</v>
      </c>
      <c r="G9736" t="s">
        <v>26433</v>
      </c>
      <c r="K9736">
        <v>1.2027146158613901E+18</v>
      </c>
      <c r="L9736" t="s">
        <v>26434</v>
      </c>
    </row>
    <row r="9737" spans="1:12" x14ac:dyDescent="0.2">
      <c r="A9737" s="1">
        <v>43804.931516203702</v>
      </c>
      <c r="B9737" t="s">
        <v>26435</v>
      </c>
      <c r="D9737">
        <v>0</v>
      </c>
      <c r="E9737">
        <v>0</v>
      </c>
      <c r="F9737">
        <v>1</v>
      </c>
      <c r="G9737" t="s">
        <v>26436</v>
      </c>
      <c r="K9737">
        <v>1.2027146136677601E+18</v>
      </c>
      <c r="L9737" t="s">
        <v>26437</v>
      </c>
    </row>
    <row r="9738" spans="1:12" x14ac:dyDescent="0.2">
      <c r="A9738" s="1">
        <v>43804.931516203702</v>
      </c>
      <c r="B9738" t="s">
        <v>26438</v>
      </c>
      <c r="D9738">
        <v>0</v>
      </c>
      <c r="E9738">
        <v>2</v>
      </c>
      <c r="F9738">
        <v>1</v>
      </c>
      <c r="G9738" t="s">
        <v>26439</v>
      </c>
      <c r="I9738" t="e">
        <f>alhawqalh</f>
        <v>#NAME?</v>
      </c>
      <c r="K9738">
        <v>1.20271461330705E+18</v>
      </c>
      <c r="L9738" t="s">
        <v>26440</v>
      </c>
    </row>
    <row r="9739" spans="1:12" x14ac:dyDescent="0.2">
      <c r="A9739" s="1">
        <v>43804.931377314817</v>
      </c>
      <c r="B9739" t="s">
        <v>26441</v>
      </c>
      <c r="D9739">
        <v>0</v>
      </c>
      <c r="E9739">
        <v>1</v>
      </c>
      <c r="F9739">
        <v>0</v>
      </c>
      <c r="G9739" t="s">
        <v>26442</v>
      </c>
      <c r="K9739">
        <v>1.2027145598465101E+18</v>
      </c>
      <c r="L9739" t="s">
        <v>26443</v>
      </c>
    </row>
    <row r="9740" spans="1:12" x14ac:dyDescent="0.2">
      <c r="A9740" s="1">
        <v>43804.931284722225</v>
      </c>
      <c r="B9740" t="s">
        <v>26444</v>
      </c>
      <c r="D9740">
        <v>0</v>
      </c>
      <c r="E9740">
        <v>0</v>
      </c>
      <c r="F9740">
        <v>0</v>
      </c>
      <c r="G9740" t="s">
        <v>2407</v>
      </c>
      <c r="K9740">
        <v>1.2027145281543501E+18</v>
      </c>
      <c r="L9740" t="s">
        <v>26445</v>
      </c>
    </row>
    <row r="9741" spans="1:12" x14ac:dyDescent="0.2">
      <c r="A9741" s="1">
        <v>43804.931261574071</v>
      </c>
      <c r="B9741" t="s">
        <v>26446</v>
      </c>
      <c r="D9741">
        <v>3</v>
      </c>
      <c r="E9741">
        <v>0</v>
      </c>
      <c r="F9741">
        <v>1</v>
      </c>
      <c r="G9741" t="s">
        <v>26447</v>
      </c>
      <c r="K9741">
        <v>1.2027145195643699E+18</v>
      </c>
      <c r="L9741" t="s">
        <v>26448</v>
      </c>
    </row>
    <row r="9742" spans="1:12" x14ac:dyDescent="0.2">
      <c r="A9742" s="1">
        <v>43804.931238425925</v>
      </c>
      <c r="B9742" t="s">
        <v>25191</v>
      </c>
      <c r="D9742">
        <v>0</v>
      </c>
      <c r="E9742">
        <v>0</v>
      </c>
      <c r="F9742">
        <v>2</v>
      </c>
      <c r="G9742" t="s">
        <v>26449</v>
      </c>
      <c r="K9742">
        <v>1.2027145093344901E+18</v>
      </c>
      <c r="L9742" t="s">
        <v>26450</v>
      </c>
    </row>
    <row r="9743" spans="1:12" x14ac:dyDescent="0.2">
      <c r="A9743" s="1">
        <v>43804.931041666663</v>
      </c>
      <c r="B9743" t="s">
        <v>26451</v>
      </c>
      <c r="D9743">
        <v>3</v>
      </c>
      <c r="E9743">
        <v>0</v>
      </c>
      <c r="F9743">
        <v>0</v>
      </c>
      <c r="G9743" t="s">
        <v>26452</v>
      </c>
      <c r="K9743">
        <v>1.20271444004881E+18</v>
      </c>
      <c r="L9743" t="s">
        <v>26453</v>
      </c>
    </row>
    <row r="9744" spans="1:12" x14ac:dyDescent="0.2">
      <c r="A9744" s="1">
        <v>43804.930983796294</v>
      </c>
      <c r="B9744" t="s">
        <v>26454</v>
      </c>
      <c r="D9744">
        <v>0</v>
      </c>
      <c r="E9744">
        <v>1</v>
      </c>
      <c r="F9744">
        <v>1</v>
      </c>
      <c r="G9744" t="s">
        <v>26455</v>
      </c>
      <c r="K9744">
        <v>1.2027144187669199E+18</v>
      </c>
      <c r="L9744" t="s">
        <v>26456</v>
      </c>
    </row>
    <row r="9745" spans="1:12" x14ac:dyDescent="0.2">
      <c r="A9745" s="1">
        <v>43804.930983796294</v>
      </c>
      <c r="B9745" t="s">
        <v>10017</v>
      </c>
      <c r="D9745">
        <v>0</v>
      </c>
      <c r="E9745">
        <v>0</v>
      </c>
      <c r="F9745">
        <v>0</v>
      </c>
      <c r="G9745" t="s">
        <v>26457</v>
      </c>
      <c r="K9745">
        <v>1.2027144174876301E+18</v>
      </c>
      <c r="L9745" t="s">
        <v>26458</v>
      </c>
    </row>
    <row r="9746" spans="1:12" x14ac:dyDescent="0.2">
      <c r="A9746" s="1">
        <v>43804.930787037039</v>
      </c>
      <c r="B9746" t="s">
        <v>26459</v>
      </c>
      <c r="D9746">
        <v>0</v>
      </c>
      <c r="E9746">
        <v>1</v>
      </c>
      <c r="F9746">
        <v>1</v>
      </c>
      <c r="G9746" t="s">
        <v>26460</v>
      </c>
      <c r="K9746">
        <v>1.20271434679265E+18</v>
      </c>
      <c r="L9746" t="s">
        <v>26461</v>
      </c>
    </row>
    <row r="9747" spans="1:12" x14ac:dyDescent="0.2">
      <c r="A9747" s="1">
        <v>43804.930775462963</v>
      </c>
      <c r="B9747" t="s">
        <v>26462</v>
      </c>
      <c r="D9747">
        <v>2</v>
      </c>
      <c r="E9747">
        <v>0</v>
      </c>
      <c r="F9747">
        <v>1</v>
      </c>
      <c r="G9747" t="s">
        <v>26463</v>
      </c>
      <c r="K9747">
        <v>1.2027143436384799E+18</v>
      </c>
      <c r="L9747" t="s">
        <v>26464</v>
      </c>
    </row>
    <row r="9748" spans="1:12" x14ac:dyDescent="0.2">
      <c r="A9748" s="1">
        <v>43804.93072916667</v>
      </c>
      <c r="B9748" t="s">
        <v>26465</v>
      </c>
      <c r="D9748">
        <v>0</v>
      </c>
      <c r="E9748">
        <v>0</v>
      </c>
      <c r="F9748">
        <v>0</v>
      </c>
      <c r="G9748" t="s">
        <v>26466</v>
      </c>
      <c r="K9748">
        <v>1.20271432468861E+18</v>
      </c>
      <c r="L9748" t="s">
        <v>26467</v>
      </c>
    </row>
    <row r="9749" spans="1:12" x14ac:dyDescent="0.2">
      <c r="A9749" s="1">
        <v>43804.930625000001</v>
      </c>
      <c r="B9749" t="s">
        <v>26468</v>
      </c>
      <c r="D9749">
        <v>0</v>
      </c>
      <c r="E9749">
        <v>0</v>
      </c>
      <c r="F9749">
        <v>0</v>
      </c>
      <c r="G9749" t="s">
        <v>26469</v>
      </c>
      <c r="K9749">
        <v>1.20271428798849E+18</v>
      </c>
      <c r="L9749" t="s">
        <v>26470</v>
      </c>
    </row>
    <row r="9750" spans="1:12" x14ac:dyDescent="0.2">
      <c r="A9750" s="1">
        <v>43804.930532407408</v>
      </c>
      <c r="B9750" t="s">
        <v>18523</v>
      </c>
      <c r="D9750">
        <v>0</v>
      </c>
      <c r="E9750">
        <v>0</v>
      </c>
      <c r="F9750">
        <v>0</v>
      </c>
      <c r="G9750" t="s">
        <v>26471</v>
      </c>
      <c r="K9750">
        <v>1.2027142558265201E+18</v>
      </c>
      <c r="L9750" t="s">
        <v>26472</v>
      </c>
    </row>
    <row r="9751" spans="1:12" x14ac:dyDescent="0.2">
      <c r="A9751" s="1">
        <v>43804.930532407408</v>
      </c>
      <c r="B9751" t="s">
        <v>26473</v>
      </c>
      <c r="D9751">
        <v>1</v>
      </c>
      <c r="E9751">
        <v>0</v>
      </c>
      <c r="F9751">
        <v>0</v>
      </c>
      <c r="G9751" t="s">
        <v>26474</v>
      </c>
      <c r="K9751">
        <v>1.2027142544885399E+18</v>
      </c>
      <c r="L9751" t="s">
        <v>26475</v>
      </c>
    </row>
    <row r="9752" spans="1:12" x14ac:dyDescent="0.2">
      <c r="A9752" s="1">
        <v>43804.930497685185</v>
      </c>
      <c r="B9752" t="s">
        <v>26476</v>
      </c>
      <c r="D9752">
        <v>1</v>
      </c>
      <c r="E9752">
        <v>0</v>
      </c>
      <c r="F9752">
        <v>0</v>
      </c>
      <c r="G9752" t="s">
        <v>26477</v>
      </c>
      <c r="K9752">
        <v>1.20271424193918E+18</v>
      </c>
      <c r="L9752" t="s">
        <v>26478</v>
      </c>
    </row>
    <row r="9753" spans="1:12" x14ac:dyDescent="0.2">
      <c r="A9753" s="1">
        <v>43804.930486111109</v>
      </c>
      <c r="B9753" t="s">
        <v>26479</v>
      </c>
      <c r="D9753">
        <v>0</v>
      </c>
      <c r="E9753">
        <v>0</v>
      </c>
      <c r="F9753">
        <v>0</v>
      </c>
      <c r="G9753" t="s">
        <v>26480</v>
      </c>
      <c r="K9753">
        <v>1.20271424048383E+18</v>
      </c>
      <c r="L9753" t="s">
        <v>26481</v>
      </c>
    </row>
    <row r="9754" spans="1:12" x14ac:dyDescent="0.2">
      <c r="A9754" s="1">
        <v>43804.930462962962</v>
      </c>
      <c r="B9754" t="s">
        <v>26120</v>
      </c>
      <c r="D9754">
        <v>0</v>
      </c>
      <c r="E9754">
        <v>0</v>
      </c>
      <c r="F9754">
        <v>0</v>
      </c>
      <c r="G9754" t="s">
        <v>26482</v>
      </c>
      <c r="K9754">
        <v>1.2027142298386601E+18</v>
      </c>
      <c r="L9754" t="s">
        <v>26483</v>
      </c>
    </row>
    <row r="9755" spans="1:12" x14ac:dyDescent="0.2">
      <c r="A9755" s="1">
        <v>43804.930393518516</v>
      </c>
      <c r="B9755" t="s">
        <v>26484</v>
      </c>
      <c r="D9755">
        <v>2</v>
      </c>
      <c r="E9755">
        <v>0</v>
      </c>
      <c r="F9755">
        <v>3</v>
      </c>
      <c r="G9755" t="s">
        <v>26485</v>
      </c>
      <c r="K9755">
        <v>1.2027142065351099E+18</v>
      </c>
      <c r="L9755" t="s">
        <v>26486</v>
      </c>
    </row>
    <row r="9756" spans="1:12" x14ac:dyDescent="0.2">
      <c r="A9756" s="1">
        <v>43804.930335648147</v>
      </c>
      <c r="B9756" t="s">
        <v>17237</v>
      </c>
      <c r="D9756">
        <v>2</v>
      </c>
      <c r="E9756">
        <v>3</v>
      </c>
      <c r="F9756">
        <v>2</v>
      </c>
      <c r="G9756" t="s">
        <v>26487</v>
      </c>
      <c r="K9756">
        <v>1.2027141827827899E+18</v>
      </c>
      <c r="L9756" t="s">
        <v>26488</v>
      </c>
    </row>
    <row r="9757" spans="1:12" x14ac:dyDescent="0.2">
      <c r="A9757" s="1">
        <v>43804.930277777778</v>
      </c>
      <c r="B9757" t="s">
        <v>26489</v>
      </c>
      <c r="D9757">
        <v>11</v>
      </c>
      <c r="E9757">
        <v>0</v>
      </c>
      <c r="F9757">
        <v>3</v>
      </c>
      <c r="G9757" t="s">
        <v>26490</v>
      </c>
      <c r="K9757">
        <v>1.20271416423138E+18</v>
      </c>
      <c r="L9757" t="s">
        <v>26491</v>
      </c>
    </row>
    <row r="9758" spans="1:12" x14ac:dyDescent="0.2">
      <c r="A9758" s="1">
        <v>43804.930277777778</v>
      </c>
      <c r="B9758" t="s">
        <v>12755</v>
      </c>
      <c r="D9758">
        <v>1</v>
      </c>
      <c r="E9758">
        <v>6</v>
      </c>
      <c r="F9758">
        <v>2</v>
      </c>
      <c r="G9758" t="s">
        <v>26492</v>
      </c>
      <c r="K9758">
        <v>1.2027141637742001E+18</v>
      </c>
      <c r="L9758" t="s">
        <v>26493</v>
      </c>
    </row>
    <row r="9759" spans="1:12" x14ac:dyDescent="0.2">
      <c r="A9759" s="1">
        <v>43804.930127314816</v>
      </c>
      <c r="B9759" t="s">
        <v>26297</v>
      </c>
      <c r="D9759">
        <v>2</v>
      </c>
      <c r="E9759">
        <v>3</v>
      </c>
      <c r="F9759">
        <v>2</v>
      </c>
      <c r="G9759" t="s">
        <v>26494</v>
      </c>
      <c r="K9759">
        <v>1.2027141100661399E+18</v>
      </c>
      <c r="L9759" t="s">
        <v>26495</v>
      </c>
    </row>
    <row r="9760" spans="1:12" x14ac:dyDescent="0.2">
      <c r="A9760" s="1">
        <v>43804.930115740739</v>
      </c>
      <c r="B9760" t="s">
        <v>26496</v>
      </c>
      <c r="D9760">
        <v>0</v>
      </c>
      <c r="E9760">
        <v>1</v>
      </c>
      <c r="F9760">
        <v>0</v>
      </c>
      <c r="G9760" t="s">
        <v>26497</v>
      </c>
      <c r="K9760">
        <v>1.20271410507072E+18</v>
      </c>
      <c r="L9760" t="s">
        <v>26498</v>
      </c>
    </row>
    <row r="9761" spans="1:12" x14ac:dyDescent="0.2">
      <c r="A9761" s="1">
        <v>43804.93005787037</v>
      </c>
      <c r="B9761" t="s">
        <v>26499</v>
      </c>
      <c r="D9761">
        <v>0</v>
      </c>
      <c r="E9761">
        <v>1</v>
      </c>
      <c r="F9761">
        <v>2</v>
      </c>
      <c r="G9761" t="s">
        <v>26500</v>
      </c>
      <c r="K9761">
        <v>1.2027140830086799E+18</v>
      </c>
      <c r="L9761" t="s">
        <v>26501</v>
      </c>
    </row>
    <row r="9762" spans="1:12" x14ac:dyDescent="0.2">
      <c r="A9762" s="1">
        <v>43804.929861111108</v>
      </c>
      <c r="B9762" t="s">
        <v>26502</v>
      </c>
      <c r="D9762">
        <v>2</v>
      </c>
      <c r="E9762">
        <v>0</v>
      </c>
      <c r="F9762">
        <v>2</v>
      </c>
      <c r="G9762" t="s">
        <v>26503</v>
      </c>
      <c r="K9762">
        <v>1.20271401367683E+18</v>
      </c>
      <c r="L9762" t="s">
        <v>26504</v>
      </c>
    </row>
    <row r="9763" spans="1:12" x14ac:dyDescent="0.2">
      <c r="A9763" s="1">
        <v>43804.929861111108</v>
      </c>
      <c r="B9763" t="s">
        <v>26120</v>
      </c>
      <c r="D9763">
        <v>0</v>
      </c>
      <c r="E9763">
        <v>0</v>
      </c>
      <c r="F9763">
        <v>0</v>
      </c>
      <c r="G9763" t="s">
        <v>26505</v>
      </c>
      <c r="K9763">
        <v>1.2027140118690701E+18</v>
      </c>
      <c r="L9763" t="s">
        <v>26506</v>
      </c>
    </row>
    <row r="9764" spans="1:12" x14ac:dyDescent="0.2">
      <c r="A9764" s="1">
        <v>43804.929837962962</v>
      </c>
      <c r="B9764" t="s">
        <v>18394</v>
      </c>
      <c r="D9764">
        <v>0</v>
      </c>
      <c r="E9764">
        <v>0</v>
      </c>
      <c r="F9764">
        <v>0</v>
      </c>
      <c r="G9764" t="s">
        <v>26507</v>
      </c>
      <c r="K9764">
        <v>1.20271400357695E+18</v>
      </c>
      <c r="L9764" t="s">
        <v>26508</v>
      </c>
    </row>
    <row r="9765" spans="1:12" x14ac:dyDescent="0.2">
      <c r="A9765" s="1">
        <v>43804.929803240739</v>
      </c>
      <c r="B9765" t="s">
        <v>26509</v>
      </c>
      <c r="D9765">
        <v>3</v>
      </c>
      <c r="E9765">
        <v>0</v>
      </c>
      <c r="F9765">
        <v>0</v>
      </c>
      <c r="G9765" t="s">
        <v>26510</v>
      </c>
      <c r="K9765">
        <v>1.2027139916525399E+18</v>
      </c>
      <c r="L9765" t="s">
        <v>26511</v>
      </c>
    </row>
    <row r="9766" spans="1:12" x14ac:dyDescent="0.2">
      <c r="A9766" s="1">
        <v>43804.929548611108</v>
      </c>
      <c r="B9766" t="s">
        <v>26512</v>
      </c>
      <c r="D9766">
        <v>1</v>
      </c>
      <c r="E9766">
        <v>0</v>
      </c>
      <c r="F9766">
        <v>1</v>
      </c>
      <c r="G9766" t="s">
        <v>26513</v>
      </c>
      <c r="K9766">
        <v>1.20271390098847E+18</v>
      </c>
      <c r="L9766" t="s">
        <v>26514</v>
      </c>
    </row>
    <row r="9767" spans="1:12" x14ac:dyDescent="0.2">
      <c r="A9767" s="1">
        <v>43804.929513888892</v>
      </c>
      <c r="B9767" t="s">
        <v>26515</v>
      </c>
      <c r="D9767">
        <v>0</v>
      </c>
      <c r="E9767">
        <v>0</v>
      </c>
      <c r="F9767">
        <v>0</v>
      </c>
      <c r="G9767" t="s">
        <v>26516</v>
      </c>
      <c r="K9767">
        <v>1.20271388550722E+18</v>
      </c>
      <c r="L9767" t="s">
        <v>26517</v>
      </c>
    </row>
    <row r="9768" spans="1:12" x14ac:dyDescent="0.2">
      <c r="A9768" s="1">
        <v>43804.929398148146</v>
      </c>
      <c r="B9768" t="s">
        <v>26484</v>
      </c>
      <c r="D9768">
        <v>1</v>
      </c>
      <c r="E9768">
        <v>0</v>
      </c>
      <c r="F9768">
        <v>2</v>
      </c>
      <c r="G9768" t="s">
        <v>26518</v>
      </c>
      <c r="K9768">
        <v>1.20271384298544E+18</v>
      </c>
      <c r="L9768" t="s">
        <v>26519</v>
      </c>
    </row>
    <row r="9769" spans="1:12" x14ac:dyDescent="0.2">
      <c r="A9769" s="1">
        <v>43804.929328703707</v>
      </c>
      <c r="B9769" t="s">
        <v>12755</v>
      </c>
      <c r="D9769">
        <v>0</v>
      </c>
      <c r="E9769">
        <v>18</v>
      </c>
      <c r="F9769">
        <v>12</v>
      </c>
      <c r="G9769" t="s">
        <v>26520</v>
      </c>
      <c r="K9769">
        <v>1.2027138175050199E+18</v>
      </c>
      <c r="L9769" t="s">
        <v>26521</v>
      </c>
    </row>
    <row r="9770" spans="1:12" x14ac:dyDescent="0.2">
      <c r="A9770" s="1">
        <v>43804.929328703707</v>
      </c>
      <c r="B9770" t="s">
        <v>7132</v>
      </c>
      <c r="D9770">
        <v>15</v>
      </c>
      <c r="E9770">
        <v>30</v>
      </c>
      <c r="F9770">
        <v>46</v>
      </c>
      <c r="G9770" t="s">
        <v>26522</v>
      </c>
      <c r="K9770">
        <v>1.2027138171778801E+18</v>
      </c>
      <c r="L9770" t="s">
        <v>26523</v>
      </c>
    </row>
    <row r="9771" spans="1:12" x14ac:dyDescent="0.2">
      <c r="A9771" s="1">
        <v>43804.929259259261</v>
      </c>
      <c r="B9771" t="s">
        <v>26524</v>
      </c>
      <c r="D9771">
        <v>0</v>
      </c>
      <c r="E9771">
        <v>1</v>
      </c>
      <c r="F9771">
        <v>1</v>
      </c>
      <c r="G9771" t="s">
        <v>26525</v>
      </c>
      <c r="K9771">
        <v>1.202713793392E+18</v>
      </c>
      <c r="L9771" t="s">
        <v>26526</v>
      </c>
    </row>
    <row r="9772" spans="1:12" x14ac:dyDescent="0.2">
      <c r="A9772" s="1">
        <v>43804.929236111115</v>
      </c>
      <c r="B9772" t="s">
        <v>26479</v>
      </c>
      <c r="D9772">
        <v>0</v>
      </c>
      <c r="E9772">
        <v>0</v>
      </c>
      <c r="F9772">
        <v>0</v>
      </c>
      <c r="G9772" t="s">
        <v>2407</v>
      </c>
      <c r="K9772">
        <v>1.2027137861106601E+18</v>
      </c>
      <c r="L9772" t="s">
        <v>26527</v>
      </c>
    </row>
    <row r="9773" spans="1:12" x14ac:dyDescent="0.2">
      <c r="A9773" s="1">
        <v>43804.929143518515</v>
      </c>
      <c r="B9773" t="s">
        <v>26528</v>
      </c>
      <c r="D9773">
        <v>0</v>
      </c>
      <c r="E9773">
        <v>0</v>
      </c>
      <c r="F9773">
        <v>0</v>
      </c>
      <c r="G9773" t="s">
        <v>26529</v>
      </c>
      <c r="K9773">
        <v>1.2027137515118001E+18</v>
      </c>
      <c r="L9773" t="s">
        <v>26530</v>
      </c>
    </row>
    <row r="9774" spans="1:12" x14ac:dyDescent="0.2">
      <c r="A9774" s="1">
        <v>43804.92895833333</v>
      </c>
      <c r="B9774" t="s">
        <v>26531</v>
      </c>
      <c r="D9774">
        <v>0</v>
      </c>
      <c r="E9774">
        <v>0</v>
      </c>
      <c r="F9774">
        <v>0</v>
      </c>
      <c r="G9774" t="s">
        <v>26532</v>
      </c>
      <c r="K9774">
        <v>1.2027136867517399E+18</v>
      </c>
      <c r="L9774" t="s">
        <v>26533</v>
      </c>
    </row>
    <row r="9775" spans="1:12" x14ac:dyDescent="0.2">
      <c r="A9775" s="1">
        <v>43804.92895833333</v>
      </c>
      <c r="B9775" t="s">
        <v>25405</v>
      </c>
      <c r="C9775" t="s">
        <v>471</v>
      </c>
      <c r="D9775">
        <v>0</v>
      </c>
      <c r="E9775">
        <v>4</v>
      </c>
      <c r="F9775">
        <v>0</v>
      </c>
      <c r="G9775" t="s">
        <v>26534</v>
      </c>
      <c r="K9775">
        <v>1.2027136836941399E+18</v>
      </c>
      <c r="L9775" t="s">
        <v>26535</v>
      </c>
    </row>
    <row r="9776" spans="1:12" x14ac:dyDescent="0.2">
      <c r="A9776" s="1">
        <v>43804.928831018522</v>
      </c>
      <c r="B9776" t="s">
        <v>26536</v>
      </c>
      <c r="D9776">
        <v>0</v>
      </c>
      <c r="E9776">
        <v>0</v>
      </c>
      <c r="F9776">
        <v>1</v>
      </c>
      <c r="G9776" t="s">
        <v>26537</v>
      </c>
      <c r="K9776">
        <v>1.20271363844175E+18</v>
      </c>
      <c r="L9776" t="s">
        <v>26538</v>
      </c>
    </row>
    <row r="9777" spans="1:12" x14ac:dyDescent="0.2">
      <c r="A9777" s="1">
        <v>43804.928807870368</v>
      </c>
      <c r="B9777" t="s">
        <v>26539</v>
      </c>
      <c r="D9777">
        <v>1</v>
      </c>
      <c r="E9777">
        <v>0</v>
      </c>
      <c r="F9777">
        <v>0</v>
      </c>
      <c r="G9777" t="s">
        <v>26540</v>
      </c>
      <c r="K9777">
        <v>1.2027136295834399E+18</v>
      </c>
      <c r="L9777" t="s">
        <v>26541</v>
      </c>
    </row>
    <row r="9778" spans="1:12" x14ac:dyDescent="0.2">
      <c r="A9778" s="1">
        <v>43804.928773148145</v>
      </c>
      <c r="B9778" t="s">
        <v>26542</v>
      </c>
      <c r="D9778">
        <v>0</v>
      </c>
      <c r="E9778">
        <v>0</v>
      </c>
      <c r="F9778">
        <v>1</v>
      </c>
      <c r="G9778" t="s">
        <v>26543</v>
      </c>
      <c r="K9778">
        <v>1.2027136189424399E+18</v>
      </c>
      <c r="L9778" t="s">
        <v>26544</v>
      </c>
    </row>
    <row r="9779" spans="1:12" x14ac:dyDescent="0.2">
      <c r="A9779" s="1">
        <v>43804.928738425922</v>
      </c>
      <c r="B9779" t="s">
        <v>26545</v>
      </c>
      <c r="D9779">
        <v>1</v>
      </c>
      <c r="E9779">
        <v>1</v>
      </c>
      <c r="F9779">
        <v>0</v>
      </c>
      <c r="G9779" t="s">
        <v>26546</v>
      </c>
      <c r="K9779">
        <v>1.2027136060282399E+18</v>
      </c>
      <c r="L9779" t="s">
        <v>26547</v>
      </c>
    </row>
    <row r="9780" spans="1:12" x14ac:dyDescent="0.2">
      <c r="A9780" s="1">
        <v>43804.928611111114</v>
      </c>
      <c r="B9780" t="s">
        <v>26548</v>
      </c>
      <c r="D9780">
        <v>0</v>
      </c>
      <c r="E9780">
        <v>0</v>
      </c>
      <c r="F9780">
        <v>0</v>
      </c>
      <c r="G9780" t="s">
        <v>26549</v>
      </c>
      <c r="K9780">
        <v>1.2027135601970801E+18</v>
      </c>
      <c r="L9780" t="s">
        <v>26550</v>
      </c>
    </row>
    <row r="9781" spans="1:12" x14ac:dyDescent="0.2">
      <c r="A9781" s="1">
        <v>43804.928599537037</v>
      </c>
      <c r="B9781" t="s">
        <v>26551</v>
      </c>
      <c r="D9781">
        <v>10</v>
      </c>
      <c r="E9781">
        <v>30</v>
      </c>
      <c r="F9781">
        <v>29</v>
      </c>
      <c r="G9781" t="s">
        <v>26552</v>
      </c>
      <c r="K9781">
        <v>1.20271355302483E+18</v>
      </c>
      <c r="L9781" t="s">
        <v>26553</v>
      </c>
    </row>
    <row r="9782" spans="1:12" x14ac:dyDescent="0.2">
      <c r="A9782" s="1">
        <v>43804.928541666668</v>
      </c>
      <c r="B9782" t="s">
        <v>26554</v>
      </c>
      <c r="D9782">
        <v>0</v>
      </c>
      <c r="E9782">
        <v>0</v>
      </c>
      <c r="F9782">
        <v>0</v>
      </c>
      <c r="G9782" t="s">
        <v>26555</v>
      </c>
      <c r="K9782">
        <v>1.2027135322839099E+18</v>
      </c>
      <c r="L9782" t="s">
        <v>26556</v>
      </c>
    </row>
    <row r="9783" spans="1:12" x14ac:dyDescent="0.2">
      <c r="A9783" s="1">
        <v>43804.928518518522</v>
      </c>
      <c r="B9783" t="s">
        <v>6666</v>
      </c>
      <c r="D9783">
        <v>4</v>
      </c>
      <c r="E9783">
        <v>6</v>
      </c>
      <c r="F9783">
        <v>8</v>
      </c>
      <c r="G9783" t="s">
        <v>26557</v>
      </c>
      <c r="K9783">
        <v>1.2027135268775099E+18</v>
      </c>
      <c r="L9783" t="s">
        <v>26558</v>
      </c>
    </row>
    <row r="9784" spans="1:12" x14ac:dyDescent="0.2">
      <c r="A9784" s="1">
        <v>43804.928518518522</v>
      </c>
      <c r="B9784" t="s">
        <v>26345</v>
      </c>
      <c r="D9784">
        <v>0</v>
      </c>
      <c r="E9784">
        <v>0</v>
      </c>
      <c r="F9784">
        <v>4</v>
      </c>
      <c r="G9784" t="s">
        <v>26559</v>
      </c>
      <c r="K9784">
        <v>1.20271352443645E+18</v>
      </c>
      <c r="L9784" t="s">
        <v>26560</v>
      </c>
    </row>
    <row r="9785" spans="1:12" x14ac:dyDescent="0.2">
      <c r="A9785" s="1">
        <v>43804.928472222222</v>
      </c>
      <c r="B9785" t="s">
        <v>21391</v>
      </c>
      <c r="D9785">
        <v>0</v>
      </c>
      <c r="E9785">
        <v>8</v>
      </c>
      <c r="F9785">
        <v>4</v>
      </c>
      <c r="G9785" t="s">
        <v>26561</v>
      </c>
      <c r="K9785">
        <v>1.2027135100122099E+18</v>
      </c>
      <c r="L9785" t="s">
        <v>26562</v>
      </c>
    </row>
    <row r="9786" spans="1:12" x14ac:dyDescent="0.2">
      <c r="A9786" s="1">
        <v>43804.928402777776</v>
      </c>
      <c r="B9786" t="s">
        <v>10242</v>
      </c>
      <c r="D9786">
        <v>0</v>
      </c>
      <c r="E9786">
        <v>6</v>
      </c>
      <c r="F9786">
        <v>1</v>
      </c>
      <c r="G9786" t="s">
        <v>26563</v>
      </c>
      <c r="K9786">
        <v>1.2027134851735401E+18</v>
      </c>
      <c r="L9786" t="s">
        <v>26564</v>
      </c>
    </row>
    <row r="9787" spans="1:12" x14ac:dyDescent="0.2">
      <c r="A9787" s="1">
        <v>43804.928310185183</v>
      </c>
      <c r="B9787" t="s">
        <v>17706</v>
      </c>
      <c r="D9787">
        <v>1</v>
      </c>
      <c r="E9787">
        <v>9</v>
      </c>
      <c r="F9787">
        <v>8</v>
      </c>
      <c r="G9787" t="s">
        <v>26565</v>
      </c>
      <c r="K9787">
        <v>1.2027134481419899E+18</v>
      </c>
      <c r="L9787" t="s">
        <v>26566</v>
      </c>
    </row>
    <row r="9788" spans="1:12" x14ac:dyDescent="0.2">
      <c r="A9788" s="1">
        <v>43804.928263888891</v>
      </c>
      <c r="B9788" t="s">
        <v>26567</v>
      </c>
      <c r="D9788">
        <v>7</v>
      </c>
      <c r="E9788">
        <v>8</v>
      </c>
      <c r="F9788">
        <v>4</v>
      </c>
      <c r="G9788" t="s">
        <v>26568</v>
      </c>
      <c r="K9788">
        <v>1.20271343510189E+18</v>
      </c>
      <c r="L9788" t="s">
        <v>26569</v>
      </c>
    </row>
    <row r="9789" spans="1:12" x14ac:dyDescent="0.2">
      <c r="A9789" s="1">
        <v>43804.928252314814</v>
      </c>
      <c r="B9789" t="s">
        <v>26570</v>
      </c>
      <c r="D9789">
        <v>0</v>
      </c>
      <c r="E9789">
        <v>1</v>
      </c>
      <c r="F9789">
        <v>0</v>
      </c>
      <c r="G9789" t="s">
        <v>26571</v>
      </c>
      <c r="K9789">
        <v>1.2027134290579599E+18</v>
      </c>
      <c r="L9789" t="s">
        <v>26572</v>
      </c>
    </row>
    <row r="9790" spans="1:12" x14ac:dyDescent="0.2">
      <c r="A9790" s="1">
        <v>43804.927905092591</v>
      </c>
      <c r="B9790" t="s">
        <v>26573</v>
      </c>
      <c r="D9790">
        <v>1</v>
      </c>
      <c r="E9790">
        <v>0</v>
      </c>
      <c r="F9790">
        <v>0</v>
      </c>
      <c r="G9790" t="s">
        <v>26574</v>
      </c>
      <c r="K9790">
        <v>1.20271330385375E+18</v>
      </c>
      <c r="L9790" t="s">
        <v>26575</v>
      </c>
    </row>
    <row r="9791" spans="1:12" x14ac:dyDescent="0.2">
      <c r="A9791" s="1">
        <v>43804.927743055552</v>
      </c>
      <c r="B9791" t="s">
        <v>557</v>
      </c>
      <c r="D9791">
        <v>7</v>
      </c>
      <c r="E9791">
        <v>22</v>
      </c>
      <c r="F9791">
        <v>26</v>
      </c>
      <c r="G9791" t="s">
        <v>26576</v>
      </c>
      <c r="K9791">
        <v>1.2027132454270799E+18</v>
      </c>
      <c r="L9791" t="s">
        <v>26577</v>
      </c>
    </row>
    <row r="9792" spans="1:12" x14ac:dyDescent="0.2">
      <c r="A9792" s="1">
        <v>43804.927662037036</v>
      </c>
      <c r="B9792" t="s">
        <v>467</v>
      </c>
      <c r="D9792">
        <v>0</v>
      </c>
      <c r="E9792">
        <v>1</v>
      </c>
      <c r="F9792">
        <v>0</v>
      </c>
      <c r="G9792" t="s">
        <v>26578</v>
      </c>
      <c r="I9792" t="e">
        <f>Saudi_Aramco</f>
        <v>#NAME?</v>
      </c>
      <c r="K9792">
        <v>1.20271321333231E+18</v>
      </c>
      <c r="L9792" t="s">
        <v>26579</v>
      </c>
    </row>
    <row r="9793" spans="1:12" x14ac:dyDescent="0.2">
      <c r="A9793" s="1">
        <v>43804.927569444444</v>
      </c>
      <c r="B9793" t="s">
        <v>26580</v>
      </c>
      <c r="D9793">
        <v>1</v>
      </c>
      <c r="E9793">
        <v>0</v>
      </c>
      <c r="F9793">
        <v>0</v>
      </c>
      <c r="G9793" t="s">
        <v>26581</v>
      </c>
      <c r="K9793">
        <v>1.2027131818876301E+18</v>
      </c>
      <c r="L9793" t="s">
        <v>26582</v>
      </c>
    </row>
    <row r="9794" spans="1:12" x14ac:dyDescent="0.2">
      <c r="A9794" s="1">
        <v>43804.927488425928</v>
      </c>
      <c r="B9794" t="s">
        <v>26583</v>
      </c>
      <c r="D9794">
        <v>0</v>
      </c>
      <c r="E9794">
        <v>0</v>
      </c>
      <c r="F9794">
        <v>1</v>
      </c>
      <c r="G9794" t="s">
        <v>26584</v>
      </c>
      <c r="K9794">
        <v>1.20271315415489E+18</v>
      </c>
      <c r="L9794" t="s">
        <v>26585</v>
      </c>
    </row>
    <row r="9795" spans="1:12" x14ac:dyDescent="0.2">
      <c r="A9795" s="1">
        <v>43804.927476851852</v>
      </c>
      <c r="B9795" t="s">
        <v>26586</v>
      </c>
      <c r="D9795">
        <v>1</v>
      </c>
      <c r="E9795">
        <v>0</v>
      </c>
      <c r="F9795">
        <v>0</v>
      </c>
      <c r="G9795" t="s">
        <v>26587</v>
      </c>
      <c r="K9795">
        <v>1.20271314636605E+18</v>
      </c>
      <c r="L9795" t="s">
        <v>26588</v>
      </c>
    </row>
    <row r="9796" spans="1:12" x14ac:dyDescent="0.2">
      <c r="A9796" s="1">
        <v>43804.927430555559</v>
      </c>
      <c r="B9796" t="s">
        <v>26589</v>
      </c>
      <c r="D9796">
        <v>0</v>
      </c>
      <c r="E9796">
        <v>1</v>
      </c>
      <c r="F9796">
        <v>2</v>
      </c>
      <c r="G9796" t="s">
        <v>26590</v>
      </c>
      <c r="K9796">
        <v>1.2027131304569001E+18</v>
      </c>
      <c r="L9796" t="s">
        <v>26591</v>
      </c>
    </row>
    <row r="9797" spans="1:12" x14ac:dyDescent="0.2">
      <c r="A9797" s="1">
        <v>43804.92732638889</v>
      </c>
      <c r="B9797" t="s">
        <v>26592</v>
      </c>
      <c r="D9797">
        <v>0</v>
      </c>
      <c r="E9797">
        <v>6</v>
      </c>
      <c r="F9797">
        <v>6</v>
      </c>
      <c r="G9797" t="s">
        <v>26593</v>
      </c>
      <c r="K9797">
        <v>1.2027130928383099E+18</v>
      </c>
      <c r="L9797" t="s">
        <v>26594</v>
      </c>
    </row>
    <row r="9798" spans="1:12" x14ac:dyDescent="0.2">
      <c r="A9798" s="1">
        <v>43804.927222222221</v>
      </c>
      <c r="B9798" t="s">
        <v>26595</v>
      </c>
      <c r="D9798">
        <v>0</v>
      </c>
      <c r="E9798">
        <v>0</v>
      </c>
      <c r="F9798">
        <v>1</v>
      </c>
      <c r="G9798" t="s">
        <v>26596</v>
      </c>
      <c r="K9798">
        <v>1.2027130537977101E+18</v>
      </c>
      <c r="L9798" t="s">
        <v>26597</v>
      </c>
    </row>
    <row r="9799" spans="1:12" x14ac:dyDescent="0.2">
      <c r="A9799" s="1">
        <v>43804.927210648151</v>
      </c>
      <c r="B9799" t="s">
        <v>26598</v>
      </c>
      <c r="D9799">
        <v>1</v>
      </c>
      <c r="E9799">
        <v>0</v>
      </c>
      <c r="F9799">
        <v>1</v>
      </c>
      <c r="G9799" t="s">
        <v>26599</v>
      </c>
      <c r="K9799">
        <v>1.2027130526359099E+18</v>
      </c>
      <c r="L9799" t="s">
        <v>26600</v>
      </c>
    </row>
    <row r="9800" spans="1:12" x14ac:dyDescent="0.2">
      <c r="A9800" s="1">
        <v>43804.927094907405</v>
      </c>
      <c r="B9800" t="s">
        <v>26601</v>
      </c>
      <c r="D9800">
        <v>0</v>
      </c>
      <c r="E9800">
        <v>0</v>
      </c>
      <c r="F9800">
        <v>0</v>
      </c>
      <c r="G9800" t="s">
        <v>26602</v>
      </c>
      <c r="K9800">
        <v>1.20271301074318E+18</v>
      </c>
      <c r="L9800" t="s">
        <v>26603</v>
      </c>
    </row>
    <row r="9801" spans="1:12" x14ac:dyDescent="0.2">
      <c r="A9801" s="1">
        <v>43804.927048611113</v>
      </c>
      <c r="B9801" t="s">
        <v>26604</v>
      </c>
      <c r="C9801" t="s">
        <v>26604</v>
      </c>
      <c r="D9801">
        <v>0</v>
      </c>
      <c r="E9801">
        <v>0</v>
      </c>
      <c r="F9801">
        <v>0</v>
      </c>
      <c r="G9801" t="s">
        <v>2407</v>
      </c>
      <c r="K9801">
        <v>1.2027129925986299E+18</v>
      </c>
      <c r="L9801" t="s">
        <v>26605</v>
      </c>
    </row>
    <row r="9802" spans="1:12" x14ac:dyDescent="0.2">
      <c r="A9802" s="1">
        <v>43804.92701388889</v>
      </c>
      <c r="B9802" t="s">
        <v>26606</v>
      </c>
      <c r="D9802">
        <v>0</v>
      </c>
      <c r="E9802">
        <v>0</v>
      </c>
      <c r="F9802">
        <v>2</v>
      </c>
      <c r="G9802" t="s">
        <v>26607</v>
      </c>
      <c r="K9802">
        <v>1.20271297964242E+18</v>
      </c>
      <c r="L9802" t="s">
        <v>26608</v>
      </c>
    </row>
    <row r="9803" spans="1:12" x14ac:dyDescent="0.2">
      <c r="A9803" s="1">
        <v>43804.92695601852</v>
      </c>
      <c r="B9803" t="s">
        <v>26609</v>
      </c>
      <c r="D9803">
        <v>0</v>
      </c>
      <c r="E9803">
        <v>0</v>
      </c>
      <c r="F9803">
        <v>0</v>
      </c>
      <c r="G9803" t="s">
        <v>26610</v>
      </c>
      <c r="K9803">
        <v>1.20271295895613E+18</v>
      </c>
      <c r="L9803" t="s">
        <v>26611</v>
      </c>
    </row>
    <row r="9804" spans="1:12" x14ac:dyDescent="0.2">
      <c r="A9804" s="1">
        <v>43804.926851851851</v>
      </c>
      <c r="B9804" t="s">
        <v>26612</v>
      </c>
      <c r="D9804">
        <v>0</v>
      </c>
      <c r="E9804">
        <v>21</v>
      </c>
      <c r="F9804">
        <v>2</v>
      </c>
      <c r="G9804" t="s">
        <v>26613</v>
      </c>
      <c r="K9804">
        <v>1.2027129198022899E+18</v>
      </c>
      <c r="L9804" t="s">
        <v>26614</v>
      </c>
    </row>
    <row r="9805" spans="1:12" x14ac:dyDescent="0.2">
      <c r="A9805" s="1">
        <v>43804.926840277774</v>
      </c>
      <c r="B9805" t="s">
        <v>21602</v>
      </c>
      <c r="D9805">
        <v>0</v>
      </c>
      <c r="E9805">
        <v>0</v>
      </c>
      <c r="F9805">
        <v>0</v>
      </c>
      <c r="G9805" t="s">
        <v>26615</v>
      </c>
      <c r="K9805">
        <v>1.2027129189047099E+18</v>
      </c>
      <c r="L9805" t="s">
        <v>26616</v>
      </c>
    </row>
    <row r="9806" spans="1:12" x14ac:dyDescent="0.2">
      <c r="A9806" s="1">
        <v>43804.926678240743</v>
      </c>
      <c r="B9806" t="s">
        <v>26465</v>
      </c>
      <c r="D9806">
        <v>1</v>
      </c>
      <c r="E9806">
        <v>0</v>
      </c>
      <c r="F9806">
        <v>0</v>
      </c>
      <c r="G9806" t="s">
        <v>26617</v>
      </c>
      <c r="K9806">
        <v>1.2027128584984E+18</v>
      </c>
      <c r="L9806" t="s">
        <v>26618</v>
      </c>
    </row>
    <row r="9807" spans="1:12" x14ac:dyDescent="0.2">
      <c r="A9807" s="1">
        <v>43804.926481481481</v>
      </c>
      <c r="B9807" t="s">
        <v>26539</v>
      </c>
      <c r="D9807">
        <v>2</v>
      </c>
      <c r="E9807">
        <v>0</v>
      </c>
      <c r="F9807">
        <v>1</v>
      </c>
      <c r="G9807" t="s">
        <v>26619</v>
      </c>
      <c r="K9807">
        <v>1.2027127873042701E+18</v>
      </c>
      <c r="L9807" t="s">
        <v>26620</v>
      </c>
    </row>
    <row r="9808" spans="1:12" x14ac:dyDescent="0.2">
      <c r="A9808" s="1">
        <v>43804.92627314815</v>
      </c>
      <c r="B9808" t="s">
        <v>20973</v>
      </c>
      <c r="D9808">
        <v>2</v>
      </c>
      <c r="E9808">
        <v>0</v>
      </c>
      <c r="F9808">
        <v>0</v>
      </c>
      <c r="G9808" t="s">
        <v>26621</v>
      </c>
      <c r="K9808">
        <v>1.2027127127673101E+18</v>
      </c>
      <c r="L9808" t="s">
        <v>26622</v>
      </c>
    </row>
    <row r="9809" spans="1:12" x14ac:dyDescent="0.2">
      <c r="A9809" s="1">
        <v>43804.926238425927</v>
      </c>
      <c r="B9809" t="s">
        <v>26623</v>
      </c>
      <c r="D9809">
        <v>0</v>
      </c>
      <c r="E9809">
        <v>0</v>
      </c>
      <c r="F9809">
        <v>0</v>
      </c>
      <c r="G9809" t="s">
        <v>26624</v>
      </c>
      <c r="K9809">
        <v>1.20271269978174E+18</v>
      </c>
      <c r="L9809" t="s">
        <v>26625</v>
      </c>
    </row>
    <row r="9810" spans="1:12" x14ac:dyDescent="0.2">
      <c r="A9810" s="1">
        <v>43804.926122685189</v>
      </c>
      <c r="B9810" t="s">
        <v>26626</v>
      </c>
      <c r="D9810">
        <v>17</v>
      </c>
      <c r="E9810">
        <v>2</v>
      </c>
      <c r="F9810">
        <v>4</v>
      </c>
      <c r="G9810" t="s">
        <v>26627</v>
      </c>
      <c r="K9810">
        <v>1.20271265902144E+18</v>
      </c>
      <c r="L9810" t="s">
        <v>26628</v>
      </c>
    </row>
    <row r="9811" spans="1:12" x14ac:dyDescent="0.2">
      <c r="A9811" s="1">
        <v>43804.926041666666</v>
      </c>
      <c r="B9811" t="s">
        <v>471</v>
      </c>
      <c r="D9811">
        <v>6</v>
      </c>
      <c r="E9811">
        <v>135</v>
      </c>
      <c r="F9811">
        <v>164</v>
      </c>
      <c r="G9811" t="s">
        <v>26629</v>
      </c>
      <c r="K9811">
        <v>1.2027126262891599E+18</v>
      </c>
      <c r="L9811" t="s">
        <v>26630</v>
      </c>
    </row>
    <row r="9812" spans="1:12" x14ac:dyDescent="0.2">
      <c r="A9812" s="1">
        <v>43804.925856481481</v>
      </c>
      <c r="B9812" t="s">
        <v>26631</v>
      </c>
      <c r="D9812">
        <v>0</v>
      </c>
      <c r="E9812">
        <v>0</v>
      </c>
      <c r="F9812">
        <v>0</v>
      </c>
      <c r="G9812" t="s">
        <v>2407</v>
      </c>
      <c r="K9812">
        <v>1.2027125596374799E+18</v>
      </c>
      <c r="L9812" t="s">
        <v>26632</v>
      </c>
    </row>
    <row r="9813" spans="1:12" x14ac:dyDescent="0.2">
      <c r="A9813" s="1">
        <v>43804.92560185185</v>
      </c>
      <c r="B9813" t="s">
        <v>26633</v>
      </c>
      <c r="D9813">
        <v>0</v>
      </c>
      <c r="E9813">
        <v>0</v>
      </c>
      <c r="F9813">
        <v>1</v>
      </c>
      <c r="G9813" t="s">
        <v>26634</v>
      </c>
      <c r="K9813">
        <v>1.20271246828127E+18</v>
      </c>
      <c r="L9813" t="s">
        <v>26635</v>
      </c>
    </row>
    <row r="9814" spans="1:12" x14ac:dyDescent="0.2">
      <c r="A9814" s="1">
        <v>43804.925555555557</v>
      </c>
      <c r="B9814" t="s">
        <v>18394</v>
      </c>
      <c r="D9814">
        <v>2</v>
      </c>
      <c r="E9814">
        <v>0</v>
      </c>
      <c r="F9814">
        <v>0</v>
      </c>
      <c r="G9814" t="s">
        <v>26636</v>
      </c>
      <c r="K9814">
        <v>1.20271245242687E+18</v>
      </c>
      <c r="L9814" t="s">
        <v>26637</v>
      </c>
    </row>
    <row r="9815" spans="1:12" x14ac:dyDescent="0.2">
      <c r="A9815" s="1">
        <v>43804.925451388888</v>
      </c>
      <c r="B9815" t="s">
        <v>10663</v>
      </c>
      <c r="D9815">
        <v>15</v>
      </c>
      <c r="E9815">
        <v>1</v>
      </c>
      <c r="F9815">
        <v>2</v>
      </c>
      <c r="G9815" t="s">
        <v>26638</v>
      </c>
      <c r="K9815">
        <v>1.2027124127403599E+18</v>
      </c>
      <c r="L9815" t="s">
        <v>26639</v>
      </c>
    </row>
    <row r="9816" spans="1:12" x14ac:dyDescent="0.2">
      <c r="A9816" s="1">
        <v>43804.925173611111</v>
      </c>
      <c r="B9816" t="s">
        <v>26640</v>
      </c>
      <c r="D9816">
        <v>0</v>
      </c>
      <c r="E9816">
        <v>0</v>
      </c>
      <c r="F9816">
        <v>0</v>
      </c>
      <c r="G9816" t="s">
        <v>26641</v>
      </c>
      <c r="K9816">
        <v>1.2027123146816599E+18</v>
      </c>
      <c r="L9816" t="s">
        <v>26642</v>
      </c>
    </row>
    <row r="9817" spans="1:12" x14ac:dyDescent="0.2">
      <c r="A9817" s="1">
        <v>43804.925127314818</v>
      </c>
      <c r="B9817" t="s">
        <v>7166</v>
      </c>
      <c r="D9817">
        <v>1</v>
      </c>
      <c r="E9817">
        <v>0</v>
      </c>
      <c r="F9817">
        <v>1</v>
      </c>
      <c r="G9817" t="s">
        <v>26643</v>
      </c>
      <c r="K9817">
        <v>1.2027122950858701E+18</v>
      </c>
      <c r="L9817" t="s">
        <v>26644</v>
      </c>
    </row>
    <row r="9818" spans="1:12" x14ac:dyDescent="0.2">
      <c r="A9818" s="1">
        <v>43804.925034722219</v>
      </c>
      <c r="B9818" t="s">
        <v>21367</v>
      </c>
      <c r="D9818">
        <v>1</v>
      </c>
      <c r="E9818">
        <v>15</v>
      </c>
      <c r="F9818">
        <v>7</v>
      </c>
      <c r="G9818" t="s">
        <v>26645</v>
      </c>
      <c r="K9818">
        <v>1.2027122650672399E+18</v>
      </c>
      <c r="L9818" t="s">
        <v>26646</v>
      </c>
    </row>
    <row r="9819" spans="1:12" x14ac:dyDescent="0.2">
      <c r="A9819" s="1">
        <v>43804.925034722219</v>
      </c>
      <c r="B9819" t="s">
        <v>26647</v>
      </c>
      <c r="D9819">
        <v>0</v>
      </c>
      <c r="E9819">
        <v>0</v>
      </c>
      <c r="F9819">
        <v>0</v>
      </c>
      <c r="G9819" t="s">
        <v>2407</v>
      </c>
      <c r="K9819">
        <v>1.20271226219839E+18</v>
      </c>
      <c r="L9819" t="s">
        <v>26648</v>
      </c>
    </row>
    <row r="9820" spans="1:12" x14ac:dyDescent="0.2">
      <c r="A9820" s="1">
        <v>43804.924930555557</v>
      </c>
      <c r="B9820" t="s">
        <v>21241</v>
      </c>
      <c r="D9820">
        <v>1</v>
      </c>
      <c r="E9820">
        <v>0</v>
      </c>
      <c r="F9820">
        <v>0</v>
      </c>
      <c r="G9820" t="s">
        <v>26649</v>
      </c>
      <c r="K9820">
        <v>1.2027122256827699E+18</v>
      </c>
      <c r="L9820" t="s">
        <v>26650</v>
      </c>
    </row>
    <row r="9821" spans="1:12" x14ac:dyDescent="0.2">
      <c r="A9821" s="1">
        <v>43804.924907407411</v>
      </c>
      <c r="B9821" t="s">
        <v>26651</v>
      </c>
      <c r="D9821">
        <v>1</v>
      </c>
      <c r="E9821">
        <v>0</v>
      </c>
      <c r="F9821">
        <v>1</v>
      </c>
      <c r="G9821" t="s">
        <v>26652</v>
      </c>
      <c r="K9821">
        <v>1.20271221847695E+18</v>
      </c>
      <c r="L9821" t="s">
        <v>26653</v>
      </c>
    </row>
    <row r="9822" spans="1:12" x14ac:dyDescent="0.2">
      <c r="A9822" s="1">
        <v>43804.924814814818</v>
      </c>
      <c r="B9822" t="s">
        <v>11293</v>
      </c>
      <c r="D9822">
        <v>0</v>
      </c>
      <c r="E9822">
        <v>0</v>
      </c>
      <c r="F9822">
        <v>1</v>
      </c>
      <c r="G9822" t="s">
        <v>26654</v>
      </c>
      <c r="K9822">
        <v>1.20271218307283E+18</v>
      </c>
      <c r="L9822" t="s">
        <v>26655</v>
      </c>
    </row>
    <row r="9823" spans="1:12" x14ac:dyDescent="0.2">
      <c r="A9823" s="1">
        <v>43804.924768518518</v>
      </c>
      <c r="B9823" t="s">
        <v>21441</v>
      </c>
      <c r="D9823">
        <v>0</v>
      </c>
      <c r="E9823">
        <v>0</v>
      </c>
      <c r="F9823">
        <v>0</v>
      </c>
      <c r="G9823" t="s">
        <v>26656</v>
      </c>
      <c r="K9823">
        <v>1.2027121646430899E+18</v>
      </c>
      <c r="L9823" t="s">
        <v>26657</v>
      </c>
    </row>
    <row r="9824" spans="1:12" x14ac:dyDescent="0.2">
      <c r="A9824" s="1">
        <v>43804.924733796295</v>
      </c>
      <c r="B9824" t="s">
        <v>26658</v>
      </c>
      <c r="D9824">
        <v>0</v>
      </c>
      <c r="E9824">
        <v>1</v>
      </c>
      <c r="F9824">
        <v>3</v>
      </c>
      <c r="G9824" t="s">
        <v>2407</v>
      </c>
      <c r="K9824">
        <v>1.20271215249219E+18</v>
      </c>
      <c r="L9824" t="s">
        <v>26659</v>
      </c>
    </row>
    <row r="9825" spans="1:12" x14ac:dyDescent="0.2">
      <c r="A9825" s="1">
        <v>43804.924710648149</v>
      </c>
      <c r="B9825" t="s">
        <v>26660</v>
      </c>
      <c r="D9825">
        <v>4</v>
      </c>
      <c r="E9825">
        <v>21</v>
      </c>
      <c r="F9825">
        <v>18</v>
      </c>
      <c r="G9825" t="s">
        <v>26661</v>
      </c>
      <c r="K9825">
        <v>1.20271214656144E+18</v>
      </c>
      <c r="L9825" t="s">
        <v>26662</v>
      </c>
    </row>
    <row r="9826" spans="1:12" x14ac:dyDescent="0.2">
      <c r="A9826" s="1">
        <v>43804.92459490741</v>
      </c>
      <c r="B9826" t="s">
        <v>26663</v>
      </c>
      <c r="D9826">
        <v>1</v>
      </c>
      <c r="E9826">
        <v>0</v>
      </c>
      <c r="F9826">
        <v>1</v>
      </c>
      <c r="G9826" t="s">
        <v>26664</v>
      </c>
      <c r="K9826">
        <v>1.20271210461421E+18</v>
      </c>
      <c r="L9826" t="s">
        <v>26665</v>
      </c>
    </row>
    <row r="9827" spans="1:12" x14ac:dyDescent="0.2">
      <c r="A9827" s="1">
        <v>43804.924583333333</v>
      </c>
      <c r="B9827" t="s">
        <v>1542</v>
      </c>
      <c r="C9827" t="s">
        <v>10023</v>
      </c>
      <c r="D9827">
        <v>0</v>
      </c>
      <c r="E9827">
        <v>3</v>
      </c>
      <c r="F9827">
        <v>3</v>
      </c>
      <c r="G9827" t="s">
        <v>26666</v>
      </c>
      <c r="K9827">
        <v>1.2027121011245499E+18</v>
      </c>
      <c r="L9827" t="s">
        <v>26667</v>
      </c>
    </row>
    <row r="9828" spans="1:12" x14ac:dyDescent="0.2">
      <c r="A9828" s="1">
        <v>43804.924560185187</v>
      </c>
      <c r="B9828" t="s">
        <v>26668</v>
      </c>
      <c r="D9828">
        <v>0</v>
      </c>
      <c r="E9828">
        <v>0</v>
      </c>
      <c r="F9828">
        <v>0</v>
      </c>
      <c r="G9828" t="s">
        <v>26669</v>
      </c>
      <c r="K9828">
        <v>1.2027120904667699E+18</v>
      </c>
      <c r="L9828" t="s">
        <v>26670</v>
      </c>
    </row>
    <row r="9829" spans="1:12" x14ac:dyDescent="0.2">
      <c r="A9829" s="1">
        <v>43804.924421296295</v>
      </c>
      <c r="B9829" t="s">
        <v>26671</v>
      </c>
      <c r="D9829">
        <v>1</v>
      </c>
      <c r="E9829">
        <v>4</v>
      </c>
      <c r="F9829">
        <v>4</v>
      </c>
      <c r="G9829" t="s">
        <v>26672</v>
      </c>
      <c r="K9829">
        <v>1.2027120424252101E+18</v>
      </c>
      <c r="L9829" t="s">
        <v>26673</v>
      </c>
    </row>
    <row r="9830" spans="1:12" x14ac:dyDescent="0.2">
      <c r="A9830" s="1">
        <v>43804.924409722225</v>
      </c>
      <c r="B9830" t="s">
        <v>25865</v>
      </c>
      <c r="D9830">
        <v>0</v>
      </c>
      <c r="E9830">
        <v>0</v>
      </c>
      <c r="F9830">
        <v>0</v>
      </c>
      <c r="G9830" t="s">
        <v>26674</v>
      </c>
      <c r="K9830">
        <v>1.20271203477904E+18</v>
      </c>
      <c r="L9830" t="s">
        <v>26675</v>
      </c>
    </row>
    <row r="9831" spans="1:12" x14ac:dyDescent="0.2">
      <c r="A9831" s="1">
        <v>43804.924398148149</v>
      </c>
      <c r="B9831" t="s">
        <v>21069</v>
      </c>
      <c r="D9831">
        <v>0</v>
      </c>
      <c r="E9831">
        <v>0</v>
      </c>
      <c r="F9831">
        <v>1</v>
      </c>
      <c r="G9831" t="s">
        <v>26676</v>
      </c>
      <c r="K9831">
        <v>1.2027120340072901E+18</v>
      </c>
      <c r="L9831" t="s">
        <v>26677</v>
      </c>
    </row>
    <row r="9832" spans="1:12" x14ac:dyDescent="0.2">
      <c r="A9832" s="1">
        <v>43804.924386574072</v>
      </c>
      <c r="B9832" t="s">
        <v>26524</v>
      </c>
      <c r="D9832">
        <v>0</v>
      </c>
      <c r="E9832">
        <v>0</v>
      </c>
      <c r="F9832">
        <v>1</v>
      </c>
      <c r="G9832" t="s">
        <v>26678</v>
      </c>
      <c r="K9832">
        <v>1.20271202858399E+18</v>
      </c>
      <c r="L9832" t="s">
        <v>26679</v>
      </c>
    </row>
    <row r="9833" spans="1:12" x14ac:dyDescent="0.2">
      <c r="A9833" s="1">
        <v>43804.924351851849</v>
      </c>
      <c r="B9833" t="s">
        <v>26680</v>
      </c>
      <c r="D9833">
        <v>2</v>
      </c>
      <c r="E9833">
        <v>0</v>
      </c>
      <c r="F9833">
        <v>11</v>
      </c>
      <c r="G9833" t="s">
        <v>26681</v>
      </c>
      <c r="K9833">
        <v>1.2027120170706199E+18</v>
      </c>
      <c r="L9833" t="s">
        <v>26682</v>
      </c>
    </row>
    <row r="9834" spans="1:12" x14ac:dyDescent="0.2">
      <c r="A9834" s="1">
        <v>43804.924305555556</v>
      </c>
      <c r="B9834" t="s">
        <v>26683</v>
      </c>
      <c r="D9834">
        <v>1</v>
      </c>
      <c r="E9834">
        <v>1</v>
      </c>
      <c r="F9834">
        <v>1</v>
      </c>
      <c r="G9834" t="s">
        <v>26684</v>
      </c>
      <c r="K9834">
        <v>1.2027119986157E+18</v>
      </c>
      <c r="L9834" t="s">
        <v>26685</v>
      </c>
    </row>
    <row r="9835" spans="1:12" x14ac:dyDescent="0.2">
      <c r="A9835" s="1">
        <v>43804.924270833333</v>
      </c>
      <c r="B9835" t="s">
        <v>23929</v>
      </c>
      <c r="D9835">
        <v>0</v>
      </c>
      <c r="E9835">
        <v>0</v>
      </c>
      <c r="F9835">
        <v>0</v>
      </c>
      <c r="G9835" t="s">
        <v>26686</v>
      </c>
      <c r="K9835">
        <v>1.2027119849045499E+18</v>
      </c>
      <c r="L9835" t="s">
        <v>26687</v>
      </c>
    </row>
    <row r="9836" spans="1:12" x14ac:dyDescent="0.2">
      <c r="A9836" s="1">
        <v>43804.924189814818</v>
      </c>
      <c r="B9836" t="s">
        <v>26688</v>
      </c>
      <c r="D9836">
        <v>0</v>
      </c>
      <c r="E9836">
        <v>0</v>
      </c>
      <c r="F9836">
        <v>0</v>
      </c>
      <c r="G9836" t="s">
        <v>26689</v>
      </c>
      <c r="K9836">
        <v>1.2027119583210601E+18</v>
      </c>
      <c r="L9836" t="s">
        <v>26690</v>
      </c>
    </row>
    <row r="9837" spans="1:12" x14ac:dyDescent="0.2">
      <c r="A9837" s="1">
        <v>43804.924143518518</v>
      </c>
      <c r="B9837" t="s">
        <v>90</v>
      </c>
      <c r="D9837">
        <v>5</v>
      </c>
      <c r="E9837">
        <v>13</v>
      </c>
      <c r="F9837">
        <v>38</v>
      </c>
      <c r="G9837" t="s">
        <v>26691</v>
      </c>
      <c r="K9837">
        <v>1.2027119382680399E+18</v>
      </c>
      <c r="L9837" t="s">
        <v>26692</v>
      </c>
    </row>
    <row r="9838" spans="1:12" x14ac:dyDescent="0.2">
      <c r="A9838" s="1">
        <v>43804.924120370371</v>
      </c>
      <c r="B9838" t="s">
        <v>26693</v>
      </c>
      <c r="D9838">
        <v>2</v>
      </c>
      <c r="E9838">
        <v>0</v>
      </c>
      <c r="F9838">
        <v>0</v>
      </c>
      <c r="G9838" t="s">
        <v>26694</v>
      </c>
      <c r="K9838">
        <v>1.20271193149425E+18</v>
      </c>
      <c r="L9838" t="s">
        <v>26695</v>
      </c>
    </row>
    <row r="9839" spans="1:12" x14ac:dyDescent="0.2">
      <c r="A9839" s="1">
        <v>43804.924016203702</v>
      </c>
      <c r="B9839" t="s">
        <v>26696</v>
      </c>
      <c r="D9839">
        <v>0</v>
      </c>
      <c r="E9839">
        <v>14</v>
      </c>
      <c r="F9839">
        <v>9</v>
      </c>
      <c r="G9839" t="s">
        <v>26697</v>
      </c>
      <c r="K9839">
        <v>1.2027118927053299E+18</v>
      </c>
      <c r="L9839" t="s">
        <v>26698</v>
      </c>
    </row>
    <row r="9840" spans="1:12" x14ac:dyDescent="0.2">
      <c r="A9840" s="1">
        <v>43804.923958333333</v>
      </c>
      <c r="B9840" t="s">
        <v>26699</v>
      </c>
      <c r="D9840">
        <v>0</v>
      </c>
      <c r="E9840">
        <v>0</v>
      </c>
      <c r="F9840">
        <v>0</v>
      </c>
      <c r="G9840" t="s">
        <v>26700</v>
      </c>
      <c r="K9840">
        <v>1.2027118746866601E+18</v>
      </c>
      <c r="L9840" t="s">
        <v>26701</v>
      </c>
    </row>
    <row r="9841" spans="1:12" x14ac:dyDescent="0.2">
      <c r="A9841" s="1">
        <v>43804.923784722225</v>
      </c>
      <c r="B9841" t="s">
        <v>26702</v>
      </c>
      <c r="D9841">
        <v>0</v>
      </c>
      <c r="E9841">
        <v>0</v>
      </c>
      <c r="F9841">
        <v>0</v>
      </c>
      <c r="G9841" t="s">
        <v>26703</v>
      </c>
      <c r="K9841">
        <v>1.2027118112981399E+18</v>
      </c>
      <c r="L9841" t="s">
        <v>26704</v>
      </c>
    </row>
    <row r="9842" spans="1:12" x14ac:dyDescent="0.2">
      <c r="A9842" s="1">
        <v>43804.923750000002</v>
      </c>
      <c r="B9842" t="s">
        <v>20266</v>
      </c>
      <c r="D9842">
        <v>1</v>
      </c>
      <c r="E9842">
        <v>0</v>
      </c>
      <c r="F9842">
        <v>1</v>
      </c>
      <c r="G9842" t="s">
        <v>26705</v>
      </c>
      <c r="K9842">
        <v>1.20271179857682E+18</v>
      </c>
      <c r="L9842" t="s">
        <v>26706</v>
      </c>
    </row>
    <row r="9843" spans="1:12" x14ac:dyDescent="0.2">
      <c r="A9843" s="1">
        <v>43804.923726851855</v>
      </c>
      <c r="B9843" t="s">
        <v>13091</v>
      </c>
      <c r="D9843">
        <v>0</v>
      </c>
      <c r="E9843">
        <v>1</v>
      </c>
      <c r="F9843">
        <v>0</v>
      </c>
      <c r="G9843" t="s">
        <v>26707</v>
      </c>
      <c r="K9843">
        <v>1.2027117893450801E+18</v>
      </c>
      <c r="L9843" t="s">
        <v>26708</v>
      </c>
    </row>
    <row r="9844" spans="1:12" x14ac:dyDescent="0.2">
      <c r="A9844" s="1">
        <v>43804.923576388886</v>
      </c>
      <c r="B9844" t="s">
        <v>26709</v>
      </c>
      <c r="D9844">
        <v>0</v>
      </c>
      <c r="E9844">
        <v>1</v>
      </c>
      <c r="F9844">
        <v>1</v>
      </c>
      <c r="G9844" t="s">
        <v>26710</v>
      </c>
      <c r="K9844">
        <v>1.20271173578383E+18</v>
      </c>
      <c r="L9844" t="s">
        <v>26711</v>
      </c>
    </row>
    <row r="9845" spans="1:12" x14ac:dyDescent="0.2">
      <c r="A9845" s="1">
        <v>43804.923437500001</v>
      </c>
      <c r="B9845" t="s">
        <v>7132</v>
      </c>
      <c r="D9845">
        <v>2</v>
      </c>
      <c r="E9845">
        <v>0</v>
      </c>
      <c r="F9845">
        <v>1</v>
      </c>
      <c r="G9845" t="s">
        <v>26712</v>
      </c>
      <c r="K9845">
        <v>1.20271168565358E+18</v>
      </c>
      <c r="L9845" t="s">
        <v>26713</v>
      </c>
    </row>
    <row r="9846" spans="1:12" x14ac:dyDescent="0.2">
      <c r="A9846" s="1">
        <v>43804.923321759263</v>
      </c>
      <c r="B9846" t="s">
        <v>26714</v>
      </c>
      <c r="D9846">
        <v>5</v>
      </c>
      <c r="E9846">
        <v>27</v>
      </c>
      <c r="F9846">
        <v>12</v>
      </c>
      <c r="G9846" t="s">
        <v>26715</v>
      </c>
      <c r="K9846">
        <v>1.2027116428045701E+18</v>
      </c>
      <c r="L9846" t="s">
        <v>26716</v>
      </c>
    </row>
    <row r="9847" spans="1:12" x14ac:dyDescent="0.2">
      <c r="A9847" s="1">
        <v>43804.923263888886</v>
      </c>
      <c r="B9847" t="s">
        <v>26717</v>
      </c>
      <c r="D9847">
        <v>2</v>
      </c>
      <c r="E9847">
        <v>0</v>
      </c>
      <c r="F9847">
        <v>0</v>
      </c>
      <c r="G9847" t="s">
        <v>26718</v>
      </c>
      <c r="K9847">
        <v>1.20271161940447E+18</v>
      </c>
      <c r="L9847" t="s">
        <v>26719</v>
      </c>
    </row>
    <row r="9848" spans="1:12" x14ac:dyDescent="0.2">
      <c r="A9848" s="1">
        <v>43804.922997685186</v>
      </c>
      <c r="B9848" t="s">
        <v>26720</v>
      </c>
      <c r="D9848">
        <v>0</v>
      </c>
      <c r="E9848">
        <v>12</v>
      </c>
      <c r="F9848">
        <v>4</v>
      </c>
      <c r="G9848" t="s">
        <v>26721</v>
      </c>
      <c r="K9848">
        <v>1.2027115268403699E+18</v>
      </c>
      <c r="L9848" t="s">
        <v>26722</v>
      </c>
    </row>
    <row r="9849" spans="1:12" x14ac:dyDescent="0.2">
      <c r="A9849" s="1">
        <v>43804.922997685186</v>
      </c>
      <c r="B9849" t="s">
        <v>26723</v>
      </c>
      <c r="D9849">
        <v>0</v>
      </c>
      <c r="E9849">
        <v>1</v>
      </c>
      <c r="F9849">
        <v>2</v>
      </c>
      <c r="G9849" t="s">
        <v>2407</v>
      </c>
      <c r="K9849">
        <v>1.2027115229354801E+18</v>
      </c>
      <c r="L9849" t="s">
        <v>26724</v>
      </c>
    </row>
    <row r="9850" spans="1:12" x14ac:dyDescent="0.2">
      <c r="A9850" s="1">
        <v>43804.922974537039</v>
      </c>
      <c r="B9850" t="s">
        <v>26725</v>
      </c>
      <c r="D9850">
        <v>1</v>
      </c>
      <c r="E9850">
        <v>0</v>
      </c>
      <c r="F9850">
        <v>1</v>
      </c>
      <c r="G9850" t="s">
        <v>26726</v>
      </c>
      <c r="K9850">
        <v>1.20271151473569E+18</v>
      </c>
      <c r="L9850" t="s">
        <v>26727</v>
      </c>
    </row>
    <row r="9851" spans="1:12" x14ac:dyDescent="0.2">
      <c r="A9851" s="1">
        <v>43804.922905092593</v>
      </c>
      <c r="B9851" t="s">
        <v>26728</v>
      </c>
      <c r="D9851">
        <v>0</v>
      </c>
      <c r="E9851">
        <v>0</v>
      </c>
      <c r="F9851">
        <v>7</v>
      </c>
      <c r="G9851" t="s">
        <v>26729</v>
      </c>
      <c r="K9851">
        <v>1.2027114910714199E+18</v>
      </c>
      <c r="L9851" t="s">
        <v>26730</v>
      </c>
    </row>
    <row r="9852" spans="1:12" x14ac:dyDescent="0.2">
      <c r="A9852" s="1">
        <v>43804.922905092593</v>
      </c>
      <c r="B9852" t="s">
        <v>26731</v>
      </c>
      <c r="D9852">
        <v>0</v>
      </c>
      <c r="E9852">
        <v>0</v>
      </c>
      <c r="F9852">
        <v>0</v>
      </c>
      <c r="G9852" t="s">
        <v>26732</v>
      </c>
      <c r="K9852">
        <v>1.2027114902367301E+18</v>
      </c>
      <c r="L9852" t="s">
        <v>26733</v>
      </c>
    </row>
    <row r="9853" spans="1:12" x14ac:dyDescent="0.2">
      <c r="A9853" s="1">
        <v>43804.922858796293</v>
      </c>
      <c r="B9853" t="s">
        <v>26734</v>
      </c>
      <c r="D9853">
        <v>0</v>
      </c>
      <c r="E9853">
        <v>0</v>
      </c>
      <c r="F9853">
        <v>0</v>
      </c>
      <c r="G9853" t="s">
        <v>26735</v>
      </c>
      <c r="K9853">
        <v>1.20271147358111E+18</v>
      </c>
      <c r="L9853" t="s">
        <v>26736</v>
      </c>
    </row>
    <row r="9854" spans="1:12" x14ac:dyDescent="0.2">
      <c r="A9854" s="1">
        <v>43804.922800925924</v>
      </c>
      <c r="B9854" t="s">
        <v>26737</v>
      </c>
      <c r="D9854">
        <v>1</v>
      </c>
      <c r="E9854">
        <v>1</v>
      </c>
      <c r="F9854">
        <v>3</v>
      </c>
      <c r="G9854" t="s">
        <v>26738</v>
      </c>
      <c r="K9854">
        <v>1.2027114545096399E+18</v>
      </c>
      <c r="L9854" t="s">
        <v>26739</v>
      </c>
    </row>
    <row r="9855" spans="1:12" x14ac:dyDescent="0.2">
      <c r="A9855" s="1">
        <v>43804.922662037039</v>
      </c>
      <c r="B9855" t="s">
        <v>26612</v>
      </c>
      <c r="D9855">
        <v>0</v>
      </c>
      <c r="E9855">
        <v>22</v>
      </c>
      <c r="F9855">
        <v>2</v>
      </c>
      <c r="G9855" t="s">
        <v>26740</v>
      </c>
      <c r="K9855">
        <v>1.2027114048239401E+18</v>
      </c>
      <c r="L9855" t="s">
        <v>26741</v>
      </c>
    </row>
    <row r="9856" spans="1:12" x14ac:dyDescent="0.2">
      <c r="A9856" s="1">
        <v>43804.922534722224</v>
      </c>
      <c r="B9856" t="s">
        <v>26742</v>
      </c>
      <c r="D9856">
        <v>0</v>
      </c>
      <c r="E9856">
        <v>0</v>
      </c>
      <c r="F9856">
        <v>0</v>
      </c>
      <c r="G9856" t="s">
        <v>26743</v>
      </c>
      <c r="K9856">
        <v>1.2027113571304901E+18</v>
      </c>
      <c r="L9856" t="s">
        <v>26744</v>
      </c>
    </row>
    <row r="9857" spans="1:12" x14ac:dyDescent="0.2">
      <c r="A9857" s="1">
        <v>43804.922523148147</v>
      </c>
      <c r="B9857" t="s">
        <v>26745</v>
      </c>
      <c r="D9857">
        <v>0</v>
      </c>
      <c r="E9857">
        <v>2</v>
      </c>
      <c r="F9857">
        <v>3</v>
      </c>
      <c r="G9857" t="s">
        <v>26746</v>
      </c>
      <c r="K9857">
        <v>1.20271135333885E+18</v>
      </c>
      <c r="L9857" t="s">
        <v>26747</v>
      </c>
    </row>
    <row r="9858" spans="1:12" x14ac:dyDescent="0.2">
      <c r="A9858" s="1">
        <v>43804.922326388885</v>
      </c>
      <c r="B9858" t="s">
        <v>26748</v>
      </c>
      <c r="D9858">
        <v>1</v>
      </c>
      <c r="E9858">
        <v>3</v>
      </c>
      <c r="F9858">
        <v>4</v>
      </c>
      <c r="G9858" t="s">
        <v>26749</v>
      </c>
      <c r="K9858">
        <v>1.2027112802572401E+18</v>
      </c>
      <c r="L9858" t="s">
        <v>26750</v>
      </c>
    </row>
    <row r="9859" spans="1:12" x14ac:dyDescent="0.2">
      <c r="A9859" s="1">
        <v>43804.922303240739</v>
      </c>
      <c r="B9859" t="s">
        <v>26742</v>
      </c>
      <c r="D9859">
        <v>0</v>
      </c>
      <c r="E9859">
        <v>0</v>
      </c>
      <c r="F9859">
        <v>0</v>
      </c>
      <c r="G9859" t="s">
        <v>26751</v>
      </c>
      <c r="K9859">
        <v>1.2027112739490801E+18</v>
      </c>
      <c r="L9859" t="s">
        <v>26752</v>
      </c>
    </row>
    <row r="9860" spans="1:12" x14ac:dyDescent="0.2">
      <c r="A9860" s="1">
        <v>43804.922175925924</v>
      </c>
      <c r="B9860" t="s">
        <v>26753</v>
      </c>
      <c r="D9860">
        <v>17</v>
      </c>
      <c r="E9860">
        <v>765</v>
      </c>
      <c r="F9860">
        <v>1204</v>
      </c>
      <c r="G9860" t="s">
        <v>24291</v>
      </c>
      <c r="K9860">
        <v>1.2027112287469901E+18</v>
      </c>
      <c r="L9860" t="s">
        <v>26754</v>
      </c>
    </row>
    <row r="9861" spans="1:12" x14ac:dyDescent="0.2">
      <c r="A9861" s="1">
        <v>43804.922164351854</v>
      </c>
      <c r="B9861" t="s">
        <v>8657</v>
      </c>
      <c r="D9861">
        <v>0</v>
      </c>
      <c r="E9861">
        <v>0</v>
      </c>
      <c r="F9861">
        <v>0</v>
      </c>
      <c r="G9861" t="s">
        <v>26755</v>
      </c>
      <c r="K9861">
        <v>1.20271122331122E+18</v>
      </c>
      <c r="L9861" t="s">
        <v>26756</v>
      </c>
    </row>
    <row r="9862" spans="1:12" x14ac:dyDescent="0.2">
      <c r="A9862" s="1">
        <v>43804.9221412037</v>
      </c>
      <c r="B9862" t="s">
        <v>26757</v>
      </c>
      <c r="D9862">
        <v>0</v>
      </c>
      <c r="E9862">
        <v>2</v>
      </c>
      <c r="F9862">
        <v>1</v>
      </c>
      <c r="G9862" t="s">
        <v>26758</v>
      </c>
      <c r="K9862">
        <v>1.2027112145325E+18</v>
      </c>
      <c r="L9862" t="s">
        <v>26759</v>
      </c>
    </row>
    <row r="9863" spans="1:12" x14ac:dyDescent="0.2">
      <c r="A9863" s="1">
        <v>43804.922071759262</v>
      </c>
      <c r="B9863" t="s">
        <v>26760</v>
      </c>
      <c r="D9863">
        <v>0</v>
      </c>
      <c r="E9863">
        <v>0</v>
      </c>
      <c r="F9863">
        <v>1</v>
      </c>
      <c r="G9863" t="s">
        <v>26761</v>
      </c>
      <c r="K9863">
        <v>1.20271119057471E+18</v>
      </c>
      <c r="L9863" t="s">
        <v>26762</v>
      </c>
    </row>
    <row r="9864" spans="1:12" x14ac:dyDescent="0.2">
      <c r="A9864" s="1">
        <v>43804.921909722223</v>
      </c>
      <c r="B9864" t="s">
        <v>26763</v>
      </c>
      <c r="D9864">
        <v>0</v>
      </c>
      <c r="E9864">
        <v>0</v>
      </c>
      <c r="F9864">
        <v>0</v>
      </c>
      <c r="G9864" t="s">
        <v>26764</v>
      </c>
      <c r="K9864">
        <v>1.20271113212701E+18</v>
      </c>
      <c r="L9864" t="s">
        <v>26765</v>
      </c>
    </row>
    <row r="9865" spans="1:12" x14ac:dyDescent="0.2">
      <c r="A9865" s="1">
        <v>43804.921863425923</v>
      </c>
      <c r="B9865" t="s">
        <v>26766</v>
      </c>
      <c r="C9865" t="s">
        <v>90</v>
      </c>
      <c r="D9865">
        <v>0</v>
      </c>
      <c r="E9865">
        <v>1</v>
      </c>
      <c r="F9865">
        <v>1</v>
      </c>
      <c r="G9865" t="s">
        <v>26767</v>
      </c>
      <c r="K9865">
        <v>1.2027111119189199E+18</v>
      </c>
      <c r="L9865" t="s">
        <v>26768</v>
      </c>
    </row>
    <row r="9866" spans="1:12" x14ac:dyDescent="0.2">
      <c r="A9866" s="1">
        <v>43804.921793981484</v>
      </c>
      <c r="B9866" t="s">
        <v>26769</v>
      </c>
      <c r="D9866">
        <v>5</v>
      </c>
      <c r="E9866">
        <v>0</v>
      </c>
      <c r="F9866">
        <v>2</v>
      </c>
      <c r="G9866" t="s">
        <v>26770</v>
      </c>
      <c r="K9866">
        <v>1.20271108780161E+18</v>
      </c>
      <c r="L9866" t="s">
        <v>26771</v>
      </c>
    </row>
    <row r="9867" spans="1:12" x14ac:dyDescent="0.2">
      <c r="A9867" s="1">
        <v>43804.921469907407</v>
      </c>
      <c r="B9867" t="s">
        <v>10847</v>
      </c>
      <c r="D9867">
        <v>0</v>
      </c>
      <c r="E9867">
        <v>0</v>
      </c>
      <c r="F9867">
        <v>0</v>
      </c>
      <c r="G9867" t="s">
        <v>26772</v>
      </c>
      <c r="K9867">
        <v>1.20271097307901E+18</v>
      </c>
      <c r="L9867" t="s">
        <v>26773</v>
      </c>
    </row>
    <row r="9868" spans="1:12" x14ac:dyDescent="0.2">
      <c r="A9868" s="1">
        <v>43804.921354166669</v>
      </c>
      <c r="B9868" t="s">
        <v>26774</v>
      </c>
      <c r="D9868">
        <v>0</v>
      </c>
      <c r="E9868">
        <v>0</v>
      </c>
      <c r="F9868">
        <v>0</v>
      </c>
      <c r="G9868" t="s">
        <v>26775</v>
      </c>
      <c r="K9868">
        <v>1.20271092894241E+18</v>
      </c>
      <c r="L9868" t="s">
        <v>26776</v>
      </c>
    </row>
    <row r="9869" spans="1:12" x14ac:dyDescent="0.2">
      <c r="A9869" s="1">
        <v>43804.921296296299</v>
      </c>
      <c r="B9869" t="s">
        <v>26426</v>
      </c>
      <c r="D9869">
        <v>6</v>
      </c>
      <c r="E9869">
        <v>0</v>
      </c>
      <c r="F9869">
        <v>2</v>
      </c>
      <c r="G9869" t="s">
        <v>26777</v>
      </c>
      <c r="K9869">
        <v>1.2027109072704399E+18</v>
      </c>
      <c r="L9869" t="s">
        <v>26778</v>
      </c>
    </row>
    <row r="9870" spans="1:12" x14ac:dyDescent="0.2">
      <c r="A9870" s="1">
        <v>43804.921261574076</v>
      </c>
      <c r="B9870" t="s">
        <v>26779</v>
      </c>
      <c r="D9870">
        <v>0</v>
      </c>
      <c r="E9870">
        <v>0</v>
      </c>
      <c r="F9870">
        <v>0</v>
      </c>
      <c r="G9870" t="s">
        <v>26780</v>
      </c>
      <c r="K9870">
        <v>1.20271089699853E+18</v>
      </c>
      <c r="L9870" t="s">
        <v>26781</v>
      </c>
    </row>
    <row r="9871" spans="1:12" x14ac:dyDescent="0.2">
      <c r="A9871" s="1">
        <v>43804.921203703707</v>
      </c>
      <c r="B9871" t="s">
        <v>26640</v>
      </c>
      <c r="D9871">
        <v>0</v>
      </c>
      <c r="E9871">
        <v>0</v>
      </c>
      <c r="F9871">
        <v>1</v>
      </c>
      <c r="G9871" t="s">
        <v>26782</v>
      </c>
      <c r="K9871">
        <v>1.20271087479393E+18</v>
      </c>
      <c r="L9871" t="s">
        <v>26783</v>
      </c>
    </row>
    <row r="9872" spans="1:12" x14ac:dyDescent="0.2">
      <c r="A9872" s="1">
        <v>43804.92119212963</v>
      </c>
      <c r="B9872" t="s">
        <v>26595</v>
      </c>
      <c r="D9872">
        <v>0</v>
      </c>
      <c r="E9872">
        <v>0</v>
      </c>
      <c r="F9872">
        <v>0</v>
      </c>
      <c r="G9872" t="s">
        <v>26784</v>
      </c>
      <c r="K9872">
        <v>1.2027108697146501E+18</v>
      </c>
      <c r="L9872" t="s">
        <v>26785</v>
      </c>
    </row>
    <row r="9873" spans="1:12" x14ac:dyDescent="0.2">
      <c r="A9873" s="1">
        <v>43804.921064814815</v>
      </c>
      <c r="B9873" t="s">
        <v>26786</v>
      </c>
      <c r="D9873">
        <v>2</v>
      </c>
      <c r="E9873">
        <v>0</v>
      </c>
      <c r="F9873">
        <v>0</v>
      </c>
      <c r="G9873" t="e">
        <f>AlinmaInvest لو سمحت ماني ناوي ابيع أسهم اكتتاب آرامكو هل لازم افتح حساب استثماري أو لا</f>
        <v>#NAME?</v>
      </c>
      <c r="I9873" t="e">
        <f>AlinmaInvest</f>
        <v>#NAME?</v>
      </c>
      <c r="K9873">
        <v>1.2027108262700301E+18</v>
      </c>
      <c r="L9873" t="s">
        <v>26787</v>
      </c>
    </row>
    <row r="9874" spans="1:12" x14ac:dyDescent="0.2">
      <c r="A9874" s="1">
        <v>43804.921006944445</v>
      </c>
      <c r="B9874" t="s">
        <v>26779</v>
      </c>
      <c r="D9874">
        <v>0</v>
      </c>
      <c r="E9874">
        <v>0</v>
      </c>
      <c r="F9874">
        <v>0</v>
      </c>
      <c r="G9874" t="s">
        <v>26788</v>
      </c>
      <c r="K9874">
        <v>1.20271080241283E+18</v>
      </c>
      <c r="L9874" t="s">
        <v>26789</v>
      </c>
    </row>
    <row r="9875" spans="1:12" x14ac:dyDescent="0.2">
      <c r="A9875" s="1">
        <v>43804.920995370368</v>
      </c>
      <c r="B9875" t="s">
        <v>26790</v>
      </c>
      <c r="D9875">
        <v>0</v>
      </c>
      <c r="E9875">
        <v>0</v>
      </c>
      <c r="F9875">
        <v>2</v>
      </c>
      <c r="G9875" t="s">
        <v>26791</v>
      </c>
      <c r="K9875">
        <v>1.2027107999507599E+18</v>
      </c>
      <c r="L9875" t="s">
        <v>26792</v>
      </c>
    </row>
    <row r="9876" spans="1:12" x14ac:dyDescent="0.2">
      <c r="A9876" s="1">
        <v>43804.920972222222</v>
      </c>
      <c r="B9876" t="s">
        <v>26745</v>
      </c>
      <c r="D9876">
        <v>0</v>
      </c>
      <c r="E9876">
        <v>0</v>
      </c>
      <c r="F9876">
        <v>1</v>
      </c>
      <c r="G9876" t="s">
        <v>26793</v>
      </c>
      <c r="K9876">
        <v>1.2027107894775301E+18</v>
      </c>
      <c r="L9876" t="s">
        <v>26794</v>
      </c>
    </row>
    <row r="9877" spans="1:12" x14ac:dyDescent="0.2">
      <c r="A9877" s="1">
        <v>43804.920949074076</v>
      </c>
      <c r="B9877" t="s">
        <v>26795</v>
      </c>
      <c r="D9877">
        <v>0</v>
      </c>
      <c r="E9877">
        <v>0</v>
      </c>
      <c r="F9877">
        <v>2</v>
      </c>
      <c r="G9877" t="s">
        <v>26796</v>
      </c>
      <c r="K9877">
        <v>1.20271078459117E+18</v>
      </c>
      <c r="L9877" t="s">
        <v>26797</v>
      </c>
    </row>
    <row r="9878" spans="1:12" x14ac:dyDescent="0.2">
      <c r="A9878" s="1">
        <v>43804.920856481483</v>
      </c>
      <c r="B9878" t="s">
        <v>5470</v>
      </c>
      <c r="D9878">
        <v>1</v>
      </c>
      <c r="E9878">
        <v>0</v>
      </c>
      <c r="F9878">
        <v>2</v>
      </c>
      <c r="G9878" t="s">
        <v>26798</v>
      </c>
      <c r="K9878">
        <v>1.20271074985395E+18</v>
      </c>
      <c r="L9878" t="s">
        <v>26799</v>
      </c>
    </row>
    <row r="9879" spans="1:12" x14ac:dyDescent="0.2">
      <c r="A9879" s="1">
        <v>43804.920798611114</v>
      </c>
      <c r="B9879" t="s">
        <v>26800</v>
      </c>
      <c r="D9879">
        <v>0</v>
      </c>
      <c r="E9879">
        <v>0</v>
      </c>
      <c r="F9879">
        <v>0</v>
      </c>
      <c r="G9879" t="s">
        <v>26801</v>
      </c>
      <c r="K9879">
        <v>1.20271072621904E+18</v>
      </c>
      <c r="L9879" t="s">
        <v>26802</v>
      </c>
    </row>
    <row r="9880" spans="1:12" x14ac:dyDescent="0.2">
      <c r="A9880" s="1">
        <v>43804.920775462961</v>
      </c>
      <c r="B9880" t="s">
        <v>26345</v>
      </c>
      <c r="D9880">
        <v>0</v>
      </c>
      <c r="E9880">
        <v>2</v>
      </c>
      <c r="F9880">
        <v>0</v>
      </c>
      <c r="G9880" t="s">
        <v>26803</v>
      </c>
      <c r="K9880">
        <v>1.2027107178975401E+18</v>
      </c>
      <c r="L9880" t="s">
        <v>26804</v>
      </c>
    </row>
    <row r="9881" spans="1:12" x14ac:dyDescent="0.2">
      <c r="A9881" s="1">
        <v>43804.920775462961</v>
      </c>
      <c r="B9881" t="s">
        <v>26805</v>
      </c>
      <c r="D9881">
        <v>1</v>
      </c>
      <c r="E9881">
        <v>0</v>
      </c>
      <c r="F9881">
        <v>0</v>
      </c>
      <c r="G9881" t="s">
        <v>26806</v>
      </c>
      <c r="K9881">
        <v>1.2027107175955599E+18</v>
      </c>
      <c r="L9881" t="s">
        <v>26807</v>
      </c>
    </row>
    <row r="9882" spans="1:12" x14ac:dyDescent="0.2">
      <c r="A9882" s="1">
        <v>43804.920555555553</v>
      </c>
      <c r="B9882" t="s">
        <v>26808</v>
      </c>
      <c r="D9882">
        <v>0</v>
      </c>
      <c r="E9882">
        <v>0</v>
      </c>
      <c r="F9882">
        <v>0</v>
      </c>
      <c r="G9882" t="s">
        <v>26809</v>
      </c>
      <c r="K9882">
        <v>1.2027106393718001E+18</v>
      </c>
      <c r="L9882" t="s">
        <v>26810</v>
      </c>
    </row>
    <row r="9883" spans="1:12" x14ac:dyDescent="0.2">
      <c r="A9883" s="1">
        <v>43804.920520833337</v>
      </c>
      <c r="B9883" t="s">
        <v>26811</v>
      </c>
      <c r="D9883">
        <v>0</v>
      </c>
      <c r="E9883">
        <v>2</v>
      </c>
      <c r="F9883">
        <v>0</v>
      </c>
      <c r="G9883" t="s">
        <v>26812</v>
      </c>
      <c r="K9883">
        <v>1.20271062904545E+18</v>
      </c>
      <c r="L9883" t="s">
        <v>26813</v>
      </c>
    </row>
    <row r="9884" spans="1:12" x14ac:dyDescent="0.2">
      <c r="A9884" s="1">
        <v>43804.920520833337</v>
      </c>
      <c r="B9884" t="s">
        <v>26814</v>
      </c>
      <c r="D9884">
        <v>1</v>
      </c>
      <c r="E9884">
        <v>0</v>
      </c>
      <c r="F9884">
        <v>0</v>
      </c>
      <c r="G9884" t="s">
        <v>26815</v>
      </c>
      <c r="I9884" t="e">
        <f>nashwaa_14</f>
        <v>#NAME?</v>
      </c>
      <c r="K9884">
        <v>1.2027106273173701E+18</v>
      </c>
      <c r="L9884" t="s">
        <v>26816</v>
      </c>
    </row>
    <row r="9885" spans="1:12" x14ac:dyDescent="0.2">
      <c r="A9885" s="1">
        <v>43804.920451388891</v>
      </c>
      <c r="B9885" t="s">
        <v>26817</v>
      </c>
      <c r="D9885">
        <v>0</v>
      </c>
      <c r="E9885">
        <v>0</v>
      </c>
      <c r="F9885">
        <v>0</v>
      </c>
      <c r="G9885" t="s">
        <v>26818</v>
      </c>
      <c r="K9885">
        <v>1.2027106016818199E+18</v>
      </c>
      <c r="L9885" t="s">
        <v>26819</v>
      </c>
    </row>
    <row r="9886" spans="1:12" x14ac:dyDescent="0.2">
      <c r="A9886" s="1">
        <v>43804.920277777775</v>
      </c>
      <c r="B9886" t="s">
        <v>25936</v>
      </c>
      <c r="D9886">
        <v>0</v>
      </c>
      <c r="E9886">
        <v>0</v>
      </c>
      <c r="F9886">
        <v>0</v>
      </c>
      <c r="G9886" t="s">
        <v>2407</v>
      </c>
      <c r="K9886">
        <v>1.2027105393251E+18</v>
      </c>
      <c r="L9886" t="s">
        <v>26820</v>
      </c>
    </row>
    <row r="9887" spans="1:12" x14ac:dyDescent="0.2">
      <c r="A9887" s="1">
        <v>43804.920277777775</v>
      </c>
      <c r="B9887" t="s">
        <v>26821</v>
      </c>
      <c r="D9887">
        <v>2</v>
      </c>
      <c r="E9887">
        <v>60</v>
      </c>
      <c r="F9887">
        <v>38</v>
      </c>
      <c r="G9887" t="s">
        <v>26822</v>
      </c>
      <c r="K9887">
        <v>1.2027105374418099E+18</v>
      </c>
      <c r="L9887" t="s">
        <v>26823</v>
      </c>
    </row>
    <row r="9888" spans="1:12" x14ac:dyDescent="0.2">
      <c r="A9888" s="1">
        <v>43804.920243055552</v>
      </c>
      <c r="B9888" t="s">
        <v>26824</v>
      </c>
      <c r="C9888" t="s">
        <v>26824</v>
      </c>
      <c r="D9888">
        <v>0</v>
      </c>
      <c r="E9888">
        <v>0</v>
      </c>
      <c r="F9888">
        <v>0</v>
      </c>
      <c r="G9888" t="s">
        <v>26825</v>
      </c>
      <c r="K9888">
        <v>1.2027105255929201E+18</v>
      </c>
      <c r="L9888" t="s">
        <v>26826</v>
      </c>
    </row>
    <row r="9889" spans="1:12" x14ac:dyDescent="0.2">
      <c r="A9889" s="1">
        <v>43804.920162037037</v>
      </c>
      <c r="B9889" t="s">
        <v>24722</v>
      </c>
      <c r="D9889">
        <v>0</v>
      </c>
      <c r="E9889">
        <v>1</v>
      </c>
      <c r="F9889">
        <v>0</v>
      </c>
      <c r="G9889" t="s">
        <v>26827</v>
      </c>
      <c r="K9889">
        <v>1.20271049861101E+18</v>
      </c>
      <c r="L9889" t="s">
        <v>26828</v>
      </c>
    </row>
    <row r="9890" spans="1:12" x14ac:dyDescent="0.2">
      <c r="A9890" s="1">
        <v>43804.919988425929</v>
      </c>
      <c r="B9890" t="s">
        <v>19823</v>
      </c>
      <c r="D9890">
        <v>0</v>
      </c>
      <c r="E9890">
        <v>0</v>
      </c>
      <c r="F9890">
        <v>0</v>
      </c>
      <c r="G9890" t="s">
        <v>26829</v>
      </c>
      <c r="K9890">
        <v>1.2027104342452301E+18</v>
      </c>
      <c r="L9890" t="s">
        <v>26830</v>
      </c>
    </row>
    <row r="9891" spans="1:12" x14ac:dyDescent="0.2">
      <c r="A9891" s="1">
        <v>43804.919965277775</v>
      </c>
      <c r="B9891" t="s">
        <v>26831</v>
      </c>
      <c r="D9891">
        <v>0</v>
      </c>
      <c r="E9891">
        <v>0</v>
      </c>
      <c r="F9891">
        <v>1</v>
      </c>
      <c r="G9891" t="s">
        <v>26832</v>
      </c>
      <c r="K9891">
        <v>1.20271042472416E+18</v>
      </c>
      <c r="L9891" t="s">
        <v>26833</v>
      </c>
    </row>
    <row r="9892" spans="1:12" x14ac:dyDescent="0.2">
      <c r="A9892" s="1">
        <v>43804.919953703706</v>
      </c>
      <c r="B9892" t="s">
        <v>13557</v>
      </c>
      <c r="D9892">
        <v>0</v>
      </c>
      <c r="E9892">
        <v>0</v>
      </c>
      <c r="F9892">
        <v>0</v>
      </c>
      <c r="G9892" t="s">
        <v>26834</v>
      </c>
      <c r="K9892">
        <v>1.20271042286189E+18</v>
      </c>
      <c r="L9892" t="s">
        <v>26835</v>
      </c>
    </row>
    <row r="9893" spans="1:12" x14ac:dyDescent="0.2">
      <c r="A9893" s="1">
        <v>43804.919930555552</v>
      </c>
      <c r="B9893" t="s">
        <v>26836</v>
      </c>
      <c r="D9893">
        <v>3</v>
      </c>
      <c r="E9893">
        <v>0</v>
      </c>
      <c r="F9893">
        <v>0</v>
      </c>
      <c r="G9893" t="s">
        <v>26837</v>
      </c>
      <c r="K9893">
        <v>1.20271041265294E+18</v>
      </c>
      <c r="L9893" t="s">
        <v>26838</v>
      </c>
    </row>
    <row r="9894" spans="1:12" x14ac:dyDescent="0.2">
      <c r="A9894" s="1">
        <v>43804.919861111113</v>
      </c>
      <c r="B9894" t="s">
        <v>26839</v>
      </c>
      <c r="D9894">
        <v>0</v>
      </c>
      <c r="E9894">
        <v>0</v>
      </c>
      <c r="F9894">
        <v>0</v>
      </c>
      <c r="G9894" t="s">
        <v>26840</v>
      </c>
      <c r="K9894">
        <v>1.2027103868075699E+18</v>
      </c>
      <c r="L9894" t="s">
        <v>26841</v>
      </c>
    </row>
    <row r="9895" spans="1:12" x14ac:dyDescent="0.2">
      <c r="A9895" s="1">
        <v>43804.91978009259</v>
      </c>
      <c r="B9895" t="s">
        <v>7132</v>
      </c>
      <c r="D9895">
        <v>4</v>
      </c>
      <c r="E9895">
        <v>2</v>
      </c>
      <c r="F9895">
        <v>11</v>
      </c>
      <c r="G9895" t="s">
        <v>26842</v>
      </c>
      <c r="K9895">
        <v>1.20271035847505E+18</v>
      </c>
      <c r="L9895" t="s">
        <v>26843</v>
      </c>
    </row>
    <row r="9896" spans="1:12" x14ac:dyDescent="0.2">
      <c r="A9896" s="1">
        <v>43804.919756944444</v>
      </c>
      <c r="B9896" t="s">
        <v>26824</v>
      </c>
      <c r="C9896" t="s">
        <v>26824</v>
      </c>
      <c r="D9896">
        <v>0</v>
      </c>
      <c r="E9896">
        <v>0</v>
      </c>
      <c r="F9896">
        <v>0</v>
      </c>
      <c r="G9896" t="s">
        <v>26825</v>
      </c>
      <c r="K9896">
        <v>1.2027103502626099E+18</v>
      </c>
      <c r="L9896" t="s">
        <v>26844</v>
      </c>
    </row>
    <row r="9897" spans="1:12" x14ac:dyDescent="0.2">
      <c r="A9897" s="1">
        <v>43804.919675925928</v>
      </c>
      <c r="B9897" t="s">
        <v>26845</v>
      </c>
      <c r="D9897">
        <v>2</v>
      </c>
      <c r="E9897">
        <v>0</v>
      </c>
      <c r="F9897">
        <v>0</v>
      </c>
      <c r="G9897" t="s">
        <v>26846</v>
      </c>
      <c r="K9897">
        <v>1.2027103224544499E+18</v>
      </c>
      <c r="L9897" t="s">
        <v>26847</v>
      </c>
    </row>
    <row r="9898" spans="1:12" x14ac:dyDescent="0.2">
      <c r="A9898" s="1">
        <v>43804.919456018521</v>
      </c>
      <c r="B9898" t="s">
        <v>26848</v>
      </c>
      <c r="D9898">
        <v>7</v>
      </c>
      <c r="E9898">
        <v>26</v>
      </c>
      <c r="F9898">
        <v>13</v>
      </c>
      <c r="G9898" t="s">
        <v>26849</v>
      </c>
      <c r="K9898">
        <v>1.20271023982238E+18</v>
      </c>
      <c r="L9898" t="s">
        <v>26850</v>
      </c>
    </row>
    <row r="9899" spans="1:12" x14ac:dyDescent="0.2">
      <c r="A9899" s="1">
        <v>43804.919409722221</v>
      </c>
      <c r="B9899" t="s">
        <v>26851</v>
      </c>
      <c r="D9899">
        <v>1</v>
      </c>
      <c r="E9899">
        <v>0</v>
      </c>
      <c r="F9899">
        <v>0</v>
      </c>
      <c r="G9899" t="s">
        <v>26852</v>
      </c>
      <c r="K9899">
        <v>1.2027102230116101E+18</v>
      </c>
      <c r="L9899" t="s">
        <v>26853</v>
      </c>
    </row>
    <row r="9900" spans="1:12" x14ac:dyDescent="0.2">
      <c r="A9900" s="1">
        <v>43804.919398148151</v>
      </c>
      <c r="B9900" t="s">
        <v>14163</v>
      </c>
      <c r="D9900">
        <v>0</v>
      </c>
      <c r="E9900">
        <v>0</v>
      </c>
      <c r="F9900">
        <v>2</v>
      </c>
      <c r="G9900" t="s">
        <v>26854</v>
      </c>
      <c r="K9900">
        <v>1.20271021844403E+18</v>
      </c>
      <c r="L9900" t="s">
        <v>26855</v>
      </c>
    </row>
    <row r="9901" spans="1:12" x14ac:dyDescent="0.2">
      <c r="A9901" s="1">
        <v>43804.919259259259</v>
      </c>
      <c r="B9901" t="s">
        <v>26763</v>
      </c>
      <c r="D9901">
        <v>0</v>
      </c>
      <c r="E9901">
        <v>0</v>
      </c>
      <c r="F9901">
        <v>0</v>
      </c>
      <c r="G9901" t="s">
        <v>26856</v>
      </c>
      <c r="K9901">
        <v>1.20271016955521E+18</v>
      </c>
      <c r="L9901" t="s">
        <v>26857</v>
      </c>
    </row>
    <row r="9902" spans="1:12" x14ac:dyDescent="0.2">
      <c r="A9902" s="1">
        <v>43804.919178240743</v>
      </c>
      <c r="B9902" t="s">
        <v>26307</v>
      </c>
      <c r="D9902">
        <v>1</v>
      </c>
      <c r="E9902">
        <v>4</v>
      </c>
      <c r="F9902">
        <v>5</v>
      </c>
      <c r="G9902" t="s">
        <v>26858</v>
      </c>
      <c r="K9902">
        <v>1.2027101422251899E+18</v>
      </c>
      <c r="L9902" t="s">
        <v>26859</v>
      </c>
    </row>
    <row r="9903" spans="1:12" x14ac:dyDescent="0.2">
      <c r="A9903" s="1">
        <v>43804.919178240743</v>
      </c>
      <c r="B9903" t="s">
        <v>26860</v>
      </c>
      <c r="D9903">
        <v>0</v>
      </c>
      <c r="E9903">
        <v>0</v>
      </c>
      <c r="F9903">
        <v>0</v>
      </c>
      <c r="G9903" t="s">
        <v>26861</v>
      </c>
      <c r="K9903">
        <v>1.2027101390290601E+18</v>
      </c>
      <c r="L9903" t="s">
        <v>26862</v>
      </c>
    </row>
    <row r="9904" spans="1:12" x14ac:dyDescent="0.2">
      <c r="A9904" s="1">
        <v>43804.919166666667</v>
      </c>
      <c r="B9904" t="s">
        <v>26824</v>
      </c>
      <c r="C9904" t="s">
        <v>26824</v>
      </c>
      <c r="D9904">
        <v>0</v>
      </c>
      <c r="E9904">
        <v>0</v>
      </c>
      <c r="F9904">
        <v>0</v>
      </c>
      <c r="G9904" t="s">
        <v>26825</v>
      </c>
      <c r="K9904">
        <v>1.20271013794274E+18</v>
      </c>
      <c r="L9904" t="s">
        <v>26863</v>
      </c>
    </row>
    <row r="9905" spans="1:12" x14ac:dyDescent="0.2">
      <c r="A9905" s="1">
        <v>43804.91915509259</v>
      </c>
      <c r="B9905" t="s">
        <v>26864</v>
      </c>
      <c r="D9905">
        <v>0</v>
      </c>
      <c r="E9905">
        <v>1</v>
      </c>
      <c r="F9905">
        <v>5</v>
      </c>
      <c r="G9905" t="s">
        <v>26865</v>
      </c>
      <c r="K9905">
        <v>1.2027101308669499E+18</v>
      </c>
      <c r="L9905" t="s">
        <v>26866</v>
      </c>
    </row>
    <row r="9906" spans="1:12" x14ac:dyDescent="0.2">
      <c r="A9906" s="1">
        <v>43804.919120370374</v>
      </c>
      <c r="B9906" t="s">
        <v>26867</v>
      </c>
      <c r="D9906">
        <v>1</v>
      </c>
      <c r="E9906">
        <v>4</v>
      </c>
      <c r="F9906">
        <v>5</v>
      </c>
      <c r="G9906" t="s">
        <v>26868</v>
      </c>
      <c r="K9906">
        <v>1.20271011896771E+18</v>
      </c>
      <c r="L9906" t="s">
        <v>26869</v>
      </c>
    </row>
    <row r="9907" spans="1:12" x14ac:dyDescent="0.2">
      <c r="A9907" s="1">
        <v>43804.919039351851</v>
      </c>
      <c r="B9907" t="s">
        <v>12947</v>
      </c>
      <c r="D9907">
        <v>13</v>
      </c>
      <c r="E9907">
        <v>48</v>
      </c>
      <c r="F9907">
        <v>20</v>
      </c>
      <c r="G9907" t="s">
        <v>26870</v>
      </c>
      <c r="K9907">
        <v>1.20271009170478E+18</v>
      </c>
      <c r="L9907" t="s">
        <v>26871</v>
      </c>
    </row>
    <row r="9908" spans="1:12" x14ac:dyDescent="0.2">
      <c r="A9908" s="1">
        <v>43804.918888888889</v>
      </c>
      <c r="B9908" t="s">
        <v>26872</v>
      </c>
      <c r="D9908">
        <v>1</v>
      </c>
      <c r="E9908">
        <v>0</v>
      </c>
      <c r="F9908">
        <v>1</v>
      </c>
      <c r="G9908" t="s">
        <v>26873</v>
      </c>
      <c r="I9908" t="e">
        <f>AlRajhiBankCare</f>
        <v>#NAME?</v>
      </c>
      <c r="K9908">
        <v>1.2027100370991501E+18</v>
      </c>
      <c r="L9908" t="s">
        <v>26874</v>
      </c>
    </row>
    <row r="9909" spans="1:12" x14ac:dyDescent="0.2">
      <c r="A9909" s="1">
        <v>43804.918854166666</v>
      </c>
      <c r="B9909" t="s">
        <v>26875</v>
      </c>
      <c r="D9909">
        <v>0</v>
      </c>
      <c r="E9909">
        <v>0</v>
      </c>
      <c r="F9909">
        <v>0</v>
      </c>
      <c r="G9909" t="s">
        <v>26876</v>
      </c>
      <c r="I9909" t="e">
        <f>NabdApp</f>
        <v>#NAME?</v>
      </c>
      <c r="K9909">
        <v>1.2027100212866401E+18</v>
      </c>
      <c r="L9909" t="s">
        <v>26877</v>
      </c>
    </row>
    <row r="9910" spans="1:12" x14ac:dyDescent="0.2">
      <c r="A9910" s="1">
        <v>43804.918611111112</v>
      </c>
      <c r="B9910" t="s">
        <v>26878</v>
      </c>
      <c r="D9910">
        <v>0</v>
      </c>
      <c r="E9910">
        <v>0</v>
      </c>
      <c r="F9910">
        <v>2</v>
      </c>
      <c r="G9910" t="s">
        <v>26879</v>
      </c>
      <c r="K9910">
        <v>1.20270993522784E+18</v>
      </c>
      <c r="L9910" t="s">
        <v>26880</v>
      </c>
    </row>
    <row r="9911" spans="1:12" x14ac:dyDescent="0.2">
      <c r="A9911" s="1">
        <v>43804.918587962966</v>
      </c>
      <c r="B9911" t="s">
        <v>20847</v>
      </c>
      <c r="D9911">
        <v>186</v>
      </c>
      <c r="E9911">
        <v>154</v>
      </c>
      <c r="F9911">
        <v>117</v>
      </c>
      <c r="G9911" t="s">
        <v>26881</v>
      </c>
      <c r="K9911">
        <v>1.2027099276488E+18</v>
      </c>
      <c r="L9911" t="s">
        <v>26882</v>
      </c>
    </row>
    <row r="9912" spans="1:12" x14ac:dyDescent="0.2">
      <c r="A9912" s="1">
        <v>43804.918587962966</v>
      </c>
      <c r="B9912" t="s">
        <v>26883</v>
      </c>
      <c r="D9912">
        <v>0</v>
      </c>
      <c r="E9912">
        <v>0</v>
      </c>
      <c r="F9912">
        <v>0</v>
      </c>
      <c r="G9912" t="s">
        <v>26884</v>
      </c>
      <c r="K9912">
        <v>1.20270992761937E+18</v>
      </c>
      <c r="L9912" t="s">
        <v>26885</v>
      </c>
    </row>
    <row r="9913" spans="1:12" x14ac:dyDescent="0.2">
      <c r="A9913" s="1">
        <v>43804.918530092589</v>
      </c>
      <c r="B9913" t="s">
        <v>26886</v>
      </c>
      <c r="D9913">
        <v>3</v>
      </c>
      <c r="E9913">
        <v>197</v>
      </c>
      <c r="F9913">
        <v>334</v>
      </c>
      <c r="G9913" t="s">
        <v>26887</v>
      </c>
      <c r="K9913">
        <v>1.2027099039760901E+18</v>
      </c>
      <c r="L9913" t="s">
        <v>26888</v>
      </c>
    </row>
    <row r="9914" spans="1:12" x14ac:dyDescent="0.2">
      <c r="A9914" s="1">
        <v>43804.918449074074</v>
      </c>
      <c r="B9914" t="s">
        <v>26889</v>
      </c>
      <c r="D9914">
        <v>0</v>
      </c>
      <c r="E9914">
        <v>0</v>
      </c>
      <c r="F9914">
        <v>0</v>
      </c>
      <c r="G9914" t="s">
        <v>26890</v>
      </c>
      <c r="K9914">
        <v>1.20270987821053E+18</v>
      </c>
      <c r="L9914" t="s">
        <v>26891</v>
      </c>
    </row>
    <row r="9915" spans="1:12" x14ac:dyDescent="0.2">
      <c r="A9915" s="1">
        <v>43804.918437499997</v>
      </c>
      <c r="B9915" t="s">
        <v>26892</v>
      </c>
      <c r="D9915">
        <v>1</v>
      </c>
      <c r="E9915">
        <v>0</v>
      </c>
      <c r="F9915">
        <v>1</v>
      </c>
      <c r="G9915" t="s">
        <v>26893</v>
      </c>
      <c r="K9915">
        <v>1.2027098726740301E+18</v>
      </c>
      <c r="L9915" t="s">
        <v>26894</v>
      </c>
    </row>
    <row r="9916" spans="1:12" x14ac:dyDescent="0.2">
      <c r="A9916" s="1">
        <v>43804.918425925927</v>
      </c>
      <c r="B9916" t="s">
        <v>26895</v>
      </c>
      <c r="D9916">
        <v>0</v>
      </c>
      <c r="E9916">
        <v>0</v>
      </c>
      <c r="F9916">
        <v>0</v>
      </c>
      <c r="G9916" t="s">
        <v>26896</v>
      </c>
      <c r="K9916">
        <v>1.2027098665210099E+18</v>
      </c>
      <c r="L9916" t="s">
        <v>26897</v>
      </c>
    </row>
    <row r="9917" spans="1:12" x14ac:dyDescent="0.2">
      <c r="A9917" s="1">
        <v>43804.918275462966</v>
      </c>
      <c r="B9917" t="s">
        <v>26898</v>
      </c>
      <c r="D9917">
        <v>1</v>
      </c>
      <c r="E9917">
        <v>0</v>
      </c>
      <c r="F9917">
        <v>1</v>
      </c>
      <c r="G9917" t="s">
        <v>26899</v>
      </c>
      <c r="K9917">
        <v>1.20270981259904E+18</v>
      </c>
      <c r="L9917" t="s">
        <v>26900</v>
      </c>
    </row>
    <row r="9918" spans="1:12" x14ac:dyDescent="0.2">
      <c r="A9918" s="1">
        <v>43804.918194444443</v>
      </c>
      <c r="B9918" t="s">
        <v>26831</v>
      </c>
      <c r="D9918">
        <v>0</v>
      </c>
      <c r="E9918">
        <v>1</v>
      </c>
      <c r="F9918">
        <v>1</v>
      </c>
      <c r="G9918" t="s">
        <v>26901</v>
      </c>
      <c r="K9918">
        <v>1.2027097835324401E+18</v>
      </c>
      <c r="L9918" t="s">
        <v>26902</v>
      </c>
    </row>
    <row r="9919" spans="1:12" x14ac:dyDescent="0.2">
      <c r="A9919" s="1">
        <v>43804.91814814815</v>
      </c>
      <c r="B9919" t="s">
        <v>26903</v>
      </c>
      <c r="D9919">
        <v>0</v>
      </c>
      <c r="E9919">
        <v>0</v>
      </c>
      <c r="F9919">
        <v>0</v>
      </c>
      <c r="G9919" t="s">
        <v>26904</v>
      </c>
      <c r="K9919">
        <v>1.2027097683490801E+18</v>
      </c>
      <c r="L9919" t="s">
        <v>26905</v>
      </c>
    </row>
    <row r="9920" spans="1:12" x14ac:dyDescent="0.2">
      <c r="A9920" s="1">
        <v>43804.918124999997</v>
      </c>
      <c r="B9920" t="s">
        <v>21391</v>
      </c>
      <c r="D9920">
        <v>11</v>
      </c>
      <c r="E9920">
        <v>31</v>
      </c>
      <c r="F9920">
        <v>17</v>
      </c>
      <c r="G9920" t="s">
        <v>26906</v>
      </c>
      <c r="K9920">
        <v>1.20270975998563E+18</v>
      </c>
      <c r="L9920" t="s">
        <v>26907</v>
      </c>
    </row>
    <row r="9921" spans="1:12" x14ac:dyDescent="0.2">
      <c r="A9921" s="1">
        <v>43804.918055555558</v>
      </c>
      <c r="B9921" t="s">
        <v>17354</v>
      </c>
      <c r="D9921">
        <v>34</v>
      </c>
      <c r="E9921">
        <v>54</v>
      </c>
      <c r="F9921">
        <v>59</v>
      </c>
      <c r="G9921" t="s">
        <v>26908</v>
      </c>
      <c r="K9921">
        <v>1.20270973564608E+18</v>
      </c>
      <c r="L9921" t="s">
        <v>26909</v>
      </c>
    </row>
    <row r="9922" spans="1:12" x14ac:dyDescent="0.2">
      <c r="A9922" s="1">
        <v>43804.918020833335</v>
      </c>
      <c r="B9922">
        <v>54953326</v>
      </c>
      <c r="D9922">
        <v>0</v>
      </c>
      <c r="E9922">
        <v>0</v>
      </c>
      <c r="F9922">
        <v>0</v>
      </c>
      <c r="G9922" t="s">
        <v>26910</v>
      </c>
      <c r="I9922" t="e">
        <f>NabdApp</f>
        <v>#NAME?</v>
      </c>
      <c r="K9922">
        <v>1.20270972009779E+18</v>
      </c>
      <c r="L9922" t="s">
        <v>26911</v>
      </c>
    </row>
    <row r="9923" spans="1:12" x14ac:dyDescent="0.2">
      <c r="A9923" s="1">
        <v>43804.917696759258</v>
      </c>
      <c r="B9923" t="s">
        <v>26912</v>
      </c>
      <c r="D9923">
        <v>0</v>
      </c>
      <c r="E9923">
        <v>0</v>
      </c>
      <c r="F9923">
        <v>1</v>
      </c>
      <c r="G9923" t="s">
        <v>26913</v>
      </c>
      <c r="K9923">
        <v>1.2027096055219799E+18</v>
      </c>
      <c r="L9923" t="s">
        <v>26914</v>
      </c>
    </row>
    <row r="9924" spans="1:12" x14ac:dyDescent="0.2">
      <c r="A9924" s="1">
        <v>43804.917696759258</v>
      </c>
      <c r="B9924" t="s">
        <v>26915</v>
      </c>
      <c r="D9924">
        <v>0</v>
      </c>
      <c r="E9924">
        <v>0</v>
      </c>
      <c r="F9924">
        <v>0</v>
      </c>
      <c r="G9924" t="s">
        <v>26916</v>
      </c>
      <c r="K9924">
        <v>1.20270960525779E+18</v>
      </c>
      <c r="L9924" t="s">
        <v>26917</v>
      </c>
    </row>
    <row r="9925" spans="1:12" x14ac:dyDescent="0.2">
      <c r="A9925" s="1">
        <v>43804.91746527778</v>
      </c>
      <c r="B9925" t="s">
        <v>26918</v>
      </c>
      <c r="D9925">
        <v>3</v>
      </c>
      <c r="E9925">
        <v>0</v>
      </c>
      <c r="F9925">
        <v>1</v>
      </c>
      <c r="G9925" t="s">
        <v>26919</v>
      </c>
      <c r="K9925">
        <v>1.2027095202853499E+18</v>
      </c>
      <c r="L9925" t="s">
        <v>26920</v>
      </c>
    </row>
    <row r="9926" spans="1:12" x14ac:dyDescent="0.2">
      <c r="A9926" s="1">
        <v>43804.917384259257</v>
      </c>
      <c r="B9926" t="s">
        <v>26921</v>
      </c>
      <c r="D9926">
        <v>0</v>
      </c>
      <c r="E9926">
        <v>1</v>
      </c>
      <c r="F9926">
        <v>0</v>
      </c>
      <c r="G9926" t="s">
        <v>26922</v>
      </c>
      <c r="K9926">
        <v>1.2027094923597199E+18</v>
      </c>
      <c r="L9926" t="s">
        <v>26923</v>
      </c>
    </row>
    <row r="9927" spans="1:12" x14ac:dyDescent="0.2">
      <c r="A9927" s="1">
        <v>43804.917384259257</v>
      </c>
      <c r="B9927" t="s">
        <v>26924</v>
      </c>
      <c r="C9927" t="s">
        <v>90</v>
      </c>
      <c r="D9927">
        <v>0</v>
      </c>
      <c r="E9927">
        <v>0</v>
      </c>
      <c r="F9927">
        <v>0</v>
      </c>
      <c r="G9927" t="s">
        <v>26925</v>
      </c>
      <c r="K9927">
        <v>1.2027094920451E+18</v>
      </c>
      <c r="L9927" t="s">
        <v>26926</v>
      </c>
    </row>
    <row r="9928" spans="1:12" x14ac:dyDescent="0.2">
      <c r="A9928" s="1">
        <v>43804.917245370372</v>
      </c>
      <c r="B9928" t="s">
        <v>26688</v>
      </c>
      <c r="D9928">
        <v>0</v>
      </c>
      <c r="E9928">
        <v>1</v>
      </c>
      <c r="F9928">
        <v>2</v>
      </c>
      <c r="G9928" t="s">
        <v>26689</v>
      </c>
      <c r="K9928">
        <v>1.2027094387607099E+18</v>
      </c>
      <c r="L9928" t="s">
        <v>26927</v>
      </c>
    </row>
    <row r="9929" spans="1:12" x14ac:dyDescent="0.2">
      <c r="A9929" s="1">
        <v>43804.917187500003</v>
      </c>
      <c r="B9929" t="s">
        <v>26928</v>
      </c>
      <c r="D9929">
        <v>0</v>
      </c>
      <c r="E9929">
        <v>0</v>
      </c>
      <c r="F9929">
        <v>1</v>
      </c>
      <c r="G9929" t="s">
        <v>2407</v>
      </c>
      <c r="K9929">
        <v>1.2027094213375301E+18</v>
      </c>
      <c r="L9929" t="s">
        <v>26929</v>
      </c>
    </row>
    <row r="9930" spans="1:12" x14ac:dyDescent="0.2">
      <c r="A9930" s="1">
        <v>43804.917118055557</v>
      </c>
      <c r="B9930" t="s">
        <v>26930</v>
      </c>
      <c r="D9930">
        <v>1</v>
      </c>
      <c r="E9930">
        <v>0</v>
      </c>
      <c r="F9930">
        <v>0</v>
      </c>
      <c r="G9930" t="s">
        <v>26931</v>
      </c>
      <c r="K9930">
        <v>1.20270939487566E+18</v>
      </c>
      <c r="L9930" t="s">
        <v>26932</v>
      </c>
    </row>
    <row r="9931" spans="1:12" x14ac:dyDescent="0.2">
      <c r="A9931" s="1">
        <v>43804.917071759257</v>
      </c>
      <c r="B9931" t="s">
        <v>26933</v>
      </c>
      <c r="D9931">
        <v>2</v>
      </c>
      <c r="E9931">
        <v>0</v>
      </c>
      <c r="F9931">
        <v>1</v>
      </c>
      <c r="G9931" t="s">
        <v>26934</v>
      </c>
      <c r="K9931">
        <v>1.20270937754483E+18</v>
      </c>
      <c r="L9931" t="s">
        <v>26935</v>
      </c>
    </row>
    <row r="9932" spans="1:12" x14ac:dyDescent="0.2">
      <c r="A9932" s="1">
        <v>43804.917037037034</v>
      </c>
      <c r="B9932" t="s">
        <v>26936</v>
      </c>
      <c r="D9932">
        <v>0</v>
      </c>
      <c r="E9932">
        <v>0</v>
      </c>
      <c r="F9932">
        <v>0</v>
      </c>
      <c r="G9932" t="s">
        <v>26937</v>
      </c>
      <c r="K9932">
        <v>1.2027093629193001E+18</v>
      </c>
      <c r="L9932" t="s">
        <v>26938</v>
      </c>
    </row>
    <row r="9933" spans="1:12" x14ac:dyDescent="0.2">
      <c r="A9933" s="1">
        <v>43804.916990740741</v>
      </c>
      <c r="B9933" t="s">
        <v>26939</v>
      </c>
      <c r="D9933">
        <v>1</v>
      </c>
      <c r="E9933">
        <v>0</v>
      </c>
      <c r="F9933">
        <v>1</v>
      </c>
      <c r="G9933" t="s">
        <v>26940</v>
      </c>
      <c r="K9933">
        <v>1.20270935003854E+18</v>
      </c>
      <c r="L9933" t="s">
        <v>26941</v>
      </c>
    </row>
    <row r="9934" spans="1:12" x14ac:dyDescent="0.2">
      <c r="A9934" s="1">
        <v>43804.916990740741</v>
      </c>
      <c r="B9934" t="s">
        <v>26942</v>
      </c>
      <c r="C9934" t="s">
        <v>24605</v>
      </c>
      <c r="D9934">
        <v>0</v>
      </c>
      <c r="E9934">
        <v>0</v>
      </c>
      <c r="F9934">
        <v>0</v>
      </c>
      <c r="G9934" t="s">
        <v>26943</v>
      </c>
      <c r="K9934">
        <v>1.2027093464231301E+18</v>
      </c>
      <c r="L9934" t="s">
        <v>26944</v>
      </c>
    </row>
    <row r="9935" spans="1:12" x14ac:dyDescent="0.2">
      <c r="A9935" s="1">
        <v>43804.916932870372</v>
      </c>
      <c r="B9935" t="s">
        <v>24799</v>
      </c>
      <c r="D9935">
        <v>3</v>
      </c>
      <c r="E9935">
        <v>5</v>
      </c>
      <c r="F9935">
        <v>6</v>
      </c>
      <c r="G9935" t="s">
        <v>26945</v>
      </c>
      <c r="K9935">
        <v>1.20270932540547E+18</v>
      </c>
      <c r="L9935" t="s">
        <v>26946</v>
      </c>
    </row>
    <row r="9936" spans="1:12" x14ac:dyDescent="0.2">
      <c r="A9936" s="1">
        <v>43804.916909722226</v>
      </c>
      <c r="B9936" t="s">
        <v>26947</v>
      </c>
      <c r="D9936">
        <v>0</v>
      </c>
      <c r="E9936">
        <v>0</v>
      </c>
      <c r="F9936">
        <v>0</v>
      </c>
      <c r="G9936" t="s">
        <v>26948</v>
      </c>
      <c r="K9936">
        <v>1.20270931788927E+18</v>
      </c>
      <c r="L9936" t="s">
        <v>26949</v>
      </c>
    </row>
    <row r="9937" spans="1:12" x14ac:dyDescent="0.2">
      <c r="A9937" s="1">
        <v>43804.916689814818</v>
      </c>
      <c r="B9937" t="s">
        <v>26950</v>
      </c>
      <c r="D9937">
        <v>0</v>
      </c>
      <c r="E9937">
        <v>0</v>
      </c>
      <c r="F9937">
        <v>1</v>
      </c>
      <c r="G9937" t="s">
        <v>26951</v>
      </c>
      <c r="K9937">
        <v>1.20270924037009E+18</v>
      </c>
      <c r="L9937" t="s">
        <v>26952</v>
      </c>
    </row>
    <row r="9938" spans="1:12" x14ac:dyDescent="0.2">
      <c r="A9938" s="1">
        <v>43804.916516203702</v>
      </c>
      <c r="B9938" t="s">
        <v>26953</v>
      </c>
      <c r="D9938">
        <v>0</v>
      </c>
      <c r="E9938">
        <v>1</v>
      </c>
      <c r="F9938">
        <v>0</v>
      </c>
      <c r="G9938" t="s">
        <v>24976</v>
      </c>
      <c r="K9938">
        <v>1.2027091758323899E+18</v>
      </c>
      <c r="L9938" t="s">
        <v>26954</v>
      </c>
    </row>
    <row r="9939" spans="1:12" x14ac:dyDescent="0.2">
      <c r="A9939" s="1">
        <v>43804.916493055556</v>
      </c>
      <c r="B9939" t="s">
        <v>26955</v>
      </c>
      <c r="D9939">
        <v>1</v>
      </c>
      <c r="E9939">
        <v>0</v>
      </c>
      <c r="F9939">
        <v>0</v>
      </c>
      <c r="G9939" t="s">
        <v>26956</v>
      </c>
      <c r="K9939">
        <v>1.20270916781282E+18</v>
      </c>
      <c r="L9939" t="s">
        <v>26957</v>
      </c>
    </row>
    <row r="9940" spans="1:12" x14ac:dyDescent="0.2">
      <c r="A9940" s="1">
        <v>43804.916342592594</v>
      </c>
      <c r="B9940" t="s">
        <v>26958</v>
      </c>
      <c r="D9940">
        <v>3</v>
      </c>
      <c r="E9940">
        <v>0</v>
      </c>
      <c r="F9940">
        <v>0</v>
      </c>
      <c r="G9940" t="s">
        <v>26959</v>
      </c>
      <c r="K9940">
        <v>1.2027091139915E+18</v>
      </c>
      <c r="L9940" t="s">
        <v>26960</v>
      </c>
    </row>
    <row r="9941" spans="1:12" x14ac:dyDescent="0.2">
      <c r="A9941" s="1">
        <v>43804.916319444441</v>
      </c>
      <c r="B9941" t="s">
        <v>26903</v>
      </c>
      <c r="D9941">
        <v>0</v>
      </c>
      <c r="E9941">
        <v>0</v>
      </c>
      <c r="F9941">
        <v>0</v>
      </c>
      <c r="G9941" t="s">
        <v>26961</v>
      </c>
      <c r="K9941">
        <v>1.2027091042271601E+18</v>
      </c>
      <c r="L9941" t="s">
        <v>26962</v>
      </c>
    </row>
    <row r="9942" spans="1:12" x14ac:dyDescent="0.2">
      <c r="A9942" s="1">
        <v>43804.916296296295</v>
      </c>
      <c r="B9942" t="s">
        <v>26963</v>
      </c>
      <c r="D9942">
        <v>0</v>
      </c>
      <c r="E9942">
        <v>0</v>
      </c>
      <c r="F9942">
        <v>1</v>
      </c>
      <c r="G9942" t="s">
        <v>26964</v>
      </c>
      <c r="K9942">
        <v>1.20270909810354E+18</v>
      </c>
      <c r="L9942" t="s">
        <v>26965</v>
      </c>
    </row>
    <row r="9943" spans="1:12" x14ac:dyDescent="0.2">
      <c r="A9943" s="1">
        <v>43804.916192129633</v>
      </c>
      <c r="B9943" t="s">
        <v>26966</v>
      </c>
      <c r="D9943">
        <v>4</v>
      </c>
      <c r="E9943">
        <v>18</v>
      </c>
      <c r="F9943">
        <v>7</v>
      </c>
      <c r="G9943" t="s">
        <v>26967</v>
      </c>
      <c r="K9943">
        <v>1.2027090585763599E+18</v>
      </c>
      <c r="L9943" t="s">
        <v>26968</v>
      </c>
    </row>
    <row r="9944" spans="1:12" x14ac:dyDescent="0.2">
      <c r="A9944" s="1">
        <v>43804.916180555556</v>
      </c>
      <c r="B9944" t="s">
        <v>26895</v>
      </c>
      <c r="D9944">
        <v>1</v>
      </c>
      <c r="E9944">
        <v>0</v>
      </c>
      <c r="F9944">
        <v>0</v>
      </c>
      <c r="G9944" t="s">
        <v>26969</v>
      </c>
      <c r="K9944">
        <v>1.2027090536103099E+18</v>
      </c>
      <c r="L9944" t="s">
        <v>26970</v>
      </c>
    </row>
    <row r="9945" spans="1:12" x14ac:dyDescent="0.2">
      <c r="A9945" s="1">
        <v>43804.916041666664</v>
      </c>
      <c r="B9945" t="s">
        <v>26971</v>
      </c>
      <c r="D9945">
        <v>2</v>
      </c>
      <c r="E9945">
        <v>0</v>
      </c>
      <c r="F9945">
        <v>1</v>
      </c>
      <c r="G9945" t="s">
        <v>26972</v>
      </c>
      <c r="K9945">
        <v>1.2027090035722501E+18</v>
      </c>
      <c r="L9945" t="s">
        <v>26973</v>
      </c>
    </row>
    <row r="9946" spans="1:12" x14ac:dyDescent="0.2">
      <c r="A9946" s="1">
        <v>43804.915937500002</v>
      </c>
      <c r="B9946" t="s">
        <v>26974</v>
      </c>
      <c r="D9946">
        <v>0</v>
      </c>
      <c r="E9946">
        <v>1</v>
      </c>
      <c r="F9946">
        <v>4</v>
      </c>
      <c r="G9946" t="s">
        <v>26975</v>
      </c>
      <c r="K9946">
        <v>1.2027089661423601E+18</v>
      </c>
      <c r="L9946" t="s">
        <v>26976</v>
      </c>
    </row>
    <row r="9947" spans="1:12" x14ac:dyDescent="0.2">
      <c r="A9947" s="1">
        <v>43804.915914351855</v>
      </c>
      <c r="B9947" t="s">
        <v>26977</v>
      </c>
      <c r="D9947">
        <v>2</v>
      </c>
      <c r="E9947">
        <v>1</v>
      </c>
      <c r="F9947">
        <v>1</v>
      </c>
      <c r="G9947" t="s">
        <v>26978</v>
      </c>
      <c r="K9947">
        <v>1.2027089599221901E+18</v>
      </c>
      <c r="L9947" t="s">
        <v>26979</v>
      </c>
    </row>
    <row r="9948" spans="1:12" x14ac:dyDescent="0.2">
      <c r="A9948" s="1">
        <v>43804.915902777779</v>
      </c>
      <c r="B9948" t="s">
        <v>26980</v>
      </c>
      <c r="D9948">
        <v>1</v>
      </c>
      <c r="E9948">
        <v>0</v>
      </c>
      <c r="F9948">
        <v>2</v>
      </c>
      <c r="G9948" t="s">
        <v>26981</v>
      </c>
      <c r="K9948">
        <v>1.2027089529512E+18</v>
      </c>
      <c r="L9948" t="s">
        <v>26982</v>
      </c>
    </row>
    <row r="9949" spans="1:12" x14ac:dyDescent="0.2">
      <c r="A9949" s="1">
        <v>43804.915856481479</v>
      </c>
      <c r="B9949" t="s">
        <v>26983</v>
      </c>
      <c r="D9949">
        <v>4</v>
      </c>
      <c r="E9949">
        <v>10</v>
      </c>
      <c r="F9949">
        <v>49</v>
      </c>
      <c r="G9949" t="s">
        <v>26984</v>
      </c>
      <c r="K9949">
        <v>1.2027089358845801E+18</v>
      </c>
      <c r="L9949" t="s">
        <v>26985</v>
      </c>
    </row>
    <row r="9950" spans="1:12" x14ac:dyDescent="0.2">
      <c r="A9950" s="1">
        <v>43804.915752314817</v>
      </c>
      <c r="B9950" t="s">
        <v>10847</v>
      </c>
      <c r="D9950">
        <v>1</v>
      </c>
      <c r="E9950">
        <v>0</v>
      </c>
      <c r="F9950">
        <v>1</v>
      </c>
      <c r="G9950" t="s">
        <v>26986</v>
      </c>
      <c r="K9950">
        <v>1.2027088998639099E+18</v>
      </c>
      <c r="L9950" t="s">
        <v>26987</v>
      </c>
    </row>
    <row r="9951" spans="1:12" x14ac:dyDescent="0.2">
      <c r="A9951" s="1">
        <v>43804.915682870371</v>
      </c>
      <c r="B9951" t="s">
        <v>26988</v>
      </c>
      <c r="D9951">
        <v>1</v>
      </c>
      <c r="E9951">
        <v>0</v>
      </c>
      <c r="F9951">
        <v>1</v>
      </c>
      <c r="G9951" t="s">
        <v>2407</v>
      </c>
      <c r="K9951">
        <v>1.20270887287774E+18</v>
      </c>
      <c r="L9951" t="s">
        <v>26989</v>
      </c>
    </row>
    <row r="9952" spans="1:12" x14ac:dyDescent="0.2">
      <c r="A9952" s="1">
        <v>43804.915648148148</v>
      </c>
      <c r="B9952" t="s">
        <v>26990</v>
      </c>
      <c r="D9952">
        <v>0</v>
      </c>
      <c r="E9952">
        <v>1</v>
      </c>
      <c r="F9952">
        <v>0</v>
      </c>
      <c r="G9952" t="s">
        <v>26991</v>
      </c>
      <c r="K9952">
        <v>1.2027088633525399E+18</v>
      </c>
      <c r="L9952" t="s">
        <v>26992</v>
      </c>
    </row>
    <row r="9953" spans="1:12" x14ac:dyDescent="0.2">
      <c r="A9953" s="1">
        <v>43804.915462962963</v>
      </c>
      <c r="B9953" t="s">
        <v>26993</v>
      </c>
      <c r="D9953">
        <v>0</v>
      </c>
      <c r="E9953">
        <v>3</v>
      </c>
      <c r="F9953">
        <v>3</v>
      </c>
      <c r="G9953" t="s">
        <v>26994</v>
      </c>
      <c r="K9953">
        <v>1.2027087961639401E+18</v>
      </c>
      <c r="L9953" t="s">
        <v>26995</v>
      </c>
    </row>
    <row r="9954" spans="1:12" x14ac:dyDescent="0.2">
      <c r="A9954" s="1">
        <v>43804.915451388886</v>
      </c>
      <c r="B9954" t="s">
        <v>1542</v>
      </c>
      <c r="D9954">
        <v>4</v>
      </c>
      <c r="E9954">
        <v>10</v>
      </c>
      <c r="F9954">
        <v>9</v>
      </c>
      <c r="G9954" t="s">
        <v>26666</v>
      </c>
      <c r="K9954">
        <v>1.2027087907659E+18</v>
      </c>
      <c r="L9954" t="s">
        <v>26996</v>
      </c>
    </row>
    <row r="9955" spans="1:12" x14ac:dyDescent="0.2">
      <c r="A9955" s="1">
        <v>43804.915381944447</v>
      </c>
      <c r="B9955" t="s">
        <v>26997</v>
      </c>
      <c r="D9955">
        <v>4</v>
      </c>
      <c r="E9955">
        <v>0</v>
      </c>
      <c r="F9955">
        <v>0</v>
      </c>
      <c r="G9955" t="s">
        <v>26998</v>
      </c>
      <c r="K9955">
        <v>1.2027087633518899E+18</v>
      </c>
      <c r="L9955" t="s">
        <v>26999</v>
      </c>
    </row>
    <row r="9956" spans="1:12" x14ac:dyDescent="0.2">
      <c r="A9956" s="1">
        <v>43804.915370370371</v>
      </c>
      <c r="B9956" t="s">
        <v>27000</v>
      </c>
      <c r="D9956">
        <v>0</v>
      </c>
      <c r="E9956">
        <v>0</v>
      </c>
      <c r="F9956">
        <v>0</v>
      </c>
      <c r="G9956" t="s">
        <v>27001</v>
      </c>
      <c r="K9956">
        <v>1.2027087597196301E+18</v>
      </c>
      <c r="L9956" t="s">
        <v>27002</v>
      </c>
    </row>
    <row r="9957" spans="1:12" x14ac:dyDescent="0.2">
      <c r="A9957" s="1">
        <v>43804.915358796294</v>
      </c>
      <c r="B9957" t="s">
        <v>25692</v>
      </c>
      <c r="D9957">
        <v>79</v>
      </c>
      <c r="E9957">
        <v>15</v>
      </c>
      <c r="F9957">
        <v>39</v>
      </c>
      <c r="G9957" t="s">
        <v>27003</v>
      </c>
      <c r="K9957">
        <v>1.20270875619645E+18</v>
      </c>
      <c r="L9957" t="s">
        <v>27004</v>
      </c>
    </row>
    <row r="9958" spans="1:12" x14ac:dyDescent="0.2">
      <c r="A9958" s="1">
        <v>43804.915300925924</v>
      </c>
      <c r="B9958" t="s">
        <v>9390</v>
      </c>
      <c r="D9958">
        <v>0</v>
      </c>
      <c r="E9958">
        <v>0</v>
      </c>
      <c r="F9958">
        <v>0</v>
      </c>
      <c r="G9958" t="s">
        <v>27005</v>
      </c>
      <c r="K9958">
        <v>1.2027087356192E+18</v>
      </c>
      <c r="L9958" t="s">
        <v>27006</v>
      </c>
    </row>
    <row r="9959" spans="1:12" x14ac:dyDescent="0.2">
      <c r="A9959" s="1">
        <v>43804.915208333332</v>
      </c>
      <c r="B9959" t="s">
        <v>13644</v>
      </c>
      <c r="D9959">
        <v>0</v>
      </c>
      <c r="E9959">
        <v>3</v>
      </c>
      <c r="F9959">
        <v>11</v>
      </c>
      <c r="G9959" t="s">
        <v>27007</v>
      </c>
      <c r="K9959">
        <v>1.20270870066386E+18</v>
      </c>
      <c r="L9959" t="s">
        <v>27008</v>
      </c>
    </row>
    <row r="9960" spans="1:12" x14ac:dyDescent="0.2">
      <c r="A9960" s="1">
        <v>43804.915208333332</v>
      </c>
      <c r="B9960" t="s">
        <v>23350</v>
      </c>
      <c r="C9960" t="s">
        <v>27009</v>
      </c>
      <c r="D9960">
        <v>1</v>
      </c>
      <c r="E9960">
        <v>1</v>
      </c>
      <c r="F9960">
        <v>0</v>
      </c>
      <c r="G9960" t="s">
        <v>27010</v>
      </c>
      <c r="K9960">
        <v>1.20270870050864E+18</v>
      </c>
      <c r="L9960" t="s">
        <v>27011</v>
      </c>
    </row>
    <row r="9961" spans="1:12" x14ac:dyDescent="0.2">
      <c r="A9961" s="1">
        <v>43804.915185185186</v>
      </c>
      <c r="B9961" t="s">
        <v>27012</v>
      </c>
      <c r="D9961">
        <v>0</v>
      </c>
      <c r="E9961">
        <v>0</v>
      </c>
      <c r="F9961">
        <v>0</v>
      </c>
      <c r="G9961" t="s">
        <v>27013</v>
      </c>
      <c r="K9961">
        <v>1.2027086932189299E+18</v>
      </c>
      <c r="L9961" t="s">
        <v>27014</v>
      </c>
    </row>
    <row r="9962" spans="1:12" x14ac:dyDescent="0.2">
      <c r="A9962" s="1">
        <v>43804.915173611109</v>
      </c>
      <c r="B9962" t="s">
        <v>27015</v>
      </c>
      <c r="D9962">
        <v>0</v>
      </c>
      <c r="E9962">
        <v>0</v>
      </c>
      <c r="F9962">
        <v>1</v>
      </c>
      <c r="G9962" t="s">
        <v>27016</v>
      </c>
      <c r="K9962">
        <v>1.20270868759438E+18</v>
      </c>
      <c r="L9962" t="s">
        <v>27017</v>
      </c>
    </row>
    <row r="9963" spans="1:12" x14ac:dyDescent="0.2">
      <c r="A9963" s="1">
        <v>43804.915081018517</v>
      </c>
      <c r="B9963" t="s">
        <v>27018</v>
      </c>
      <c r="D9963">
        <v>0</v>
      </c>
      <c r="E9963">
        <v>0</v>
      </c>
      <c r="F9963">
        <v>1</v>
      </c>
      <c r="G9963" t="s">
        <v>27019</v>
      </c>
      <c r="K9963">
        <v>1.2027086559986701E+18</v>
      </c>
      <c r="L9963" t="s">
        <v>27020</v>
      </c>
    </row>
    <row r="9964" spans="1:12" x14ac:dyDescent="0.2">
      <c r="A9964" s="1">
        <v>43804.91505787037</v>
      </c>
      <c r="B9964" t="s">
        <v>27021</v>
      </c>
      <c r="D9964">
        <v>0</v>
      </c>
      <c r="E9964">
        <v>0</v>
      </c>
      <c r="F9964">
        <v>1</v>
      </c>
      <c r="G9964" t="s">
        <v>27022</v>
      </c>
      <c r="K9964">
        <v>1.2027086475933299E+18</v>
      </c>
      <c r="L9964" t="s">
        <v>27023</v>
      </c>
    </row>
    <row r="9965" spans="1:12" x14ac:dyDescent="0.2">
      <c r="A9965" s="1">
        <v>43804.915046296293</v>
      </c>
      <c r="B9965" t="s">
        <v>27024</v>
      </c>
      <c r="D9965">
        <v>1</v>
      </c>
      <c r="E9965">
        <v>0</v>
      </c>
      <c r="F9965">
        <v>0</v>
      </c>
      <c r="G9965" t="s">
        <v>27025</v>
      </c>
      <c r="K9965">
        <v>1.2027086440323799E+18</v>
      </c>
      <c r="L9965" t="s">
        <v>27026</v>
      </c>
    </row>
    <row r="9966" spans="1:12" x14ac:dyDescent="0.2">
      <c r="A9966" s="1">
        <v>43804.915034722224</v>
      </c>
      <c r="B9966">
        <v>14030</v>
      </c>
      <c r="D9966">
        <v>0</v>
      </c>
      <c r="E9966">
        <v>0</v>
      </c>
      <c r="F9966">
        <v>0</v>
      </c>
      <c r="G9966" t="s">
        <v>27027</v>
      </c>
      <c r="K9966">
        <v>1.20270864133965E+18</v>
      </c>
      <c r="L9966" t="s">
        <v>27028</v>
      </c>
    </row>
    <row r="9967" spans="1:12" x14ac:dyDescent="0.2">
      <c r="A9967" s="1">
        <v>43804.914930555555</v>
      </c>
      <c r="B9967" t="s">
        <v>548</v>
      </c>
      <c r="D9967">
        <v>135</v>
      </c>
      <c r="E9967">
        <v>309</v>
      </c>
      <c r="F9967">
        <v>2380</v>
      </c>
      <c r="G9967" t="s">
        <v>27029</v>
      </c>
      <c r="K9967">
        <v>1.2027086002563799E+18</v>
      </c>
      <c r="L9967" t="s">
        <v>27030</v>
      </c>
    </row>
    <row r="9968" spans="1:12" x14ac:dyDescent="0.2">
      <c r="A9968" s="1">
        <v>43804.914583333331</v>
      </c>
      <c r="B9968" t="s">
        <v>27031</v>
      </c>
      <c r="D9968">
        <v>0</v>
      </c>
      <c r="E9968">
        <v>0</v>
      </c>
      <c r="F9968">
        <v>0</v>
      </c>
      <c r="G9968" t="s">
        <v>27032</v>
      </c>
      <c r="K9968">
        <v>1.20270847699843E+18</v>
      </c>
      <c r="L9968" t="s">
        <v>27033</v>
      </c>
    </row>
    <row r="9969" spans="1:12" x14ac:dyDescent="0.2">
      <c r="A9969" s="1">
        <v>43804.914513888885</v>
      </c>
      <c r="B9969" t="s">
        <v>26974</v>
      </c>
      <c r="D9969">
        <v>0</v>
      </c>
      <c r="E9969">
        <v>2</v>
      </c>
      <c r="F9969">
        <v>1</v>
      </c>
      <c r="G9969" t="s">
        <v>27034</v>
      </c>
      <c r="K9969">
        <v>1.20270844854E+18</v>
      </c>
      <c r="L9969" t="s">
        <v>27035</v>
      </c>
    </row>
    <row r="9970" spans="1:12" x14ac:dyDescent="0.2">
      <c r="A9970" s="1">
        <v>43804.914490740739</v>
      </c>
      <c r="B9970" t="s">
        <v>19056</v>
      </c>
      <c r="D9970">
        <v>0</v>
      </c>
      <c r="E9970">
        <v>0</v>
      </c>
      <c r="F9970">
        <v>0</v>
      </c>
      <c r="G9970" t="s">
        <v>27036</v>
      </c>
      <c r="K9970">
        <v>1.2027084400926899E+18</v>
      </c>
      <c r="L9970" t="s">
        <v>27037</v>
      </c>
    </row>
    <row r="9971" spans="1:12" x14ac:dyDescent="0.2">
      <c r="A9971" s="1">
        <v>43804.914421296293</v>
      </c>
      <c r="B9971" t="s">
        <v>27038</v>
      </c>
      <c r="D9971">
        <v>1</v>
      </c>
      <c r="E9971">
        <v>0</v>
      </c>
      <c r="F9971">
        <v>0</v>
      </c>
      <c r="G9971" t="s">
        <v>27039</v>
      </c>
      <c r="K9971">
        <v>1.20270841595873E+18</v>
      </c>
      <c r="L9971" t="s">
        <v>27040</v>
      </c>
    </row>
    <row r="9972" spans="1:12" x14ac:dyDescent="0.2">
      <c r="A9972" s="1">
        <v>43804.914409722223</v>
      </c>
      <c r="B9972" t="s">
        <v>27041</v>
      </c>
      <c r="D9972">
        <v>0</v>
      </c>
      <c r="E9972">
        <v>2</v>
      </c>
      <c r="F9972">
        <v>5</v>
      </c>
      <c r="G9972" t="s">
        <v>27042</v>
      </c>
      <c r="K9972">
        <v>1.2027084113198001E+18</v>
      </c>
      <c r="L9972" t="s">
        <v>27043</v>
      </c>
    </row>
    <row r="9973" spans="1:12" x14ac:dyDescent="0.2">
      <c r="A9973" s="1">
        <v>43804.914340277777</v>
      </c>
      <c r="B9973" t="s">
        <v>27044</v>
      </c>
      <c r="D9973">
        <v>0</v>
      </c>
      <c r="E9973">
        <v>0</v>
      </c>
      <c r="F9973">
        <v>0</v>
      </c>
      <c r="G9973" t="s">
        <v>27045</v>
      </c>
      <c r="K9973">
        <v>1.20270838560448E+18</v>
      </c>
      <c r="L9973" t="s">
        <v>27046</v>
      </c>
    </row>
    <row r="9974" spans="1:12" x14ac:dyDescent="0.2">
      <c r="A9974" s="1">
        <v>43804.914305555554</v>
      </c>
      <c r="B9974" t="s">
        <v>27047</v>
      </c>
      <c r="D9974">
        <v>0</v>
      </c>
      <c r="E9974">
        <v>0</v>
      </c>
      <c r="F9974">
        <v>0</v>
      </c>
      <c r="G9974" t="s">
        <v>27016</v>
      </c>
      <c r="K9974">
        <v>1.20270837654482E+18</v>
      </c>
      <c r="L9974" t="s">
        <v>27048</v>
      </c>
    </row>
    <row r="9975" spans="1:12" x14ac:dyDescent="0.2">
      <c r="A9975" s="1">
        <v>43804.914282407408</v>
      </c>
      <c r="B9975" t="s">
        <v>27049</v>
      </c>
      <c r="D9975">
        <v>0</v>
      </c>
      <c r="E9975">
        <v>0</v>
      </c>
      <c r="F9975">
        <v>0</v>
      </c>
      <c r="G9975" t="s">
        <v>27050</v>
      </c>
      <c r="K9975">
        <v>1.2027083684539599E+18</v>
      </c>
      <c r="L9975" t="s">
        <v>27051</v>
      </c>
    </row>
    <row r="9976" spans="1:12" x14ac:dyDescent="0.2">
      <c r="A9976" s="1">
        <v>43804.914166666669</v>
      </c>
      <c r="B9976" t="s">
        <v>27052</v>
      </c>
      <c r="D9976">
        <v>1</v>
      </c>
      <c r="E9976">
        <v>0</v>
      </c>
      <c r="F9976">
        <v>0</v>
      </c>
      <c r="G9976" t="s">
        <v>27053</v>
      </c>
      <c r="K9976">
        <v>1.2027083251981E+18</v>
      </c>
      <c r="L9976" t="s">
        <v>27054</v>
      </c>
    </row>
    <row r="9977" spans="1:12" x14ac:dyDescent="0.2">
      <c r="A9977" s="1">
        <v>43804.914143518516</v>
      </c>
      <c r="B9977" t="s">
        <v>27055</v>
      </c>
      <c r="D9977">
        <v>0</v>
      </c>
      <c r="E9977">
        <v>0</v>
      </c>
      <c r="F9977">
        <v>1</v>
      </c>
      <c r="G9977" t="s">
        <v>27056</v>
      </c>
      <c r="K9977">
        <v>1.2027083170653499E+18</v>
      </c>
      <c r="L9977" t="s">
        <v>27057</v>
      </c>
    </row>
    <row r="9978" spans="1:12" x14ac:dyDescent="0.2">
      <c r="A9978" s="1">
        <v>43804.914050925923</v>
      </c>
      <c r="B9978" t="s">
        <v>27058</v>
      </c>
      <c r="D9978">
        <v>0</v>
      </c>
      <c r="E9978">
        <v>1</v>
      </c>
      <c r="F9978">
        <v>1</v>
      </c>
      <c r="G9978" t="s">
        <v>26732</v>
      </c>
      <c r="K9978">
        <v>1.20270828078881E+18</v>
      </c>
      <c r="L9978" t="s">
        <v>27059</v>
      </c>
    </row>
    <row r="9979" spans="1:12" x14ac:dyDescent="0.2">
      <c r="A9979" s="1">
        <v>43804.913773148146</v>
      </c>
      <c r="B9979" t="s">
        <v>19056</v>
      </c>
      <c r="D9979">
        <v>0</v>
      </c>
      <c r="E9979">
        <v>0</v>
      </c>
      <c r="F9979">
        <v>0</v>
      </c>
      <c r="G9979" t="s">
        <v>27060</v>
      </c>
      <c r="K9979">
        <v>1.2027081803562801E+18</v>
      </c>
      <c r="L9979" t="s">
        <v>27061</v>
      </c>
    </row>
    <row r="9980" spans="1:12" x14ac:dyDescent="0.2">
      <c r="A9980" s="1">
        <v>43804.913703703707</v>
      </c>
      <c r="B9980" t="s">
        <v>27062</v>
      </c>
      <c r="D9980">
        <v>0</v>
      </c>
      <c r="E9980">
        <v>0</v>
      </c>
      <c r="F9980">
        <v>0</v>
      </c>
      <c r="G9980" t="s">
        <v>27063</v>
      </c>
      <c r="K9980">
        <v>1.20270815553438E+18</v>
      </c>
      <c r="L9980" t="s">
        <v>27064</v>
      </c>
    </row>
    <row r="9981" spans="1:12" x14ac:dyDescent="0.2">
      <c r="A9981" s="1">
        <v>43804.913634259261</v>
      </c>
      <c r="B9981" t="s">
        <v>27065</v>
      </c>
      <c r="D9981">
        <v>0</v>
      </c>
      <c r="E9981">
        <v>0</v>
      </c>
      <c r="F9981">
        <v>1</v>
      </c>
      <c r="G9981" t="s">
        <v>27066</v>
      </c>
      <c r="K9981">
        <v>1.2027081311987899E+18</v>
      </c>
      <c r="L9981" t="s">
        <v>27067</v>
      </c>
    </row>
    <row r="9982" spans="1:12" x14ac:dyDescent="0.2">
      <c r="A9982" s="1">
        <v>43804.913506944446</v>
      </c>
      <c r="B9982" t="s">
        <v>27068</v>
      </c>
      <c r="D9982">
        <v>0</v>
      </c>
      <c r="E9982">
        <v>0</v>
      </c>
      <c r="F9982">
        <v>0</v>
      </c>
      <c r="G9982" t="s">
        <v>27069</v>
      </c>
      <c r="K9982">
        <v>1.2027080870539599E+18</v>
      </c>
      <c r="L9982" t="s">
        <v>27070</v>
      </c>
    </row>
    <row r="9983" spans="1:12" x14ac:dyDescent="0.2">
      <c r="A9983" s="1">
        <v>43804.913287037038</v>
      </c>
      <c r="B9983" t="s">
        <v>27071</v>
      </c>
      <c r="D9983">
        <v>0</v>
      </c>
      <c r="E9983">
        <v>0</v>
      </c>
      <c r="F9983">
        <v>1</v>
      </c>
      <c r="G9983" t="s">
        <v>27072</v>
      </c>
      <c r="K9983">
        <v>1.20270800686723E+18</v>
      </c>
      <c r="L9983" t="s">
        <v>27073</v>
      </c>
    </row>
    <row r="9984" spans="1:12" x14ac:dyDescent="0.2">
      <c r="A9984" s="1">
        <v>43804.913171296299</v>
      </c>
      <c r="B9984" t="s">
        <v>27074</v>
      </c>
      <c r="D9984">
        <v>0</v>
      </c>
      <c r="E9984">
        <v>0</v>
      </c>
      <c r="F9984">
        <v>0</v>
      </c>
      <c r="G9984" t="s">
        <v>2407</v>
      </c>
      <c r="K9984">
        <v>1.2027079654149701E+18</v>
      </c>
      <c r="L9984" t="s">
        <v>27075</v>
      </c>
    </row>
    <row r="9985" spans="1:12" x14ac:dyDescent="0.2">
      <c r="A9985" s="1">
        <v>43804.913124999999</v>
      </c>
      <c r="B9985" t="s">
        <v>6964</v>
      </c>
      <c r="D9985">
        <v>20</v>
      </c>
      <c r="E9985">
        <v>67</v>
      </c>
      <c r="F9985">
        <v>65</v>
      </c>
      <c r="G9985" t="s">
        <v>25586</v>
      </c>
      <c r="K9985">
        <v>1.2027079477653199E+18</v>
      </c>
      <c r="L9985" t="s">
        <v>27076</v>
      </c>
    </row>
    <row r="9986" spans="1:12" x14ac:dyDescent="0.2">
      <c r="A9986" s="1">
        <v>43804.913032407407</v>
      </c>
      <c r="B9986" t="s">
        <v>27077</v>
      </c>
      <c r="D9986">
        <v>1</v>
      </c>
      <c r="E9986">
        <v>0</v>
      </c>
      <c r="F9986">
        <v>0</v>
      </c>
      <c r="G9986" t="s">
        <v>27078</v>
      </c>
      <c r="K9986">
        <v>1.2027079128602701E+18</v>
      </c>
      <c r="L9986" t="s">
        <v>27079</v>
      </c>
    </row>
    <row r="9987" spans="1:12" x14ac:dyDescent="0.2">
      <c r="A9987" s="1">
        <v>43804.91302083333</v>
      </c>
      <c r="B9987" t="s">
        <v>27080</v>
      </c>
      <c r="D9987">
        <v>7</v>
      </c>
      <c r="E9987">
        <v>24</v>
      </c>
      <c r="F9987">
        <v>14</v>
      </c>
      <c r="G9987" t="s">
        <v>27081</v>
      </c>
      <c r="K9987">
        <v>1.2027079114468101E+18</v>
      </c>
      <c r="L9987" t="s">
        <v>27082</v>
      </c>
    </row>
    <row r="9988" spans="1:12" x14ac:dyDescent="0.2">
      <c r="A9988" s="1">
        <v>43804.912997685184</v>
      </c>
      <c r="B9988" t="s">
        <v>27083</v>
      </c>
      <c r="D9988">
        <v>0</v>
      </c>
      <c r="E9988">
        <v>0</v>
      </c>
      <c r="F9988">
        <v>1</v>
      </c>
      <c r="G9988" t="s">
        <v>27084</v>
      </c>
      <c r="K9988">
        <v>1.20270790153986E+18</v>
      </c>
      <c r="L9988" t="s">
        <v>27085</v>
      </c>
    </row>
    <row r="9989" spans="1:12" x14ac:dyDescent="0.2">
      <c r="A9989" s="1">
        <v>43804.912962962961</v>
      </c>
      <c r="B9989" t="s">
        <v>27086</v>
      </c>
      <c r="D9989">
        <v>0</v>
      </c>
      <c r="E9989">
        <v>4</v>
      </c>
      <c r="F9989">
        <v>7</v>
      </c>
      <c r="G9989" t="s">
        <v>27087</v>
      </c>
      <c r="K9989">
        <v>1.2027078905298199E+18</v>
      </c>
      <c r="L9989" t="s">
        <v>27088</v>
      </c>
    </row>
    <row r="9990" spans="1:12" x14ac:dyDescent="0.2">
      <c r="A9990" s="1">
        <v>43804.912916666668</v>
      </c>
      <c r="B9990" t="s">
        <v>25920</v>
      </c>
      <c r="D9990">
        <v>0</v>
      </c>
      <c r="E9990">
        <v>0</v>
      </c>
      <c r="F9990">
        <v>0</v>
      </c>
      <c r="G9990" t="s">
        <v>27089</v>
      </c>
      <c r="K9990">
        <v>1.20270786984349E+18</v>
      </c>
      <c r="L9990" t="s">
        <v>27090</v>
      </c>
    </row>
    <row r="9991" spans="1:12" x14ac:dyDescent="0.2">
      <c r="A9991" s="1">
        <v>43804.912870370368</v>
      </c>
      <c r="B9991" t="s">
        <v>26249</v>
      </c>
      <c r="D9991">
        <v>4</v>
      </c>
      <c r="E9991">
        <v>0</v>
      </c>
      <c r="F9991">
        <v>0</v>
      </c>
      <c r="G9991" t="s">
        <v>27091</v>
      </c>
      <c r="K9991">
        <v>1.20270785469794E+18</v>
      </c>
      <c r="L9991" t="s">
        <v>27092</v>
      </c>
    </row>
    <row r="9992" spans="1:12" x14ac:dyDescent="0.2">
      <c r="A9992" s="1">
        <v>43804.912870370368</v>
      </c>
      <c r="B9992" t="s">
        <v>1537</v>
      </c>
      <c r="D9992">
        <v>0</v>
      </c>
      <c r="E9992">
        <v>0</v>
      </c>
      <c r="F9992">
        <v>0</v>
      </c>
      <c r="G9992" t="s">
        <v>27093</v>
      </c>
      <c r="K9992">
        <v>1.20270785340173E+18</v>
      </c>
      <c r="L9992" t="s">
        <v>27094</v>
      </c>
    </row>
    <row r="9993" spans="1:12" x14ac:dyDescent="0.2">
      <c r="A9993" s="1">
        <v>43804.912858796299</v>
      </c>
      <c r="B9993" t="s">
        <v>27095</v>
      </c>
      <c r="D9993">
        <v>0</v>
      </c>
      <c r="E9993">
        <v>0</v>
      </c>
      <c r="F9993">
        <v>1</v>
      </c>
      <c r="G9993" t="s">
        <v>27096</v>
      </c>
      <c r="K9993">
        <v>1.20270785223587E+18</v>
      </c>
      <c r="L9993" t="s">
        <v>27097</v>
      </c>
    </row>
    <row r="9994" spans="1:12" x14ac:dyDescent="0.2">
      <c r="A9994" s="1">
        <v>43804.912858796299</v>
      </c>
      <c r="B9994" t="s">
        <v>19056</v>
      </c>
      <c r="D9994">
        <v>0</v>
      </c>
      <c r="E9994">
        <v>0</v>
      </c>
      <c r="F9994">
        <v>0</v>
      </c>
      <c r="G9994" t="s">
        <v>27098</v>
      </c>
      <c r="K9994">
        <v>1.2027078515144499E+18</v>
      </c>
      <c r="L9994" t="s">
        <v>27099</v>
      </c>
    </row>
    <row r="9995" spans="1:12" x14ac:dyDescent="0.2">
      <c r="A9995" s="1">
        <v>43804.912754629629</v>
      </c>
      <c r="B9995" t="s">
        <v>27100</v>
      </c>
      <c r="D9995">
        <v>0</v>
      </c>
      <c r="E9995">
        <v>0</v>
      </c>
      <c r="F9995">
        <v>1</v>
      </c>
      <c r="G9995" t="s">
        <v>27101</v>
      </c>
      <c r="K9995">
        <v>1.2027078148604101E+18</v>
      </c>
      <c r="L9995" t="s">
        <v>27102</v>
      </c>
    </row>
    <row r="9996" spans="1:12" x14ac:dyDescent="0.2">
      <c r="A9996" s="1">
        <v>43804.912662037037</v>
      </c>
      <c r="B9996" t="s">
        <v>27103</v>
      </c>
      <c r="D9996">
        <v>0</v>
      </c>
      <c r="E9996">
        <v>0</v>
      </c>
      <c r="F9996">
        <v>0</v>
      </c>
      <c r="G9996" t="s">
        <v>2407</v>
      </c>
      <c r="K9996">
        <v>1.20270777975823E+18</v>
      </c>
      <c r="L9996" t="s">
        <v>27104</v>
      </c>
    </row>
    <row r="9997" spans="1:12" x14ac:dyDescent="0.2">
      <c r="A9997" s="1">
        <v>43804.912581018521</v>
      </c>
      <c r="B9997" t="s">
        <v>27105</v>
      </c>
      <c r="D9997">
        <v>1</v>
      </c>
      <c r="E9997">
        <v>1</v>
      </c>
      <c r="F9997">
        <v>1</v>
      </c>
      <c r="G9997" t="s">
        <v>27106</v>
      </c>
      <c r="K9997">
        <v>1.20270775199613E+18</v>
      </c>
      <c r="L9997" t="s">
        <v>27107</v>
      </c>
    </row>
    <row r="9998" spans="1:12" x14ac:dyDescent="0.2">
      <c r="A9998" s="1">
        <v>43804.912581018521</v>
      </c>
      <c r="B9998" t="s">
        <v>27108</v>
      </c>
      <c r="D9998">
        <v>0</v>
      </c>
      <c r="E9998">
        <v>0</v>
      </c>
      <c r="F9998">
        <v>0</v>
      </c>
      <c r="G9998" t="s">
        <v>2407</v>
      </c>
      <c r="K9998">
        <v>1.2027077509518001E+18</v>
      </c>
      <c r="L9998" t="s">
        <v>27109</v>
      </c>
    </row>
    <row r="9999" spans="1:12" x14ac:dyDescent="0.2">
      <c r="A9999" s="1">
        <v>43804.912488425929</v>
      </c>
      <c r="B9999" t="s">
        <v>27110</v>
      </c>
      <c r="D9999">
        <v>1</v>
      </c>
      <c r="E9999">
        <v>4</v>
      </c>
      <c r="F9999">
        <v>2</v>
      </c>
      <c r="G9999" t="s">
        <v>27111</v>
      </c>
      <c r="K9999">
        <v>1.2027077163488E+18</v>
      </c>
      <c r="L9999" t="s">
        <v>27112</v>
      </c>
    </row>
    <row r="10000" spans="1:12" x14ac:dyDescent="0.2">
      <c r="A10000" s="1">
        <v>43804.912442129629</v>
      </c>
      <c r="B10000" t="s">
        <v>11052</v>
      </c>
      <c r="D10000">
        <v>0</v>
      </c>
      <c r="E10000">
        <v>0</v>
      </c>
      <c r="F10000">
        <v>1</v>
      </c>
      <c r="G10000" t="s">
        <v>27113</v>
      </c>
      <c r="K10000">
        <v>1.2027076994583601E+18</v>
      </c>
      <c r="L10000" t="s">
        <v>27114</v>
      </c>
    </row>
    <row r="10001" spans="1:12" x14ac:dyDescent="0.2">
      <c r="A10001" s="1">
        <v>43804.912326388891</v>
      </c>
      <c r="B10001" t="s">
        <v>27115</v>
      </c>
      <c r="D10001">
        <v>0</v>
      </c>
      <c r="E10001">
        <v>1</v>
      </c>
      <c r="F10001">
        <v>0</v>
      </c>
      <c r="G10001" t="s">
        <v>27116</v>
      </c>
      <c r="K10001">
        <v>1.2027076579389299E+18</v>
      </c>
      <c r="L10001" t="s">
        <v>27117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Sheet1!output_got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ساره</dc:creator>
  <cp:lastModifiedBy>ساره</cp:lastModifiedBy>
  <dcterms:created xsi:type="dcterms:W3CDTF">2020-03-08T22:47:51Z</dcterms:created>
  <dcterms:modified xsi:type="dcterms:W3CDTF">2020-03-09T11:26:40Z</dcterms:modified>
</cp:coreProperties>
</file>