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deapad\Downloads\"/>
    </mc:Choice>
  </mc:AlternateContent>
  <bookViews>
    <workbookView xWindow="0" yWindow="0" windowWidth="28800" windowHeight="13605"/>
  </bookViews>
  <sheets>
    <sheet name="Voyage-1" sheetId="2" r:id="rId1"/>
    <sheet name="Voyage-2" sheetId="1" r:id="rId2"/>
    <sheet name="Total" sheetId="3" r:id="rId3"/>
  </sheets>
  <definedNames>
    <definedName name="_xlnm._FilterDatabase" localSheetId="0" hidden="1">'Voyage-1'!$A$7:$H$35</definedName>
    <definedName name="_xlnm._FilterDatabase" localSheetId="1" hidden="1">'Voyage-2'!$A$7:$H$33</definedName>
    <definedName name="_xlnm.Print_Area" localSheetId="0">'Voyage-1'!$A$1:$H$47</definedName>
    <definedName name="_xlnm.Print_Area" localSheetId="1">'Voyage-2'!$A$1:$H$33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E12" i="1"/>
  <c r="E11" i="1"/>
  <c r="E10" i="1"/>
  <c r="B2" i="3"/>
  <c r="H3" i="3"/>
  <c r="B3" i="3" s="1"/>
  <c r="H4" i="1"/>
  <c r="B12" i="3"/>
  <c r="B11" i="3"/>
  <c r="B10" i="3"/>
  <c r="B9" i="3"/>
  <c r="B8" i="3"/>
  <c r="B7" i="3"/>
  <c r="B6" i="3"/>
  <c r="B44" i="2"/>
  <c r="B45" i="2" s="1"/>
  <c r="B47" i="2" s="1"/>
  <c r="B42" i="2"/>
  <c r="B43" i="2"/>
  <c r="B41" i="2"/>
  <c r="D33" i="2"/>
  <c r="D6" i="2" s="1"/>
  <c r="B4" i="3"/>
  <c r="B5" i="3"/>
  <c r="E17" i="1"/>
  <c r="E16" i="1"/>
  <c r="E15" i="1"/>
  <c r="E14" i="1"/>
  <c r="E13" i="1"/>
  <c r="E9" i="1"/>
  <c r="E6" i="1" s="1"/>
  <c r="B38" i="2"/>
  <c r="Q10" i="2"/>
  <c r="Q9" i="2"/>
  <c r="Q11" i="2" s="1"/>
  <c r="E8" i="2"/>
  <c r="E6" i="2" s="1"/>
  <c r="H4" i="2"/>
</calcChain>
</file>

<file path=xl/sharedStrings.xml><?xml version="1.0" encoding="utf-8"?>
<sst xmlns="http://schemas.openxmlformats.org/spreadsheetml/2006/main" count="227" uniqueCount="86">
  <si>
    <t>Note</t>
  </si>
  <si>
    <t>Pay</t>
  </si>
  <si>
    <t>Livr</t>
  </si>
  <si>
    <t>Prix</t>
  </si>
  <si>
    <t>Qty</t>
  </si>
  <si>
    <t>Adress</t>
  </si>
  <si>
    <t>No Tel</t>
  </si>
  <si>
    <t>Client</t>
  </si>
  <si>
    <t>Valeur</t>
  </si>
  <si>
    <t>Date</t>
  </si>
  <si>
    <t>Cheikh Family Farm</t>
  </si>
  <si>
    <t>Quantite</t>
  </si>
  <si>
    <t>Skhira Voyage No</t>
  </si>
  <si>
    <t>Fiche de suivi des commandes et livraison</t>
  </si>
  <si>
    <t>Omezine</t>
  </si>
  <si>
    <t>Tunis</t>
  </si>
  <si>
    <t xml:space="preserve">Kamel </t>
  </si>
  <si>
    <t>Sfax Rt Gabes</t>
  </si>
  <si>
    <t>X</t>
  </si>
  <si>
    <t>new order 20 litre 
250 TD avance</t>
  </si>
  <si>
    <t xml:space="preserve">new order 110 litre </t>
  </si>
  <si>
    <t>Sourour</t>
  </si>
  <si>
    <t>Kerkennah</t>
  </si>
  <si>
    <t xml:space="preserve">new order 15 litre </t>
  </si>
  <si>
    <t>Soumaya</t>
  </si>
  <si>
    <t xml:space="preserve">new order 40 litre </t>
  </si>
  <si>
    <t>Farida</t>
  </si>
  <si>
    <t>Soumaya Parent</t>
  </si>
  <si>
    <t>Naceur</t>
  </si>
  <si>
    <t>Ahmed ben salah sghayer</t>
  </si>
  <si>
    <t>Voisin Karim</t>
  </si>
  <si>
    <t xml:space="preserve">new order 10 litre </t>
  </si>
  <si>
    <t>Bent o5t Farhat</t>
  </si>
  <si>
    <t>Abdo mazra3a</t>
  </si>
  <si>
    <t>Aicha Jaret karim</t>
  </si>
  <si>
    <t>Halima bet 3ami Ali</t>
  </si>
  <si>
    <t>Khal</t>
  </si>
  <si>
    <t>Chika</t>
  </si>
  <si>
    <t>Fatma</t>
  </si>
  <si>
    <t>Azizi Fathi</t>
  </si>
  <si>
    <t>Hanen MSD</t>
  </si>
  <si>
    <t>Lobna o5ti</t>
  </si>
  <si>
    <t>Salma O5ti</t>
  </si>
  <si>
    <t>Papa</t>
  </si>
  <si>
    <t>Nsibti</t>
  </si>
  <si>
    <t>Maison</t>
  </si>
  <si>
    <t>Moi meme</t>
  </si>
  <si>
    <t>Dordi</t>
  </si>
  <si>
    <t>Valeur Vendu</t>
  </si>
  <si>
    <t>Valeur collecte</t>
  </si>
  <si>
    <t>Valeur credit</t>
  </si>
  <si>
    <t>Quantite distribue</t>
  </si>
  <si>
    <t>Quantite Vendu</t>
  </si>
  <si>
    <t>Quantite Restante</t>
  </si>
  <si>
    <t>Qty Personnel</t>
  </si>
  <si>
    <t>Qty Cadeau</t>
  </si>
  <si>
    <t>Qty Zaket</t>
  </si>
  <si>
    <t>Z</t>
  </si>
  <si>
    <t>C</t>
  </si>
  <si>
    <t>P</t>
  </si>
  <si>
    <t>12*2L</t>
  </si>
  <si>
    <t>26*5L</t>
  </si>
  <si>
    <t>Kamel</t>
  </si>
  <si>
    <t>Hamadi et soeur</t>
  </si>
  <si>
    <t>Emazra3a</t>
  </si>
  <si>
    <t>Hanen</t>
  </si>
  <si>
    <t xml:space="preserve">Sfax </t>
  </si>
  <si>
    <t>Total</t>
  </si>
  <si>
    <t>Hanen 1/4</t>
  </si>
  <si>
    <t>dordi</t>
  </si>
  <si>
    <t>ElKhal</t>
  </si>
  <si>
    <t>Oussema</t>
  </si>
  <si>
    <t>Nisibti</t>
  </si>
  <si>
    <t>3amti Habiba</t>
  </si>
  <si>
    <t>Ayadi Bilez</t>
  </si>
  <si>
    <t>Sfax</t>
  </si>
  <si>
    <t>VOYAGE 1</t>
  </si>
  <si>
    <t>VOYAGE 2</t>
  </si>
  <si>
    <t>TOTAL</t>
  </si>
  <si>
    <t>Jardini</t>
  </si>
  <si>
    <t>Imed Belbahri</t>
  </si>
  <si>
    <t xml:space="preserve">Various Hanen </t>
  </si>
  <si>
    <t>250 TD avance</t>
  </si>
  <si>
    <t>4 Citerne 80 TND</t>
  </si>
  <si>
    <t>Citerne</t>
  </si>
  <si>
    <t>Distributeur huile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</si>
</sst>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#,##0.0_ ;\-#,##0.0\ "/>
    <numFmt numFmtId="166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75">
    <xf numFmtId="0" fontId="0" fillId="0" borderId="0" xfId="0"/>
    <xf numFmtId="0" fontId="0" fillId="0" borderId="2" xfId="0" applyBorder="1" applyAlignment="1">
      <alignment vertical="center"/>
    </xf>
    <xf numFmtId="0" fontId="2" fillId="0" borderId="0" xfId="0" applyFont="1"/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/>
    <xf numFmtId="0" fontId="3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3" fillId="2" borderId="6" xfId="0" applyFont="1" applyFill="1" applyBorder="1" applyAlignment="1">
      <alignment horizontal="center"/>
    </xf>
    <xf numFmtId="0" fontId="2" fillId="0" borderId="8" xfId="0" applyFont="1" applyBorder="1" applyAlignment="1">
      <alignment vertical="center"/>
    </xf>
    <xf numFmtId="15" fontId="2" fillId="0" borderId="9" xfId="0" applyNumberFormat="1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19" xfId="0" applyFont="1" applyBorder="1" applyAlignment="1">
      <alignment vertical="center"/>
    </xf>
    <xf numFmtId="0" fontId="1" fillId="2" borderId="10" xfId="0" applyFont="1" applyFill="1" applyBorder="1" applyAlignment="1">
      <alignment horizontal="center" vertical="center"/>
    </xf>
    <xf numFmtId="3" fontId="1" fillId="2" borderId="3" xfId="0" applyNumberFormat="1" applyFont="1" applyFill="1" applyBorder="1" applyAlignment="1">
      <alignment horizontal="center" vertical="center"/>
    </xf>
    <xf numFmtId="0" fontId="2" fillId="0" borderId="13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15" fontId="2" fillId="0" borderId="17" xfId="0" applyNumberFormat="1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3" fontId="2" fillId="0" borderId="20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vertical="center"/>
    </xf>
    <xf numFmtId="3" fontId="0" fillId="0" borderId="0" xfId="0" applyNumberFormat="1" applyAlignment="1">
      <alignment vertical="center"/>
    </xf>
    <xf numFmtId="0" fontId="2" fillId="0" borderId="23" xfId="0" applyFont="1" applyBorder="1" applyAlignment="1">
      <alignment vertical="center"/>
    </xf>
    <xf numFmtId="3" fontId="2" fillId="0" borderId="9" xfId="0" applyNumberFormat="1" applyFont="1" applyBorder="1" applyAlignment="1">
      <alignment horizontal="center" vertical="center"/>
    </xf>
    <xf numFmtId="0" fontId="2" fillId="0" borderId="24" xfId="0" applyFont="1" applyBorder="1" applyAlignment="1">
      <alignment vertical="center"/>
    </xf>
    <xf numFmtId="3" fontId="2" fillId="0" borderId="25" xfId="0" applyNumberFormat="1" applyFont="1" applyBorder="1" applyAlignment="1">
      <alignment horizontal="center" vertical="center"/>
    </xf>
    <xf numFmtId="3" fontId="2" fillId="0" borderId="7" xfId="0" applyNumberFormat="1" applyFont="1" applyBorder="1" applyAlignment="1">
      <alignment horizontal="center" vertical="center"/>
    </xf>
    <xf numFmtId="0" fontId="2" fillId="0" borderId="26" xfId="0" applyFont="1" applyBorder="1" applyAlignment="1">
      <alignment vertical="center"/>
    </xf>
    <xf numFmtId="3" fontId="2" fillId="0" borderId="27" xfId="0" applyNumberFormat="1" applyFont="1" applyBorder="1" applyAlignment="1">
      <alignment horizontal="center" vertical="center"/>
    </xf>
    <xf numFmtId="0" fontId="2" fillId="0" borderId="26" xfId="0" applyFont="1" applyBorder="1"/>
    <xf numFmtId="3" fontId="2" fillId="0" borderId="27" xfId="0" applyNumberFormat="1" applyFont="1" applyBorder="1" applyAlignment="1">
      <alignment horizontal="center"/>
    </xf>
    <xf numFmtId="0" fontId="2" fillId="0" borderId="8" xfId="0" applyFont="1" applyBorder="1"/>
    <xf numFmtId="3" fontId="2" fillId="0" borderId="9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2" fillId="4" borderId="26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6" xfId="0" applyFont="1" applyFill="1" applyBorder="1"/>
    <xf numFmtId="3" fontId="2" fillId="4" borderId="27" xfId="0" applyNumberFormat="1" applyFont="1" applyFill="1" applyBorder="1" applyAlignment="1">
      <alignment horizontal="center"/>
    </xf>
    <xf numFmtId="0" fontId="2" fillId="4" borderId="8" xfId="0" applyFont="1" applyFill="1" applyBorder="1"/>
    <xf numFmtId="3" fontId="2" fillId="4" borderId="9" xfId="0" applyNumberFormat="1" applyFont="1" applyFill="1" applyBorder="1" applyAlignment="1">
      <alignment horizontal="center"/>
    </xf>
    <xf numFmtId="0" fontId="2" fillId="4" borderId="23" xfId="0" applyFont="1" applyFill="1" applyBorder="1" applyAlignment="1">
      <alignment vertical="center"/>
    </xf>
    <xf numFmtId="3" fontId="2" fillId="4" borderId="7" xfId="0" applyNumberFormat="1" applyFont="1" applyFill="1" applyBorder="1" applyAlignment="1">
      <alignment horizontal="center" vertical="center"/>
    </xf>
    <xf numFmtId="3" fontId="0" fillId="0" borderId="0" xfId="0" applyNumberFormat="1"/>
    <xf numFmtId="166" fontId="2" fillId="0" borderId="9" xfId="0" applyNumberFormat="1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166" fontId="3" fillId="0" borderId="7" xfId="0" applyNumberFormat="1" applyFont="1" applyFill="1" applyBorder="1" applyAlignment="1">
      <alignment horizontal="center" vertical="center"/>
    </xf>
    <xf numFmtId="165" fontId="2" fillId="0" borderId="7" xfId="0" applyNumberFormat="1" applyFont="1" applyBorder="1" applyAlignment="1">
      <alignment horizontal="center" vertical="center"/>
    </xf>
    <xf numFmtId="166" fontId="2" fillId="0" borderId="25" xfId="0" applyNumberFormat="1" applyFont="1" applyBorder="1" applyAlignment="1">
      <alignment horizontal="center" vertical="center"/>
    </xf>
    <xf numFmtId="165" fontId="3" fillId="0" borderId="7" xfId="1" applyNumberFormat="1" applyFont="1" applyFill="1" applyBorder="1" applyAlignment="1">
      <alignment horizontal="center" vertical="center"/>
    </xf>
    <xf numFmtId="3" fontId="3" fillId="0" borderId="7" xfId="0" applyNumberFormat="1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5" xfId="0" applyFont="1" applyBorder="1" applyAlignment="1">
      <alignment horizont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38101</xdr:colOff>
      <xdr:row>0</xdr:row>
      <xdr:rowOff>32097</xdr:rowOff>
    </xdr:from>
    <xdr:ext cx="781392" cy="787054"/>
    <xdr:pic>
      <xdr:nvPicPr>
        <xdr:cNvPr id="2" name="Picture 1">
          <a:extLst>
            <a:ext uri="{FF2B5EF4-FFF2-40B4-BE49-F238E27FC236}">
              <a16:creationId xmlns:a16="http://schemas.microsoft.com/office/drawing/2014/main" xmlns="" id="{137451E1-2529-41C2-8CD0-A2302CD30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1" y="32097"/>
          <a:ext cx="781392" cy="78705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38101</xdr:colOff>
      <xdr:row>0</xdr:row>
      <xdr:rowOff>32097</xdr:rowOff>
    </xdr:from>
    <xdr:ext cx="781392" cy="787054"/>
    <xdr:pic>
      <xdr:nvPicPr>
        <xdr:cNvPr id="2" name="Picture 1">
          <a:extLst>
            <a:ext uri="{FF2B5EF4-FFF2-40B4-BE49-F238E27FC236}">
              <a16:creationId xmlns:a16="http://schemas.microsoft.com/office/drawing/2014/main" xmlns="" id="{8765C1B9-2FF8-4F25-B357-319E471E41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1" y="32097"/>
          <a:ext cx="781392" cy="78705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7"/>
  <sheetViews>
    <sheetView tabSelected="1" view="pageBreakPreview" topLeftCell="A13" zoomScaleNormal="100" zoomScaleSheetLayoutView="100" workbookViewId="0">
      <selection activeCell="G19" sqref="G19"/>
    </sheetView>
  </sheetViews>
  <sheetFormatPr baseColWidth="10" defaultColWidth="9.140625" defaultRowHeight="15" x14ac:dyDescent="0.25"/>
  <cols>
    <col min="1" max="1" width="18.5703125" customWidth="1"/>
    <col min="2" max="2" width="11" bestFit="1" customWidth="1"/>
    <col min="3" max="3" width="18.7109375" customWidth="1"/>
    <col min="4" max="4" width="10.85546875" customWidth="1"/>
    <col min="5" max="5" width="10.7109375" customWidth="1"/>
    <col min="6" max="7" width="6.7109375" customWidth="1"/>
    <col min="8" max="8" width="20.7109375" customWidth="1"/>
    <col min="16" max="16" width="17.28515625" bestFit="1" customWidth="1"/>
  </cols>
  <sheetData>
    <row r="1" spans="1:19" ht="15" customHeight="1" thickBot="1" x14ac:dyDescent="0.3">
      <c r="B1" s="65" t="s">
        <v>13</v>
      </c>
      <c r="C1" s="66"/>
      <c r="D1" s="66"/>
      <c r="E1" s="66"/>
      <c r="F1" s="66"/>
      <c r="G1" s="66"/>
      <c r="H1" s="67"/>
    </row>
    <row r="2" spans="1:19" s="7" customFormat="1" ht="21.95" customHeight="1" thickBot="1" x14ac:dyDescent="0.3">
      <c r="A2"/>
      <c r="B2" s="68"/>
      <c r="C2" s="69"/>
      <c r="D2" s="69"/>
      <c r="E2" s="69"/>
      <c r="F2" s="69"/>
      <c r="G2" s="69"/>
      <c r="H2" s="70"/>
      <c r="P2" s="45" t="s">
        <v>68</v>
      </c>
      <c r="Q2" s="46">
        <v>1</v>
      </c>
    </row>
    <row r="3" spans="1:19" s="7" customFormat="1" ht="21.95" customHeight="1" x14ac:dyDescent="0.25">
      <c r="C3" s="17" t="s">
        <v>12</v>
      </c>
      <c r="D3" s="18">
        <v>1</v>
      </c>
      <c r="E3" s="8"/>
      <c r="F3" s="22" t="s">
        <v>11</v>
      </c>
      <c r="G3" s="23"/>
      <c r="H3" s="26">
        <v>229</v>
      </c>
      <c r="P3" s="43" t="s">
        <v>65</v>
      </c>
      <c r="Q3" s="44">
        <v>2</v>
      </c>
    </row>
    <row r="4" spans="1:19" s="7" customFormat="1" ht="21.95" customHeight="1" thickBot="1" x14ac:dyDescent="0.3">
      <c r="A4" s="9" t="s">
        <v>10</v>
      </c>
      <c r="C4" s="15" t="s">
        <v>9</v>
      </c>
      <c r="D4" s="16">
        <v>45242</v>
      </c>
      <c r="E4" s="8"/>
      <c r="F4" s="19" t="s">
        <v>8</v>
      </c>
      <c r="G4" s="24"/>
      <c r="H4" s="27">
        <f>H3*25</f>
        <v>5725</v>
      </c>
      <c r="P4" s="43" t="s">
        <v>64</v>
      </c>
      <c r="Q4" s="44">
        <v>5</v>
      </c>
    </row>
    <row r="5" spans="1:19" s="7" customFormat="1" ht="12" customHeight="1" thickBot="1" x14ac:dyDescent="0.3">
      <c r="A5" s="9"/>
      <c r="C5" s="8"/>
      <c r="D5" s="25"/>
      <c r="E5" s="8"/>
      <c r="F5" s="8"/>
      <c r="G5" s="8"/>
      <c r="H5" s="28"/>
      <c r="P5" s="43" t="s">
        <v>69</v>
      </c>
      <c r="Q5" s="44">
        <v>1</v>
      </c>
    </row>
    <row r="6" spans="1:19" s="7" customFormat="1" ht="21.95" customHeight="1" thickBot="1" x14ac:dyDescent="0.3">
      <c r="D6" s="20">
        <f>SUM(D8:D35)</f>
        <v>229</v>
      </c>
      <c r="E6" s="21">
        <f>SUM(E8:E35)</f>
        <v>4500</v>
      </c>
      <c r="J6" s="29"/>
      <c r="P6" s="43" t="s">
        <v>63</v>
      </c>
      <c r="Q6" s="44">
        <v>6</v>
      </c>
    </row>
    <row r="7" spans="1:19" s="2" customFormat="1" ht="16.5" thickBot="1" x14ac:dyDescent="0.3">
      <c r="A7" s="6" t="s">
        <v>7</v>
      </c>
      <c r="B7" s="5" t="s">
        <v>6</v>
      </c>
      <c r="C7" s="5" t="s">
        <v>5</v>
      </c>
      <c r="D7" s="14" t="s">
        <v>4</v>
      </c>
      <c r="E7" s="14" t="s">
        <v>3</v>
      </c>
      <c r="F7" s="5" t="s">
        <v>2</v>
      </c>
      <c r="G7" s="4" t="s">
        <v>1</v>
      </c>
      <c r="H7" s="3" t="s">
        <v>0</v>
      </c>
      <c r="P7" s="43" t="s">
        <v>14</v>
      </c>
      <c r="Q7" s="44">
        <v>30</v>
      </c>
    </row>
    <row r="8" spans="1:19" ht="30" customHeight="1" x14ac:dyDescent="0.25">
      <c r="A8" s="1" t="s">
        <v>14</v>
      </c>
      <c r="B8" s="1"/>
      <c r="C8" s="1" t="s">
        <v>15</v>
      </c>
      <c r="D8" s="10">
        <v>30</v>
      </c>
      <c r="E8" s="41">
        <f>25*30</f>
        <v>750</v>
      </c>
      <c r="F8" s="10" t="s">
        <v>18</v>
      </c>
      <c r="G8" s="10" t="s">
        <v>18</v>
      </c>
      <c r="H8" s="13" t="s">
        <v>19</v>
      </c>
      <c r="P8" s="43" t="s">
        <v>62</v>
      </c>
      <c r="Q8" s="44">
        <v>10</v>
      </c>
    </row>
    <row r="9" spans="1:19" s="7" customFormat="1" ht="30" customHeight="1" x14ac:dyDescent="0.25">
      <c r="A9" s="11" t="s">
        <v>16</v>
      </c>
      <c r="B9" s="11"/>
      <c r="C9" s="11" t="s">
        <v>17</v>
      </c>
      <c r="D9" s="12">
        <v>10</v>
      </c>
      <c r="E9" s="42">
        <v>250</v>
      </c>
      <c r="F9" s="12" t="s">
        <v>18</v>
      </c>
      <c r="G9" s="12"/>
      <c r="H9" s="11" t="s">
        <v>20</v>
      </c>
      <c r="I9"/>
      <c r="J9"/>
      <c r="P9" s="43" t="s">
        <v>60</v>
      </c>
      <c r="Q9" s="44">
        <f>12*2</f>
        <v>24</v>
      </c>
      <c r="R9"/>
      <c r="S9"/>
    </row>
    <row r="10" spans="1:19" s="7" customFormat="1" ht="30" customHeight="1" thickBot="1" x14ac:dyDescent="0.3">
      <c r="A10" s="11" t="s">
        <v>21</v>
      </c>
      <c r="B10" s="11">
        <v>99735980</v>
      </c>
      <c r="C10" s="11" t="s">
        <v>22</v>
      </c>
      <c r="D10" s="12">
        <v>5</v>
      </c>
      <c r="E10" s="42">
        <v>125</v>
      </c>
      <c r="F10" s="12" t="s">
        <v>18</v>
      </c>
      <c r="G10" s="12" t="s">
        <v>18</v>
      </c>
      <c r="H10" s="11" t="s">
        <v>23</v>
      </c>
      <c r="I10"/>
      <c r="J10"/>
      <c r="P10" s="47" t="s">
        <v>61</v>
      </c>
      <c r="Q10" s="48">
        <f>26*5</f>
        <v>130</v>
      </c>
    </row>
    <row r="11" spans="1:19" s="7" customFormat="1" ht="30" customHeight="1" thickBot="1" x14ac:dyDescent="0.3">
      <c r="A11" s="11" t="s">
        <v>24</v>
      </c>
      <c r="B11" s="11">
        <v>95635066</v>
      </c>
      <c r="C11" s="11" t="s">
        <v>22</v>
      </c>
      <c r="D11" s="12">
        <v>10</v>
      </c>
      <c r="E11" s="42">
        <v>250</v>
      </c>
      <c r="F11" s="12" t="s">
        <v>18</v>
      </c>
      <c r="G11" s="12"/>
      <c r="H11" s="11" t="s">
        <v>25</v>
      </c>
      <c r="I11"/>
      <c r="J11"/>
      <c r="P11" s="49" t="s">
        <v>67</v>
      </c>
      <c r="Q11" s="50">
        <f>SUM(Q1:Q10)</f>
        <v>209</v>
      </c>
    </row>
    <row r="12" spans="1:19" s="7" customFormat="1" ht="30" customHeight="1" x14ac:dyDescent="0.25">
      <c r="A12" s="11" t="s">
        <v>27</v>
      </c>
      <c r="B12" s="11">
        <v>95635066</v>
      </c>
      <c r="C12" s="11" t="s">
        <v>22</v>
      </c>
      <c r="D12" s="12">
        <v>75</v>
      </c>
      <c r="E12" s="42">
        <v>1875</v>
      </c>
      <c r="F12" s="12" t="s">
        <v>18</v>
      </c>
      <c r="G12" s="12" t="s">
        <v>18</v>
      </c>
      <c r="H12" s="11"/>
      <c r="I12"/>
      <c r="J12"/>
    </row>
    <row r="13" spans="1:19" s="7" customFormat="1" ht="30" customHeight="1" x14ac:dyDescent="0.25">
      <c r="A13" s="11" t="s">
        <v>26</v>
      </c>
      <c r="B13" s="11">
        <v>93482492</v>
      </c>
      <c r="C13" s="11" t="s">
        <v>22</v>
      </c>
      <c r="D13" s="12">
        <v>5</v>
      </c>
      <c r="E13" s="42">
        <v>125</v>
      </c>
      <c r="F13" s="12" t="s">
        <v>18</v>
      </c>
      <c r="G13" s="12" t="s">
        <v>18</v>
      </c>
      <c r="H13" s="11"/>
      <c r="I13"/>
      <c r="J13"/>
    </row>
    <row r="14" spans="1:19" s="7" customFormat="1" ht="30" customHeight="1" x14ac:dyDescent="0.25">
      <c r="A14" s="11" t="s">
        <v>28</v>
      </c>
      <c r="B14" s="11">
        <v>25343089</v>
      </c>
      <c r="C14" s="11" t="s">
        <v>22</v>
      </c>
      <c r="D14" s="12">
        <v>10</v>
      </c>
      <c r="E14" s="42">
        <v>250</v>
      </c>
      <c r="F14" s="12" t="s">
        <v>18</v>
      </c>
      <c r="G14" s="12" t="s">
        <v>18</v>
      </c>
      <c r="H14" s="11"/>
      <c r="I14"/>
      <c r="J14"/>
    </row>
    <row r="15" spans="1:19" s="7" customFormat="1" ht="30" customHeight="1" x14ac:dyDescent="0.25">
      <c r="A15" s="11" t="s">
        <v>29</v>
      </c>
      <c r="B15" s="11" t="s">
        <v>30</v>
      </c>
      <c r="C15" s="11" t="s">
        <v>22</v>
      </c>
      <c r="D15" s="12">
        <v>20</v>
      </c>
      <c r="E15" s="42">
        <v>500</v>
      </c>
      <c r="F15" s="12" t="s">
        <v>18</v>
      </c>
      <c r="G15" s="12"/>
      <c r="H15" s="11" t="s">
        <v>31</v>
      </c>
      <c r="I15"/>
      <c r="J15"/>
    </row>
    <row r="16" spans="1:19" s="7" customFormat="1" ht="30" customHeight="1" x14ac:dyDescent="0.25">
      <c r="A16" s="11" t="s">
        <v>32</v>
      </c>
      <c r="B16" s="11">
        <v>28150743</v>
      </c>
      <c r="C16" s="11" t="s">
        <v>22</v>
      </c>
      <c r="D16" s="12">
        <v>5</v>
      </c>
      <c r="E16" s="42">
        <v>125</v>
      </c>
      <c r="F16" s="12" t="s">
        <v>18</v>
      </c>
      <c r="G16" s="12" t="s">
        <v>18</v>
      </c>
      <c r="H16" s="11"/>
      <c r="I16"/>
      <c r="J16"/>
    </row>
    <row r="17" spans="1:10" s="7" customFormat="1" ht="30" customHeight="1" x14ac:dyDescent="0.25">
      <c r="A17" s="11" t="s">
        <v>33</v>
      </c>
      <c r="B17" s="11"/>
      <c r="C17" s="11" t="s">
        <v>66</v>
      </c>
      <c r="D17" s="12">
        <v>5</v>
      </c>
      <c r="E17" s="42">
        <v>125</v>
      </c>
      <c r="F17" s="12" t="s">
        <v>18</v>
      </c>
      <c r="G17" s="12" t="s">
        <v>18</v>
      </c>
      <c r="H17" s="11"/>
      <c r="I17"/>
      <c r="J17"/>
    </row>
    <row r="18" spans="1:10" s="7" customFormat="1" ht="30" customHeight="1" x14ac:dyDescent="0.25">
      <c r="A18" s="11" t="s">
        <v>79</v>
      </c>
      <c r="B18" s="11"/>
      <c r="C18" s="11"/>
      <c r="D18" s="12">
        <v>5</v>
      </c>
      <c r="E18" s="42">
        <v>125</v>
      </c>
      <c r="F18" s="12" t="s">
        <v>18</v>
      </c>
      <c r="G18" s="12"/>
      <c r="H18" s="11"/>
      <c r="I18"/>
      <c r="J18"/>
    </row>
    <row r="19" spans="1:10" s="7" customFormat="1" ht="24.95" customHeight="1" x14ac:dyDescent="0.25">
      <c r="A19" s="11" t="s">
        <v>79</v>
      </c>
      <c r="B19" s="11"/>
      <c r="C19" s="11"/>
      <c r="D19" s="12">
        <v>2</v>
      </c>
      <c r="E19" s="42"/>
      <c r="F19" s="12" t="s">
        <v>18</v>
      </c>
      <c r="G19" s="12" t="s">
        <v>57</v>
      </c>
      <c r="H19" s="11"/>
      <c r="I19"/>
      <c r="J19"/>
    </row>
    <row r="20" spans="1:10" s="7" customFormat="1" ht="24.95" customHeight="1" x14ac:dyDescent="0.25">
      <c r="A20" s="11" t="s">
        <v>34</v>
      </c>
      <c r="B20" s="11"/>
      <c r="C20" s="11"/>
      <c r="D20" s="12">
        <v>2</v>
      </c>
      <c r="E20" s="42"/>
      <c r="F20" s="12" t="s">
        <v>18</v>
      </c>
      <c r="G20" s="12" t="s">
        <v>57</v>
      </c>
      <c r="H20" s="11"/>
      <c r="I20"/>
      <c r="J20"/>
    </row>
    <row r="21" spans="1:10" s="7" customFormat="1" ht="24.95" customHeight="1" x14ac:dyDescent="0.25">
      <c r="A21" s="11" t="s">
        <v>35</v>
      </c>
      <c r="B21" s="11"/>
      <c r="C21" s="11"/>
      <c r="D21" s="12">
        <v>2</v>
      </c>
      <c r="E21" s="42"/>
      <c r="F21" s="12" t="s">
        <v>18</v>
      </c>
      <c r="G21" s="12" t="s">
        <v>57</v>
      </c>
      <c r="H21" s="11"/>
      <c r="I21"/>
      <c r="J21"/>
    </row>
    <row r="22" spans="1:10" s="7" customFormat="1" ht="24.95" customHeight="1" x14ac:dyDescent="0.25">
      <c r="A22" s="11" t="s">
        <v>36</v>
      </c>
      <c r="B22" s="11"/>
      <c r="C22" s="11"/>
      <c r="D22" s="12">
        <v>2</v>
      </c>
      <c r="E22" s="42"/>
      <c r="F22" s="12" t="s">
        <v>18</v>
      </c>
      <c r="G22" s="12" t="s">
        <v>57</v>
      </c>
      <c r="H22" s="11" t="s">
        <v>31</v>
      </c>
      <c r="I22"/>
      <c r="J22"/>
    </row>
    <row r="23" spans="1:10" s="7" customFormat="1" ht="24.95" customHeight="1" x14ac:dyDescent="0.25">
      <c r="A23" s="11" t="s">
        <v>37</v>
      </c>
      <c r="B23" s="11"/>
      <c r="C23" s="11"/>
      <c r="D23" s="12">
        <v>2</v>
      </c>
      <c r="E23" s="42"/>
      <c r="F23" s="12" t="s">
        <v>18</v>
      </c>
      <c r="G23" s="12" t="s">
        <v>57</v>
      </c>
      <c r="H23" s="11"/>
      <c r="I23"/>
      <c r="J23"/>
    </row>
    <row r="24" spans="1:10" s="7" customFormat="1" ht="24.95" customHeight="1" x14ac:dyDescent="0.25">
      <c r="A24" s="11" t="s">
        <v>38</v>
      </c>
      <c r="B24" s="11"/>
      <c r="C24" s="11"/>
      <c r="D24" s="12">
        <v>2</v>
      </c>
      <c r="E24" s="42"/>
      <c r="F24" s="12" t="s">
        <v>18</v>
      </c>
      <c r="G24" s="12" t="s">
        <v>58</v>
      </c>
      <c r="H24" s="11"/>
      <c r="I24"/>
      <c r="J24"/>
    </row>
    <row r="25" spans="1:10" s="7" customFormat="1" ht="24.95" customHeight="1" x14ac:dyDescent="0.25">
      <c r="A25" s="11" t="s">
        <v>39</v>
      </c>
      <c r="B25" s="11"/>
      <c r="C25" s="11"/>
      <c r="D25" s="12">
        <v>2</v>
      </c>
      <c r="E25" s="42"/>
      <c r="F25" s="12" t="s">
        <v>18</v>
      </c>
      <c r="G25" s="12" t="s">
        <v>57</v>
      </c>
      <c r="H25" s="11"/>
      <c r="I25"/>
      <c r="J25"/>
    </row>
    <row r="26" spans="1:10" s="7" customFormat="1" ht="24.95" customHeight="1" x14ac:dyDescent="0.25">
      <c r="A26" s="11" t="s">
        <v>40</v>
      </c>
      <c r="B26" s="11"/>
      <c r="C26" s="11"/>
      <c r="D26" s="12">
        <v>2</v>
      </c>
      <c r="E26" s="42"/>
      <c r="F26" s="12" t="s">
        <v>18</v>
      </c>
      <c r="G26" s="12" t="s">
        <v>57</v>
      </c>
      <c r="H26" s="11"/>
      <c r="I26"/>
      <c r="J26"/>
    </row>
    <row r="27" spans="1:10" s="7" customFormat="1" ht="24.95" customHeight="1" x14ac:dyDescent="0.25">
      <c r="A27" s="11" t="s">
        <v>41</v>
      </c>
      <c r="B27" s="11"/>
      <c r="C27" s="11"/>
      <c r="D27" s="12">
        <v>2</v>
      </c>
      <c r="E27" s="42"/>
      <c r="F27" s="12" t="s">
        <v>18</v>
      </c>
      <c r="G27" s="12" t="s">
        <v>57</v>
      </c>
      <c r="H27" s="11"/>
      <c r="I27"/>
      <c r="J27"/>
    </row>
    <row r="28" spans="1:10" s="7" customFormat="1" ht="24.95" customHeight="1" x14ac:dyDescent="0.25">
      <c r="A28" s="11" t="s">
        <v>42</v>
      </c>
      <c r="B28" s="11"/>
      <c r="C28" s="11"/>
      <c r="D28" s="12">
        <v>3.5</v>
      </c>
      <c r="E28" s="42"/>
      <c r="F28" s="12" t="s">
        <v>18</v>
      </c>
      <c r="G28" s="12" t="s">
        <v>57</v>
      </c>
      <c r="H28" s="11"/>
      <c r="I28"/>
      <c r="J28"/>
    </row>
    <row r="29" spans="1:10" s="7" customFormat="1" ht="24.95" customHeight="1" x14ac:dyDescent="0.25">
      <c r="A29" s="11" t="s">
        <v>43</v>
      </c>
      <c r="B29" s="11"/>
      <c r="C29" s="11"/>
      <c r="D29" s="12">
        <v>6</v>
      </c>
      <c r="E29" s="42"/>
      <c r="F29" s="12" t="s">
        <v>18</v>
      </c>
      <c r="G29" s="12" t="s">
        <v>59</v>
      </c>
      <c r="H29" s="11"/>
      <c r="I29"/>
      <c r="J29"/>
    </row>
    <row r="30" spans="1:10" s="7" customFormat="1" ht="24.95" customHeight="1" x14ac:dyDescent="0.25">
      <c r="A30" s="11" t="s">
        <v>44</v>
      </c>
      <c r="B30" s="11"/>
      <c r="C30" s="11"/>
      <c r="D30" s="12">
        <v>6</v>
      </c>
      <c r="E30" s="42"/>
      <c r="F30" s="12" t="s">
        <v>18</v>
      </c>
      <c r="G30" s="12" t="s">
        <v>57</v>
      </c>
      <c r="H30" s="11"/>
      <c r="I30"/>
      <c r="J30"/>
    </row>
    <row r="31" spans="1:10" s="7" customFormat="1" ht="24.95" customHeight="1" x14ac:dyDescent="0.25">
      <c r="A31" s="11" t="s">
        <v>81</v>
      </c>
      <c r="B31" s="11"/>
      <c r="C31" s="11"/>
      <c r="D31" s="12">
        <v>1</v>
      </c>
      <c r="E31" s="42"/>
      <c r="F31" s="12" t="s">
        <v>18</v>
      </c>
      <c r="G31" s="12" t="s">
        <v>58</v>
      </c>
      <c r="H31" s="11"/>
      <c r="I31"/>
      <c r="J31"/>
    </row>
    <row r="32" spans="1:10" s="7" customFormat="1" ht="24.95" customHeight="1" x14ac:dyDescent="0.25">
      <c r="A32" s="11" t="s">
        <v>80</v>
      </c>
      <c r="B32" s="11"/>
      <c r="C32" s="11"/>
      <c r="D32" s="12">
        <v>2</v>
      </c>
      <c r="E32" s="42"/>
      <c r="F32" s="12" t="s">
        <v>18</v>
      </c>
      <c r="G32" s="12" t="s">
        <v>58</v>
      </c>
      <c r="H32" s="11"/>
      <c r="I32"/>
      <c r="J32"/>
    </row>
    <row r="33" spans="1:10" s="7" customFormat="1" ht="24.95" customHeight="1" x14ac:dyDescent="0.25">
      <c r="A33" s="11" t="s">
        <v>45</v>
      </c>
      <c r="B33" s="11"/>
      <c r="C33" s="11"/>
      <c r="D33" s="12">
        <f>18.5-9</f>
        <v>9.5</v>
      </c>
      <c r="E33" s="42"/>
      <c r="F33" s="12" t="s">
        <v>18</v>
      </c>
      <c r="G33" s="12" t="s">
        <v>59</v>
      </c>
      <c r="H33" s="11"/>
      <c r="I33"/>
      <c r="J33"/>
    </row>
    <row r="34" spans="1:10" s="7" customFormat="1" ht="24.95" customHeight="1" x14ac:dyDescent="0.25">
      <c r="A34" s="11" t="s">
        <v>46</v>
      </c>
      <c r="B34" s="11"/>
      <c r="C34" s="11"/>
      <c r="D34" s="12">
        <v>2</v>
      </c>
      <c r="E34" s="42"/>
      <c r="F34" s="12" t="s">
        <v>18</v>
      </c>
      <c r="G34" s="12" t="s">
        <v>59</v>
      </c>
      <c r="H34" s="11"/>
      <c r="I34"/>
      <c r="J34"/>
    </row>
    <row r="35" spans="1:10" s="7" customFormat="1" ht="24.95" customHeight="1" x14ac:dyDescent="0.25">
      <c r="A35" s="11" t="s">
        <v>47</v>
      </c>
      <c r="B35" s="11"/>
      <c r="C35" s="11"/>
      <c r="D35" s="12">
        <v>1</v>
      </c>
      <c r="E35" s="42"/>
      <c r="F35" s="12" t="s">
        <v>18</v>
      </c>
      <c r="G35" s="12" t="s">
        <v>59</v>
      </c>
      <c r="H35" s="11"/>
      <c r="I35"/>
      <c r="J35"/>
    </row>
    <row r="36" spans="1:10" ht="15.75" thickBot="1" x14ac:dyDescent="0.3"/>
    <row r="37" spans="1:10" ht="15.75" x14ac:dyDescent="0.25">
      <c r="A37" s="30" t="s">
        <v>11</v>
      </c>
      <c r="B37" s="26">
        <v>229</v>
      </c>
    </row>
    <row r="38" spans="1:10" ht="16.5" thickBot="1" x14ac:dyDescent="0.3">
      <c r="A38" s="32" t="s">
        <v>8</v>
      </c>
      <c r="B38" s="33">
        <f>B37*25</f>
        <v>5725</v>
      </c>
    </row>
    <row r="39" spans="1:10" ht="15.75" x14ac:dyDescent="0.25">
      <c r="A39" s="30" t="s">
        <v>51</v>
      </c>
      <c r="B39" s="34">
        <v>229</v>
      </c>
    </row>
    <row r="40" spans="1:10" ht="16.5" thickBot="1" x14ac:dyDescent="0.3">
      <c r="A40" s="15" t="s">
        <v>53</v>
      </c>
      <c r="B40" s="31">
        <v>0</v>
      </c>
    </row>
    <row r="41" spans="1:10" ht="15.75" x14ac:dyDescent="0.25">
      <c r="A41" s="30" t="s">
        <v>54</v>
      </c>
      <c r="B41" s="60">
        <f>27.5-9</f>
        <v>18.5</v>
      </c>
    </row>
    <row r="42" spans="1:10" ht="15.75" x14ac:dyDescent="0.25">
      <c r="A42" s="35" t="s">
        <v>55</v>
      </c>
      <c r="B42" s="36">
        <f>2+3</f>
        <v>5</v>
      </c>
    </row>
    <row r="43" spans="1:10" ht="16.5" thickBot="1" x14ac:dyDescent="0.3">
      <c r="A43" s="15" t="s">
        <v>56</v>
      </c>
      <c r="B43" s="58">
        <f>2+23.5</f>
        <v>25.5</v>
      </c>
    </row>
    <row r="44" spans="1:10" ht="15.75" x14ac:dyDescent="0.25">
      <c r="A44" s="55" t="s">
        <v>52</v>
      </c>
      <c r="B44" s="56">
        <f>SUM(D8:D18)</f>
        <v>180</v>
      </c>
    </row>
    <row r="45" spans="1:10" ht="15.75" x14ac:dyDescent="0.25">
      <c r="A45" s="51" t="s">
        <v>48</v>
      </c>
      <c r="B45" s="52">
        <f>B44*25</f>
        <v>4500</v>
      </c>
    </row>
    <row r="46" spans="1:10" ht="15.75" x14ac:dyDescent="0.25">
      <c r="A46" s="51" t="s">
        <v>49</v>
      </c>
      <c r="B46" s="52">
        <v>3375</v>
      </c>
      <c r="C46" s="57"/>
    </row>
    <row r="47" spans="1:10" ht="16.5" thickBot="1" x14ac:dyDescent="0.3">
      <c r="A47" s="53" t="s">
        <v>50</v>
      </c>
      <c r="B47" s="54">
        <f>B45-B46</f>
        <v>1125</v>
      </c>
    </row>
  </sheetData>
  <autoFilter ref="A7:H35"/>
  <mergeCells count="1">
    <mergeCell ref="B1:H2"/>
  </mergeCells>
  <printOptions horizontalCentered="1"/>
  <pageMargins left="0.31496062992125984" right="0.31496062992125984" top="0.74803149606299213" bottom="0.74803149606299213" header="0.31496062992125984" footer="0.31496062992125984"/>
  <pageSetup paperSize="9" scale="7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view="pageBreakPreview" zoomScaleNormal="100" zoomScaleSheetLayoutView="100" workbookViewId="0">
      <selection activeCell="H18" sqref="H18"/>
    </sheetView>
  </sheetViews>
  <sheetFormatPr baseColWidth="10" defaultColWidth="9.140625" defaultRowHeight="15" x14ac:dyDescent="0.25"/>
  <cols>
    <col min="1" max="1" width="18.5703125" customWidth="1"/>
    <col min="2" max="2" width="11" bestFit="1" customWidth="1"/>
    <col min="3" max="3" width="18.7109375" customWidth="1"/>
    <col min="4" max="4" width="10.85546875" customWidth="1"/>
    <col min="5" max="5" width="10.7109375" customWidth="1"/>
    <col min="6" max="7" width="6.7109375" customWidth="1"/>
    <col min="8" max="8" width="20.7109375" customWidth="1"/>
  </cols>
  <sheetData>
    <row r="1" spans="1:10" ht="15" customHeight="1" x14ac:dyDescent="0.25">
      <c r="B1" s="65" t="s">
        <v>13</v>
      </c>
      <c r="C1" s="66"/>
      <c r="D1" s="66"/>
      <c r="E1" s="66"/>
      <c r="F1" s="66"/>
      <c r="G1" s="66"/>
      <c r="H1" s="67"/>
    </row>
    <row r="2" spans="1:10" s="7" customFormat="1" ht="21.95" customHeight="1" thickBot="1" x14ac:dyDescent="0.3">
      <c r="A2"/>
      <c r="B2" s="68"/>
      <c r="C2" s="69"/>
      <c r="D2" s="69"/>
      <c r="E2" s="69"/>
      <c r="F2" s="69"/>
      <c r="G2" s="69"/>
      <c r="H2" s="70"/>
    </row>
    <row r="3" spans="1:10" s="7" customFormat="1" ht="21.95" customHeight="1" x14ac:dyDescent="0.25">
      <c r="C3" s="17" t="s">
        <v>12</v>
      </c>
      <c r="D3" s="18">
        <v>2</v>
      </c>
      <c r="E3" s="8"/>
      <c r="F3" s="22" t="s">
        <v>11</v>
      </c>
      <c r="G3" s="23"/>
      <c r="H3" s="26">
        <v>660</v>
      </c>
    </row>
    <row r="4" spans="1:10" s="7" customFormat="1" ht="21.95" customHeight="1" thickBot="1" x14ac:dyDescent="0.3">
      <c r="A4" s="9" t="s">
        <v>10</v>
      </c>
      <c r="C4" s="15" t="s">
        <v>9</v>
      </c>
      <c r="D4" s="16">
        <v>45251</v>
      </c>
      <c r="E4" s="8"/>
      <c r="F4" s="19" t="s">
        <v>8</v>
      </c>
      <c r="G4" s="24"/>
      <c r="H4" s="27">
        <f>H3*25</f>
        <v>16500</v>
      </c>
    </row>
    <row r="5" spans="1:10" s="7" customFormat="1" ht="12" customHeight="1" thickBot="1" x14ac:dyDescent="0.3">
      <c r="A5" s="9"/>
      <c r="C5" s="8"/>
      <c r="D5" s="25"/>
      <c r="E5" s="8"/>
      <c r="F5" s="8"/>
      <c r="G5" s="8"/>
      <c r="H5" s="28"/>
    </row>
    <row r="6" spans="1:10" s="7" customFormat="1" ht="21.95" customHeight="1" thickBot="1" x14ac:dyDescent="0.3">
      <c r="D6" s="20">
        <f>SUM(D8:D33)</f>
        <v>465</v>
      </c>
      <c r="E6" s="21">
        <f>SUM(E8:E33)</f>
        <v>10625</v>
      </c>
      <c r="J6" s="29"/>
    </row>
    <row r="7" spans="1:10" s="2" customFormat="1" ht="16.5" thickBot="1" x14ac:dyDescent="0.3">
      <c r="A7" s="6" t="s">
        <v>7</v>
      </c>
      <c r="B7" s="5" t="s">
        <v>6</v>
      </c>
      <c r="C7" s="5" t="s">
        <v>5</v>
      </c>
      <c r="D7" s="14" t="s">
        <v>4</v>
      </c>
      <c r="E7" s="14" t="s">
        <v>3</v>
      </c>
      <c r="F7" s="5" t="s">
        <v>2</v>
      </c>
      <c r="G7" s="4" t="s">
        <v>1</v>
      </c>
      <c r="H7" s="3" t="s">
        <v>0</v>
      </c>
    </row>
    <row r="8" spans="1:10" ht="30" customHeight="1" x14ac:dyDescent="0.25">
      <c r="A8" s="1" t="s">
        <v>14</v>
      </c>
      <c r="B8" s="1"/>
      <c r="C8" s="1" t="s">
        <v>15</v>
      </c>
      <c r="D8" s="10">
        <v>20</v>
      </c>
      <c r="E8" s="41">
        <v>500</v>
      </c>
      <c r="F8" s="10"/>
      <c r="G8" s="10"/>
      <c r="H8" s="13" t="s">
        <v>82</v>
      </c>
    </row>
    <row r="9" spans="1:10" s="7" customFormat="1" ht="30" customHeight="1" x14ac:dyDescent="0.25">
      <c r="A9" s="11" t="s">
        <v>16</v>
      </c>
      <c r="B9" s="11"/>
      <c r="C9" s="11" t="s">
        <v>17</v>
      </c>
      <c r="D9" s="12">
        <v>110</v>
      </c>
      <c r="E9" s="42">
        <f>25*D9</f>
        <v>2750</v>
      </c>
      <c r="F9" s="12"/>
      <c r="G9" s="12"/>
      <c r="H9" s="11"/>
      <c r="I9"/>
      <c r="J9"/>
    </row>
    <row r="10" spans="1:10" s="7" customFormat="1" ht="30" customHeight="1" x14ac:dyDescent="0.25">
      <c r="A10" s="11" t="s">
        <v>71</v>
      </c>
      <c r="B10" s="11"/>
      <c r="C10" s="11" t="s">
        <v>75</v>
      </c>
      <c r="D10" s="12">
        <v>80</v>
      </c>
      <c r="E10" s="42">
        <f>25*D10</f>
        <v>2000</v>
      </c>
      <c r="F10" s="12"/>
      <c r="G10" s="12"/>
      <c r="H10" s="11" t="s">
        <v>83</v>
      </c>
      <c r="I10"/>
      <c r="J10"/>
    </row>
    <row r="11" spans="1:10" s="7" customFormat="1" ht="30" customHeight="1" x14ac:dyDescent="0.25">
      <c r="A11" s="11" t="s">
        <v>74</v>
      </c>
      <c r="B11" s="11"/>
      <c r="C11" s="11" t="s">
        <v>75</v>
      </c>
      <c r="D11" s="12">
        <v>40</v>
      </c>
      <c r="E11" s="42">
        <f>25*D11</f>
        <v>1000</v>
      </c>
      <c r="F11" s="12"/>
      <c r="G11" s="12"/>
      <c r="H11" s="11"/>
      <c r="I11"/>
      <c r="J11"/>
    </row>
    <row r="12" spans="1:10" s="7" customFormat="1" ht="30" customHeight="1" x14ac:dyDescent="0.25">
      <c r="A12" s="11" t="s">
        <v>74</v>
      </c>
      <c r="B12" s="11"/>
      <c r="C12" s="11" t="s">
        <v>22</v>
      </c>
      <c r="D12" s="12">
        <v>40</v>
      </c>
      <c r="E12" s="42">
        <f>25*D12</f>
        <v>1000</v>
      </c>
      <c r="F12" s="12"/>
      <c r="G12" s="12"/>
      <c r="H12" s="11"/>
      <c r="I12"/>
      <c r="J12"/>
    </row>
    <row r="13" spans="1:10" s="7" customFormat="1" ht="30" customHeight="1" x14ac:dyDescent="0.25">
      <c r="A13" s="11" t="s">
        <v>21</v>
      </c>
      <c r="B13" s="11">
        <v>99735980</v>
      </c>
      <c r="C13" s="11" t="s">
        <v>22</v>
      </c>
      <c r="D13" s="12">
        <v>15</v>
      </c>
      <c r="E13" s="42">
        <f>25*D13</f>
        <v>375</v>
      </c>
      <c r="F13" s="12"/>
      <c r="G13" s="12"/>
      <c r="H13" s="11"/>
      <c r="I13"/>
      <c r="J13"/>
    </row>
    <row r="14" spans="1:10" s="7" customFormat="1" ht="30" customHeight="1" x14ac:dyDescent="0.25">
      <c r="A14" s="11" t="s">
        <v>24</v>
      </c>
      <c r="B14" s="11">
        <v>95635066</v>
      </c>
      <c r="C14" s="11" t="s">
        <v>22</v>
      </c>
      <c r="D14" s="12">
        <v>40</v>
      </c>
      <c r="E14" s="42">
        <f>D14*25</f>
        <v>1000</v>
      </c>
      <c r="F14" s="12"/>
      <c r="G14" s="12"/>
      <c r="H14" s="11"/>
      <c r="I14"/>
      <c r="J14"/>
    </row>
    <row r="15" spans="1:10" s="7" customFormat="1" ht="30" customHeight="1" x14ac:dyDescent="0.25">
      <c r="A15" s="11" t="s">
        <v>27</v>
      </c>
      <c r="B15" s="11">
        <v>95635066</v>
      </c>
      <c r="C15" s="11" t="s">
        <v>22</v>
      </c>
      <c r="D15" s="12">
        <v>10</v>
      </c>
      <c r="E15" s="42">
        <f>25*D15</f>
        <v>250</v>
      </c>
      <c r="F15" s="12"/>
      <c r="G15" s="12"/>
      <c r="H15" s="11"/>
      <c r="I15"/>
      <c r="J15"/>
    </row>
    <row r="16" spans="1:10" s="7" customFormat="1" ht="30" customHeight="1" x14ac:dyDescent="0.25">
      <c r="A16" s="11" t="s">
        <v>29</v>
      </c>
      <c r="B16" s="11" t="s">
        <v>30</v>
      </c>
      <c r="C16" s="11" t="s">
        <v>22</v>
      </c>
      <c r="D16" s="12">
        <v>10</v>
      </c>
      <c r="E16" s="42">
        <f>25*D16</f>
        <v>250</v>
      </c>
      <c r="F16" s="12"/>
      <c r="G16" s="12"/>
      <c r="H16" s="11"/>
      <c r="I16"/>
      <c r="J16"/>
    </row>
    <row r="17" spans="1:10" s="7" customFormat="1" ht="30" customHeight="1" x14ac:dyDescent="0.25">
      <c r="A17" s="11" t="s">
        <v>70</v>
      </c>
      <c r="B17" s="11"/>
      <c r="C17" s="11" t="s">
        <v>22</v>
      </c>
      <c r="D17" s="12">
        <v>20</v>
      </c>
      <c r="E17" s="42">
        <f>25*D17</f>
        <v>500</v>
      </c>
      <c r="F17" s="12"/>
      <c r="G17" s="12"/>
      <c r="H17" s="11"/>
      <c r="I17"/>
      <c r="J17"/>
    </row>
    <row r="18" spans="1:10" s="7" customFormat="1" ht="30" customHeight="1" x14ac:dyDescent="0.25">
      <c r="A18" s="11" t="s">
        <v>73</v>
      </c>
      <c r="B18" s="11"/>
      <c r="C18" s="11" t="s">
        <v>22</v>
      </c>
      <c r="D18" s="12">
        <v>40</v>
      </c>
      <c r="E18" s="42">
        <v>1000</v>
      </c>
      <c r="F18" s="12"/>
      <c r="G18" s="12"/>
      <c r="H18" s="11" t="s">
        <v>85</v>
      </c>
      <c r="I18"/>
      <c r="J18"/>
    </row>
    <row r="19" spans="1:10" s="7" customFormat="1" ht="30" customHeight="1" x14ac:dyDescent="0.25">
      <c r="A19" s="11" t="s">
        <v>72</v>
      </c>
      <c r="B19" s="11"/>
      <c r="C19" s="11" t="s">
        <v>22</v>
      </c>
      <c r="D19" s="12">
        <v>20</v>
      </c>
      <c r="E19" s="42"/>
      <c r="F19" s="12"/>
      <c r="G19" s="12" t="s">
        <v>57</v>
      </c>
      <c r="H19" s="11" t="s">
        <v>84</v>
      </c>
      <c r="I19"/>
      <c r="J19"/>
    </row>
    <row r="20" spans="1:10" s="7" customFormat="1" ht="30" customHeight="1" x14ac:dyDescent="0.25">
      <c r="A20" s="11" t="s">
        <v>43</v>
      </c>
      <c r="B20" s="11"/>
      <c r="C20" s="11" t="s">
        <v>22</v>
      </c>
      <c r="D20" s="12">
        <v>20</v>
      </c>
      <c r="E20" s="42"/>
      <c r="F20" s="12"/>
      <c r="G20" s="12" t="s">
        <v>59</v>
      </c>
      <c r="H20" s="11" t="s">
        <v>84</v>
      </c>
      <c r="I20"/>
      <c r="J20"/>
    </row>
    <row r="21" spans="1:10" s="7" customFormat="1" ht="30" customHeight="1" x14ac:dyDescent="0.25">
      <c r="A21" s="11"/>
      <c r="B21" s="11"/>
      <c r="C21" s="11"/>
      <c r="D21" s="12"/>
      <c r="E21" s="42"/>
      <c r="F21" s="12"/>
      <c r="G21" s="12"/>
      <c r="H21" s="11"/>
      <c r="I21"/>
      <c r="J21"/>
    </row>
    <row r="22" spans="1:10" s="7" customFormat="1" ht="30" customHeight="1" x14ac:dyDescent="0.25">
      <c r="A22" s="11"/>
      <c r="B22" s="11"/>
      <c r="C22" s="11"/>
      <c r="D22" s="12"/>
      <c r="E22" s="42"/>
      <c r="F22" s="12"/>
      <c r="G22" s="12"/>
      <c r="H22" s="11"/>
      <c r="I22"/>
      <c r="J22"/>
    </row>
    <row r="23" spans="1:10" s="7" customFormat="1" ht="30" customHeight="1" x14ac:dyDescent="0.25">
      <c r="A23" s="11"/>
      <c r="B23" s="11"/>
      <c r="C23" s="11"/>
      <c r="D23" s="12"/>
      <c r="E23" s="42"/>
      <c r="F23" s="12"/>
      <c r="G23" s="12"/>
      <c r="H23" s="11"/>
      <c r="I23"/>
      <c r="J23"/>
    </row>
    <row r="24" spans="1:10" s="7" customFormat="1" ht="30" customHeight="1" x14ac:dyDescent="0.25">
      <c r="A24" s="11"/>
      <c r="B24" s="11"/>
      <c r="C24" s="11"/>
      <c r="D24" s="12"/>
      <c r="E24" s="42"/>
      <c r="F24" s="12"/>
      <c r="G24" s="12"/>
      <c r="H24" s="11"/>
      <c r="I24"/>
      <c r="J24"/>
    </row>
    <row r="25" spans="1:10" s="7" customFormat="1" ht="30" customHeight="1" x14ac:dyDescent="0.25">
      <c r="A25" s="11"/>
      <c r="B25" s="11"/>
      <c r="C25" s="11"/>
      <c r="D25" s="12"/>
      <c r="E25" s="42"/>
      <c r="F25" s="12"/>
      <c r="G25" s="12"/>
      <c r="H25" s="11"/>
      <c r="I25"/>
      <c r="J25"/>
    </row>
    <row r="26" spans="1:10" s="7" customFormat="1" ht="30" customHeight="1" x14ac:dyDescent="0.25">
      <c r="A26" s="11"/>
      <c r="B26" s="11"/>
      <c r="C26" s="11"/>
      <c r="D26" s="12"/>
      <c r="E26" s="42"/>
      <c r="F26" s="12"/>
      <c r="G26" s="12"/>
      <c r="H26" s="11"/>
      <c r="I26"/>
      <c r="J26"/>
    </row>
    <row r="27" spans="1:10" s="7" customFormat="1" ht="30" customHeight="1" x14ac:dyDescent="0.25">
      <c r="A27" s="11"/>
      <c r="B27" s="11"/>
      <c r="C27" s="11"/>
      <c r="D27" s="12"/>
      <c r="E27" s="42"/>
      <c r="F27" s="12"/>
      <c r="G27" s="12"/>
      <c r="H27" s="11"/>
      <c r="I27"/>
      <c r="J27"/>
    </row>
    <row r="28" spans="1:10" s="7" customFormat="1" ht="30" customHeight="1" x14ac:dyDescent="0.25">
      <c r="A28" s="11"/>
      <c r="B28" s="11"/>
      <c r="C28" s="11"/>
      <c r="D28" s="12"/>
      <c r="E28" s="42"/>
      <c r="F28" s="12"/>
      <c r="G28" s="12"/>
      <c r="H28" s="11"/>
      <c r="I28"/>
      <c r="J28"/>
    </row>
    <row r="29" spans="1:10" s="7" customFormat="1" ht="30" customHeight="1" x14ac:dyDescent="0.25">
      <c r="A29" s="11"/>
      <c r="B29" s="11"/>
      <c r="C29" s="11"/>
      <c r="D29" s="12"/>
      <c r="E29" s="42"/>
      <c r="F29" s="12"/>
      <c r="G29" s="12"/>
      <c r="H29" s="11"/>
      <c r="I29"/>
      <c r="J29"/>
    </row>
    <row r="30" spans="1:10" s="7" customFormat="1" ht="30" customHeight="1" x14ac:dyDescent="0.25">
      <c r="A30" s="11"/>
      <c r="B30" s="11"/>
      <c r="C30" s="11"/>
      <c r="D30" s="12"/>
      <c r="E30" s="42"/>
      <c r="F30" s="12"/>
      <c r="G30" s="12"/>
      <c r="H30" s="11"/>
      <c r="I30"/>
      <c r="J30"/>
    </row>
    <row r="31" spans="1:10" s="7" customFormat="1" ht="30" customHeight="1" x14ac:dyDescent="0.25">
      <c r="A31" s="11"/>
      <c r="B31" s="11"/>
      <c r="C31" s="11"/>
      <c r="D31" s="12"/>
      <c r="E31" s="42"/>
      <c r="F31" s="12"/>
      <c r="G31" s="12"/>
      <c r="H31" s="11"/>
      <c r="I31"/>
      <c r="J31"/>
    </row>
    <row r="32" spans="1:10" s="7" customFormat="1" ht="30" customHeight="1" x14ac:dyDescent="0.25">
      <c r="A32" s="11"/>
      <c r="B32" s="11"/>
      <c r="C32" s="11"/>
      <c r="D32" s="12"/>
      <c r="E32" s="42"/>
      <c r="F32" s="12"/>
      <c r="G32" s="12"/>
      <c r="H32" s="11"/>
      <c r="I32"/>
      <c r="J32"/>
    </row>
    <row r="33" spans="1:10" s="7" customFormat="1" ht="30" customHeight="1" x14ac:dyDescent="0.25">
      <c r="A33" s="11"/>
      <c r="B33" s="11"/>
      <c r="C33" s="11"/>
      <c r="D33" s="12"/>
      <c r="E33" s="42"/>
      <c r="F33" s="12"/>
      <c r="G33" s="12"/>
      <c r="H33" s="11"/>
      <c r="I33"/>
      <c r="J33"/>
    </row>
    <row r="34" spans="1:10" ht="15.75" thickBot="1" x14ac:dyDescent="0.3"/>
    <row r="35" spans="1:10" ht="15.75" x14ac:dyDescent="0.25">
      <c r="A35" s="30" t="s">
        <v>11</v>
      </c>
      <c r="B35" s="26"/>
    </row>
    <row r="36" spans="1:10" ht="16.5" thickBot="1" x14ac:dyDescent="0.3">
      <c r="A36" s="32" t="s">
        <v>8</v>
      </c>
      <c r="B36" s="33"/>
    </row>
    <row r="37" spans="1:10" ht="15.75" x14ac:dyDescent="0.25">
      <c r="A37" s="30" t="s">
        <v>51</v>
      </c>
      <c r="B37" s="34"/>
    </row>
    <row r="38" spans="1:10" ht="15.75" x14ac:dyDescent="0.25">
      <c r="A38" s="35" t="s">
        <v>53</v>
      </c>
      <c r="B38" s="36"/>
    </row>
    <row r="39" spans="1:10" ht="15.75" x14ac:dyDescent="0.25">
      <c r="A39" s="35" t="s">
        <v>54</v>
      </c>
      <c r="B39" s="36"/>
    </row>
    <row r="40" spans="1:10" ht="15.75" x14ac:dyDescent="0.25">
      <c r="A40" s="35" t="s">
        <v>55</v>
      </c>
      <c r="B40" s="36"/>
    </row>
    <row r="41" spans="1:10" ht="15.75" x14ac:dyDescent="0.25">
      <c r="A41" s="35" t="s">
        <v>56</v>
      </c>
      <c r="B41" s="36"/>
    </row>
    <row r="42" spans="1:10" ht="15.75" x14ac:dyDescent="0.25">
      <c r="A42" s="35" t="s">
        <v>52</v>
      </c>
      <c r="B42" s="36"/>
    </row>
    <row r="43" spans="1:10" ht="15.75" x14ac:dyDescent="0.25">
      <c r="A43" s="37" t="s">
        <v>48</v>
      </c>
      <c r="B43" s="38"/>
    </row>
    <row r="44" spans="1:10" ht="15.75" x14ac:dyDescent="0.25">
      <c r="A44" s="37" t="s">
        <v>49</v>
      </c>
      <c r="B44" s="38"/>
    </row>
    <row r="45" spans="1:10" ht="16.5" thickBot="1" x14ac:dyDescent="0.3">
      <c r="A45" s="39" t="s">
        <v>50</v>
      </c>
      <c r="B45" s="40"/>
    </row>
  </sheetData>
  <autoFilter ref="A7:H33"/>
  <mergeCells count="1">
    <mergeCell ref="B1:H2"/>
  </mergeCells>
  <printOptions horizontalCentered="1"/>
  <pageMargins left="0.31496062992125984" right="0.31496062992125984" top="0.74803149606299213" bottom="0.74803149606299213" header="0.31496062992125984" footer="0.31496062992125984"/>
  <pageSetup paperSize="9" scale="8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view="pageBreakPreview" zoomScaleNormal="100" zoomScaleSheetLayoutView="100" workbookViewId="0">
      <selection activeCell="H26" sqref="H26"/>
    </sheetView>
  </sheetViews>
  <sheetFormatPr baseColWidth="10" defaultColWidth="9.140625" defaultRowHeight="15" x14ac:dyDescent="0.25"/>
  <cols>
    <col min="1" max="1" width="19.28515625" bestFit="1" customWidth="1"/>
    <col min="2" max="2" width="8.85546875" customWidth="1"/>
    <col min="3" max="3" width="5" customWidth="1"/>
    <col min="4" max="4" width="19.28515625" bestFit="1" customWidth="1"/>
    <col min="5" max="5" width="7.5703125" customWidth="1"/>
    <col min="6" max="6" width="4.42578125" customWidth="1"/>
    <col min="7" max="7" width="19.28515625" bestFit="1" customWidth="1"/>
    <col min="8" max="8" width="7.28515625" bestFit="1" customWidth="1"/>
  </cols>
  <sheetData>
    <row r="1" spans="1:8" ht="15.75" thickBot="1" x14ac:dyDescent="0.3">
      <c r="A1" s="73" t="s">
        <v>78</v>
      </c>
      <c r="B1" s="74"/>
      <c r="D1" s="71" t="s">
        <v>76</v>
      </c>
      <c r="E1" s="72"/>
      <c r="G1" s="71" t="s">
        <v>77</v>
      </c>
      <c r="H1" s="72"/>
    </row>
    <row r="2" spans="1:8" ht="15.75" x14ac:dyDescent="0.25">
      <c r="A2" s="30" t="s">
        <v>11</v>
      </c>
      <c r="B2" s="26">
        <f>E2+H2</f>
        <v>889</v>
      </c>
      <c r="D2" s="30" t="s">
        <v>11</v>
      </c>
      <c r="E2" s="26">
        <v>229</v>
      </c>
      <c r="G2" s="30" t="s">
        <v>11</v>
      </c>
      <c r="H2" s="26">
        <v>660</v>
      </c>
    </row>
    <row r="3" spans="1:8" ht="16.5" thickBot="1" x14ac:dyDescent="0.3">
      <c r="A3" s="32" t="s">
        <v>8</v>
      </c>
      <c r="B3" s="33">
        <f>E3+H3</f>
        <v>22225</v>
      </c>
      <c r="D3" s="32" t="s">
        <v>8</v>
      </c>
      <c r="E3" s="33">
        <v>5725</v>
      </c>
      <c r="G3" s="32" t="s">
        <v>8</v>
      </c>
      <c r="H3" s="33">
        <f>H2*25</f>
        <v>16500</v>
      </c>
    </row>
    <row r="4" spans="1:8" ht="15.75" x14ac:dyDescent="0.25">
      <c r="A4" s="30" t="s">
        <v>51</v>
      </c>
      <c r="B4" s="26">
        <f t="shared" ref="B4:B5" si="0">E4+H4</f>
        <v>229</v>
      </c>
      <c r="D4" s="30" t="s">
        <v>51</v>
      </c>
      <c r="E4" s="34">
        <v>229</v>
      </c>
      <c r="G4" s="30" t="s">
        <v>51</v>
      </c>
      <c r="H4" s="34"/>
    </row>
    <row r="5" spans="1:8" ht="16.5" thickBot="1" x14ac:dyDescent="0.3">
      <c r="A5" s="32" t="s">
        <v>53</v>
      </c>
      <c r="B5" s="59">
        <f t="shared" si="0"/>
        <v>0</v>
      </c>
      <c r="D5" s="15" t="s">
        <v>53</v>
      </c>
      <c r="E5" s="31">
        <v>0</v>
      </c>
      <c r="G5" s="15" t="s">
        <v>53</v>
      </c>
      <c r="H5" s="31"/>
    </row>
    <row r="6" spans="1:8" ht="15.75" x14ac:dyDescent="0.25">
      <c r="A6" s="30" t="s">
        <v>54</v>
      </c>
      <c r="B6" s="61">
        <f t="shared" ref="B6:B12" si="1">E6+H6</f>
        <v>18.5</v>
      </c>
      <c r="D6" s="30" t="s">
        <v>54</v>
      </c>
      <c r="E6" s="63">
        <v>18.5</v>
      </c>
      <c r="G6" s="30" t="s">
        <v>54</v>
      </c>
      <c r="H6" s="64"/>
    </row>
    <row r="7" spans="1:8" ht="15.75" x14ac:dyDescent="0.25">
      <c r="A7" s="35" t="s">
        <v>55</v>
      </c>
      <c r="B7" s="36">
        <f t="shared" si="1"/>
        <v>5</v>
      </c>
      <c r="D7" s="35" t="s">
        <v>55</v>
      </c>
      <c r="E7" s="36">
        <v>5</v>
      </c>
      <c r="G7" s="35" t="s">
        <v>55</v>
      </c>
      <c r="H7" s="36"/>
    </row>
    <row r="8" spans="1:8" ht="16.5" thickBot="1" x14ac:dyDescent="0.3">
      <c r="A8" s="32" t="s">
        <v>56</v>
      </c>
      <c r="B8" s="62">
        <f t="shared" si="1"/>
        <v>25.5</v>
      </c>
      <c r="D8" s="15" t="s">
        <v>56</v>
      </c>
      <c r="E8" s="58">
        <v>25.5</v>
      </c>
      <c r="G8" s="15" t="s">
        <v>56</v>
      </c>
      <c r="H8" s="31"/>
    </row>
    <row r="9" spans="1:8" ht="15.75" x14ac:dyDescent="0.25">
      <c r="A9" s="55" t="s">
        <v>52</v>
      </c>
      <c r="B9" s="34">
        <f t="shared" si="1"/>
        <v>180</v>
      </c>
      <c r="D9" s="55" t="s">
        <v>52</v>
      </c>
      <c r="E9" s="56">
        <v>180</v>
      </c>
      <c r="G9" s="55" t="s">
        <v>52</v>
      </c>
      <c r="H9" s="56"/>
    </row>
    <row r="10" spans="1:8" ht="15.75" x14ac:dyDescent="0.25">
      <c r="A10" s="51" t="s">
        <v>48</v>
      </c>
      <c r="B10" s="36">
        <f t="shared" si="1"/>
        <v>4500</v>
      </c>
      <c r="D10" s="51" t="s">
        <v>48</v>
      </c>
      <c r="E10" s="52">
        <v>4500</v>
      </c>
      <c r="G10" s="51" t="s">
        <v>48</v>
      </c>
      <c r="H10" s="52"/>
    </row>
    <row r="11" spans="1:8" ht="15.75" x14ac:dyDescent="0.25">
      <c r="A11" s="51" t="s">
        <v>49</v>
      </c>
      <c r="B11" s="36">
        <f t="shared" si="1"/>
        <v>3625</v>
      </c>
      <c r="D11" s="51" t="s">
        <v>49</v>
      </c>
      <c r="E11" s="52">
        <v>3375</v>
      </c>
      <c r="G11" s="51" t="s">
        <v>49</v>
      </c>
      <c r="H11" s="52">
        <v>250</v>
      </c>
    </row>
    <row r="12" spans="1:8" ht="16.5" thickBot="1" x14ac:dyDescent="0.3">
      <c r="A12" s="53" t="s">
        <v>50</v>
      </c>
      <c r="B12" s="31">
        <f t="shared" si="1"/>
        <v>1125</v>
      </c>
      <c r="D12" s="53" t="s">
        <v>50</v>
      </c>
      <c r="E12" s="54">
        <v>1125</v>
      </c>
      <c r="G12" s="53" t="s">
        <v>50</v>
      </c>
      <c r="H12" s="54"/>
    </row>
  </sheetData>
  <mergeCells count="3">
    <mergeCell ref="D1:E1"/>
    <mergeCell ref="G1:H1"/>
    <mergeCell ref="A1:B1"/>
  </mergeCells>
  <pageMargins left="0.7" right="0.7" top="0.75" bottom="0.75" header="0.3" footer="0.3"/>
  <pageSetup paperSize="9" scale="9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Voyage-1</vt:lpstr>
      <vt:lpstr>Voyage-2</vt:lpstr>
      <vt:lpstr>Total</vt:lpstr>
      <vt:lpstr>'Voyage-1'!Zone_d_impression</vt:lpstr>
      <vt:lpstr>'Voyage-2'!Zone_d_impression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Rig DS-12 StoreKeeper</dc:creator>
  <cp:lastModifiedBy>ideapad</cp:lastModifiedBy>
  <cp:lastPrinted>2023-11-24T12:06:43Z</cp:lastPrinted>
  <dcterms:created xsi:type="dcterms:W3CDTF">2023-11-18T18:39:52Z</dcterms:created>
  <dcterms:modified xsi:type="dcterms:W3CDTF">2023-11-24T12:07:56Z</dcterms:modified>
</cp:coreProperties>
</file>