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ihyurek\Downloads\"/>
    </mc:Choice>
  </mc:AlternateContent>
  <xr:revisionPtr revIDLastSave="0" documentId="13_ncr:1_{6FAE8996-C45F-463C-A720-D5B3AD418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ivi_commandes" sheetId="1" r:id="rId1"/>
    <sheet name="KPI" sheetId="2" r:id="rId2"/>
  </sheets>
  <definedNames>
    <definedName name="_xlnm._FilterDatabase" localSheetId="0" hidden="1">Suivi_commandes!$A$1:$S$87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2" i="1" l="1"/>
  <c r="P114" i="1"/>
  <c r="P115" i="1"/>
  <c r="P116" i="1"/>
  <c r="P117" i="1"/>
  <c r="P118" i="1"/>
  <c r="P119" i="1"/>
  <c r="P120" i="1"/>
  <c r="P121" i="1"/>
  <c r="P110" i="1" l="1"/>
  <c r="P113" i="1"/>
  <c r="P111" i="1" l="1"/>
  <c r="P104" i="1" l="1"/>
  <c r="P105" i="1"/>
  <c r="P106" i="1"/>
  <c r="P107" i="1"/>
  <c r="P108" i="1"/>
  <c r="P109" i="1"/>
  <c r="P99" i="1" l="1"/>
  <c r="M114" i="1" l="1"/>
  <c r="M115" i="1"/>
  <c r="M116" i="1"/>
  <c r="M117" i="1"/>
  <c r="M119" i="1"/>
  <c r="M120" i="1"/>
  <c r="M113" i="1"/>
  <c r="P112" i="1" l="1"/>
  <c r="P100" i="1"/>
  <c r="P101" i="1"/>
  <c r="P102" i="1"/>
  <c r="P103" i="1"/>
  <c r="P98" i="1"/>
  <c r="M112" i="1"/>
  <c r="M111" i="1"/>
  <c r="M100" i="1"/>
  <c r="M101" i="1"/>
  <c r="M102" i="1"/>
  <c r="M103" i="1"/>
  <c r="M104" i="1"/>
  <c r="M105" i="1"/>
  <c r="M106" i="1"/>
  <c r="M107" i="1"/>
  <c r="M108" i="1"/>
  <c r="M109" i="1"/>
  <c r="M110" i="1"/>
  <c r="P96" i="1"/>
  <c r="P97" i="1"/>
  <c r="M95" i="1" l="1"/>
  <c r="M99" i="1"/>
  <c r="P93" i="1"/>
  <c r="P94" i="1"/>
  <c r="P95" i="1"/>
  <c r="M96" i="1"/>
  <c r="M97" i="1"/>
  <c r="M98" i="1"/>
  <c r="P92" i="1" l="1"/>
  <c r="P91" i="1"/>
  <c r="M93" i="1"/>
  <c r="M94" i="1"/>
  <c r="M92" i="1"/>
  <c r="M91" i="1" l="1"/>
  <c r="P84" i="1"/>
  <c r="P85" i="1"/>
  <c r="P86" i="1"/>
  <c r="P87" i="1"/>
  <c r="P88" i="1"/>
  <c r="P89" i="1"/>
  <c r="P90" i="1"/>
  <c r="P83" i="1"/>
  <c r="M90" i="1" l="1"/>
  <c r="M89" i="1"/>
  <c r="M87" i="1"/>
  <c r="M88" i="1"/>
  <c r="M86" i="1" l="1"/>
  <c r="P82" i="1" l="1"/>
  <c r="M85" i="1" l="1"/>
  <c r="M83" i="1"/>
  <c r="P81" i="1"/>
  <c r="P80" i="1"/>
  <c r="M82" i="1" l="1"/>
  <c r="M81" i="1"/>
  <c r="M80" i="1" l="1"/>
  <c r="P62" i="1"/>
  <c r="P74" i="1"/>
  <c r="P73" i="1" l="1"/>
  <c r="P75" i="1"/>
  <c r="P76" i="1"/>
  <c r="P77" i="1"/>
  <c r="P78" i="1"/>
  <c r="P79" i="1"/>
  <c r="P72" i="1" l="1"/>
  <c r="M79" i="1"/>
  <c r="M78" i="1"/>
  <c r="P70" i="1"/>
  <c r="P71" i="1"/>
  <c r="P64" i="1"/>
  <c r="M77" i="1"/>
  <c r="M76" i="1"/>
  <c r="M75" i="1"/>
  <c r="M74" i="1"/>
  <c r="P69" i="1"/>
  <c r="P56" i="1"/>
  <c r="M70" i="1"/>
  <c r="M71" i="1"/>
  <c r="M72" i="1"/>
  <c r="M73" i="1"/>
  <c r="P68" i="1"/>
  <c r="M69" i="1" l="1"/>
  <c r="P66" i="1"/>
  <c r="P67" i="1"/>
  <c r="P61" i="1"/>
  <c r="P63" i="1"/>
  <c r="P65" i="1"/>
  <c r="P58" i="1" l="1"/>
  <c r="P59" i="1"/>
  <c r="P60" i="1"/>
  <c r="M68" i="1"/>
  <c r="M56" i="1"/>
  <c r="M67" i="1"/>
  <c r="M65" i="1"/>
  <c r="M66" i="1"/>
  <c r="M64" i="1"/>
  <c r="M63" i="1"/>
  <c r="M62" i="1"/>
  <c r="M61" i="1"/>
  <c r="M60" i="1"/>
  <c r="M59" i="1"/>
  <c r="M58" i="1"/>
  <c r="P57" i="1"/>
  <c r="M57" i="1"/>
  <c r="P55" i="1"/>
  <c r="M55" i="1"/>
  <c r="P54" i="1"/>
  <c r="P53" i="1"/>
  <c r="M53" i="1"/>
  <c r="P52" i="1"/>
  <c r="M52" i="1"/>
  <c r="P51" i="1"/>
  <c r="M51" i="1"/>
  <c r="P50" i="1"/>
  <c r="M50" i="1"/>
  <c r="P49" i="1"/>
  <c r="M49" i="1"/>
  <c r="P48" i="1"/>
  <c r="M48" i="1"/>
  <c r="P47" i="1"/>
  <c r="M47" i="1"/>
  <c r="P46" i="1"/>
  <c r="P45" i="1"/>
  <c r="M45" i="1"/>
  <c r="P44" i="1"/>
  <c r="M44" i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M36" i="1"/>
  <c r="P35" i="1"/>
  <c r="M35" i="1"/>
  <c r="P34" i="1"/>
  <c r="M34" i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M27" i="1"/>
  <c r="P26" i="1"/>
  <c r="M26" i="1"/>
  <c r="P25" i="1"/>
  <c r="M25" i="1"/>
  <c r="P24" i="1"/>
  <c r="M24" i="1"/>
  <c r="P23" i="1"/>
  <c r="M23" i="1"/>
  <c r="P22" i="1"/>
  <c r="M22" i="1"/>
  <c r="P21" i="1"/>
  <c r="M21" i="1"/>
  <c r="P20" i="1"/>
  <c r="M20" i="1"/>
  <c r="P19" i="1"/>
  <c r="M19" i="1"/>
  <c r="P18" i="1"/>
  <c r="M18" i="1"/>
  <c r="P17" i="1"/>
  <c r="M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<sst xmlns="http://schemas.openxmlformats.org/spreadsheetml/2006/main" count="1099" uniqueCount="393">
  <si>
    <t>Covage Infra</t>
  </si>
  <si>
    <t>Eric Verdon</t>
  </si>
  <si>
    <t>Cabinet MVA GID NETCOM GROUP NEXERA</t>
  </si>
  <si>
    <t>OXO-646-24-0003</t>
  </si>
  <si>
    <t>OK</t>
  </si>
  <si>
    <t>Audrey</t>
  </si>
  <si>
    <t>Covage - Nancy</t>
  </si>
  <si>
    <t>OGEC</t>
  </si>
  <si>
    <t>GNY-507-24-0009</t>
  </si>
  <si>
    <t>Covage - Nice</t>
  </si>
  <si>
    <t>EUROVIA PACA NICE</t>
  </si>
  <si>
    <t>CMD_X_00001450</t>
  </si>
  <si>
    <t>Julien</t>
  </si>
  <si>
    <t>Covage - Sens</t>
  </si>
  <si>
    <t>Elise Billemont</t>
  </si>
  <si>
    <t>PEP SENS</t>
  </si>
  <si>
    <t>CMD_X_00001446</t>
  </si>
  <si>
    <t>Covage - Marseille</t>
  </si>
  <si>
    <t>Damien Duval</t>
  </si>
  <si>
    <t>CELESTE EX PW FLUXEL - LAVERA SIEGE SOCIAL</t>
  </si>
  <si>
    <t>CMD_X_00000060</t>
  </si>
  <si>
    <t>Pauline</t>
  </si>
  <si>
    <t>Covage - Rennes</t>
  </si>
  <si>
    <t>Florent Aubert</t>
  </si>
  <si>
    <t>ADOMA RENNES JOLY</t>
  </si>
  <si>
    <t>REN-282-24-0001</t>
  </si>
  <si>
    <t>DALKIA - 35000002SIDLS Rennes</t>
  </si>
  <si>
    <t>CMD_X_00000716</t>
  </si>
  <si>
    <t>Covage - Cannes</t>
  </si>
  <si>
    <t>UNYC AZUREA PRINT ET SOLUTIONS - CLIENT NCA-806-24-0002 FTTO Dep06</t>
  </si>
  <si>
    <t>NCA-806-24-0002</t>
  </si>
  <si>
    <t>Sequantic</t>
  </si>
  <si>
    <t>David Kuchkerian</t>
  </si>
  <si>
    <t>BME France IVRY SUR SEINE</t>
  </si>
  <si>
    <t>SEQ-025-23-0027</t>
  </si>
  <si>
    <t>Yconik</t>
  </si>
  <si>
    <t>Jefferson Mendy</t>
  </si>
  <si>
    <t xml:space="preserve"> BASSIGNY POIDS LOURDS / 12-12</t>
  </si>
  <si>
    <t>YCO-365-24-0002</t>
  </si>
  <si>
    <t>Houari Tahar</t>
  </si>
  <si>
    <t>GRAND E-NOV</t>
  </si>
  <si>
    <t>OXO-234-24-0054</t>
  </si>
  <si>
    <t>Covage - Strasbourg</t>
  </si>
  <si>
    <t>AKIOLIS_GROUP</t>
  </si>
  <si>
    <t>STR-234-24-0048</t>
  </si>
  <si>
    <t xml:space="preserve"> LYCEE JEAN MOULIN</t>
  </si>
  <si>
    <t>CMD_X_00001781</t>
  </si>
  <si>
    <t xml:space="preserve"> LYCEE CHARLES MONGRAND</t>
  </si>
  <si>
    <t>CMD_X_00001777</t>
  </si>
  <si>
    <t>Covage - Reims</t>
  </si>
  <si>
    <t>Nicolas Leclercq</t>
  </si>
  <si>
    <t>LABORATOIRES BIO</t>
  </si>
  <si>
    <t>REI-507-24-0001</t>
  </si>
  <si>
    <t>OPCO SANTE-BRETAGNE</t>
  </si>
  <si>
    <t>DEPASSEMENT DE COUT</t>
  </si>
  <si>
    <t>LINKT</t>
  </si>
  <si>
    <t>REN-234-24-0010</t>
  </si>
  <si>
    <t>Rudy Danger</t>
  </si>
  <si>
    <t>COMLINK</t>
  </si>
  <si>
    <t>CMD_X_00002768</t>
  </si>
  <si>
    <t xml:space="preserve"> UNYC LAND ACT</t>
  </si>
  <si>
    <t>UNYC</t>
  </si>
  <si>
    <t>CNI-806-24-0003</t>
  </si>
  <si>
    <t xml:space="preserve">Covage - Marseille </t>
  </si>
  <si>
    <t>Centre E. Leclerc Drive Sodistres FR045045</t>
  </si>
  <si>
    <t>INFOMIL</t>
  </si>
  <si>
    <t>CMD_X_00002261</t>
  </si>
  <si>
    <t>ASSOCIATION CENTRE DENTAIRE FECAMP</t>
  </si>
  <si>
    <t>VOIP</t>
  </si>
  <si>
    <t>CMD_X_00002947</t>
  </si>
  <si>
    <t>Sarah</t>
  </si>
  <si>
    <t>AKIOLIS GROUP</t>
  </si>
  <si>
    <t>CMD_X_00002777</t>
  </si>
  <si>
    <t>SOC DU GOLF DE BOUTIGNY-SGB</t>
  </si>
  <si>
    <t>CMD_X_00002519</t>
  </si>
  <si>
    <t>Jérôme Del Din</t>
  </si>
  <si>
    <t>GEODIS AUTOMOTIVE EST GLA</t>
  </si>
  <si>
    <t>KOESION NETWORKS</t>
  </si>
  <si>
    <t>OXO-134-24-0002</t>
  </si>
  <si>
    <t>Covage - Chambéry</t>
  </si>
  <si>
    <t>CENTRE HOSPITALIER SPECIALISE DE LA SAVOIE (AIX LES BAINS)</t>
  </si>
  <si>
    <t>ADISTA</t>
  </si>
  <si>
    <t>CHB-004-24-0004</t>
  </si>
  <si>
    <t>FRAGRANCES PRODUCTION URY</t>
  </si>
  <si>
    <t>COLT</t>
  </si>
  <si>
    <t>CMD_X_00002676</t>
  </si>
  <si>
    <t>AFPA - 21 MARSEILLE POINTE ROUGE FR041777</t>
  </si>
  <si>
    <t>MAR-234-24-0075</t>
  </si>
  <si>
    <t>HOLDING TOURING AUTO-NEW TOURING MARSEILLE</t>
  </si>
  <si>
    <t>MAR-234-24-0088</t>
  </si>
  <si>
    <t>DALKIA</t>
  </si>
  <si>
    <t>REN-234-24-0011</t>
  </si>
  <si>
    <t>HUCHET SAS</t>
  </si>
  <si>
    <t>BOUYGUES TELECOM</t>
  </si>
  <si>
    <t>CMD_X_00003360</t>
  </si>
  <si>
    <t>Laurent Rousseau</t>
  </si>
  <si>
    <t>CTM Louvroil</t>
  </si>
  <si>
    <t>CMD_X_00003053</t>
  </si>
  <si>
    <t>Covage Mulhouse</t>
  </si>
  <si>
    <t>Optic Hanauer</t>
  </si>
  <si>
    <t>MUL-806-24-0001</t>
  </si>
  <si>
    <t>SERVICE DES SPORTS Louvroil</t>
  </si>
  <si>
    <t>CMD_X_00003052</t>
  </si>
  <si>
    <t>Covage - Grand Paris</t>
  </si>
  <si>
    <t>ALIVE EVENTS</t>
  </si>
  <si>
    <t>GPS-806-24-0007</t>
  </si>
  <si>
    <t>Elise Lebeau</t>
  </si>
  <si>
    <t>ORSAC - CPA</t>
  </si>
  <si>
    <t>CZT-004-24-0018</t>
  </si>
  <si>
    <t>HANDI PHARM BRETAGNE</t>
  </si>
  <si>
    <t>BRETAGNE TELECOM</t>
  </si>
  <si>
    <t>OXO-710-25-0001</t>
  </si>
  <si>
    <t>Lycée Alexandre Dumas (avec HNO)</t>
  </si>
  <si>
    <t>CELESTE</t>
  </si>
  <si>
    <t>CMD_X_00001938</t>
  </si>
  <si>
    <t>CZT-004-24-0019</t>
  </si>
  <si>
    <t>Guillaume Fora</t>
  </si>
  <si>
    <t>BLACKSTOR</t>
  </si>
  <si>
    <t>STR-234-24-0049</t>
  </si>
  <si>
    <t>Hamid Hadri</t>
  </si>
  <si>
    <t>ACST Hoenheim</t>
  </si>
  <si>
    <t>MD6 Consulting</t>
  </si>
  <si>
    <t>CMD_X_00001352</t>
  </si>
  <si>
    <t>Jacques Brunet</t>
  </si>
  <si>
    <t>INFODESCA 0015 DP FOS MER</t>
  </si>
  <si>
    <t>MAR-234-24-0077</t>
  </si>
  <si>
    <t>Laboratoire LANDERNEAU</t>
  </si>
  <si>
    <t>CMD_X_00003650</t>
  </si>
  <si>
    <t>Brice Lacondemine</t>
  </si>
  <si>
    <t>ORSAC-SITE-DE-MARBOZ</t>
  </si>
  <si>
    <t>CMD_X_00003281</t>
  </si>
  <si>
    <t>abandon fiche (ROI = 38)</t>
  </si>
  <si>
    <t>SILLIKER-MERIEUX NUTRISCIENCES</t>
  </si>
  <si>
    <t>GPS-004-25-0001</t>
  </si>
  <si>
    <t>Sandrine Saadoun</t>
  </si>
  <si>
    <t>Opticien Nice Lingostière GrandOptical (avec HNO)</t>
  </si>
  <si>
    <t>AT&amp;T GLOBAL NETWORK FRANCE SAS</t>
  </si>
  <si>
    <t>CMD_X_00003732</t>
  </si>
  <si>
    <t xml:space="preserve">
CENTRE DEPARTEMENTAL DE GESTION DE LA FONCTION PUB</t>
  </si>
  <si>
    <t>CMD_X_00003657</t>
  </si>
  <si>
    <t>Simon Braud</t>
  </si>
  <si>
    <t>Segolène Taormina</t>
  </si>
  <si>
    <t>LA PETITE SIRENE CRECHE HALTE GARDERIE</t>
  </si>
  <si>
    <t>THS-134-25-0001</t>
  </si>
  <si>
    <t>changement de parcours, annulation du dépassement de couts</t>
  </si>
  <si>
    <t>NAVISEO</t>
  </si>
  <si>
    <t>NETWORTH TELECOM</t>
  </si>
  <si>
    <t>CMD_X_00003747</t>
  </si>
  <si>
    <t>Philippe Valetta</t>
  </si>
  <si>
    <t>CTRE COM ACTION SOCIALE DE MARSEILLE</t>
  </si>
  <si>
    <t>MAR-004-24-0014</t>
  </si>
  <si>
    <t>Agence espace vert</t>
  </si>
  <si>
    <t>FREE PRO</t>
  </si>
  <si>
    <t>GPS-053-25-0001</t>
  </si>
  <si>
    <t>Jean-Claude Kenzola</t>
  </si>
  <si>
    <t>Opticien ATHIS-MONS Générale d\'Optique</t>
  </si>
  <si>
    <t>CMD_X_00003723</t>
  </si>
  <si>
    <t>Blondie Paladini</t>
  </si>
  <si>
    <t>HdJ La Maïre (avec HNO)</t>
  </si>
  <si>
    <t>ORANGE BUSINESS SERVICES SA</t>
  </si>
  <si>
    <t>CMD_X_00001866</t>
  </si>
  <si>
    <t>STELLANTIS FONTENAY-SOUS-BOIS</t>
  </si>
  <si>
    <t>BT FRANCE</t>
  </si>
  <si>
    <t>CMD_X_00003694</t>
  </si>
  <si>
    <t>abandon fiche, pas de dépassement</t>
  </si>
  <si>
    <t>MAISON D\'ENFANTS STRICKER</t>
  </si>
  <si>
    <t xml:space="preserve">DEMANDE DE MA </t>
  </si>
  <si>
    <t>CMD_X_00002926</t>
  </si>
  <si>
    <t>Marie Allenet</t>
  </si>
  <si>
    <t>Opticien PERTUIS Générale d\'Optique (avec HNO)</t>
  </si>
  <si>
    <t>CMD_X_00002701</t>
  </si>
  <si>
    <t>BRICO CASH</t>
  </si>
  <si>
    <t>SEWAN</t>
  </si>
  <si>
    <t>CZS-507-25-0001</t>
  </si>
  <si>
    <t>Covage - Rouen</t>
  </si>
  <si>
    <t>GROUP 76 (ACCESS RENOVATION)</t>
  </si>
  <si>
    <t>KEYYO</t>
  </si>
  <si>
    <t>ROE-077-25-0001</t>
  </si>
  <si>
    <t>MEDTRONIC</t>
  </si>
  <si>
    <t>VERIZON</t>
  </si>
  <si>
    <t>CMD_X_00002223</t>
  </si>
  <si>
    <t>CMD_X_00002224</t>
  </si>
  <si>
    <t>CARTER-CASH / 041 - LA VALENTINE</t>
  </si>
  <si>
    <t>CMD_X_00001712</t>
  </si>
  <si>
    <t>DGAC AVIGNON</t>
  </si>
  <si>
    <t>FOLIATEAM OPERATEUR</t>
  </si>
  <si>
    <t>CMD_X_00003598</t>
  </si>
  <si>
    <t>CARTER-CASH / 075 - SAINT MITRE LE  (avec HNO)</t>
  </si>
  <si>
    <t>CMD_X_00001653</t>
  </si>
  <si>
    <t>SLOGIA</t>
  </si>
  <si>
    <t>CMD_X_00002950</t>
  </si>
  <si>
    <t>Opticien MARSEILLE ST LOUP Générale d\'Optique</t>
  </si>
  <si>
    <t>CMD_X_00003138</t>
  </si>
  <si>
    <t>COUT EXTENSION</t>
  </si>
  <si>
    <t>COUT GLOBAL PROJET</t>
  </si>
  <si>
    <t>OPERATEUR</t>
  </si>
  <si>
    <t>GAIN DRI</t>
  </si>
  <si>
    <t>ROI</t>
  </si>
  <si>
    <t>NB CLIENTS AMORTISSEMENT</t>
  </si>
  <si>
    <t>COMMANDE</t>
  </si>
  <si>
    <t>DATE TRAITEMENT</t>
  </si>
  <si>
    <t>DELAI TRAITEMENT</t>
  </si>
  <si>
    <t>ETAT GEOMARKETING</t>
  </si>
  <si>
    <t>RESP GEOMARKET</t>
  </si>
  <si>
    <t>CONCLUSION</t>
  </si>
  <si>
    <t>DATE RECEPTION</t>
  </si>
  <si>
    <t>RESEAU</t>
  </si>
  <si>
    <t>RESPONSABLE PROD</t>
  </si>
  <si>
    <t>COMMERCIAL</t>
  </si>
  <si>
    <t>PROJET</t>
  </si>
  <si>
    <t>TYPE DE DEMANDE</t>
  </si>
  <si>
    <t>Nombre de COMMANDE</t>
  </si>
  <si>
    <t>Total général</t>
  </si>
  <si>
    <t>Étiquettes de lignes</t>
  </si>
  <si>
    <t>2024</t>
  </si>
  <si>
    <t>nov</t>
  </si>
  <si>
    <t>déc</t>
  </si>
  <si>
    <t>2025</t>
  </si>
  <si>
    <t>janv</t>
  </si>
  <si>
    <t>févr</t>
  </si>
  <si>
    <t>Maurane Raffin</t>
  </si>
  <si>
    <t>Covage - Montpellier</t>
  </si>
  <si>
    <t>CMD_X_00000134</t>
  </si>
  <si>
    <t>CD 34</t>
  </si>
  <si>
    <t>CMD_X_00003720</t>
  </si>
  <si>
    <t>MAR-840-24-0002</t>
  </si>
  <si>
    <t>PHIBEE TELECOM</t>
  </si>
  <si>
    <t>UPS</t>
  </si>
  <si>
    <t>19583</t>
  </si>
  <si>
    <t>CMD_X_00003721</t>
  </si>
  <si>
    <t xml:space="preserve">Opticien ANTIBES Générale d\'Optique		</t>
  </si>
  <si>
    <t>11543</t>
  </si>
  <si>
    <t>Coût global moyen</t>
  </si>
  <si>
    <t>mois</t>
  </si>
  <si>
    <t>Somme coûts globaux</t>
  </si>
  <si>
    <t>Semafor</t>
  </si>
  <si>
    <t>CMD_X_00002088</t>
  </si>
  <si>
    <t>Coursier Bordeaux</t>
  </si>
  <si>
    <t>Covage - Bordeaux</t>
  </si>
  <si>
    <t>HEXANET</t>
  </si>
  <si>
    <t>Hydraulique Aquitaine</t>
  </si>
  <si>
    <t>OXO-817-24-0004</t>
  </si>
  <si>
    <t>Axelle Thomas</t>
  </si>
  <si>
    <t>CMD_X_00003590</t>
  </si>
  <si>
    <t>GIE FIDEVI SERVICES-FS MEDITERRANNE</t>
  </si>
  <si>
    <t>David Combarel</t>
  </si>
  <si>
    <t>Opticien NICE TRINITE Générale d'Optique</t>
  </si>
  <si>
    <t>Stephane Krys</t>
  </si>
  <si>
    <t>SEQ-806-25-0004</t>
  </si>
  <si>
    <t>SOCIETE FRANCILIENNE DE BETON</t>
  </si>
  <si>
    <t>CMD_X_00003648</t>
  </si>
  <si>
    <t>ANDRETY</t>
  </si>
  <si>
    <t>(vide)</t>
  </si>
  <si>
    <t>ADOMA PRAHDA LORIENT</t>
  </si>
  <si>
    <t>CMD_X_00004050</t>
  </si>
  <si>
    <t>HUB ONE</t>
  </si>
  <si>
    <t>CMD_X_00003714</t>
  </si>
  <si>
    <t xml:space="preserve">Opticien Aubagne GrandOptical </t>
  </si>
  <si>
    <t>REN-208-25-0001</t>
  </si>
  <si>
    <t>COMPASS-CHU Rennes CCI</t>
  </si>
  <si>
    <t>CMD_X_00003686</t>
  </si>
  <si>
    <t>Jean-Pierre Schwab</t>
  </si>
  <si>
    <t>NEXERA</t>
  </si>
  <si>
    <t>NETALIS</t>
  </si>
  <si>
    <t>FLEX NETWORK</t>
  </si>
  <si>
    <t>ADISTA AGENCE WAYCOM INTERNATIONAL</t>
  </si>
  <si>
    <t>CMD_X_00004079</t>
  </si>
  <si>
    <t>MAR-945-25-0001</t>
  </si>
  <si>
    <t>FORMAPOSTE SUD EST</t>
  </si>
  <si>
    <t>Sebastien Daragon</t>
  </si>
  <si>
    <t>CREPS PACA AIX EN PROVENCE (avec HNO)</t>
  </si>
  <si>
    <t>Covage - Orléans</t>
  </si>
  <si>
    <t>CMD_X_00001734</t>
  </si>
  <si>
    <t>CARTER-CASH</t>
  </si>
  <si>
    <t>CMD_X_00003668</t>
  </si>
  <si>
    <t>Opticien REIMS CERNAY Générale d'Optique</t>
  </si>
  <si>
    <t>OXO-806-25-0002</t>
  </si>
  <si>
    <t>MOBILINK - GARE ROUTIERE</t>
  </si>
  <si>
    <t>Didier Rossello</t>
  </si>
  <si>
    <t>Covage - Infra</t>
  </si>
  <si>
    <t>3062</t>
  </si>
  <si>
    <t>4883</t>
  </si>
  <si>
    <t>3960</t>
  </si>
  <si>
    <t>45</t>
  </si>
  <si>
    <t>CMD_X_00003417</t>
  </si>
  <si>
    <t>CMD_X_00002594</t>
  </si>
  <si>
    <t>SYNDICAT GENERAL DES VIGNERONS</t>
  </si>
  <si>
    <t>CMD_X_00002577</t>
  </si>
  <si>
    <t>CAMO GROUPE (EX FIGECA)</t>
  </si>
  <si>
    <t>HER-018-24-0019</t>
  </si>
  <si>
    <t>LIDL</t>
  </si>
  <si>
    <t>Herault Telecom</t>
  </si>
  <si>
    <t>CMD_X_00003887</t>
  </si>
  <si>
    <t>GAYET SA</t>
  </si>
  <si>
    <t>OXO-507-25-0003</t>
  </si>
  <si>
    <t>NETTO</t>
  </si>
  <si>
    <t>7298</t>
  </si>
  <si>
    <t>9078</t>
  </si>
  <si>
    <t>5940</t>
  </si>
  <si>
    <t>56</t>
  </si>
  <si>
    <t>Covage - Perpignan</t>
  </si>
  <si>
    <t>RIEP</t>
  </si>
  <si>
    <t>Denis Amelin</t>
  </si>
  <si>
    <t>PER-004-25-0002</t>
  </si>
  <si>
    <t>CMD_X_00003884</t>
  </si>
  <si>
    <t>&lt;20/11/2024</t>
  </si>
  <si>
    <t>mars</t>
  </si>
  <si>
    <t>NATO</t>
  </si>
  <si>
    <t>CMD_X_00003891</t>
  </si>
  <si>
    <t>D.M.C.V Lons</t>
  </si>
  <si>
    <t>OXO-004-24-0017</t>
  </si>
  <si>
    <t>PEUGEOT BAYI FLERS</t>
  </si>
  <si>
    <t>CZS-004-25-0001</t>
  </si>
  <si>
    <t>EURO-INFORMATION EUROPEENNE DE TRAITEMENT DE L'INF</t>
  </si>
  <si>
    <t>6345</t>
  </si>
  <si>
    <t>16983</t>
  </si>
  <si>
    <t>5580</t>
  </si>
  <si>
    <t>114</t>
  </si>
  <si>
    <t>CMD_X_00000888</t>
  </si>
  <si>
    <t>CMD_X_00004268</t>
  </si>
  <si>
    <t>IZI CONFORT</t>
  </si>
  <si>
    <t>OXO-004-25-0010</t>
  </si>
  <si>
    <t>TECHNIQUE DIESEL</t>
  </si>
  <si>
    <t>CMD_X_00003516</t>
  </si>
  <si>
    <t>JAZZ A VIENNE</t>
  </si>
  <si>
    <t>MAR-184-24-0003</t>
  </si>
  <si>
    <t>ROLLS ROYCE PLC-BTGSUK - Istres</t>
  </si>
  <si>
    <t>CMD_X_00003781</t>
  </si>
  <si>
    <t>SIREDOM/ECO CENTRE SP PERRAY</t>
  </si>
  <si>
    <t>CMD_X_00004651</t>
  </si>
  <si>
    <t>Fidorg Saint-Aubin-sur-Scie</t>
  </si>
  <si>
    <t>OXO-004-25-0011</t>
  </si>
  <si>
    <t>GROUPE IDEC</t>
  </si>
  <si>
    <t>CMD_X_00003780</t>
  </si>
  <si>
    <t>Covage - Toulouse</t>
  </si>
  <si>
    <t>Fabrice Mizoule</t>
  </si>
  <si>
    <t>NCA-004-25-0002</t>
  </si>
  <si>
    <t>ANSES</t>
  </si>
  <si>
    <t>Covage- Cannes</t>
  </si>
  <si>
    <t>Grégory Thévenot</t>
  </si>
  <si>
    <t>BTP-CFA-GRAND-EST</t>
  </si>
  <si>
    <t>CMD-X-00002568</t>
  </si>
  <si>
    <t>SPHERE-DISTRIBUTION</t>
  </si>
  <si>
    <t>STR-454-25-0001</t>
  </si>
  <si>
    <t>LE BAECKEOFFE D ALSACE</t>
  </si>
  <si>
    <t>Joël Tutala</t>
  </si>
  <si>
    <t>PARITEL</t>
  </si>
  <si>
    <t>CMD_X_00004743</t>
  </si>
  <si>
    <t xml:space="preserve">Prolum Champagne Ardenne </t>
  </si>
  <si>
    <t>Sémafor</t>
  </si>
  <si>
    <t>CMD_X_00003320</t>
  </si>
  <si>
    <t>Conforama</t>
  </si>
  <si>
    <t>Sécurisation MEDTRONIC</t>
  </si>
  <si>
    <t>MAR-018-25-0001</t>
  </si>
  <si>
    <t>ARNAL</t>
  </si>
  <si>
    <t>CMD_X_00003286</t>
  </si>
  <si>
    <t>LAGARRIGUE - PERRON TORTAY CAUDAN</t>
  </si>
  <si>
    <t>CMD_X_00002970</t>
  </si>
  <si>
    <t>IMAGERIE MEDICALE PROVENCE REDON</t>
  </si>
  <si>
    <t>COMMENTAIRE</t>
  </si>
  <si>
    <t>LAVOISIER</t>
  </si>
  <si>
    <t>CMD_X_00002575</t>
  </si>
  <si>
    <t>covage - Grenoble</t>
  </si>
  <si>
    <t>GO année 7 même si peu de marché adressable mais rapport coût/ML ok</t>
  </si>
  <si>
    <t>mort de chez mort, il n'y a même pas le payback qui s'affiche dans la calculette lol</t>
  </si>
  <si>
    <t>CMD_X_00003122</t>
  </si>
  <si>
    <t>pas de MA tout court</t>
  </si>
  <si>
    <t>CMD_X_00003193</t>
  </si>
  <si>
    <t>Commande Lavoisier - extension</t>
  </si>
  <si>
    <t>MAR-208-25-0001</t>
  </si>
  <si>
    <t>MUTUELLE GÉNÉRALE DES CHEMINOTS - MARSEILLE</t>
  </si>
  <si>
    <t>VLC-134-25-0001</t>
  </si>
  <si>
    <t>Covage - Valence</t>
  </si>
  <si>
    <t>KOESIO NETWORKS</t>
  </si>
  <si>
    <t>DIACONAT - ESSIP</t>
  </si>
  <si>
    <t>OXO-004-25-0012</t>
  </si>
  <si>
    <t>OLINA GROUP SERVICES</t>
  </si>
  <si>
    <t>SEQ-806-25-0010</t>
  </si>
  <si>
    <t>Ehpad Emilie de Rodat</t>
  </si>
  <si>
    <t>CMD_X_00004616</t>
  </si>
  <si>
    <t>NATO COMMUNICATIONS AND INFORMATION AGENCY</t>
  </si>
  <si>
    <t>OXO-817-25-0001</t>
  </si>
  <si>
    <t>EDEIS - LE CARRE ST MALO</t>
  </si>
  <si>
    <t>CMD_X_00004895</t>
  </si>
  <si>
    <t>BRINKS Saint-Grégoire</t>
  </si>
  <si>
    <t>Moyenne de DELAI TRAITEMENT</t>
  </si>
  <si>
    <t xml:space="preserve"> </t>
  </si>
  <si>
    <t>SEQ-234-25-0035</t>
  </si>
  <si>
    <t>Jessica Marrades</t>
  </si>
  <si>
    <t>SOC MANUTENTION CARBURANTS AVIATION</t>
  </si>
  <si>
    <t>26751</t>
  </si>
  <si>
    <t>CMD_X_00004373</t>
  </si>
  <si>
    <t>TIRAGE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</si>
</sst>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242424"/>
      <name val="Aptos Narrow"/>
      <family val="2"/>
    </font>
    <font>
      <sz val="12"/>
      <color rgb="FF000000"/>
      <name val="FluentSystemIcons"/>
    </font>
    <font>
      <sz val="12"/>
      <color rgb="FF0078D4"/>
      <name val="FluentSystemIcons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164" fontId="4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Milliers" xfId="1" builtinId="3"/>
    <cellStyle name="Normal" xfId="0" builtinId="0"/>
    <cellStyle name="Normal 2" xfId="2" xr:uid="{AC153F57-3C90-4321-BC3C-2ED19D7D6665}"/>
  </cellStyles>
  <dxfs count="48">
    <dxf>
      <font>
        <b/>
        <i val="0"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[Suivi_demandes_AUTOMATISATION.xlsx]KPI!Tableau croisé dynamique5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91957571153534E-2"/>
          <c:y val="0.11152271932395004"/>
          <c:w val="0.81195793290004137"/>
          <c:h val="0.51756482120407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KPI!$A$19:$A$37</c:f>
              <c:strCache>
                <c:ptCount val="18"/>
                <c:pt idx="0">
                  <c:v>Damien Duval</c:v>
                </c:pt>
                <c:pt idx="1">
                  <c:v>Florent Aubert</c:v>
                </c:pt>
                <c:pt idx="2">
                  <c:v>Eric Verdon</c:v>
                </c:pt>
                <c:pt idx="3">
                  <c:v>Nicolas Leclercq</c:v>
                </c:pt>
                <c:pt idx="4">
                  <c:v>Elise Billemont</c:v>
                </c:pt>
                <c:pt idx="5">
                  <c:v>David Kuchkerian</c:v>
                </c:pt>
                <c:pt idx="6">
                  <c:v>Houari Tahar</c:v>
                </c:pt>
                <c:pt idx="7">
                  <c:v>Blondie Paladini</c:v>
                </c:pt>
                <c:pt idx="8">
                  <c:v>Laurent Rousseau</c:v>
                </c:pt>
                <c:pt idx="9">
                  <c:v>Rudy Danger</c:v>
                </c:pt>
                <c:pt idx="10">
                  <c:v>Simon Braud</c:v>
                </c:pt>
                <c:pt idx="11">
                  <c:v>Jean-Claude Kenzola</c:v>
                </c:pt>
                <c:pt idx="12">
                  <c:v>Fabrice Mizoule</c:v>
                </c:pt>
                <c:pt idx="13">
                  <c:v>Jérôme Del Din</c:v>
                </c:pt>
                <c:pt idx="14">
                  <c:v>Denis Amelin</c:v>
                </c:pt>
                <c:pt idx="15">
                  <c:v>Jefferson Mendy</c:v>
                </c:pt>
                <c:pt idx="16">
                  <c:v>Brice Lacondemine</c:v>
                </c:pt>
                <c:pt idx="17">
                  <c:v>(vide)</c:v>
                </c:pt>
              </c:strCache>
            </c:strRef>
          </c:cat>
          <c:val>
            <c:numRef>
              <c:f>KPI!$B$19:$B$37</c:f>
              <c:numCache>
                <c:formatCode>_-* #,##0_-;\-* #,##0_-;_-* "-"??_-;_-@_-</c:formatCode>
                <c:ptCount val="18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AA0-8E8F-9D72AD2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85167"/>
        <c:axId val="713085647"/>
      </c:barChart>
      <c:catAx>
        <c:axId val="7130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085647"/>
        <c:crosses val="autoZero"/>
        <c:auto val="1"/>
        <c:lblAlgn val="ctr"/>
        <c:lblOffset val="100"/>
        <c:noMultiLvlLbl val="0"/>
      </c:catAx>
      <c:valAx>
        <c:axId val="7130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0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[Suivi_demandes_AUTOMATISATION.xlsx]KPI!Tableau croisé dynamique6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KPI!$A$46:$A$54</c:f>
              <c:multiLvlStrCache>
                <c:ptCount val="6"/>
                <c:lvl>
                  <c:pt idx="1">
                    <c:v>nov</c:v>
                  </c:pt>
                  <c:pt idx="2">
                    <c:v>déc</c:v>
                  </c:pt>
                  <c:pt idx="3">
                    <c:v>janv</c:v>
                  </c:pt>
                  <c:pt idx="4">
                    <c:v>févr</c:v>
                  </c:pt>
                  <c:pt idx="5">
                    <c:v>mars</c:v>
                  </c:pt>
                </c:lvl>
                <c:lvl>
                  <c:pt idx="0">
                    <c:v>&lt;20/11/2024</c:v>
                  </c:pt>
                  <c:pt idx="1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KPI!$B$46:$B$54</c:f>
              <c:numCache>
                <c:formatCode>_-* #,##0_-;\-* #,##0_-;_-* "-"??_-;_-@_-</c:formatCode>
                <c:ptCount val="6"/>
                <c:pt idx="1">
                  <c:v>3</c:v>
                </c:pt>
                <c:pt idx="2">
                  <c:v>23</c:v>
                </c:pt>
                <c:pt idx="3">
                  <c:v>22</c:v>
                </c:pt>
                <c:pt idx="4">
                  <c:v>37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5-4093-A5FE-4269F12E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473919"/>
        <c:axId val="719472479"/>
      </c:barChart>
      <c:catAx>
        <c:axId val="7194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72479"/>
        <c:crosses val="autoZero"/>
        <c:auto val="1"/>
        <c:lblAlgn val="ctr"/>
        <c:lblOffset val="100"/>
        <c:noMultiLvlLbl val="0"/>
      </c:catAx>
      <c:valAx>
        <c:axId val="7194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[Suivi_demandes_AUTOMATISATION.xlsx]KPI!Tableau croisé dynamique1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KPI!$A$65:$A$96</c:f>
              <c:strCache>
                <c:ptCount val="31"/>
                <c:pt idx="0">
                  <c:v>ADISTA</c:v>
                </c:pt>
                <c:pt idx="1">
                  <c:v>LINKT</c:v>
                </c:pt>
                <c:pt idx="2">
                  <c:v>UNYC</c:v>
                </c:pt>
                <c:pt idx="3">
                  <c:v>BOUYGUES TELECOM</c:v>
                </c:pt>
                <c:pt idx="4">
                  <c:v>AT&amp;T GLOBAL NETWORK FRANCE SAS</c:v>
                </c:pt>
                <c:pt idx="5">
                  <c:v>(vide)</c:v>
                </c:pt>
                <c:pt idx="6">
                  <c:v>CELESTE</c:v>
                </c:pt>
                <c:pt idx="7">
                  <c:v>HEXANET</c:v>
                </c:pt>
                <c:pt idx="8">
                  <c:v>SEWAN</c:v>
                </c:pt>
                <c:pt idx="9">
                  <c:v>BT FRANCE</c:v>
                </c:pt>
                <c:pt idx="10">
                  <c:v>VERIZON</c:v>
                </c:pt>
                <c:pt idx="11">
                  <c:v>HUB ONE</c:v>
                </c:pt>
                <c:pt idx="12">
                  <c:v>KOESION NETWORKS</c:v>
                </c:pt>
                <c:pt idx="13">
                  <c:v>ADISTA AGENCE WAYCOM INTERNATIONAL</c:v>
                </c:pt>
                <c:pt idx="14">
                  <c:v>VOIP</c:v>
                </c:pt>
                <c:pt idx="15">
                  <c:v>NETWORTH TELECOM</c:v>
                </c:pt>
                <c:pt idx="16">
                  <c:v>COMLINK</c:v>
                </c:pt>
                <c:pt idx="17">
                  <c:v>BRETAGNE TELECOM</c:v>
                </c:pt>
                <c:pt idx="18">
                  <c:v>NETALIS</c:v>
                </c:pt>
                <c:pt idx="19">
                  <c:v>FOLIATEAM OPERATEUR</c:v>
                </c:pt>
                <c:pt idx="20">
                  <c:v>PARITEL</c:v>
                </c:pt>
                <c:pt idx="21">
                  <c:v>PHIBEE TELECOM</c:v>
                </c:pt>
                <c:pt idx="22">
                  <c:v>NEXERA</c:v>
                </c:pt>
                <c:pt idx="23">
                  <c:v>FREE PRO</c:v>
                </c:pt>
                <c:pt idx="24">
                  <c:v>KOESIO NETWORKS</c:v>
                </c:pt>
                <c:pt idx="25">
                  <c:v>COLT</c:v>
                </c:pt>
                <c:pt idx="26">
                  <c:v>FLEX NETWORK</c:v>
                </c:pt>
                <c:pt idx="27">
                  <c:v>INFOMIL</c:v>
                </c:pt>
                <c:pt idx="28">
                  <c:v>KEYYO</c:v>
                </c:pt>
                <c:pt idx="29">
                  <c:v>ORANGE BUSINESS SERVICES SA</c:v>
                </c:pt>
                <c:pt idx="30">
                  <c:v>MD6 Consulting</c:v>
                </c:pt>
              </c:strCache>
            </c:strRef>
          </c:cat>
          <c:val>
            <c:numRef>
              <c:f>KPI!$B$65:$B$96</c:f>
              <c:numCache>
                <c:formatCode>_-* #,##0_-;\-* #,##0_-;_-* "-"??_-;_-@_-</c:formatCode>
                <c:ptCount val="31"/>
                <c:pt idx="0">
                  <c:v>29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F-49A0-A74B-740FD663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260896"/>
        <c:axId val="1753257056"/>
      </c:barChart>
      <c:catAx>
        <c:axId val="17532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257056"/>
        <c:crosses val="autoZero"/>
        <c:auto val="1"/>
        <c:lblAlgn val="ctr"/>
        <c:lblOffset val="100"/>
        <c:noMultiLvlLbl val="0"/>
      </c:catAx>
      <c:valAx>
        <c:axId val="1753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2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16</xdr:row>
      <xdr:rowOff>171450</xdr:rowOff>
    </xdr:from>
    <xdr:to>
      <xdr:col>9</xdr:col>
      <xdr:colOff>205740</xdr:colOff>
      <xdr:row>34</xdr:row>
      <xdr:rowOff>53340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2CD3A8F-C2FC-D25D-EDB8-B3D3B136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44</xdr:row>
      <xdr:rowOff>3810</xdr:rowOff>
    </xdr:from>
    <xdr:to>
      <xdr:col>8</xdr:col>
      <xdr:colOff>617220</xdr:colOff>
      <xdr:row>59</xdr:row>
      <xdr:rowOff>3810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F1D8FB5-75B4-6AD4-5B5D-23E2ED58C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632460</xdr:colOff>
      <xdr:row>65</xdr:row>
      <xdr:rowOff>156210</xdr:rowOff>
    </xdr:from>
    <xdr:to>
      <xdr:col>7</xdr:col>
      <xdr:colOff>662940</xdr:colOff>
      <xdr:row>84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6FBC79-A11A-D087-05CC-7B69517D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e Solari" refreshedDate="45747.591096875003" createdVersion="8" refreshedVersion="8" minRefreshableVersion="3" recordCount="125" xr:uid="{245AA5F4-AC4B-479C-A222-0C63ECE9FDD5}">
  <cacheSource type="worksheet">
    <worksheetSource ref="A1:S1048576" sheet="Suivi_commandes"/>
  </cacheSource>
  <cacheFields count="21">
    <cacheField name="DATE RECEPTION" numFmtId="0">
      <sharedItems containsNonDate="0" containsDate="1" containsString="0" containsBlank="1" minDate="2024-11-20T00:00:00" maxDate="2025-03-29T00:00:00" count="61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  <m/>
      </sharedItems>
      <fieldGroup par="20"/>
    </cacheField>
    <cacheField name="RESEAU" numFmtId="0">
      <sharedItems containsBlank="1"/>
    </cacheField>
    <cacheField name="RESPONSABLE PROD" numFmtId="0">
      <sharedItems containsBlank="1" count="19">
        <s v="Eric Verdon"/>
        <s v="Elise Billemont"/>
        <s v="Damien Duval"/>
        <s v="Florent Aubert"/>
        <s v="David Kuchkerian"/>
        <s v="Jefferson Mendy"/>
        <s v="Houari Tahar"/>
        <s v="Nicolas Leclercq"/>
        <s v="Rudy Danger"/>
        <s v="Jérôme Del Din"/>
        <s v="Laurent Rousseau"/>
        <s v="Brice Lacondemine"/>
        <s v="Simon Braud"/>
        <s v="Jean-Claude Kenzola"/>
        <s v="Blondie Paladini"/>
        <s v="Denis Amelin"/>
        <s v="Fabrice Mizoule"/>
        <m/>
        <s v="Jerôme Del Din" u="1"/>
      </sharedItems>
    </cacheField>
    <cacheField name="COMMERCIAL" numFmtId="0">
      <sharedItems containsBlank="1"/>
    </cacheField>
    <cacheField name="PROJET" numFmtId="0">
      <sharedItems containsBlank="1"/>
    </cacheField>
    <cacheField name="TYPE DE DEMANDE" numFmtId="0">
      <sharedItems containsBlank="1"/>
    </cacheField>
    <cacheField name="COUT EXTENSION" numFmtId="0">
      <sharedItems containsBlank="1" containsMixedTypes="1" containsNumber="1" minValue="1600" maxValue="39768.199999999997"/>
    </cacheField>
    <cacheField name="COUT GLOBAL PROJET" numFmtId="0">
      <sharedItems containsBlank="1" containsMixedTypes="1" containsNumber="1" minValue="3581" maxValue="41573.199999999997"/>
    </cacheField>
    <cacheField name="OPERATEUR" numFmtId="0">
      <sharedItems containsBlank="1" count="31">
        <s v="NEXERA"/>
        <s v="SEWAN"/>
        <s v="LINKT"/>
        <s v="NETALIS"/>
        <s v="CELESTE"/>
        <s v="HUB ONE"/>
        <s v="UNYC"/>
        <s v="ADISTA AGENCE WAYCOM INTERNATIONAL"/>
        <s v="FLEX NETWORK"/>
        <s v="COMLINK"/>
        <s v="INFOMIL"/>
        <s v="VOIP"/>
        <s v="KOESION NETWORKS"/>
        <s v="ADISTA"/>
        <s v="COLT"/>
        <s v="BOUYGUES TELECOM"/>
        <s v="BRETAGNE TELECOM"/>
        <s v="MD6 Consulting"/>
        <m/>
        <s v="AT&amp;T GLOBAL NETWORK FRANCE SAS"/>
        <s v="NETWORTH TELECOM"/>
        <s v="FREE PRO"/>
        <s v="ORANGE BUSINESS SERVICES SA"/>
        <s v="BT FRANCE"/>
        <s v="PHIBEE TELECOM"/>
        <s v="KEYYO"/>
        <s v="VERIZON"/>
        <s v="FOLIATEAM OPERATEUR"/>
        <s v="HEXANET"/>
        <s v="PARITEL"/>
        <s v="KOESIO NETWORKS"/>
      </sharedItems>
    </cacheField>
    <cacheField name="GAIN DRI" numFmtId="0">
      <sharedItems containsBlank="1" containsMixedTypes="1" containsNumber="1" containsInteger="1" minValue="1111" maxValue="16080"/>
    </cacheField>
    <cacheField name="ROI" numFmtId="0">
      <sharedItems containsBlank="1" containsMixedTypes="1" containsNumber="1" minValue="-39" maxValue="1123"/>
    </cacheField>
    <cacheField name="NB CLIENTS AMORTISSEMENT" numFmtId="165">
      <sharedItems containsString="0" containsBlank="1" containsNumber="1" minValue="-1.395" maxValue="8.9532999999999987"/>
    </cacheField>
    <cacheField name="COMMANDE" numFmtId="0">
      <sharedItems containsBlank="1"/>
    </cacheField>
    <cacheField name="DATE TRAITEMENT" numFmtId="0">
      <sharedItems containsNonDate="0" containsDate="1" containsString="0" containsBlank="1" minDate="2024-12-06T00:00:00" maxDate="2025-03-29T00:00:00"/>
    </cacheField>
    <cacheField name="DELAI TRAITEMENT" numFmtId="0">
      <sharedItems containsString="0" containsBlank="1" containsNumber="1" containsInteger="1" minValue="0" maxValue="33"/>
    </cacheField>
    <cacheField name="ETAT GEOMARKETING" numFmtId="0">
      <sharedItems containsBlank="1"/>
    </cacheField>
    <cacheField name="RESP GEOMARKET" numFmtId="0">
      <sharedItems containsBlank="1"/>
    </cacheField>
    <cacheField name="CONCLUSION" numFmtId="0">
      <sharedItems containsBlank="1"/>
    </cacheField>
    <cacheField name="Mois (DATE RECEPTION)" numFmtId="0" databaseField="0">
      <fieldGroup base="0">
        <rangePr groupBy="months" startDate="2024-11-20T00:00:00" endDate="2025-03-29T00:00:00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numFmtId="0" databaseField="0">
      <fieldGroup base="0">
        <rangePr groupBy="quarters" startDate="2024-11-20T00:00:00" endDate="2025-03-29T00:00:00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numFmtId="0" databaseField="0">
      <fieldGroup base="0">
        <rangePr groupBy="years" startDate="2024-11-20T00:00:00" endDate="2025-03-29T00:00:00"/>
        <groupItems count="4">
          <s v="&lt;20/11/2024"/>
          <s v="2024"/>
          <s v="2025"/>
          <s v="&gt;29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e Solari" refreshedDate="45747.703811805557" createdVersion="8" refreshedVersion="8" minRefreshableVersion="3" recordCount="119" xr:uid="{4DB4DB4E-05CA-46B7-AA04-16067E4AEE1A}">
  <cacheSource type="worksheet">
    <worksheetSource ref="A1:T120" sheet="Suivi_commandes"/>
  </cacheSource>
  <cacheFields count="22">
    <cacheField name="DATE RECEPTION" numFmtId="14">
      <sharedItems containsSemiMixedTypes="0" containsNonDate="0" containsDate="1" containsString="0" minDate="2024-11-20T00:00:00" maxDate="2025-03-29T00:00:00" count="60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</sharedItems>
      <fieldGroup par="21"/>
    </cacheField>
    <cacheField name="RESEAU" numFmtId="0">
      <sharedItems containsBlank="1"/>
    </cacheField>
    <cacheField name="RESPONSABLE PROD" numFmtId="0">
      <sharedItems/>
    </cacheField>
    <cacheField name="COMMERCIAL" numFmtId="0">
      <sharedItems containsBlank="1"/>
    </cacheField>
    <cacheField name="PROJET" numFmtId="0">
      <sharedItems containsBlank="1"/>
    </cacheField>
    <cacheField name="TYPE DE DEMANDE" numFmtId="0">
      <sharedItems containsBlank="1"/>
    </cacheField>
    <cacheField name="COUT EXTENSION" numFmtId="0">
      <sharedItems containsBlank="1" containsMixedTypes="1" containsNumber="1" minValue="1600" maxValue="39768.199999999997"/>
    </cacheField>
    <cacheField name="COUT GLOBAL PROJET" numFmtId="0">
      <sharedItems containsBlank="1" containsMixedTypes="1" containsNumber="1" minValue="3581" maxValue="41573.199999999997"/>
    </cacheField>
    <cacheField name="OPERATEUR" numFmtId="0">
      <sharedItems containsBlank="1"/>
    </cacheField>
    <cacheField name="GAIN DRI" numFmtId="0">
      <sharedItems containsBlank="1" containsMixedTypes="1" containsNumber="1" containsInteger="1" minValue="1111" maxValue="16080"/>
    </cacheField>
    <cacheField name="ROI" numFmtId="0">
      <sharedItems containsBlank="1" containsMixedTypes="1" containsNumber="1" minValue="-39" maxValue="1123"/>
    </cacheField>
    <cacheField name="NB CLIENTS AMORTISSEMENT" numFmtId="165">
      <sharedItems containsString="0" containsBlank="1" containsNumber="1" minValue="-1.395" maxValue="8.9532999999999987"/>
    </cacheField>
    <cacheField name="COMMANDE" numFmtId="0">
      <sharedItems/>
    </cacheField>
    <cacheField name="DATE TRAITEMENT" numFmtId="0">
      <sharedItems containsNonDate="0" containsDate="1" containsString="0" containsBlank="1" minDate="2024-12-06T00:00:00" maxDate="2025-03-29T00:00:00"/>
    </cacheField>
    <cacheField name="DELAI TRAITEMENT" numFmtId="0">
      <sharedItems containsString="0" containsBlank="1" containsNumber="1" containsInteger="1" minValue="0" maxValue="33"/>
    </cacheField>
    <cacheField name="ETAT GEOMARKETING" numFmtId="0">
      <sharedItems containsBlank="1"/>
    </cacheField>
    <cacheField name="RESP GEOMARKET" numFmtId="0">
      <sharedItems containsBlank="1"/>
    </cacheField>
    <cacheField name="CONCLUSION" numFmtId="0">
      <sharedItems containsBlank="1"/>
    </cacheField>
    <cacheField name="COMMENTAIRE" numFmtId="0">
      <sharedItems containsBlank="1"/>
    </cacheField>
    <cacheField name="Mois (DATE RECEPTION)" numFmtId="0" databaseField="0">
      <fieldGroup base="0">
        <rangePr groupBy="months" startDate="2024-11-20T00:00:00" endDate="2025-03-29T00:00:00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numFmtId="0" databaseField="0">
      <fieldGroup base="0">
        <rangePr groupBy="quarters" startDate="2024-11-20T00:00:00" endDate="2025-03-29T00:00:00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numFmtId="0" databaseField="0">
      <fieldGroup base="0">
        <rangePr groupBy="years" startDate="2024-11-20T00:00:00" endDate="2025-03-29T00:00:00"/>
        <groupItems count="4">
          <s v="&lt;20/11/2024"/>
          <s v="2024"/>
          <s v="2025"/>
          <s v="&gt;29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s v="Covage Infra"/>
    <x v="0"/>
    <m/>
    <s v="Cabinet MVA GID NETCOM GROUP NEXERA"/>
    <m/>
    <m/>
    <m/>
    <x v="0"/>
    <m/>
    <m/>
    <m/>
    <s v="OXO-646-24-0003"/>
    <d v="2024-12-18T00:00:00"/>
    <n v="12"/>
    <s v="OK"/>
    <s v="Audrey"/>
    <m/>
  </r>
  <r>
    <x v="1"/>
    <s v="Covage - Nancy"/>
    <x v="0"/>
    <m/>
    <s v="OGEC"/>
    <m/>
    <m/>
    <m/>
    <x v="1"/>
    <m/>
    <m/>
    <m/>
    <s v="GNY-507-24-0009"/>
    <d v="2024-12-17T00:00:00"/>
    <n v="14"/>
    <s v="OK"/>
    <s v="Audrey"/>
    <m/>
  </r>
  <r>
    <x v="2"/>
    <s v="Covage - Nice"/>
    <x v="0"/>
    <m/>
    <s v="EUROVIA PACA NICE"/>
    <m/>
    <m/>
    <m/>
    <x v="2"/>
    <m/>
    <m/>
    <m/>
    <s v="CMD_X_00001450"/>
    <d v="2024-12-06T00:00:00"/>
    <n v="11"/>
    <s v="OK"/>
    <s v="Julien"/>
    <m/>
  </r>
  <r>
    <x v="1"/>
    <s v="Covage - Sens"/>
    <x v="1"/>
    <m/>
    <s v="PEP SENS"/>
    <m/>
    <m/>
    <m/>
    <x v="3"/>
    <m/>
    <m/>
    <m/>
    <s v="CMD_X_00001446"/>
    <d v="2024-12-18T00:00:00"/>
    <n v="15"/>
    <s v="OK"/>
    <s v="Audrey"/>
    <m/>
  </r>
  <r>
    <x v="3"/>
    <s v="Covage - Marseille"/>
    <x v="2"/>
    <m/>
    <s v="CELESTE EX PW FLUXEL - LAVERA SIEGE SOCIAL"/>
    <m/>
    <m/>
    <m/>
    <x v="4"/>
    <m/>
    <m/>
    <m/>
    <s v="CMD_X_00000060"/>
    <d v="2024-12-24T00:00:00"/>
    <n v="19"/>
    <s v="OK"/>
    <s v="Pauline"/>
    <m/>
  </r>
  <r>
    <x v="3"/>
    <s v="Covage - Rennes"/>
    <x v="3"/>
    <m/>
    <s v="ADOMA RENNES JOLY"/>
    <m/>
    <m/>
    <m/>
    <x v="5"/>
    <m/>
    <m/>
    <m/>
    <s v="REN-282-24-0001"/>
    <d v="2024-12-20T00:00:00"/>
    <n v="15"/>
    <s v="OK"/>
    <s v="Audrey"/>
    <m/>
  </r>
  <r>
    <x v="3"/>
    <s v="Covage - Rennes"/>
    <x v="3"/>
    <m/>
    <s v="DALKIA - 35000002SIDLS Rennes"/>
    <m/>
    <m/>
    <m/>
    <x v="2"/>
    <m/>
    <m/>
    <m/>
    <s v="CMD_X_00000716"/>
    <d v="2024-12-20T00:00:00"/>
    <n v="15"/>
    <s v="OK"/>
    <s v="Audrey"/>
    <m/>
  </r>
  <r>
    <x v="4"/>
    <s v="Covage - Cannes"/>
    <x v="0"/>
    <m/>
    <s v="UNYC AZUREA PRINT ET SOLUTIONS - CLIENT NCA-806-24-0002 FTTO Dep06"/>
    <m/>
    <m/>
    <m/>
    <x v="6"/>
    <m/>
    <m/>
    <m/>
    <s v="NCA-806-24-0002"/>
    <d v="2024-12-17T00:00:00"/>
    <n v="6"/>
    <s v="OK"/>
    <s v="Audrey"/>
    <m/>
  </r>
  <r>
    <x v="1"/>
    <s v="Sequantic"/>
    <x v="4"/>
    <m/>
    <s v="BME France IVRY SUR SEINE"/>
    <m/>
    <m/>
    <m/>
    <x v="7"/>
    <m/>
    <m/>
    <m/>
    <s v="SEQ-025-23-0027"/>
    <d v="2024-12-27T00:00:00"/>
    <n v="24"/>
    <s v="OK"/>
    <s v="Pauline"/>
    <m/>
  </r>
  <r>
    <x v="5"/>
    <s v="Yconik"/>
    <x v="5"/>
    <m/>
    <s v=" BASSIGNY POIDS LOURDS / 12-12"/>
    <m/>
    <m/>
    <m/>
    <x v="8"/>
    <m/>
    <n v="164.35624999999999"/>
    <m/>
    <s v="YCO-365-24-0002"/>
    <d v="2025-01-14T00:00:00"/>
    <n v="33"/>
    <s v="OK"/>
    <s v="Pauline"/>
    <m/>
  </r>
  <r>
    <x v="5"/>
    <s v="Covage Infra"/>
    <x v="6"/>
    <m/>
    <s v="GRAND E-NOV"/>
    <m/>
    <m/>
    <m/>
    <x v="2"/>
    <m/>
    <m/>
    <m/>
    <s v="OXO-234-24-0054"/>
    <d v="2024-12-19T00:00:00"/>
    <n v="7"/>
    <s v="OK"/>
    <s v="Audrey"/>
    <m/>
  </r>
  <r>
    <x v="6"/>
    <s v="Covage - Strasbourg"/>
    <x v="6"/>
    <m/>
    <s v="AKIOLIS_GROUP"/>
    <m/>
    <m/>
    <m/>
    <x v="2"/>
    <m/>
    <m/>
    <m/>
    <s v="STR-234-24-0048"/>
    <d v="2024-12-19T00:00:00"/>
    <n v="6"/>
    <s v="OK"/>
    <s v="Audrey"/>
    <m/>
  </r>
  <r>
    <x v="7"/>
    <s v="Covage - Marseille"/>
    <x v="2"/>
    <m/>
    <s v=" LYCEE JEAN MOULIN"/>
    <m/>
    <m/>
    <m/>
    <x v="4"/>
    <m/>
    <m/>
    <m/>
    <s v="CMD_X_00001781"/>
    <d v="2024-12-13T00:00:00"/>
    <n v="23"/>
    <s v="OK"/>
    <s v="Julien"/>
    <m/>
  </r>
  <r>
    <x v="7"/>
    <s v="Covage - Marseille"/>
    <x v="2"/>
    <m/>
    <s v=" LYCEE CHARLES MONGRAND"/>
    <m/>
    <m/>
    <m/>
    <x v="4"/>
    <m/>
    <m/>
    <m/>
    <s v="CMD_X_00001777"/>
    <d v="2024-12-13T00:00:00"/>
    <n v="23"/>
    <s v="OK"/>
    <s v="Julien"/>
    <m/>
  </r>
  <r>
    <x v="8"/>
    <s v="Covage - Reims"/>
    <x v="7"/>
    <m/>
    <s v="LABORATOIRES BIO"/>
    <m/>
    <m/>
    <m/>
    <x v="1"/>
    <m/>
    <m/>
    <m/>
    <s v="REI-507-24-0001"/>
    <d v="2024-12-30T00:00:00"/>
    <n v="14"/>
    <s v="OK"/>
    <s v="Pauline"/>
    <m/>
  </r>
  <r>
    <x v="9"/>
    <s v="Covage - Rennes"/>
    <x v="3"/>
    <m/>
    <s v="OPCO SANTE-BRETAGNE"/>
    <s v="DEPASSEMENT DE COUT"/>
    <n v="5300"/>
    <n v="7190"/>
    <x v="2"/>
    <n v="5580"/>
    <n v="47.103448275862071"/>
    <n v="0.40250000000000002"/>
    <s v="REN-234-24-0010"/>
    <d v="2025-01-09T00:00:00"/>
    <n v="16"/>
    <s v="OK"/>
    <s v="Pauline"/>
    <m/>
  </r>
  <r>
    <x v="10"/>
    <m/>
    <x v="8"/>
    <m/>
    <m/>
    <m/>
    <m/>
    <m/>
    <x v="9"/>
    <m/>
    <m/>
    <n v="0"/>
    <s v="CMD_X_00002768"/>
    <d v="2025-01-09T00:00:00"/>
    <n v="22"/>
    <s v="OK"/>
    <s v="Pauline"/>
    <m/>
  </r>
  <r>
    <x v="11"/>
    <s v="Covage - Nice"/>
    <x v="0"/>
    <m/>
    <s v=" UNYC LAND ACT"/>
    <s v="DEPASSEMENT DE COUT"/>
    <n v="9625"/>
    <n v="24900"/>
    <x v="6"/>
    <n v="5580"/>
    <n v="169"/>
    <n v="4.83"/>
    <s v="CNI-806-24-0003"/>
    <d v="2024-12-30T00:00:00"/>
    <n v="7"/>
    <s v="OK"/>
    <s v="Pauline"/>
    <m/>
  </r>
  <r>
    <x v="12"/>
    <s v="Covage - Marseille "/>
    <x v="2"/>
    <m/>
    <s v="Centre E. Leclerc Drive Sodistres FR045045"/>
    <s v="DEPASSEMENT DE COUT"/>
    <n v="10146.469999999999"/>
    <n v="11967.38"/>
    <x v="10"/>
    <n v="4500"/>
    <n v="100.93373913043477"/>
    <n v="1.8668449999999999"/>
    <s v="CMD_X_00002261"/>
    <d v="2025-01-07T00:00:00"/>
    <n v="18"/>
    <s v="OK"/>
    <s v="Pauline"/>
    <m/>
  </r>
  <r>
    <x v="13"/>
    <m/>
    <x v="7"/>
    <m/>
    <s v="ASSOCIATION CENTRE DENTAIRE FECAMP"/>
    <s v="DEPASSEMENT DE COUT"/>
    <n v="3320"/>
    <n v="4754"/>
    <x v="11"/>
    <n v="2880"/>
    <n v="59.424999999999997"/>
    <n v="0.46850000000000003"/>
    <s v="CMD_X_00002947"/>
    <d v="2025-01-15T00:00:00"/>
    <n v="20"/>
    <s v="OK"/>
    <s v="Sarah"/>
    <m/>
  </r>
  <r>
    <x v="13"/>
    <m/>
    <x v="1"/>
    <m/>
    <s v="AKIOLIS GROUP"/>
    <s v="DEPASSEMENT DE COUT"/>
    <n v="12625"/>
    <n v="14575"/>
    <x v="2"/>
    <n v="3240"/>
    <n v="177.6875"/>
    <n v="2.8337500000000002"/>
    <s v="CMD_X_00002777"/>
    <d v="2025-01-10T00:00:00"/>
    <n v="15"/>
    <s v="OK"/>
    <s v="Pauline"/>
    <m/>
  </r>
  <r>
    <x v="13"/>
    <m/>
    <x v="1"/>
    <m/>
    <s v="SOC DU GOLF DE BOUTIGNY-SGB"/>
    <s v="DEPASSEMENT DE COUT"/>
    <n v="39768.199999999997"/>
    <n v="41573.199999999997"/>
    <x v="11"/>
    <n v="5760"/>
    <n v="259.83249999999998"/>
    <n v="8.9532999999999987"/>
    <s v="CMD_X_00002519"/>
    <d v="2025-01-14T00:00:00"/>
    <n v="19"/>
    <s v="OK"/>
    <s v="Pauline"/>
    <m/>
  </r>
  <r>
    <x v="14"/>
    <s v="Covage Infra"/>
    <x v="9"/>
    <m/>
    <s v="GEODIS AUTOMOTIVE EST GLA"/>
    <s v="DEPASSEMENT DE COUT"/>
    <n v="9891"/>
    <n v="13455"/>
    <x v="12"/>
    <n v="2952"/>
    <n v="181.88361111111112"/>
    <n v="2.62575"/>
    <s v="OXO-134-24-0002"/>
    <d v="2025-01-15T00:00:00"/>
    <n v="16"/>
    <s v="OK"/>
    <s v="Sarah"/>
    <m/>
  </r>
  <r>
    <x v="12"/>
    <s v="Covage - Chambéry"/>
    <x v="0"/>
    <m/>
    <s v="CENTRE HOSPITALIER SPECIALISE DE LA SAVOIE (AIX LES BAINS)"/>
    <s v="DEPASSEMENT DE COUT"/>
    <n v="7850"/>
    <n v="9716"/>
    <x v="13"/>
    <n v="5400"/>
    <n v="66"/>
    <n v="1.079"/>
    <s v="CHB-004-24-0004"/>
    <d v="2024-12-31T00:00:00"/>
    <n v="11"/>
    <s v="OK"/>
    <s v="Pauline"/>
    <m/>
  </r>
  <r>
    <x v="14"/>
    <m/>
    <x v="1"/>
    <m/>
    <s v="FRAGRANCES PRODUCTION URY"/>
    <s v="DEPASSEMENT DE COUT"/>
    <n v="15635"/>
    <n v="21493.87"/>
    <x v="14"/>
    <n v="16080"/>
    <n v="55.335250000000002"/>
    <n v="1.3534674999999998"/>
    <s v="CMD_X_00002676"/>
    <d v="2025-01-17T00:00:00"/>
    <n v="18"/>
    <s v="OK"/>
    <s v="Pauline"/>
    <m/>
  </r>
  <r>
    <x v="12"/>
    <s v="Covage - Marseille "/>
    <x v="2"/>
    <m/>
    <s v="AFPA - 21 MARSEILLE POINTE ROUGE FR041777"/>
    <s v="DEPASSEMENT DE COUT"/>
    <m/>
    <n v="32256.75"/>
    <x v="2"/>
    <n v="7200"/>
    <n v="161.28375"/>
    <n v="6.2641875000000002"/>
    <s v="MAR-234-24-0075"/>
    <d v="2025-01-07T00:00:00"/>
    <n v="18"/>
    <s v="OK"/>
    <s v="Pauline"/>
    <m/>
  </r>
  <r>
    <x v="15"/>
    <s v="Covage - Marseille "/>
    <x v="2"/>
    <m/>
    <s v="HOLDING TOURING AUTO-NEW TOURING MARSEILLE"/>
    <s v="DEPASSEMENT DE COUT"/>
    <n v="5089.12"/>
    <n v="10726.97"/>
    <x v="2"/>
    <n v="5580"/>
    <n v="71.496344829999998"/>
    <n v="1.2867424999999999"/>
    <s v="MAR-234-24-0088"/>
    <d v="2025-01-20T00:00:00"/>
    <n v="17"/>
    <s v="OK"/>
    <s v="Sarah"/>
    <m/>
  </r>
  <r>
    <x v="16"/>
    <s v="Covage - Rennes"/>
    <x v="3"/>
    <m/>
    <s v="DALKIA"/>
    <s v="DEPASSEMENT DE COUT"/>
    <n v="11564"/>
    <n v="13419"/>
    <x v="2"/>
    <n v="3960"/>
    <n v="130"/>
    <n v="2.3647499999999999"/>
    <s v="REN-234-24-0011"/>
    <d v="2025-01-14T00:00:00"/>
    <n v="8"/>
    <s v="OK"/>
    <s v="Pauline"/>
    <m/>
  </r>
  <r>
    <x v="16"/>
    <m/>
    <x v="3"/>
    <m/>
    <s v="HUCHET SAS"/>
    <s v="DEPASSEMENT DE COUT"/>
    <n v="21924"/>
    <n v="23984"/>
    <x v="15"/>
    <n v="6120"/>
    <n v="147"/>
    <n v="4.4660000000000002"/>
    <s v="CMD_X_00003360"/>
    <d v="2025-01-21T00:00:00"/>
    <n v="15"/>
    <s v="OK"/>
    <s v="Pauline"/>
    <m/>
  </r>
  <r>
    <x v="17"/>
    <m/>
    <x v="10"/>
    <m/>
    <s v="CTM Louvroil"/>
    <s v="DEPASSEMENT DE COUT"/>
    <n v="26000"/>
    <n v="28600"/>
    <x v="13"/>
    <n v="1455"/>
    <n v="290"/>
    <n v="6.7862499999999999"/>
    <s v="CMD_X_00003053"/>
    <d v="2025-01-14T00:00:00"/>
    <n v="7"/>
    <s v="OK"/>
    <s v="Pauline"/>
    <m/>
  </r>
  <r>
    <x v="18"/>
    <s v="Covage Mulhouse"/>
    <x v="6"/>
    <m/>
    <s v="Optic Hanauer"/>
    <s v="DEPASSEMENT DE COUT"/>
    <n v="5448.1"/>
    <n v="6923.1"/>
    <x v="6"/>
    <n v="3240"/>
    <n v="82.038750000000007"/>
    <n v="0.92077500000000012"/>
    <s v="MUL-806-24-0001"/>
    <d v="2025-01-14T00:00:00"/>
    <n v="5"/>
    <s v="OK"/>
    <s v="Sarah"/>
    <m/>
  </r>
  <r>
    <x v="17"/>
    <m/>
    <x v="10"/>
    <m/>
    <s v="SERVICE DES SPORTS Louvroil"/>
    <s v="DEPASSEMENT DE COUT"/>
    <n v="22240"/>
    <n v="24240"/>
    <x v="13"/>
    <n v="1455"/>
    <n v="254"/>
    <n v="5.69625"/>
    <s v="CMD_X_00003052"/>
    <d v="2025-01-28T00:00:00"/>
    <n v="21"/>
    <s v="OK"/>
    <s v="Sarah"/>
    <m/>
  </r>
  <r>
    <x v="17"/>
    <s v="Covage - Grand Paris"/>
    <x v="4"/>
    <m/>
    <s v="ALIVE EVENTS"/>
    <s v="DEPASSEMENT DE COUT"/>
    <n v="4589.82"/>
    <n v="9625.92"/>
    <x v="6"/>
    <m/>
    <m/>
    <n v="2.4064800000000002"/>
    <s v="GPS-806-24-0007"/>
    <d v="2025-01-22T00:00:00"/>
    <n v="15"/>
    <s v="OK"/>
    <s v="Sarah"/>
    <m/>
  </r>
  <r>
    <x v="19"/>
    <m/>
    <x v="0"/>
    <s v="Elise Lebeau"/>
    <s v="ORSAC - CPA"/>
    <s v="DEPASSEMENT DE COUT"/>
    <n v="11812"/>
    <n v="14978"/>
    <x v="13"/>
    <n v="5580"/>
    <n v="100"/>
    <n v="2.3494999999999999"/>
    <s v="CZT-004-24-0018"/>
    <d v="2025-01-21T00:00:00"/>
    <n v="19"/>
    <s v="OK"/>
    <s v="Sarah"/>
    <m/>
  </r>
  <r>
    <x v="20"/>
    <m/>
    <x v="3"/>
    <m/>
    <s v="HANDI PHARM BRETAGNE"/>
    <s v="DEPASSEMENT DE COUT"/>
    <n v="5300"/>
    <n v="7080"/>
    <x v="16"/>
    <n v="6120"/>
    <n v="42"/>
    <n v="0.24"/>
    <s v="OXO-710-25-0001"/>
    <d v="2025-01-22T00:00:00"/>
    <n v="8"/>
    <s v="OK"/>
    <s v="Pauline"/>
    <m/>
  </r>
  <r>
    <x v="21"/>
    <m/>
    <x v="0"/>
    <m/>
    <s v="Lycée Alexandre Dumas (avec HNO)"/>
    <s v="DEPASSEMENT DE COUT"/>
    <n v="15482"/>
    <n v="17613"/>
    <x v="4"/>
    <n v="9900"/>
    <n v="66.852400000000003"/>
    <n v="1.92825"/>
    <s v="CMD_X_00001938"/>
    <d v="2025-01-21T00:00:00"/>
    <n v="4"/>
    <s v="OK"/>
    <s v="Sarah"/>
    <m/>
  </r>
  <r>
    <x v="19"/>
    <m/>
    <x v="0"/>
    <s v="Elise Lebeau"/>
    <s v="ORSAC - CPA"/>
    <s v="DEPASSEMENT DE COUT"/>
    <n v="12262.5"/>
    <n v="16115.83"/>
    <x v="13"/>
    <n v="5580"/>
    <n v="108.6608966"/>
    <n v="2.6339575000000002"/>
    <s v="CZT-004-24-0019"/>
    <d v="2025-01-21T00:00:00"/>
    <n v="19"/>
    <s v="OK"/>
    <s v="Pauline"/>
    <m/>
  </r>
  <r>
    <x v="22"/>
    <s v="Covage - Strasbourg"/>
    <x v="6"/>
    <s v="Guillaume Fora"/>
    <s v="BLACKSTOR"/>
    <s v="DEPASSEMENT DE COUT"/>
    <n v="4095"/>
    <n v="5720"/>
    <x v="2"/>
    <n v="3960"/>
    <n v="53.8"/>
    <n v="0.44"/>
    <s v="STR-234-24-0049"/>
    <d v="2025-01-23T00:00:00"/>
    <n v="7"/>
    <s v="OK"/>
    <s v="Sarah"/>
    <m/>
  </r>
  <r>
    <x v="22"/>
    <m/>
    <x v="6"/>
    <s v="Hamid Hadri"/>
    <s v="ACST Hoenheim"/>
    <s v="DEPASSEMENT DE COUT"/>
    <n v="5100"/>
    <n v="6645"/>
    <x v="17"/>
    <n v="5220"/>
    <n v="45.8"/>
    <n v="0.35625000000000001"/>
    <s v="CMD_X_00001352"/>
    <d v="2025-01-23T00:00:00"/>
    <n v="7"/>
    <s v="OK"/>
    <s v="Pauline"/>
    <m/>
  </r>
  <r>
    <x v="19"/>
    <s v="Covage - Marseille"/>
    <x v="2"/>
    <s v="Jacques Brunet"/>
    <s v="INFODESCA 0015 DP FOS MER"/>
    <s v="DEPASSEMENT DE COUT"/>
    <n v="11938"/>
    <n v="14114"/>
    <x v="2"/>
    <n v="4380"/>
    <n v="157"/>
    <n v="2.4335"/>
    <s v="MAR-234-24-0077"/>
    <d v="2025-01-23T00:00:00"/>
    <n v="21"/>
    <s v="OK"/>
    <s v="Pauline"/>
    <m/>
  </r>
  <r>
    <x v="23"/>
    <s v="Covage Infra"/>
    <x v="3"/>
    <m/>
    <s v="Laboratoire LANDERNEAU"/>
    <s v="DEPASSEMENT DE COUT"/>
    <n v="25741"/>
    <n v="27887"/>
    <x v="15"/>
    <n v="12110"/>
    <n v="144"/>
    <n v="3.9442499999999998"/>
    <s v="CMD_X_00003650"/>
    <d v="2025-01-23T00:00:00"/>
    <n v="1"/>
    <s v="OK"/>
    <s v="Sarah"/>
    <m/>
  </r>
  <r>
    <x v="23"/>
    <s v="Covage Infra"/>
    <x v="11"/>
    <m/>
    <s v="ORSAC-SITE-DE-MARBOZ"/>
    <s v="DEPASSEMENT DE COUT"/>
    <m/>
    <m/>
    <x v="18"/>
    <m/>
    <m/>
    <n v="0"/>
    <s v="CMD_X_00003281"/>
    <d v="2025-01-29T00:00:00"/>
    <n v="7"/>
    <s v="OK"/>
    <s v="Pauline"/>
    <s v="abandon fiche (ROI = 38)"/>
  </r>
  <r>
    <x v="24"/>
    <s v="Covage - Grand Paris"/>
    <x v="4"/>
    <m/>
    <s v="SILLIKER-MERIEUX NUTRISCIENCES"/>
    <s v="DEPASSEMENT DE COUT"/>
    <m/>
    <m/>
    <x v="13"/>
    <n v="5580"/>
    <m/>
    <n v="-1.395"/>
    <s v="GPS-004-25-0001"/>
    <d v="2025-01-24T00:00:00"/>
    <n v="0"/>
    <s v="OK"/>
    <s v="Pauline"/>
    <m/>
  </r>
  <r>
    <x v="25"/>
    <s v="Covage - Nice"/>
    <x v="0"/>
    <s v="Sandrine Saadoun"/>
    <s v="Opticien Nice Lingostière GrandOptical (avec HNO)"/>
    <s v="DEPASSEMENT DE COUT"/>
    <n v="5337"/>
    <n v="9569"/>
    <x v="19"/>
    <n v="3600"/>
    <n v="95.6"/>
    <n v="1.4922500000000001"/>
    <s v="CMD_X_00003732"/>
    <d v="2025-01-27T00:00:00"/>
    <n v="0"/>
    <s v="OK"/>
    <s v="Pauline"/>
    <m/>
  </r>
  <r>
    <x v="25"/>
    <s v="Covage Infra"/>
    <x v="10"/>
    <m/>
    <s v="_x000a_CENTRE DEPARTEMENTAL DE GESTION DE LA FONCTION PUB"/>
    <s v="DEPASSEMENT DE COUT"/>
    <m/>
    <m/>
    <x v="2"/>
    <n v="1845"/>
    <n v="65"/>
    <m/>
    <s v="CMD_X_00003657"/>
    <d v="2025-01-29T00:00:00"/>
    <n v="2"/>
    <s v="OK"/>
    <s v="Pauline"/>
    <m/>
  </r>
  <r>
    <x v="26"/>
    <m/>
    <x v="12"/>
    <s v="Segolène Taormina"/>
    <s v="LA PETITE SIRENE CRECHE HALTE GARDERIE"/>
    <s v="DEPASSEMENT DE COUT"/>
    <n v="7500"/>
    <n v="11675"/>
    <x v="12"/>
    <n v="6120"/>
    <n v="70.7"/>
    <n v="1.3887499999999999"/>
    <s v="THS-134-25-0001"/>
    <d v="2025-01-31T00:00:00"/>
    <n v="3"/>
    <s v="OK"/>
    <s v="Pauline"/>
    <s v="changement de parcours, annulation du dépassement de couts"/>
  </r>
  <r>
    <x v="25"/>
    <s v="Covage Infra"/>
    <x v="7"/>
    <m/>
    <s v="NAVISEO"/>
    <s v="DEPASSEMENT DE COUT"/>
    <n v="8409"/>
    <n v="10311"/>
    <x v="20"/>
    <n v="8280"/>
    <n v="45"/>
    <n v="0.50775000000000003"/>
    <s v="CMD_X_00003747"/>
    <d v="2025-01-28T00:00:00"/>
    <n v="1"/>
    <s v="OK"/>
    <s v="Sarah"/>
    <m/>
  </r>
  <r>
    <x v="27"/>
    <s v="Covage - Marseille"/>
    <x v="2"/>
    <s v="Philippe Valetta"/>
    <s v="CTRE COM ACTION SOCIALE DE MARSEILLE"/>
    <s v="DEPASSEMENT DE COUT"/>
    <n v="5162"/>
    <n v="7924"/>
    <x v="13"/>
    <n v="5400"/>
    <n v="54"/>
    <n v="0.63100000000000001"/>
    <s v="MAR-004-24-0014"/>
    <d v="2025-01-30T00:00:00"/>
    <n v="0"/>
    <s v="OK"/>
    <s v="Sarah"/>
    <m/>
  </r>
  <r>
    <x v="28"/>
    <s v="Covage - Grand Paris"/>
    <x v="4"/>
    <m/>
    <s v="Agence espace vert"/>
    <s v="DEPASSEMENT DE COUT"/>
    <n v="7208"/>
    <n v="9444"/>
    <x v="21"/>
    <n v="5880"/>
    <n v="40.200000000000003"/>
    <n v="0.89100000000000001"/>
    <s v="GPS-053-25-0001"/>
    <d v="2025-02-05T00:00:00"/>
    <n v="2"/>
    <s v="OK"/>
    <s v="Pauline"/>
    <m/>
  </r>
  <r>
    <x v="29"/>
    <s v="Covage Infra"/>
    <x v="13"/>
    <m/>
    <s v="Opticien ATHIS-MONS Générale d\'Optique"/>
    <s v="DEPASSEMENT DE COUT"/>
    <n v="5035"/>
    <n v="6510"/>
    <x v="19"/>
    <n v="1200"/>
    <n v="65.099999999999994"/>
    <n v="1.3274999999999999"/>
    <s v="CMD_X_00003723"/>
    <d v="2025-02-05T00:00:00"/>
    <n v="1"/>
    <s v="OK"/>
    <s v="Pauline"/>
    <m/>
  </r>
  <r>
    <x v="29"/>
    <s v="Covage Infra"/>
    <x v="14"/>
    <m/>
    <s v="HdJ La Maïre (avec HNO)"/>
    <s v="DEPASSEMENT DE COUT"/>
    <n v="5250"/>
    <n v="15183.4"/>
    <x v="22"/>
    <n v="5400"/>
    <n v="105.88"/>
    <n v="2.4458500000000001"/>
    <s v="CMD_X_00001866"/>
    <d v="2025-02-06T00:00:00"/>
    <n v="2"/>
    <s v="OK"/>
    <s v="Pauline"/>
    <m/>
  </r>
  <r>
    <x v="29"/>
    <s v="Sequantic"/>
    <x v="13"/>
    <m/>
    <s v="STELLANTIS FONTENAY-SOUS-BOIS"/>
    <s v="DEPASSEMENT DE COUT"/>
    <n v="3518"/>
    <n v="4931"/>
    <x v="23"/>
    <n v="2280"/>
    <n v="31"/>
    <n v="0.66274999999999995"/>
    <s v="CMD_X_00003694"/>
    <d v="2025-02-07T00:00:00"/>
    <n v="3"/>
    <s v="OK"/>
    <s v="Pauline"/>
    <s v="abandon fiche, pas de dépassement"/>
  </r>
  <r>
    <x v="28"/>
    <s v="Covage Mulhouse"/>
    <x v="6"/>
    <s v="Stephane Krys"/>
    <s v="MAISON D\'ENFANTS STRICKER"/>
    <s v="DEMANDE DE MA "/>
    <m/>
    <m/>
    <x v="18"/>
    <m/>
    <m/>
    <m/>
    <s v="CMD_X_00002926"/>
    <d v="2025-02-06T00:00:00"/>
    <n v="3"/>
    <s v="OK"/>
    <s v="Pauline"/>
    <m/>
  </r>
  <r>
    <x v="30"/>
    <s v="Covage Infra"/>
    <x v="2"/>
    <s v="Marie Allenet"/>
    <s v="Opticien PERTUIS Générale d\'Optique (avec HNO)"/>
    <s v="DEPASSEMENT DE COUT"/>
    <n v="11843"/>
    <n v="15245"/>
    <x v="19"/>
    <n v="5820"/>
    <n v="101"/>
    <n v="2.3562500000000002"/>
    <s v="CMD_X_00002701"/>
    <d v="2025-02-06T00:00:00"/>
    <n v="1"/>
    <s v="OK"/>
    <s v="Pauline"/>
    <m/>
  </r>
  <r>
    <x v="30"/>
    <s v="Covage - Marseille"/>
    <x v="2"/>
    <s v="David Combarel"/>
    <s v="UPS"/>
    <s v="DEPASSEMENT DE COUT"/>
    <n v="9560"/>
    <s v="19583"/>
    <x v="24"/>
    <n v="8320"/>
    <n v="87"/>
    <n v="2.81575"/>
    <s v="MAR-840-24-0002"/>
    <d v="2025-02-18T00:00:00"/>
    <n v="13"/>
    <s v="OK"/>
    <s v="Sarah"/>
    <m/>
  </r>
  <r>
    <x v="31"/>
    <s v="Covage Infra"/>
    <x v="7"/>
    <m/>
    <s v="BRICO CASH"/>
    <s v="DEPASSEMENT DE COUT"/>
    <n v="18682"/>
    <n v="20998"/>
    <x v="1"/>
    <n v="7569"/>
    <n v="103"/>
    <n v="3.3572500000000001"/>
    <s v="CZS-507-25-0001"/>
    <d v="2025-02-07T00:00:00"/>
    <n v="1"/>
    <s v="OK"/>
    <s v="Pauline"/>
    <m/>
  </r>
  <r>
    <x v="32"/>
    <s v="Covage - Rouen"/>
    <x v="8"/>
    <m/>
    <s v="GROUP 76 (ACCESS RENOVATION)"/>
    <m/>
    <n v="6000"/>
    <m/>
    <x v="25"/>
    <n v="1260"/>
    <m/>
    <n v="-0.315"/>
    <s v="ROE-077-25-0001"/>
    <d v="2025-02-13T00:00:00"/>
    <n v="6"/>
    <s v="OK"/>
    <s v="Sarah"/>
    <m/>
  </r>
  <r>
    <x v="33"/>
    <s v="Sequantic"/>
    <x v="4"/>
    <m/>
    <s v="MEDTRONIC"/>
    <m/>
    <n v="6655"/>
    <n v="8345"/>
    <x v="26"/>
    <n v="3480"/>
    <n v="32"/>
    <n v="1.2162500000000001"/>
    <s v="CMD_X_00002223"/>
    <d v="2025-02-12T00:00:00"/>
    <n v="2"/>
    <s v="OK"/>
    <s v="Sarah"/>
    <m/>
  </r>
  <r>
    <x v="33"/>
    <m/>
    <x v="4"/>
    <m/>
    <s v="MEDTRONIC"/>
    <s v="DEPASSEMENT DE COUT"/>
    <n v="6655"/>
    <n v="8130"/>
    <x v="26"/>
    <n v="6160"/>
    <n v="-39"/>
    <n v="0.49249999999999999"/>
    <s v="CMD_X_00002224"/>
    <d v="2025-02-12T00:00:00"/>
    <n v="2"/>
    <s v="OK"/>
    <s v="Sarah"/>
    <m/>
  </r>
  <r>
    <x v="33"/>
    <s v="Covage - Marseille"/>
    <x v="2"/>
    <s v="Maurane Raffin"/>
    <s v="CARTER-CASH / 041 - LA VALENTINE"/>
    <s v="DEPASSEMENT DE COUT"/>
    <n v="3257"/>
    <n v="5388"/>
    <x v="2"/>
    <n v="3240"/>
    <n v="59"/>
    <n v="0.53700000000000003"/>
    <s v="CMD_X_00001712"/>
    <d v="2025-02-13T00:00:00"/>
    <n v="3"/>
    <s v="OK"/>
    <s v="Pauline"/>
    <m/>
  </r>
  <r>
    <x v="33"/>
    <m/>
    <x v="2"/>
    <s v="Jacques Brunet"/>
    <s v="DGAC AVIGNON"/>
    <s v="DEPASSEMENT DE COUT"/>
    <n v="1600"/>
    <n v="3581"/>
    <x v="27"/>
    <n v="2952"/>
    <n v="44"/>
    <n v="0.15725"/>
    <s v="CMD_X_00003598"/>
    <d v="2025-02-25T00:00:00"/>
    <n v="15"/>
    <s v="OK"/>
    <m/>
    <m/>
  </r>
  <r>
    <x v="33"/>
    <s v="Covage - Marseille"/>
    <x v="2"/>
    <s v="Guillaume Fora"/>
    <s v="CARTER-CASH / 075 - SAINT MITRE LE  (avec HNO)"/>
    <s v="DEPASSEMENT DE COUT"/>
    <n v="18675"/>
    <n v="34293"/>
    <x v="2"/>
    <n v="3240"/>
    <n v="381"/>
    <n v="7.7632500000000002"/>
    <s v="CMD_X_00001653"/>
    <d v="2025-02-13T00:00:00"/>
    <n v="3"/>
    <s v="OK"/>
    <s v="Pauline"/>
    <m/>
  </r>
  <r>
    <x v="33"/>
    <s v="Semafor"/>
    <x v="1"/>
    <m/>
    <s v="SLOGIA"/>
    <s v="DEPASSEMENT DE COUT"/>
    <n v="10600"/>
    <n v="19135"/>
    <x v="15"/>
    <n v="6120"/>
    <n v="117"/>
    <n v="3.2537500000000001"/>
    <s v="CMD_X_00002950"/>
    <d v="2025-02-13T00:00:00"/>
    <n v="3"/>
    <s v="OK"/>
    <s v="Pauline"/>
    <m/>
  </r>
  <r>
    <x v="34"/>
    <s v="Covage - Marseille"/>
    <x v="2"/>
    <s v="Marie Allenet"/>
    <s v="Opticien MARSEILLE ST LOUP Générale d\'Optique"/>
    <s v="DEPASSEMENT DE COUT"/>
    <n v="2450"/>
    <n v="4121"/>
    <x v="19"/>
    <n v="3600"/>
    <n v="41"/>
    <n v="0.13025"/>
    <s v="CMD_X_00003138"/>
    <d v="2025-02-13T00:00:00"/>
    <n v="2"/>
    <s v="OK"/>
    <s v="Pauline"/>
    <m/>
  </r>
  <r>
    <x v="34"/>
    <s v="Covage - Montpellier"/>
    <x v="14"/>
    <m/>
    <s v="CD 34"/>
    <s v="DEPASSEMENT DE COUT"/>
    <n v="6232"/>
    <n v="13487"/>
    <x v="13"/>
    <n v="5940"/>
    <n v="84"/>
    <n v="1.8867499999999999"/>
    <s v="CMD_X_00000134"/>
    <d v="2025-02-13T00:00:00"/>
    <n v="2"/>
    <s v="OK"/>
    <s v="Sarah"/>
    <m/>
  </r>
  <r>
    <x v="34"/>
    <s v="Covage - Nice"/>
    <x v="0"/>
    <s v="Axelle Thomas"/>
    <s v="Opticien NICE TRINITE Générale d'Optique"/>
    <s v="DEPASSEMENT DE COUT"/>
    <n v="10019"/>
    <n v="11831"/>
    <x v="19"/>
    <n v="3600"/>
    <n v="118"/>
    <n v="2.05775"/>
    <s v="CMD_X_00003720"/>
    <d v="2025-02-13T00:00:00"/>
    <n v="2"/>
    <s v="OK"/>
    <s v="Sarah"/>
    <m/>
  </r>
  <r>
    <x v="35"/>
    <s v="Covage - Cannes"/>
    <x v="0"/>
    <s v="Axelle Thomas"/>
    <s v="Opticien ANTIBES Générale d\'Optique_x0009__x0009_"/>
    <s v="DEPASSEMENT DE COUT"/>
    <n v="9902"/>
    <s v="11543"/>
    <x v="19"/>
    <n v="3600"/>
    <n v="115"/>
    <n v="1.9857499999999999"/>
    <s v="CMD_X_00003721"/>
    <d v="2025-02-14T00:00:00"/>
    <n v="2"/>
    <s v="OK"/>
    <s v="Pauline"/>
    <m/>
  </r>
  <r>
    <x v="36"/>
    <s v="Covage - Bordeaux"/>
    <x v="1"/>
    <m/>
    <s v="Coursier Bordeaux"/>
    <s v="DEPASSEMENT DE COUT"/>
    <n v="7000"/>
    <n v="8560"/>
    <x v="6"/>
    <n v="4446"/>
    <n v="69"/>
    <n v="1.0285"/>
    <s v="CMD_X_00002088"/>
    <d v="2025-02-17T00:00:00"/>
    <n v="4"/>
    <s v="OK"/>
    <s v="Pauline"/>
    <m/>
  </r>
  <r>
    <x v="37"/>
    <m/>
    <x v="1"/>
    <m/>
    <s v="Hydraulique Aquitaine"/>
    <s v="DEMANDE DE MA "/>
    <m/>
    <m/>
    <x v="28"/>
    <m/>
    <m/>
    <n v="0"/>
    <s v="OXO-817-24-0004"/>
    <d v="2025-02-20T00:00:00"/>
    <n v="6"/>
    <s v="OK"/>
    <s v="Pauline"/>
    <m/>
  </r>
  <r>
    <x v="37"/>
    <s v="Covage - Marseille"/>
    <x v="2"/>
    <s v="Guillaume Fora"/>
    <s v="GIE FIDEVI SERVICES-FS MEDITERRANNE"/>
    <s v="DEPASSEMENT DE COUT"/>
    <n v="3680"/>
    <n v="4321"/>
    <x v="2"/>
    <n v="3600"/>
    <n v="43"/>
    <n v="0.18024999999999999"/>
    <s v="CMD_X_00003590"/>
    <d v="2025-02-18T00:00:00"/>
    <n v="4"/>
    <s v="OK"/>
    <s v="Sarah"/>
    <m/>
  </r>
  <r>
    <x v="37"/>
    <s v="Sequantic"/>
    <x v="13"/>
    <m/>
    <s v="SOCIETE FRANCILIENNE DE BETON"/>
    <s v="DEPASSEMENT DE COUT"/>
    <n v="5500"/>
    <n v="7605"/>
    <x v="6"/>
    <n v="5580"/>
    <n v="50"/>
    <n v="0.50624999999999998"/>
    <s v="SEQ-806-25-0004"/>
    <d v="2025-02-21T00:00:00"/>
    <n v="7"/>
    <s v="OK"/>
    <s v="Sarah"/>
    <m/>
  </r>
  <r>
    <x v="38"/>
    <s v="Covage - Marseille"/>
    <x v="2"/>
    <s v="Philippe Valetta"/>
    <s v="ANDRETY"/>
    <s v="DEPASSEMENT DE COUT"/>
    <n v="8646"/>
    <n v="9257"/>
    <x v="13"/>
    <n v="3420"/>
    <n v="97"/>
    <n v="1.4592499999999999"/>
    <s v="CMD_X_00003648"/>
    <d v="2025-02-21T00:00:00"/>
    <n v="4"/>
    <s v="OK"/>
    <m/>
    <m/>
  </r>
  <r>
    <x v="39"/>
    <s v="Covage Infra"/>
    <x v="3"/>
    <s v="Jacques Brunet"/>
    <s v="ADOMA PRAHDA LORIENT"/>
    <s v="DEPASSEMENT DE COUT"/>
    <n v="4500"/>
    <n v="6560"/>
    <x v="5"/>
    <n v="4320"/>
    <n v="54"/>
    <n v="0.56000000000000005"/>
    <s v="CMD_X_00004050"/>
    <d v="2025-02-25T00:00:00"/>
    <n v="7"/>
    <s v="OK"/>
    <s v="Pauline"/>
    <m/>
  </r>
  <r>
    <x v="39"/>
    <s v="Covage - Marseille"/>
    <x v="2"/>
    <s v="Marie Allenet"/>
    <s v="Opticien Aubagne GrandOptical "/>
    <s v="DEPASSEMENT DE COUT"/>
    <n v="4358"/>
    <n v="6528"/>
    <x v="19"/>
    <n v="3600"/>
    <n v="65"/>
    <n v="0.73199999999999998"/>
    <s v="CMD_X_00003714"/>
    <d v="2025-02-21T00:00:00"/>
    <n v="3"/>
    <s v="OK"/>
    <m/>
    <m/>
  </r>
  <r>
    <x v="39"/>
    <s v="Covage - Rennes"/>
    <x v="3"/>
    <m/>
    <s v="COMPASS-CHU Rennes CCI"/>
    <s v="DEPASSEMENT DE COUT"/>
    <n v="5178"/>
    <n v="7238"/>
    <x v="13"/>
    <n v="3960"/>
    <n v="68"/>
    <n v="0.81950000000000001"/>
    <s v="REN-208-25-0001"/>
    <d v="2025-02-21T00:00:00"/>
    <n v="3"/>
    <s v="OK"/>
    <s v="Sarah"/>
    <m/>
  </r>
  <r>
    <x v="40"/>
    <s v="Covage Infra"/>
    <x v="0"/>
    <s v="Jean-Pierre Schwab"/>
    <s v="ORSAC-SITE-DE-MARBOZ"/>
    <s v="DEPASSEMENT DE COUT"/>
    <n v="8187.31"/>
    <n v="9572"/>
    <x v="13"/>
    <n v="7344"/>
    <n v="47"/>
    <n v="0.55700000000000005"/>
    <s v="CMD_X_00003686"/>
    <d v="2025-02-20T00:00:00"/>
    <n v="1"/>
    <s v="OK"/>
    <s v="Pauline"/>
    <m/>
  </r>
  <r>
    <x v="41"/>
    <s v="Covage Infra"/>
    <x v="2"/>
    <s v="Maurane Raffin"/>
    <s v="CREPS PACA AIX EN PROVENCE (avec HNO)"/>
    <s v="DEPASSEMENT DE COUT"/>
    <n v="23543"/>
    <n v="25674"/>
    <x v="13"/>
    <n v="4806"/>
    <n v="204"/>
    <n v="5.2169999999999996"/>
    <s v="CMD_X_00004079"/>
    <d v="2025-02-21T00:00:00"/>
    <n v="0"/>
    <s v="OK"/>
    <s v="Pauline"/>
    <m/>
  </r>
  <r>
    <x v="41"/>
    <s v="Covage - Marseille"/>
    <x v="2"/>
    <s v="Sebastien Daragon"/>
    <s v="FORMAPOSTE SUD EST"/>
    <s v="DEPASSEMENT DE COUT"/>
    <n v="8088"/>
    <n v="9909"/>
    <x v="20"/>
    <n v="5580"/>
    <n v="65"/>
    <n v="1.0822499999999999"/>
    <s v="MAR-945-25-0001"/>
    <d v="2025-02-21T00:00:00"/>
    <n v="0"/>
    <s v="OK"/>
    <s v="Pauline"/>
    <m/>
  </r>
  <r>
    <x v="42"/>
    <s v="Covage - Orléans"/>
    <x v="1"/>
    <m/>
    <s v="CARTER-CASH"/>
    <s v="DEPASSEMENT DE COUT"/>
    <n v="23008"/>
    <n v="24544"/>
    <x v="2"/>
    <n v="3240"/>
    <n v="272"/>
    <n v="5.3259999999999996"/>
    <s v="CMD_X_00001734"/>
    <d v="2025-02-27T00:00:00"/>
    <n v="1"/>
    <s v="OK"/>
    <s v="Sarah"/>
    <m/>
  </r>
  <r>
    <x v="42"/>
    <s v="Covage - Reims"/>
    <x v="7"/>
    <m/>
    <s v="Opticien REIMS CERNAY Générale d'Optique"/>
    <s v="DEPASSEMENT DE COUT"/>
    <n v="6070"/>
    <n v="7951"/>
    <x v="19"/>
    <n v="3960"/>
    <n v="72"/>
    <n v="0.99775000000000003"/>
    <s v="CMD_X_00003668"/>
    <d v="2025-02-27T00:00:00"/>
    <n v="1"/>
    <s v="OK"/>
    <s v="Sarah"/>
    <m/>
  </r>
  <r>
    <x v="42"/>
    <s v="Covage - Infra"/>
    <x v="2"/>
    <s v="Didier Rossello"/>
    <s v="MOBILINK - GARE ROUTIERE"/>
    <s v="DEPASSEMENT DE COUT"/>
    <s v="3062"/>
    <s v="4883"/>
    <x v="6"/>
    <s v="3960"/>
    <s v="45"/>
    <n v="0.23075000000000001"/>
    <s v="OXO-806-25-0002"/>
    <d v="2025-02-28T00:00:00"/>
    <n v="2"/>
    <s v="OK"/>
    <s v="Sarah"/>
    <m/>
  </r>
  <r>
    <x v="42"/>
    <m/>
    <x v="2"/>
    <s v="Maurane Raffin"/>
    <s v="DALKIA"/>
    <s v="DEPASSEMENT DE COUT"/>
    <n v="2623"/>
    <n v="4754"/>
    <x v="2"/>
    <n v="3960"/>
    <n v="43"/>
    <n v="0.19850000000000001"/>
    <s v="CMD_X_00003417"/>
    <d v="2025-03-04T00:00:00"/>
    <n v="6"/>
    <s v="OK"/>
    <s v="Sarah"/>
    <m/>
  </r>
  <r>
    <x v="42"/>
    <s v="Covage - Infra"/>
    <x v="6"/>
    <s v="Jean-Pierre Schwab"/>
    <s v="SYNDICAT GENERAL DES VIGNERONS"/>
    <s v="DEMANDE DE MA "/>
    <n v="2964"/>
    <n v="4609"/>
    <x v="13"/>
    <n v="5580"/>
    <n v="29"/>
    <m/>
    <s v="CMD_X_00002594"/>
    <d v="2025-03-04T00:00:00"/>
    <n v="6"/>
    <s v="OK"/>
    <s v="Sarah"/>
    <m/>
  </r>
  <r>
    <x v="43"/>
    <s v="Covage - Infra"/>
    <x v="6"/>
    <s v="Jean-Pierre Schwab"/>
    <s v="CAMO GROUPE (EX FIGECA)"/>
    <s v="DEPASSEMENT DE COUT"/>
    <n v="3725"/>
    <n v="5370"/>
    <x v="13"/>
    <n v="4446"/>
    <n v="43"/>
    <n v="0.23100000000000001"/>
    <s v="CMD_X_00002577"/>
    <d v="2025-03-04T00:00:00"/>
    <n v="5"/>
    <s v="OK"/>
    <s v="Sarah"/>
    <m/>
  </r>
  <r>
    <x v="44"/>
    <s v="Herault Telecom"/>
    <x v="14"/>
    <m/>
    <s v="LIDL"/>
    <s v="DEPASSEMENT DE COUT"/>
    <n v="16478"/>
    <n v="20206"/>
    <x v="15"/>
    <n v="5940"/>
    <n v="128"/>
    <n v="3.5665"/>
    <s v="HER-018-24-0019"/>
    <d v="2025-03-04T00:00:00"/>
    <n v="4"/>
    <s v="OK"/>
    <s v="Sarah"/>
    <m/>
  </r>
  <r>
    <x v="45"/>
    <s v="Covage - Reims"/>
    <x v="7"/>
    <s v="Hamid Hadri"/>
    <s v="GAYET SA"/>
    <s v="DEPASSEMENT DE COUT"/>
    <n v="7312"/>
    <n v="9348"/>
    <x v="28"/>
    <n v="8280"/>
    <n v="40"/>
    <n v="0.26700000000000002"/>
    <s v="CMD_X_00003887"/>
    <d v="2025-03-04T00:00:00"/>
    <n v="1"/>
    <s v="OK"/>
    <s v="Sarah"/>
    <m/>
  </r>
  <r>
    <x v="45"/>
    <s v="Covage - Infra"/>
    <x v="3"/>
    <m/>
    <s v="NETTO"/>
    <s v="DEPASSEMENT DE COUT"/>
    <s v="7298"/>
    <s v="9078"/>
    <x v="1"/>
    <s v="5940"/>
    <s v="56"/>
    <n v="0.78449999999999998"/>
    <s v="OXO-507-25-0003"/>
    <d v="2025-03-04T00:00:00"/>
    <n v="1"/>
    <s v="OK"/>
    <s v="Sarah"/>
    <m/>
  </r>
  <r>
    <x v="45"/>
    <s v="Covage - Perpignan"/>
    <x v="15"/>
    <m/>
    <s v="RIEP"/>
    <s v="DEPASSEMENT DE COUT"/>
    <n v="4803"/>
    <n v="6675"/>
    <x v="13"/>
    <n v="3960"/>
    <n v="63"/>
    <n v="0.67874999999999996"/>
    <s v="PER-004-25-0002"/>
    <d v="2025-03-04T00:00:00"/>
    <n v="1"/>
    <s v="OK"/>
    <s v="Sarah"/>
    <m/>
  </r>
  <r>
    <x v="45"/>
    <s v="Covage - Infra"/>
    <x v="2"/>
    <s v="Maurane Raffin"/>
    <s v="LIDL"/>
    <s v="DEPASSEMENT DE COUT"/>
    <n v="17554"/>
    <n v="19226"/>
    <x v="15"/>
    <n v="8581"/>
    <n v="128"/>
    <n v="2.2432500000000002"/>
    <s v="CMD_X_00003884"/>
    <d v="2025-03-04T00:00:00"/>
    <n v="1"/>
    <s v="OK"/>
    <s v="Pauline"/>
    <m/>
  </r>
  <r>
    <x v="46"/>
    <s v="Sequantic"/>
    <x v="4"/>
    <s v="Axelle Thomas"/>
    <s v="NATO"/>
    <s v="DEPASSEMENT DE COUT"/>
    <n v="7070"/>
    <n v="8960"/>
    <x v="23"/>
    <n v="8280"/>
    <n v="39"/>
    <n v="0.17"/>
    <s v="CMD_X_00003891"/>
    <d v="2025-03-10T00:00:00"/>
    <n v="5"/>
    <s v="OK"/>
    <s v="Sarah"/>
    <m/>
  </r>
  <r>
    <x v="47"/>
    <s v="Covage - Infra"/>
    <x v="1"/>
    <m/>
    <s v="D.M.C.V Lons"/>
    <s v="DEPASSEMENT DE COUT"/>
    <n v="13250"/>
    <n v="15136"/>
    <x v="13"/>
    <n v="5220"/>
    <n v="102"/>
    <n v="2.4790000000000001"/>
    <s v="OXO-004-24-0017"/>
    <d v="2025-03-14T00:00:00"/>
    <n v="8"/>
    <s v="OK"/>
    <s v="Pauline"/>
    <m/>
  </r>
  <r>
    <x v="48"/>
    <s v="Covage - Infra"/>
    <x v="14"/>
    <m/>
    <s v="EURO-INFORMATION EUROPEENNE DE TRAITEMENT DE L'INF"/>
    <s v="DEPASSEMENT DE COUT"/>
    <s v="6345"/>
    <s v="16983"/>
    <x v="15"/>
    <s v="5580"/>
    <s v="114"/>
    <n v="2.8507500000000001"/>
    <s v="CMD_X_00000888"/>
    <d v="2025-03-18T00:00:00"/>
    <n v="8"/>
    <s v="OK"/>
    <s v="Pauline"/>
    <m/>
  </r>
  <r>
    <x v="48"/>
    <s v="Covage - Infra"/>
    <x v="7"/>
    <m/>
    <s v="PEUGEOT BAYI FLERS"/>
    <s v="DEPASSEMENT DE COUT"/>
    <n v="9328"/>
    <n v="11474"/>
    <x v="13"/>
    <n v="6480"/>
    <n v="65"/>
    <n v="1.2484999999999999"/>
    <s v="CZS-004-25-0001"/>
    <d v="2025-03-18T00:00:00"/>
    <n v="8"/>
    <s v="OK"/>
    <s v="Pauline"/>
    <m/>
  </r>
  <r>
    <x v="49"/>
    <s v="Covage - Infra"/>
    <x v="1"/>
    <m/>
    <s v="IZI CONFORT"/>
    <m/>
    <m/>
    <n v="15465"/>
    <x v="13"/>
    <n v="3780"/>
    <m/>
    <n v="2.9212500000000001"/>
    <s v="CMD_X_00004268"/>
    <d v="2025-03-18T00:00:00"/>
    <n v="7"/>
    <s v="OK"/>
    <s v="Pauline"/>
    <m/>
  </r>
  <r>
    <x v="50"/>
    <m/>
    <x v="7"/>
    <s v="Jean-Pierre Schwab"/>
    <s v="TECHNIQUE DIESEL"/>
    <s v="DEPASSEMENT DE COUT"/>
    <n v="8639"/>
    <n v="10540"/>
    <x v="13"/>
    <n v="5580"/>
    <n v="70"/>
    <n v="1.24"/>
    <s v="OXO-004-25-0010"/>
    <d v="2025-03-19T00:00:00"/>
    <n v="7"/>
    <s v="OK"/>
    <s v="Pauline"/>
    <m/>
  </r>
  <r>
    <x v="50"/>
    <s v="Covage - Infra"/>
    <x v="12"/>
    <s v="Jean-Pierre Schwab"/>
    <s v="JAZZ A VIENNE"/>
    <s v="DEPASSEMENT DE COUT"/>
    <n v="9858"/>
    <n v="21837"/>
    <x v="13"/>
    <n v="7812"/>
    <n v="100"/>
    <n v="3.5062500000000001"/>
    <s v="CMD_X_00003516"/>
    <d v="2025-03-19T00:00:00"/>
    <n v="7"/>
    <s v="OK"/>
    <s v="Pauline"/>
    <m/>
  </r>
  <r>
    <x v="51"/>
    <s v="Covage - Marseille"/>
    <x v="2"/>
    <s v="Axelle Thomas"/>
    <s v="ROLLS ROYCE PLC-BTGSUK - Istres"/>
    <s v="DEPASSEMENT DE COUT"/>
    <n v="13235"/>
    <n v="15494"/>
    <x v="23"/>
    <n v="5820"/>
    <n v="102"/>
    <n v="2.4184999999999999"/>
    <s v="MAR-184-24-0003"/>
    <d v="2025-03-19T00:00:00"/>
    <n v="2"/>
    <s v="OK"/>
    <s v="Pauline"/>
    <m/>
  </r>
  <r>
    <x v="51"/>
    <s v="Sémafor"/>
    <x v="9"/>
    <s v="Guillaume Fora"/>
    <s v="SIREDOM/ECO CENTRE SP PERRAY"/>
    <s v="DEPASSEMENT DE COUT"/>
    <n v="5000"/>
    <n v="10687"/>
    <x v="2"/>
    <n v="3420"/>
    <n v="1123"/>
    <n v="1.8167500000000001"/>
    <s v="CMD_X_00003781"/>
    <d v="2025-03-28T00:00:00"/>
    <n v="11"/>
    <s v="OK"/>
    <s v="Sarah"/>
    <m/>
  </r>
  <r>
    <x v="51"/>
    <m/>
    <x v="7"/>
    <s v="Jean-Pierre Schwab"/>
    <s v="Fidorg Saint-Aubin-sur-Scie"/>
    <s v="DEPASSEMENT DE COUT"/>
    <n v="18181"/>
    <n v="20812"/>
    <x v="13"/>
    <n v="10140"/>
    <n v="80"/>
    <n v="2.6680000000000001"/>
    <s v="CMD_X_00004651"/>
    <d v="2025-03-20T00:00:00"/>
    <n v="3"/>
    <s v="OK"/>
    <s v="Pauline"/>
    <m/>
  </r>
  <r>
    <x v="52"/>
    <s v="Covage - Infra"/>
    <x v="3"/>
    <m/>
    <s v="GROUPE IDEC"/>
    <s v="DEPASSEMENT DE COUT"/>
    <n v="8971"/>
    <n v="10751"/>
    <x v="13"/>
    <n v="9360"/>
    <n v="41"/>
    <n v="0.34775"/>
    <s v="OXO-004-25-0011"/>
    <d v="2025-03-20T00:00:00"/>
    <n v="2"/>
    <s v="OK"/>
    <s v="Pauline"/>
    <m/>
  </r>
  <r>
    <x v="52"/>
    <s v="Covage - Toulouse"/>
    <x v="16"/>
    <m/>
    <s v="DEPASSEMENT DE COUT"/>
    <s v="DEPASSEMENT DE COUT"/>
    <n v="17460"/>
    <n v="19705"/>
    <x v="15"/>
    <n v="5580"/>
    <m/>
    <n v="3.53125"/>
    <s v="CMD_X_00003780"/>
    <d v="2025-03-26T00:00:00"/>
    <n v="8"/>
    <s v="OK"/>
    <s v="Sarah"/>
    <m/>
  </r>
  <r>
    <x v="53"/>
    <s v="Covage- Cannes"/>
    <x v="0"/>
    <s v="Jean-Pierre Schwab"/>
    <s v="ANSES"/>
    <s v="DEPASSEMENT DE COUT"/>
    <n v="11021"/>
    <n v="12406"/>
    <x v="13"/>
    <m/>
    <n v="55"/>
    <n v="3.1015000000000001"/>
    <s v="NCA-004-25-0002"/>
    <d v="2025-03-26T00:00:00"/>
    <n v="7"/>
    <s v="OK"/>
    <s v="Sarah"/>
    <m/>
  </r>
  <r>
    <x v="53"/>
    <s v="Covage - Reims"/>
    <x v="7"/>
    <s v="Grégory Thévenot"/>
    <s v="BTP-CFA-GRAND-EST"/>
    <s v="DEMANDE DE MA "/>
    <n v="1800"/>
    <n v="4116"/>
    <x v="13"/>
    <m/>
    <m/>
    <n v="1.0289999999999999"/>
    <s v="CMD_X_00002575"/>
    <m/>
    <m/>
    <s v="carte + mail"/>
    <m/>
    <m/>
  </r>
  <r>
    <x v="53"/>
    <s v="Covage - Reims"/>
    <x v="7"/>
    <s v="Grégory Thévenot"/>
    <s v="SPHERE-DISTRIBUTION"/>
    <s v="DEMANDE DE MA "/>
    <n v="1935"/>
    <n v="3971"/>
    <x v="13"/>
    <m/>
    <m/>
    <n v="0.99275000000000002"/>
    <s v="CMD-X-00002568"/>
    <d v="2025-03-26T00:00:00"/>
    <n v="7"/>
    <s v="OK"/>
    <s v="Sarah"/>
    <m/>
  </r>
  <r>
    <x v="53"/>
    <s v="Covage - Strasbourg"/>
    <x v="6"/>
    <s v="Joël Tutala"/>
    <s v="LE BAECKEOFFE D ALSACE"/>
    <s v="DEPASSEMENT DE COUT"/>
    <n v="3170"/>
    <n v="4815"/>
    <x v="29"/>
    <n v="3480"/>
    <n v="53"/>
    <n v="0.33374999999999999"/>
    <s v="STR-454-25-0001"/>
    <d v="2025-03-26T00:00:00"/>
    <n v="7"/>
    <s v="OK"/>
    <s v="Sarah"/>
    <m/>
  </r>
  <r>
    <x v="53"/>
    <m/>
    <x v="7"/>
    <s v="Elise Lebeau"/>
    <s v="Prolum Champagne Ardenne "/>
    <s v="DEPASSEMENT DE COUT"/>
    <n v="12539"/>
    <n v="15345"/>
    <x v="6"/>
    <n v="4446"/>
    <n v="124"/>
    <n v="2.7247499999999998"/>
    <s v="CMD_X_00004743"/>
    <d v="2025-03-26T00:00:00"/>
    <n v="7"/>
    <s v="OK"/>
    <s v="Sarah"/>
    <m/>
  </r>
  <r>
    <x v="54"/>
    <s v="Covage Infra"/>
    <x v="3"/>
    <m/>
    <s v="Conforama"/>
    <s v="DEPASSEMENT DE COUT"/>
    <n v="3050"/>
    <n v="5425"/>
    <x v="13"/>
    <n v="4446"/>
    <n v="44"/>
    <n v="0.24475"/>
    <s v="CMD_X_00003320"/>
    <m/>
    <m/>
    <s v="carte + mail"/>
    <m/>
    <m/>
  </r>
  <r>
    <x v="54"/>
    <s v="covage - Grenoble"/>
    <x v="12"/>
    <s v="Axelle Thomas"/>
    <s v="Sécurisation MEDTRONIC"/>
    <s v="DEPASSEMENT DE COUT"/>
    <n v="3531"/>
    <n v="23132"/>
    <x v="26"/>
    <n v="13800"/>
    <n v="62"/>
    <n v="2.3330000000000002"/>
    <s v="CMD_X_00003122"/>
    <m/>
    <m/>
    <s v="carte + mail"/>
    <m/>
    <m/>
  </r>
  <r>
    <x v="55"/>
    <s v="Covage - Marseille"/>
    <x v="2"/>
    <s v="Maurane Raffin"/>
    <s v="ARNAL"/>
    <s v="DEPASSEMENT DE COUT"/>
    <n v="7769.01"/>
    <n v="9440.01"/>
    <x v="15"/>
    <n v="5580"/>
    <n v="62"/>
    <n v="0.9650025000000001"/>
    <s v="MAR-018-25-0001"/>
    <d v="2025-03-28T00:00:00"/>
    <m/>
    <s v="OK"/>
    <s v="Pauline"/>
    <m/>
  </r>
  <r>
    <x v="55"/>
    <m/>
    <x v="3"/>
    <m/>
    <s v="LAGARRIGUE - PERRON TORTAY CAUDAN"/>
    <s v="DEMANDE DE MA "/>
    <m/>
    <m/>
    <x v="13"/>
    <m/>
    <m/>
    <n v="0"/>
    <s v="CMD_X_00003286"/>
    <m/>
    <m/>
    <s v="carte + mail pour le 6 mais pas pour le 7"/>
    <m/>
    <m/>
  </r>
  <r>
    <x v="56"/>
    <s v="Covage - Marseille"/>
    <x v="2"/>
    <s v="Didier Rossello"/>
    <s v="IMAGERIE MEDICALE PROVENCE REDON"/>
    <s v="DEPASSEMENT DE COUT"/>
    <n v="24000"/>
    <n v="26646.6"/>
    <x v="6"/>
    <n v="4446"/>
    <n v="215"/>
    <n v="5.5501499999999995"/>
    <s v="CMD_X_00002970"/>
    <d v="2025-03-26T00:00:00"/>
    <n v="2"/>
    <s v="OK"/>
    <s v="Sarah"/>
    <m/>
  </r>
  <r>
    <x v="57"/>
    <m/>
    <x v="8"/>
    <m/>
    <s v="Commande Lavoisier - extension"/>
    <s v="DEMANDE DE MA "/>
    <n v="4660"/>
    <m/>
    <x v="13"/>
    <n v="1111"/>
    <m/>
    <n v="-0.27775"/>
    <s v="CMD_X_00003193"/>
    <m/>
    <m/>
    <s v="2e FME à faire"/>
    <m/>
    <m/>
  </r>
  <r>
    <x v="57"/>
    <m/>
    <x v="2"/>
    <s v="Maurane Raffin"/>
    <s v="MUTUELLE GÉNÉRALE DES CHEMINOTS - MARSEILLE"/>
    <s v="DEPASSEMENT DE COUT"/>
    <n v="5611"/>
    <n v="7433"/>
    <x v="7"/>
    <n v="4740"/>
    <n v="59"/>
    <n v="0.67325000000000002"/>
    <s v="MAR-208-25-0001"/>
    <m/>
    <m/>
    <s v="2e FME à faire"/>
    <m/>
    <m/>
  </r>
  <r>
    <x v="57"/>
    <s v="Covage - Valence"/>
    <x v="16"/>
    <m/>
    <s v="DIACONAT - ESSIP"/>
    <s v="DEPASSEMENT DE COUT"/>
    <n v="2000"/>
    <n v="11000"/>
    <x v="30"/>
    <n v="4500"/>
    <n v="92"/>
    <n v="1.625"/>
    <s v="VLC-134-25-0001"/>
    <m/>
    <m/>
    <s v="shp"/>
    <m/>
    <m/>
  </r>
  <r>
    <x v="58"/>
    <m/>
    <x v="10"/>
    <m/>
    <s v="OLINA GROUP SERVICES"/>
    <s v="DEPASSEMENT DE COUT"/>
    <n v="31860"/>
    <n v="34361"/>
    <x v="13"/>
    <n v="1800"/>
    <n v="36"/>
    <n v="8.14025"/>
    <s v="OXO-004-25-0012"/>
    <m/>
    <m/>
    <s v="shp"/>
    <m/>
    <m/>
  </r>
  <r>
    <x v="59"/>
    <s v="Sequantic"/>
    <x v="4"/>
    <m/>
    <s v="Ehpad Emilie de Rodat"/>
    <s v="DEMANDE DE MA "/>
    <m/>
    <m/>
    <x v="18"/>
    <m/>
    <m/>
    <n v="0"/>
    <s v="SEQ-806-25-0010"/>
    <m/>
    <m/>
    <s v="shp attention 1 km"/>
    <m/>
    <m/>
  </r>
  <r>
    <x v="59"/>
    <s v="Sequantic"/>
    <x v="4"/>
    <m/>
    <s v="NATO COMMUNICATIONS AND INFORMATION AGENCY"/>
    <s v="DEMANDE DE MA "/>
    <m/>
    <m/>
    <x v="18"/>
    <m/>
    <m/>
    <n v="0"/>
    <s v="CMD_X_00004616"/>
    <m/>
    <m/>
    <s v="shp attention 1 km"/>
    <m/>
    <m/>
  </r>
  <r>
    <x v="59"/>
    <m/>
    <x v="3"/>
    <m/>
    <s v="EDEIS - LE CARRE ST MALO"/>
    <s v="DEPASSEMENT DE COUT"/>
    <n v="6285"/>
    <n v="4505"/>
    <x v="28"/>
    <n v="9360"/>
    <n v="24"/>
    <n v="-1.2137500000000001"/>
    <s v="OXO-817-25-0001"/>
    <m/>
    <m/>
    <m/>
    <m/>
    <m/>
  </r>
  <r>
    <x v="59"/>
    <m/>
    <x v="3"/>
    <m/>
    <s v="BRINKS Saint-Grégoire"/>
    <s v="DEPASSEMENT DE COUT"/>
    <n v="19730"/>
    <n v="17950"/>
    <x v="28"/>
    <n v="5400"/>
    <n v="131"/>
    <n v="3.1375000000000002"/>
    <s v="CMD_X_00004895"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s v="Covage Infra"/>
    <s v="Eric Verdon"/>
    <m/>
    <s v="Cabinet MVA GID NETCOM GROUP NEXERA"/>
    <m/>
    <m/>
    <m/>
    <s v="NEXERA"/>
    <m/>
    <m/>
    <m/>
    <s v="OXO-646-24-0003"/>
    <d v="2024-12-18T00:00:00"/>
    <n v="12"/>
    <s v="OK"/>
    <s v="Audrey"/>
    <m/>
    <m/>
  </r>
  <r>
    <x v="1"/>
    <s v="Covage - Nancy"/>
    <s v="Eric Verdon"/>
    <m/>
    <s v="OGEC"/>
    <m/>
    <m/>
    <m/>
    <s v="SEWAN"/>
    <m/>
    <m/>
    <m/>
    <s v="GNY-507-24-0009"/>
    <d v="2024-12-17T00:00:00"/>
    <n v="14"/>
    <s v="OK"/>
    <s v="Audrey"/>
    <m/>
    <m/>
  </r>
  <r>
    <x v="2"/>
    <s v="Covage - Nice"/>
    <s v="Eric Verdon"/>
    <m/>
    <s v="EUROVIA PACA NICE"/>
    <m/>
    <m/>
    <m/>
    <s v="LINKT"/>
    <m/>
    <m/>
    <m/>
    <s v="CMD_X_00001450"/>
    <d v="2024-12-06T00:00:00"/>
    <n v="11"/>
    <s v="OK"/>
    <s v="Julien"/>
    <m/>
    <m/>
  </r>
  <r>
    <x v="1"/>
    <s v="Covage - Sens"/>
    <s v="Elise Billemont"/>
    <m/>
    <s v="PEP SENS"/>
    <m/>
    <m/>
    <m/>
    <s v="NETALIS"/>
    <m/>
    <m/>
    <m/>
    <s v="CMD_X_00001446"/>
    <d v="2024-12-18T00:00:00"/>
    <n v="15"/>
    <s v="OK"/>
    <s v="Audrey"/>
    <m/>
    <m/>
  </r>
  <r>
    <x v="3"/>
    <s v="Covage - Marseille"/>
    <s v="Damien Duval"/>
    <m/>
    <s v="CELESTE EX PW FLUXEL - LAVERA SIEGE SOCIAL"/>
    <m/>
    <m/>
    <m/>
    <s v="CELESTE"/>
    <m/>
    <m/>
    <m/>
    <s v="CMD_X_00000060"/>
    <d v="2024-12-24T00:00:00"/>
    <n v="19"/>
    <s v="OK"/>
    <s v="Pauline"/>
    <m/>
    <m/>
  </r>
  <r>
    <x v="3"/>
    <s v="Covage - Rennes"/>
    <s v="Florent Aubert"/>
    <m/>
    <s v="ADOMA RENNES JOLY"/>
    <m/>
    <m/>
    <m/>
    <s v="HUB ONE"/>
    <m/>
    <m/>
    <m/>
    <s v="REN-282-24-0001"/>
    <d v="2024-12-20T00:00:00"/>
    <n v="15"/>
    <s v="OK"/>
    <s v="Audrey"/>
    <m/>
    <m/>
  </r>
  <r>
    <x v="3"/>
    <s v="Covage - Rennes"/>
    <s v="Florent Aubert"/>
    <m/>
    <s v="DALKIA - 35000002SIDLS Rennes"/>
    <m/>
    <m/>
    <m/>
    <s v="LINKT"/>
    <m/>
    <m/>
    <m/>
    <s v="CMD_X_00000716"/>
    <d v="2024-12-20T00:00:00"/>
    <n v="15"/>
    <s v="OK"/>
    <s v="Audrey"/>
    <m/>
    <m/>
  </r>
  <r>
    <x v="4"/>
    <s v="Covage - Cannes"/>
    <s v="Eric Verdon"/>
    <m/>
    <s v="UNYC AZUREA PRINT ET SOLUTIONS - CLIENT NCA-806-24-0002 FTTO Dep06"/>
    <m/>
    <m/>
    <m/>
    <s v="UNYC"/>
    <m/>
    <m/>
    <m/>
    <s v="NCA-806-24-0002"/>
    <d v="2024-12-17T00:00:00"/>
    <n v="6"/>
    <s v="OK"/>
    <s v="Audrey"/>
    <m/>
    <m/>
  </r>
  <r>
    <x v="1"/>
    <s v="Sequantic"/>
    <s v="David Kuchkerian"/>
    <m/>
    <s v="BME France IVRY SUR SEINE"/>
    <m/>
    <m/>
    <m/>
    <s v="ADISTA AGENCE WAYCOM INTERNATIONAL"/>
    <m/>
    <m/>
    <m/>
    <s v="SEQ-025-23-0027"/>
    <d v="2024-12-27T00:00:00"/>
    <n v="24"/>
    <s v="OK"/>
    <s v="Pauline"/>
    <m/>
    <m/>
  </r>
  <r>
    <x v="5"/>
    <s v="Yconik"/>
    <s v="Jefferson Mendy"/>
    <m/>
    <s v=" BASSIGNY POIDS LOURDS / 12-12"/>
    <m/>
    <m/>
    <m/>
    <s v="FLEX NETWORK"/>
    <m/>
    <n v="164.35624999999999"/>
    <m/>
    <s v="YCO-365-24-0002"/>
    <d v="2025-01-14T00:00:00"/>
    <n v="33"/>
    <s v="OK"/>
    <s v="Pauline"/>
    <m/>
    <m/>
  </r>
  <r>
    <x v="5"/>
    <s v="Covage Infra"/>
    <s v="Houari Tahar"/>
    <m/>
    <s v="GRAND E-NOV"/>
    <m/>
    <m/>
    <m/>
    <s v="LINKT"/>
    <m/>
    <m/>
    <m/>
    <s v="OXO-234-24-0054"/>
    <d v="2024-12-19T00:00:00"/>
    <n v="7"/>
    <s v="OK"/>
    <s v="Audrey"/>
    <m/>
    <m/>
  </r>
  <r>
    <x v="6"/>
    <s v="Covage - Strasbourg"/>
    <s v="Houari Tahar"/>
    <m/>
    <s v="AKIOLIS_GROUP"/>
    <m/>
    <m/>
    <m/>
    <s v="LINKT"/>
    <m/>
    <m/>
    <m/>
    <s v="STR-234-24-0048"/>
    <d v="2024-12-19T00:00:00"/>
    <n v="6"/>
    <s v="OK"/>
    <s v="Audrey"/>
    <m/>
    <m/>
  </r>
  <r>
    <x v="7"/>
    <s v="Covage - Marseille"/>
    <s v="Damien Duval"/>
    <m/>
    <s v=" LYCEE JEAN MOULIN"/>
    <m/>
    <m/>
    <m/>
    <s v="CELESTE"/>
    <m/>
    <m/>
    <m/>
    <s v="CMD_X_00001781"/>
    <d v="2024-12-13T00:00:00"/>
    <n v="23"/>
    <s v="OK"/>
    <s v="Julien"/>
    <m/>
    <m/>
  </r>
  <r>
    <x v="7"/>
    <s v="Covage - Marseille"/>
    <s v="Damien Duval"/>
    <m/>
    <s v=" LYCEE CHARLES MONGRAND"/>
    <m/>
    <m/>
    <m/>
    <s v="CELESTE"/>
    <m/>
    <m/>
    <m/>
    <s v="CMD_X_00001777"/>
    <d v="2024-12-13T00:00:00"/>
    <n v="23"/>
    <s v="OK"/>
    <s v="Julien"/>
    <m/>
    <m/>
  </r>
  <r>
    <x v="8"/>
    <s v="Covage - Reims"/>
    <s v="Nicolas Leclercq"/>
    <m/>
    <s v="LABORATOIRES BIO"/>
    <m/>
    <m/>
    <m/>
    <s v="SEWAN"/>
    <m/>
    <m/>
    <m/>
    <s v="REI-507-24-0001"/>
    <d v="2024-12-30T00:00:00"/>
    <n v="14"/>
    <s v="OK"/>
    <s v="Pauline"/>
    <m/>
    <m/>
  </r>
  <r>
    <x v="9"/>
    <s v="Covage - Rennes"/>
    <s v="Florent Aubert"/>
    <m/>
    <s v="OPCO SANTE-BRETAGNE"/>
    <s v="DEPASSEMENT DE COUT"/>
    <n v="5300"/>
    <n v="7190"/>
    <s v="LINKT"/>
    <n v="5580"/>
    <n v="47.103448275862071"/>
    <n v="0.40250000000000002"/>
    <s v="REN-234-24-0010"/>
    <d v="2025-01-09T00:00:00"/>
    <n v="16"/>
    <s v="OK"/>
    <s v="Pauline"/>
    <m/>
    <m/>
  </r>
  <r>
    <x v="10"/>
    <m/>
    <s v="Rudy Danger"/>
    <m/>
    <m/>
    <m/>
    <m/>
    <m/>
    <s v="COMLINK"/>
    <m/>
    <m/>
    <n v="0"/>
    <s v="CMD_X_00002768"/>
    <d v="2025-01-09T00:00:00"/>
    <n v="22"/>
    <s v="OK"/>
    <s v="Pauline"/>
    <m/>
    <m/>
  </r>
  <r>
    <x v="11"/>
    <s v="Covage - Nice"/>
    <s v="Eric Verdon"/>
    <m/>
    <s v=" UNYC LAND ACT"/>
    <s v="DEPASSEMENT DE COUT"/>
    <n v="9625"/>
    <n v="24900"/>
    <s v="UNYC"/>
    <n v="5580"/>
    <n v="169"/>
    <n v="4.83"/>
    <s v="CNI-806-24-0003"/>
    <d v="2024-12-30T00:00:00"/>
    <n v="7"/>
    <s v="OK"/>
    <s v="Pauline"/>
    <m/>
    <m/>
  </r>
  <r>
    <x v="12"/>
    <s v="Covage - Marseille "/>
    <s v="Damien Duval"/>
    <m/>
    <s v="Centre E. Leclerc Drive Sodistres FR045045"/>
    <s v="DEPASSEMENT DE COUT"/>
    <n v="10146.469999999999"/>
    <n v="11967.38"/>
    <s v="INFOMIL"/>
    <n v="4500"/>
    <n v="100.93373913043477"/>
    <n v="1.8668449999999999"/>
    <s v="CMD_X_00002261"/>
    <d v="2025-01-07T00:00:00"/>
    <n v="18"/>
    <s v="OK"/>
    <s v="Pauline"/>
    <m/>
    <m/>
  </r>
  <r>
    <x v="13"/>
    <m/>
    <s v="Nicolas Leclercq"/>
    <m/>
    <s v="ASSOCIATION CENTRE DENTAIRE FECAMP"/>
    <s v="DEPASSEMENT DE COUT"/>
    <n v="3320"/>
    <n v="4754"/>
    <s v="VOIP"/>
    <n v="2880"/>
    <n v="59.424999999999997"/>
    <n v="0.46850000000000003"/>
    <s v="CMD_X_00002947"/>
    <d v="2025-01-15T00:00:00"/>
    <n v="20"/>
    <s v="OK"/>
    <s v="Sarah"/>
    <m/>
    <m/>
  </r>
  <r>
    <x v="13"/>
    <m/>
    <s v="Elise Billemont"/>
    <m/>
    <s v="AKIOLIS GROUP"/>
    <s v="DEPASSEMENT DE COUT"/>
    <n v="12625"/>
    <n v="14575"/>
    <s v="LINKT"/>
    <n v="3240"/>
    <n v="177.6875"/>
    <n v="2.8337500000000002"/>
    <s v="CMD_X_00002777"/>
    <d v="2025-01-10T00:00:00"/>
    <n v="15"/>
    <s v="OK"/>
    <s v="Pauline"/>
    <m/>
    <m/>
  </r>
  <r>
    <x v="13"/>
    <m/>
    <s v="Elise Billemont"/>
    <m/>
    <s v="SOC DU GOLF DE BOUTIGNY-SGB"/>
    <s v="DEPASSEMENT DE COUT"/>
    <n v="39768.199999999997"/>
    <n v="41573.199999999997"/>
    <s v="VOIP"/>
    <n v="5760"/>
    <n v="259.83249999999998"/>
    <n v="8.9532999999999987"/>
    <s v="CMD_X_00002519"/>
    <d v="2025-01-14T00:00:00"/>
    <n v="19"/>
    <s v="OK"/>
    <s v="Pauline"/>
    <m/>
    <m/>
  </r>
  <r>
    <x v="14"/>
    <s v="Covage Infra"/>
    <s v="Jérôme Del Din"/>
    <m/>
    <s v="GEODIS AUTOMOTIVE EST GLA"/>
    <s v="DEPASSEMENT DE COUT"/>
    <n v="9891"/>
    <n v="13455"/>
    <s v="KOESION NETWORKS"/>
    <n v="2952"/>
    <n v="181.88361111111112"/>
    <n v="2.62575"/>
    <s v="OXO-134-24-0002"/>
    <d v="2025-01-15T00:00:00"/>
    <n v="16"/>
    <s v="OK"/>
    <s v="Sarah"/>
    <m/>
    <m/>
  </r>
  <r>
    <x v="12"/>
    <s v="Covage - Chambéry"/>
    <s v="Eric Verdon"/>
    <m/>
    <s v="CENTRE HOSPITALIER SPECIALISE DE LA SAVOIE (AIX LES BAINS)"/>
    <s v="DEPASSEMENT DE COUT"/>
    <n v="7850"/>
    <n v="9716"/>
    <s v="ADISTA"/>
    <n v="5400"/>
    <n v="66"/>
    <n v="1.079"/>
    <s v="CHB-004-24-0004"/>
    <d v="2024-12-31T00:00:00"/>
    <n v="11"/>
    <s v="OK"/>
    <s v="Pauline"/>
    <m/>
    <m/>
  </r>
  <r>
    <x v="14"/>
    <m/>
    <s v="Elise Billemont"/>
    <m/>
    <s v="FRAGRANCES PRODUCTION URY"/>
    <s v="DEPASSEMENT DE COUT"/>
    <n v="15635"/>
    <n v="21493.87"/>
    <s v="COLT"/>
    <n v="16080"/>
    <n v="55.335250000000002"/>
    <n v="1.3534674999999998"/>
    <s v="CMD_X_00002676"/>
    <d v="2025-01-17T00:00:00"/>
    <n v="18"/>
    <s v="OK"/>
    <s v="Pauline"/>
    <m/>
    <m/>
  </r>
  <r>
    <x v="12"/>
    <s v="Covage - Marseille "/>
    <s v="Damien Duval"/>
    <m/>
    <s v="AFPA - 21 MARSEILLE POINTE ROUGE FR041777"/>
    <s v="DEPASSEMENT DE COUT"/>
    <m/>
    <n v="32256.75"/>
    <s v="LINKT"/>
    <n v="7200"/>
    <n v="161.28375"/>
    <n v="6.2641875000000002"/>
    <s v="MAR-234-24-0075"/>
    <d v="2025-01-07T00:00:00"/>
    <n v="18"/>
    <s v="OK"/>
    <s v="Pauline"/>
    <m/>
    <m/>
  </r>
  <r>
    <x v="15"/>
    <s v="Covage - Marseille "/>
    <s v="Damien Duval"/>
    <m/>
    <s v="HOLDING TOURING AUTO-NEW TOURING MARSEILLE"/>
    <s v="DEPASSEMENT DE COUT"/>
    <n v="5089.12"/>
    <n v="10726.97"/>
    <s v="LINKT"/>
    <n v="5580"/>
    <n v="71.496344829999998"/>
    <n v="1.2867424999999999"/>
    <s v="MAR-234-24-0088"/>
    <d v="2025-01-20T00:00:00"/>
    <n v="17"/>
    <s v="OK"/>
    <s v="Sarah"/>
    <m/>
    <m/>
  </r>
  <r>
    <x v="16"/>
    <s v="Covage - Rennes"/>
    <s v="Florent Aubert"/>
    <m/>
    <s v="DALKIA"/>
    <s v="DEPASSEMENT DE COUT"/>
    <n v="11564"/>
    <n v="13419"/>
    <s v="LINKT"/>
    <n v="3960"/>
    <n v="130"/>
    <n v="2.3647499999999999"/>
    <s v="REN-234-24-0011"/>
    <d v="2025-01-14T00:00:00"/>
    <n v="8"/>
    <s v="OK"/>
    <s v="Pauline"/>
    <m/>
    <m/>
  </r>
  <r>
    <x v="16"/>
    <m/>
    <s v="Florent Aubert"/>
    <m/>
    <s v="HUCHET SAS"/>
    <s v="DEPASSEMENT DE COUT"/>
    <n v="21924"/>
    <n v="23984"/>
    <s v="BOUYGUES TELECOM"/>
    <n v="6120"/>
    <n v="147"/>
    <n v="4.4660000000000002"/>
    <s v="CMD_X_00003360"/>
    <d v="2025-01-21T00:00:00"/>
    <n v="15"/>
    <s v="OK"/>
    <s v="Pauline"/>
    <m/>
    <m/>
  </r>
  <r>
    <x v="17"/>
    <m/>
    <s v="Laurent Rousseau"/>
    <m/>
    <s v="CTM Louvroil"/>
    <s v="DEPASSEMENT DE COUT"/>
    <n v="26000"/>
    <n v="28600"/>
    <s v="ADISTA"/>
    <n v="1455"/>
    <n v="290"/>
    <n v="6.7862499999999999"/>
    <s v="CMD_X_00003053"/>
    <d v="2025-01-14T00:00:00"/>
    <n v="7"/>
    <s v="OK"/>
    <s v="Pauline"/>
    <m/>
    <m/>
  </r>
  <r>
    <x v="18"/>
    <s v="Covage Mulhouse"/>
    <s v="Houari Tahar"/>
    <m/>
    <s v="Optic Hanauer"/>
    <s v="DEPASSEMENT DE COUT"/>
    <n v="5448.1"/>
    <n v="6923.1"/>
    <s v="UNYC"/>
    <n v="3240"/>
    <n v="82.038750000000007"/>
    <n v="0.92077500000000012"/>
    <s v="MUL-806-24-0001"/>
    <d v="2025-01-14T00:00:00"/>
    <n v="5"/>
    <s v="OK"/>
    <s v="Sarah"/>
    <m/>
    <m/>
  </r>
  <r>
    <x v="17"/>
    <m/>
    <s v="Laurent Rousseau"/>
    <m/>
    <s v="SERVICE DES SPORTS Louvroil"/>
    <s v="DEPASSEMENT DE COUT"/>
    <n v="22240"/>
    <n v="24240"/>
    <s v="ADISTA"/>
    <n v="1455"/>
    <n v="254"/>
    <n v="5.69625"/>
    <s v="CMD_X_00003052"/>
    <d v="2025-01-28T00:00:00"/>
    <n v="21"/>
    <s v="OK"/>
    <s v="Sarah"/>
    <m/>
    <m/>
  </r>
  <r>
    <x v="17"/>
    <s v="Covage - Grand Paris"/>
    <s v="David Kuchkerian"/>
    <m/>
    <s v="ALIVE EVENTS"/>
    <s v="DEPASSEMENT DE COUT"/>
    <n v="4589.82"/>
    <n v="9625.92"/>
    <s v="UNYC"/>
    <m/>
    <m/>
    <n v="2.4064800000000002"/>
    <s v="GPS-806-24-0007"/>
    <d v="2025-01-22T00:00:00"/>
    <n v="15"/>
    <s v="OK"/>
    <s v="Sarah"/>
    <m/>
    <m/>
  </r>
  <r>
    <x v="19"/>
    <m/>
    <s v="Eric Verdon"/>
    <s v="Elise Lebeau"/>
    <s v="ORSAC - CPA"/>
    <s v="DEPASSEMENT DE COUT"/>
    <n v="11812"/>
    <n v="14978"/>
    <s v="ADISTA"/>
    <n v="5580"/>
    <n v="100"/>
    <n v="2.3494999999999999"/>
    <s v="CZT-004-24-0018"/>
    <d v="2025-01-21T00:00:00"/>
    <n v="19"/>
    <s v="OK"/>
    <s v="Sarah"/>
    <m/>
    <m/>
  </r>
  <r>
    <x v="20"/>
    <m/>
    <s v="Florent Aubert"/>
    <m/>
    <s v="HANDI PHARM BRETAGNE"/>
    <s v="DEPASSEMENT DE COUT"/>
    <n v="5300"/>
    <n v="7080"/>
    <s v="BRETAGNE TELECOM"/>
    <n v="6120"/>
    <n v="42"/>
    <n v="0.24"/>
    <s v="OXO-710-25-0001"/>
    <d v="2025-01-22T00:00:00"/>
    <n v="8"/>
    <s v="OK"/>
    <s v="Pauline"/>
    <m/>
    <m/>
  </r>
  <r>
    <x v="21"/>
    <m/>
    <s v="Eric Verdon"/>
    <m/>
    <s v="Lycée Alexandre Dumas (avec HNO)"/>
    <s v="DEPASSEMENT DE COUT"/>
    <n v="15482"/>
    <n v="17613"/>
    <s v="CELESTE"/>
    <n v="9900"/>
    <n v="66.852400000000003"/>
    <n v="1.92825"/>
    <s v="CMD_X_00001938"/>
    <d v="2025-01-21T00:00:00"/>
    <n v="4"/>
    <s v="OK"/>
    <s v="Sarah"/>
    <m/>
    <m/>
  </r>
  <r>
    <x v="19"/>
    <m/>
    <s v="Eric Verdon"/>
    <s v="Elise Lebeau"/>
    <s v="ORSAC - CPA"/>
    <s v="DEPASSEMENT DE COUT"/>
    <n v="12262.5"/>
    <n v="16115.83"/>
    <s v="ADISTA"/>
    <n v="5580"/>
    <n v="108.6608966"/>
    <n v="2.6339575000000002"/>
    <s v="CZT-004-24-0019"/>
    <d v="2025-01-21T00:00:00"/>
    <n v="19"/>
    <s v="OK"/>
    <s v="Pauline"/>
    <m/>
    <m/>
  </r>
  <r>
    <x v="22"/>
    <s v="Covage - Strasbourg"/>
    <s v="Houari Tahar"/>
    <s v="Guillaume Fora"/>
    <s v="BLACKSTOR"/>
    <s v="DEPASSEMENT DE COUT"/>
    <n v="4095"/>
    <n v="5720"/>
    <s v="LINKT"/>
    <n v="3960"/>
    <n v="53.8"/>
    <n v="0.44"/>
    <s v="STR-234-24-0049"/>
    <d v="2025-01-23T00:00:00"/>
    <n v="7"/>
    <s v="OK"/>
    <s v="Sarah"/>
    <m/>
    <m/>
  </r>
  <r>
    <x v="22"/>
    <m/>
    <s v="Houari Tahar"/>
    <s v="Hamid Hadri"/>
    <s v="ACST Hoenheim"/>
    <s v="DEPASSEMENT DE COUT"/>
    <n v="5100"/>
    <n v="6645"/>
    <s v="MD6 Consulting"/>
    <n v="5220"/>
    <n v="45.8"/>
    <n v="0.35625000000000001"/>
    <s v="CMD_X_00001352"/>
    <d v="2025-01-23T00:00:00"/>
    <n v="7"/>
    <s v="OK"/>
    <s v="Pauline"/>
    <m/>
    <m/>
  </r>
  <r>
    <x v="19"/>
    <s v="Covage - Marseille"/>
    <s v="Damien Duval"/>
    <s v="Jacques Brunet"/>
    <s v="INFODESCA 0015 DP FOS MER"/>
    <s v="DEPASSEMENT DE COUT"/>
    <n v="11938"/>
    <n v="14114"/>
    <s v="LINKT"/>
    <n v="4380"/>
    <n v="157"/>
    <n v="2.4335"/>
    <s v="MAR-234-24-0077"/>
    <d v="2025-01-23T00:00:00"/>
    <n v="21"/>
    <s v="OK"/>
    <s v="Pauline"/>
    <m/>
    <m/>
  </r>
  <r>
    <x v="23"/>
    <s v="Covage Infra"/>
    <s v="Florent Aubert"/>
    <m/>
    <s v="Laboratoire LANDERNEAU"/>
    <s v="DEPASSEMENT DE COUT"/>
    <n v="25741"/>
    <n v="27887"/>
    <s v="BOUYGUES TELECOM"/>
    <n v="12110"/>
    <n v="144"/>
    <n v="3.9442499999999998"/>
    <s v="CMD_X_00003650"/>
    <d v="2025-01-23T00:00:00"/>
    <n v="1"/>
    <s v="OK"/>
    <s v="Sarah"/>
    <m/>
    <m/>
  </r>
  <r>
    <x v="23"/>
    <s v="Covage Infra"/>
    <s v="Brice Lacondemine"/>
    <m/>
    <s v="ORSAC-SITE-DE-MARBOZ"/>
    <s v="DEPASSEMENT DE COUT"/>
    <m/>
    <m/>
    <m/>
    <m/>
    <m/>
    <n v="0"/>
    <s v="CMD_X_00003281"/>
    <d v="2025-01-29T00:00:00"/>
    <n v="7"/>
    <s v="OK"/>
    <s v="Pauline"/>
    <s v="abandon fiche (ROI = 38)"/>
    <m/>
  </r>
  <r>
    <x v="24"/>
    <s v="Covage - Grand Paris"/>
    <s v="David Kuchkerian"/>
    <m/>
    <s v="SILLIKER-MERIEUX NUTRISCIENCES"/>
    <s v="DEPASSEMENT DE COUT"/>
    <m/>
    <m/>
    <s v="ADISTA"/>
    <n v="5580"/>
    <m/>
    <n v="-1.395"/>
    <s v="GPS-004-25-0001"/>
    <d v="2025-01-24T00:00:00"/>
    <n v="0"/>
    <s v="OK"/>
    <s v="Pauline"/>
    <m/>
    <m/>
  </r>
  <r>
    <x v="25"/>
    <s v="Covage - Nice"/>
    <s v="Eric Verdon"/>
    <s v="Sandrine Saadoun"/>
    <s v="Opticien Nice Lingostière GrandOptical (avec HNO)"/>
    <s v="DEPASSEMENT DE COUT"/>
    <n v="5337"/>
    <n v="9569"/>
    <s v="AT&amp;T GLOBAL NETWORK FRANCE SAS"/>
    <n v="3600"/>
    <n v="95.6"/>
    <n v="1.4922500000000001"/>
    <s v="CMD_X_00003732"/>
    <d v="2025-01-27T00:00:00"/>
    <n v="0"/>
    <s v="OK"/>
    <s v="Pauline"/>
    <m/>
    <m/>
  </r>
  <r>
    <x v="25"/>
    <s v="Covage Infra"/>
    <s v="Laurent Rousseau"/>
    <m/>
    <s v="_x000a_CENTRE DEPARTEMENTAL DE GESTION DE LA FONCTION PUB"/>
    <s v="DEPASSEMENT DE COUT"/>
    <m/>
    <m/>
    <s v="LINKT"/>
    <n v="1845"/>
    <n v="65"/>
    <m/>
    <s v="CMD_X_00003657"/>
    <d v="2025-01-29T00:00:00"/>
    <n v="2"/>
    <s v="OK"/>
    <s v="Pauline"/>
    <m/>
    <m/>
  </r>
  <r>
    <x v="26"/>
    <m/>
    <s v="Simon Braud"/>
    <s v="Segolène Taormina"/>
    <s v="LA PETITE SIRENE CRECHE HALTE GARDERIE"/>
    <s v="DEPASSEMENT DE COUT"/>
    <n v="7500"/>
    <n v="11675"/>
    <s v="KOESION NETWORKS"/>
    <n v="6120"/>
    <n v="70.7"/>
    <n v="1.3887499999999999"/>
    <s v="THS-134-25-0001"/>
    <d v="2025-01-31T00:00:00"/>
    <n v="3"/>
    <s v="OK"/>
    <s v="Pauline"/>
    <s v="changement de parcours, annulation du dépassement de couts"/>
    <m/>
  </r>
  <r>
    <x v="25"/>
    <s v="Covage Infra"/>
    <s v="Nicolas Leclercq"/>
    <m/>
    <s v="NAVISEO"/>
    <s v="DEPASSEMENT DE COUT"/>
    <n v="8409"/>
    <n v="10311"/>
    <s v="NETWORTH TELECOM"/>
    <n v="8280"/>
    <n v="45"/>
    <n v="0.50775000000000003"/>
    <s v="CMD_X_00003747"/>
    <d v="2025-01-28T00:00:00"/>
    <n v="1"/>
    <s v="OK"/>
    <s v="Sarah"/>
    <m/>
    <m/>
  </r>
  <r>
    <x v="27"/>
    <s v="Covage - Marseille"/>
    <s v="Damien Duval"/>
    <s v="Philippe Valetta"/>
    <s v="CTRE COM ACTION SOCIALE DE MARSEILLE"/>
    <s v="DEPASSEMENT DE COUT"/>
    <n v="5162"/>
    <n v="7924"/>
    <s v="ADISTA"/>
    <n v="5400"/>
    <n v="54"/>
    <n v="0.63100000000000001"/>
    <s v="MAR-004-24-0014"/>
    <d v="2025-01-30T00:00:00"/>
    <n v="0"/>
    <s v="OK"/>
    <s v="Sarah"/>
    <m/>
    <m/>
  </r>
  <r>
    <x v="28"/>
    <s v="Covage - Grand Paris"/>
    <s v="David Kuchkerian"/>
    <m/>
    <s v="Agence espace vert"/>
    <s v="DEPASSEMENT DE COUT"/>
    <n v="7208"/>
    <n v="9444"/>
    <s v="FREE PRO"/>
    <n v="5880"/>
    <n v="40.200000000000003"/>
    <n v="0.89100000000000001"/>
    <s v="GPS-053-25-0001"/>
    <d v="2025-02-05T00:00:00"/>
    <n v="2"/>
    <s v="OK"/>
    <s v="Pauline"/>
    <m/>
    <m/>
  </r>
  <r>
    <x v="29"/>
    <s v="Covage Infra"/>
    <s v="Jean-Claude Kenzola"/>
    <m/>
    <s v="Opticien ATHIS-MONS Générale d\'Optique"/>
    <s v="DEPASSEMENT DE COUT"/>
    <n v="5035"/>
    <n v="6510"/>
    <s v="AT&amp;T GLOBAL NETWORK FRANCE SAS"/>
    <n v="1200"/>
    <n v="65.099999999999994"/>
    <n v="1.3274999999999999"/>
    <s v="CMD_X_00003723"/>
    <d v="2025-02-05T00:00:00"/>
    <n v="1"/>
    <s v="OK"/>
    <s v="Pauline"/>
    <m/>
    <m/>
  </r>
  <r>
    <x v="29"/>
    <s v="Covage Infra"/>
    <s v="Blondie Paladini"/>
    <m/>
    <s v="HdJ La Maïre (avec HNO)"/>
    <s v="DEPASSEMENT DE COUT"/>
    <n v="5250"/>
    <n v="15183.4"/>
    <s v="ORANGE BUSINESS SERVICES SA"/>
    <n v="5400"/>
    <n v="105.88"/>
    <n v="2.4458500000000001"/>
    <s v="CMD_X_00001866"/>
    <d v="2025-02-06T00:00:00"/>
    <n v="2"/>
    <s v="OK"/>
    <s v="Pauline"/>
    <m/>
    <m/>
  </r>
  <r>
    <x v="29"/>
    <s v="Sequantic"/>
    <s v="Jean-Claude Kenzola"/>
    <m/>
    <s v="STELLANTIS FONTENAY-SOUS-BOIS"/>
    <s v="DEPASSEMENT DE COUT"/>
    <n v="3518"/>
    <n v="4931"/>
    <s v="BT FRANCE"/>
    <n v="2280"/>
    <n v="31"/>
    <n v="0.66274999999999995"/>
    <s v="CMD_X_00003694"/>
    <d v="2025-02-07T00:00:00"/>
    <n v="3"/>
    <s v="OK"/>
    <s v="Pauline"/>
    <s v="abandon fiche, pas de dépassement"/>
    <m/>
  </r>
  <r>
    <x v="28"/>
    <s v="Covage Mulhouse"/>
    <s v="Houari Tahar"/>
    <s v="Stephane Krys"/>
    <s v="MAISON D\'ENFANTS STRICKER"/>
    <s v="DEMANDE DE MA "/>
    <m/>
    <m/>
    <m/>
    <m/>
    <m/>
    <m/>
    <s v="CMD_X_00002926"/>
    <d v="2025-02-06T00:00:00"/>
    <n v="3"/>
    <s v="OK"/>
    <s v="Pauline"/>
    <m/>
    <m/>
  </r>
  <r>
    <x v="30"/>
    <s v="Covage Infra"/>
    <s v="Damien Duval"/>
    <s v="Marie Allenet"/>
    <s v="Opticien PERTUIS Générale d\'Optique (avec HNO)"/>
    <s v="DEPASSEMENT DE COUT"/>
    <n v="11843"/>
    <n v="15245"/>
    <s v="AT&amp;T GLOBAL NETWORK FRANCE SAS"/>
    <n v="5820"/>
    <n v="101"/>
    <n v="2.3562500000000002"/>
    <s v="CMD_X_00002701"/>
    <d v="2025-02-06T00:00:00"/>
    <n v="1"/>
    <s v="OK"/>
    <s v="Pauline"/>
    <m/>
    <m/>
  </r>
  <r>
    <x v="30"/>
    <s v="Covage - Marseille"/>
    <s v="Damien Duval"/>
    <s v="David Combarel"/>
    <s v="UPS"/>
    <s v="DEPASSEMENT DE COUT"/>
    <n v="9560"/>
    <s v="19583"/>
    <s v="PHIBEE TELECOM"/>
    <n v="8320"/>
    <n v="87"/>
    <n v="2.81575"/>
    <s v="MAR-840-24-0002"/>
    <d v="2025-02-18T00:00:00"/>
    <n v="13"/>
    <s v="OK"/>
    <s v="Sarah"/>
    <m/>
    <m/>
  </r>
  <r>
    <x v="31"/>
    <s v="Covage Infra"/>
    <s v="Nicolas Leclercq"/>
    <m/>
    <s v="BRICO CASH"/>
    <s v="DEPASSEMENT DE COUT"/>
    <n v="18682"/>
    <n v="20998"/>
    <s v="SEWAN"/>
    <n v="7569"/>
    <n v="103"/>
    <n v="3.3572500000000001"/>
    <s v="CZS-507-25-0001"/>
    <d v="2025-02-07T00:00:00"/>
    <n v="1"/>
    <s v="OK"/>
    <s v="Pauline"/>
    <m/>
    <m/>
  </r>
  <r>
    <x v="32"/>
    <s v="Covage - Rouen"/>
    <s v="Rudy Danger"/>
    <m/>
    <s v="GROUP 76 (ACCESS RENOVATION)"/>
    <m/>
    <n v="6000"/>
    <m/>
    <s v="KEYYO"/>
    <n v="1260"/>
    <m/>
    <n v="-0.315"/>
    <s v="ROE-077-25-0001"/>
    <d v="2025-02-13T00:00:00"/>
    <n v="6"/>
    <s v="OK"/>
    <s v="Sarah"/>
    <m/>
    <m/>
  </r>
  <r>
    <x v="33"/>
    <s v="Sequantic"/>
    <s v="David Kuchkerian"/>
    <m/>
    <s v="MEDTRONIC"/>
    <m/>
    <n v="6655"/>
    <n v="8345"/>
    <s v="VERIZON"/>
    <n v="3480"/>
    <n v="32"/>
    <n v="1.2162500000000001"/>
    <s v="CMD_X_00002223"/>
    <d v="2025-02-12T00:00:00"/>
    <n v="2"/>
    <s v="OK"/>
    <s v="Sarah"/>
    <m/>
    <m/>
  </r>
  <r>
    <x v="33"/>
    <m/>
    <s v="David Kuchkerian"/>
    <m/>
    <s v="MEDTRONIC"/>
    <s v="DEPASSEMENT DE COUT"/>
    <n v="6655"/>
    <n v="8130"/>
    <s v="VERIZON"/>
    <n v="6160"/>
    <n v="-39"/>
    <n v="0.49249999999999999"/>
    <s v="CMD_X_00002224"/>
    <d v="2025-02-12T00:00:00"/>
    <n v="2"/>
    <s v="OK"/>
    <s v="Sarah"/>
    <m/>
    <m/>
  </r>
  <r>
    <x v="33"/>
    <s v="Covage - Marseille"/>
    <s v="Damien Duval"/>
    <s v="Maurane Raffin"/>
    <s v="CARTER-CASH / 041 - LA VALENTINE"/>
    <s v="DEPASSEMENT DE COUT"/>
    <n v="3257"/>
    <n v="5388"/>
    <s v="LINKT"/>
    <n v="3240"/>
    <n v="59"/>
    <n v="0.53700000000000003"/>
    <s v="CMD_X_00001712"/>
    <d v="2025-02-13T00:00:00"/>
    <n v="3"/>
    <s v="OK"/>
    <s v="Pauline"/>
    <m/>
    <m/>
  </r>
  <r>
    <x v="33"/>
    <m/>
    <s v="Damien Duval"/>
    <s v="Jacques Brunet"/>
    <s v="DGAC AVIGNON"/>
    <s v="DEPASSEMENT DE COUT"/>
    <n v="1600"/>
    <n v="3581"/>
    <s v="FOLIATEAM OPERATEUR"/>
    <n v="2952"/>
    <n v="44"/>
    <n v="0.15725"/>
    <s v="CMD_X_00003598"/>
    <d v="2025-02-25T00:00:00"/>
    <n v="15"/>
    <s v="OK"/>
    <m/>
    <m/>
    <m/>
  </r>
  <r>
    <x v="33"/>
    <s v="Covage - Marseille"/>
    <s v="Damien Duval"/>
    <s v="Guillaume Fora"/>
    <s v="CARTER-CASH / 075 - SAINT MITRE LE  (avec HNO)"/>
    <s v="DEPASSEMENT DE COUT"/>
    <n v="18675"/>
    <n v="34293"/>
    <s v="LINKT"/>
    <n v="3240"/>
    <n v="381"/>
    <n v="7.7632500000000002"/>
    <s v="CMD_X_00001653"/>
    <d v="2025-02-13T00:00:00"/>
    <n v="3"/>
    <s v="OK"/>
    <s v="Pauline"/>
    <m/>
    <m/>
  </r>
  <r>
    <x v="33"/>
    <s v="Semafor"/>
    <s v="Elise Billemont"/>
    <m/>
    <s v="SLOGIA"/>
    <s v="DEPASSEMENT DE COUT"/>
    <n v="10600"/>
    <n v="19135"/>
    <s v="BOUYGUES TELECOM"/>
    <n v="6120"/>
    <n v="117"/>
    <n v="3.2537500000000001"/>
    <s v="CMD_X_00002950"/>
    <d v="2025-02-13T00:00:00"/>
    <n v="3"/>
    <s v="OK"/>
    <s v="Pauline"/>
    <m/>
    <m/>
  </r>
  <r>
    <x v="34"/>
    <s v="Covage - Marseille"/>
    <s v="Damien Duval"/>
    <s v="Marie Allenet"/>
    <s v="Opticien MARSEILLE ST LOUP Générale d\'Optique"/>
    <s v="DEPASSEMENT DE COUT"/>
    <n v="2450"/>
    <n v="4121"/>
    <s v="AT&amp;T GLOBAL NETWORK FRANCE SAS"/>
    <n v="3600"/>
    <n v="41"/>
    <n v="0.13025"/>
    <s v="CMD_X_00003138"/>
    <d v="2025-02-13T00:00:00"/>
    <n v="2"/>
    <s v="OK"/>
    <s v="Pauline"/>
    <m/>
    <m/>
  </r>
  <r>
    <x v="34"/>
    <s v="Covage - Montpellier"/>
    <s v="Blondie Paladini"/>
    <m/>
    <s v="CD 34"/>
    <s v="DEPASSEMENT DE COUT"/>
    <n v="6232"/>
    <n v="13487"/>
    <s v="ADISTA"/>
    <n v="5940"/>
    <n v="84"/>
    <n v="1.8867499999999999"/>
    <s v="CMD_X_00000134"/>
    <d v="2025-02-13T00:00:00"/>
    <n v="2"/>
    <s v="OK"/>
    <s v="Sarah"/>
    <m/>
    <m/>
  </r>
  <r>
    <x v="34"/>
    <s v="Covage - Nice"/>
    <s v="Eric Verdon"/>
    <s v="Axelle Thomas"/>
    <s v="Opticien NICE TRINITE Générale d'Optique"/>
    <s v="DEPASSEMENT DE COUT"/>
    <n v="10019"/>
    <n v="11831"/>
    <s v="AT&amp;T GLOBAL NETWORK FRANCE SAS"/>
    <n v="3600"/>
    <n v="118"/>
    <n v="2.05775"/>
    <s v="CMD_X_00003720"/>
    <d v="2025-02-13T00:00:00"/>
    <n v="2"/>
    <s v="OK"/>
    <s v="Sarah"/>
    <m/>
    <m/>
  </r>
  <r>
    <x v="35"/>
    <s v="Covage - Cannes"/>
    <s v="Eric Verdon"/>
    <s v="Axelle Thomas"/>
    <s v="Opticien ANTIBES Générale d\'Optique_x0009__x0009_"/>
    <s v="DEPASSEMENT DE COUT"/>
    <n v="9902"/>
    <s v="11543"/>
    <s v="AT&amp;T GLOBAL NETWORK FRANCE SAS"/>
    <n v="3600"/>
    <n v="115"/>
    <n v="1.9857499999999999"/>
    <s v="CMD_X_00003721"/>
    <d v="2025-02-14T00:00:00"/>
    <n v="2"/>
    <s v="OK"/>
    <s v="Pauline"/>
    <m/>
    <m/>
  </r>
  <r>
    <x v="36"/>
    <s v="Covage - Bordeaux"/>
    <s v="Elise Billemont"/>
    <m/>
    <s v="Coursier Bordeaux"/>
    <s v="DEPASSEMENT DE COUT"/>
    <n v="7000"/>
    <n v="8560"/>
    <s v="UNYC"/>
    <n v="4446"/>
    <n v="69"/>
    <n v="1.0285"/>
    <s v="CMD_X_00002088"/>
    <d v="2025-02-17T00:00:00"/>
    <n v="4"/>
    <s v="OK"/>
    <s v="Pauline"/>
    <m/>
    <m/>
  </r>
  <r>
    <x v="37"/>
    <m/>
    <s v="Elise Billemont"/>
    <m/>
    <s v="Hydraulique Aquitaine"/>
    <s v="DEMANDE DE MA "/>
    <m/>
    <m/>
    <s v="HEXANET"/>
    <m/>
    <m/>
    <n v="0"/>
    <s v="OXO-817-24-0004"/>
    <d v="2025-02-20T00:00:00"/>
    <n v="6"/>
    <s v="OK"/>
    <s v="Pauline"/>
    <m/>
    <m/>
  </r>
  <r>
    <x v="37"/>
    <s v="Covage - Marseille"/>
    <s v="Damien Duval"/>
    <s v="Guillaume Fora"/>
    <s v="GIE FIDEVI SERVICES-FS MEDITERRANNE"/>
    <s v="DEPASSEMENT DE COUT"/>
    <n v="3680"/>
    <n v="4321"/>
    <s v="LINKT"/>
    <n v="3600"/>
    <n v="43"/>
    <n v="0.18024999999999999"/>
    <s v="CMD_X_00003590"/>
    <d v="2025-02-18T00:00:00"/>
    <n v="4"/>
    <s v="OK"/>
    <s v="Sarah"/>
    <m/>
    <m/>
  </r>
  <r>
    <x v="37"/>
    <s v="Sequantic"/>
    <s v="Jean-Claude Kenzola"/>
    <m/>
    <s v="SOCIETE FRANCILIENNE DE BETON"/>
    <s v="DEPASSEMENT DE COUT"/>
    <n v="5500"/>
    <n v="7605"/>
    <s v="UNYC"/>
    <n v="5580"/>
    <n v="50"/>
    <n v="0.50624999999999998"/>
    <s v="SEQ-806-25-0004"/>
    <d v="2025-02-21T00:00:00"/>
    <n v="7"/>
    <s v="OK"/>
    <s v="Sarah"/>
    <m/>
    <m/>
  </r>
  <r>
    <x v="38"/>
    <s v="Covage - Marseille"/>
    <s v="Damien Duval"/>
    <s v="Philippe Valetta"/>
    <s v="ANDRETY"/>
    <s v="DEPASSEMENT DE COUT"/>
    <n v="8646"/>
    <n v="9257"/>
    <s v="ADISTA"/>
    <n v="3420"/>
    <n v="97"/>
    <n v="1.4592499999999999"/>
    <s v="CMD_X_00003648"/>
    <d v="2025-02-21T00:00:00"/>
    <n v="4"/>
    <s v="OK"/>
    <m/>
    <m/>
    <m/>
  </r>
  <r>
    <x v="39"/>
    <s v="Covage Infra"/>
    <s v="Florent Aubert"/>
    <s v="Jacques Brunet"/>
    <s v="ADOMA PRAHDA LORIENT"/>
    <s v="DEPASSEMENT DE COUT"/>
    <n v="4500"/>
    <n v="6560"/>
    <s v="HUB ONE"/>
    <n v="4320"/>
    <n v="54"/>
    <n v="0.56000000000000005"/>
    <s v="CMD_X_00004050"/>
    <d v="2025-02-25T00:00:00"/>
    <n v="7"/>
    <s v="OK"/>
    <s v="Pauline"/>
    <m/>
    <m/>
  </r>
  <r>
    <x v="39"/>
    <s v="Covage - Marseille"/>
    <s v="Damien Duval"/>
    <s v="Marie Allenet"/>
    <s v="Opticien Aubagne GrandOptical "/>
    <s v="DEPASSEMENT DE COUT"/>
    <n v="4358"/>
    <n v="6528"/>
    <s v="AT&amp;T GLOBAL NETWORK FRANCE SAS"/>
    <n v="3600"/>
    <n v="65"/>
    <n v="0.73199999999999998"/>
    <s v="CMD_X_00003714"/>
    <d v="2025-02-21T00:00:00"/>
    <n v="3"/>
    <s v="OK"/>
    <m/>
    <m/>
    <m/>
  </r>
  <r>
    <x v="39"/>
    <s v="Covage - Rennes"/>
    <s v="Florent Aubert"/>
    <m/>
    <s v="COMPASS-CHU Rennes CCI"/>
    <s v="DEPASSEMENT DE COUT"/>
    <n v="5178"/>
    <n v="7238"/>
    <s v="ADISTA"/>
    <n v="3960"/>
    <n v="68"/>
    <n v="0.81950000000000001"/>
    <s v="REN-208-25-0001"/>
    <d v="2025-02-21T00:00:00"/>
    <n v="3"/>
    <s v="OK"/>
    <s v="Sarah"/>
    <m/>
    <m/>
  </r>
  <r>
    <x v="40"/>
    <s v="Covage Infra"/>
    <s v="Eric Verdon"/>
    <s v="Jean-Pierre Schwab"/>
    <s v="ORSAC-SITE-DE-MARBOZ"/>
    <s v="DEPASSEMENT DE COUT"/>
    <n v="8187.31"/>
    <n v="9572"/>
    <s v="ADISTA"/>
    <n v="7344"/>
    <n v="47"/>
    <n v="0.55700000000000005"/>
    <s v="CMD_X_00003686"/>
    <d v="2025-02-20T00:00:00"/>
    <n v="1"/>
    <s v="OK"/>
    <s v="Pauline"/>
    <m/>
    <m/>
  </r>
  <r>
    <x v="41"/>
    <s v="Covage Infra"/>
    <s v="Damien Duval"/>
    <s v="Maurane Raffin"/>
    <s v="CREPS PACA AIX EN PROVENCE (avec HNO)"/>
    <s v="DEPASSEMENT DE COUT"/>
    <n v="23543"/>
    <n v="25674"/>
    <s v="ADISTA"/>
    <n v="4806"/>
    <n v="204"/>
    <n v="5.2169999999999996"/>
    <s v="CMD_X_00004079"/>
    <d v="2025-02-21T00:00:00"/>
    <n v="0"/>
    <s v="OK"/>
    <s v="Pauline"/>
    <m/>
    <m/>
  </r>
  <r>
    <x v="41"/>
    <s v="Covage - Marseille"/>
    <s v="Damien Duval"/>
    <s v="Sebastien Daragon"/>
    <s v="FORMAPOSTE SUD EST"/>
    <s v="DEPASSEMENT DE COUT"/>
    <n v="8088"/>
    <n v="9909"/>
    <s v="NETWORTH TELECOM"/>
    <n v="5580"/>
    <n v="65"/>
    <n v="1.0822499999999999"/>
    <s v="MAR-945-25-0001"/>
    <d v="2025-02-21T00:00:00"/>
    <n v="0"/>
    <s v="OK"/>
    <s v="Pauline"/>
    <m/>
    <m/>
  </r>
  <r>
    <x v="42"/>
    <s v="Covage - Orléans"/>
    <s v="Elise Billemont"/>
    <m/>
    <s v="CARTER-CASH"/>
    <s v="DEPASSEMENT DE COUT"/>
    <n v="23008"/>
    <n v="24544"/>
    <s v="LINKT"/>
    <n v="3240"/>
    <n v="272"/>
    <n v="5.3259999999999996"/>
    <s v="CMD_X_00001734"/>
    <d v="2025-02-27T00:00:00"/>
    <n v="1"/>
    <s v="OK"/>
    <s v="Sarah"/>
    <m/>
    <m/>
  </r>
  <r>
    <x v="42"/>
    <s v="Covage - Reims"/>
    <s v="Nicolas Leclercq"/>
    <m/>
    <s v="Opticien REIMS CERNAY Générale d'Optique"/>
    <s v="DEPASSEMENT DE COUT"/>
    <n v="6070"/>
    <n v="7951"/>
    <s v="AT&amp;T GLOBAL NETWORK FRANCE SAS"/>
    <n v="3960"/>
    <n v="72"/>
    <n v="0.99775000000000003"/>
    <s v="CMD_X_00003668"/>
    <d v="2025-02-27T00:00:00"/>
    <n v="1"/>
    <s v="OK"/>
    <s v="Sarah"/>
    <m/>
    <m/>
  </r>
  <r>
    <x v="42"/>
    <s v="Covage - Infra"/>
    <s v="Damien Duval"/>
    <s v="Didier Rossello"/>
    <s v="MOBILINK - GARE ROUTIERE"/>
    <s v="DEPASSEMENT DE COUT"/>
    <s v="3062"/>
    <s v="4883"/>
    <s v="UNYC"/>
    <s v="3960"/>
    <s v="45"/>
    <n v="0.23075000000000001"/>
    <s v="OXO-806-25-0002"/>
    <d v="2025-02-28T00:00:00"/>
    <n v="2"/>
    <s v="OK"/>
    <s v="Sarah"/>
    <m/>
    <m/>
  </r>
  <r>
    <x v="42"/>
    <m/>
    <s v="Damien Duval"/>
    <s v="Maurane Raffin"/>
    <s v="DALKIA"/>
    <s v="DEPASSEMENT DE COUT"/>
    <n v="2623"/>
    <n v="4754"/>
    <s v="LINKT"/>
    <n v="3960"/>
    <n v="43"/>
    <n v="0.19850000000000001"/>
    <s v="CMD_X_00003417"/>
    <d v="2025-03-04T00:00:00"/>
    <n v="6"/>
    <s v="OK"/>
    <s v="Sarah"/>
    <m/>
    <m/>
  </r>
  <r>
    <x v="42"/>
    <s v="Covage - Infra"/>
    <s v="Houari Tahar"/>
    <s v="Jean-Pierre Schwab"/>
    <s v="SYNDICAT GENERAL DES VIGNERONS"/>
    <s v="DEMANDE DE MA "/>
    <n v="2964"/>
    <n v="4609"/>
    <s v="ADISTA"/>
    <n v="5580"/>
    <n v="29"/>
    <m/>
    <s v="CMD_X_00002594"/>
    <d v="2025-03-04T00:00:00"/>
    <n v="6"/>
    <s v="OK"/>
    <s v="Sarah"/>
    <m/>
    <m/>
  </r>
  <r>
    <x v="43"/>
    <s v="Covage - Infra"/>
    <s v="Houari Tahar"/>
    <s v="Jean-Pierre Schwab"/>
    <s v="CAMO GROUPE (EX FIGECA)"/>
    <s v="DEPASSEMENT DE COUT"/>
    <n v="3725"/>
    <n v="5370"/>
    <s v="ADISTA"/>
    <n v="4446"/>
    <n v="43"/>
    <n v="0.23100000000000001"/>
    <s v="CMD_X_00002577"/>
    <d v="2025-03-04T00:00:00"/>
    <n v="5"/>
    <s v="OK"/>
    <s v="Sarah"/>
    <m/>
    <m/>
  </r>
  <r>
    <x v="44"/>
    <s v="Herault Telecom"/>
    <s v="Blondie Paladini"/>
    <m/>
    <s v="LIDL"/>
    <s v="DEPASSEMENT DE COUT"/>
    <n v="16478"/>
    <n v="20206"/>
    <s v="BOUYGUES TELECOM"/>
    <n v="5940"/>
    <n v="128"/>
    <n v="3.5665"/>
    <s v="HER-018-24-0019"/>
    <d v="2025-03-04T00:00:00"/>
    <n v="4"/>
    <s v="OK"/>
    <s v="Sarah"/>
    <m/>
    <m/>
  </r>
  <r>
    <x v="45"/>
    <s v="Covage - Reims"/>
    <s v="Nicolas Leclercq"/>
    <s v="Hamid Hadri"/>
    <s v="GAYET SA"/>
    <s v="DEPASSEMENT DE COUT"/>
    <n v="7312"/>
    <n v="9348"/>
    <s v="HEXANET"/>
    <n v="8280"/>
    <n v="40"/>
    <n v="0.26700000000000002"/>
    <s v="CMD_X_00003887"/>
    <d v="2025-03-04T00:00:00"/>
    <n v="1"/>
    <s v="OK"/>
    <s v="Sarah"/>
    <m/>
    <m/>
  </r>
  <r>
    <x v="45"/>
    <s v="Covage - Infra"/>
    <s v="Florent Aubert"/>
    <m/>
    <s v="NETTO"/>
    <s v="DEPASSEMENT DE COUT"/>
    <s v="7298"/>
    <s v="9078"/>
    <s v="SEWAN"/>
    <s v="5940"/>
    <s v="56"/>
    <n v="0.78449999999999998"/>
    <s v="OXO-507-25-0003"/>
    <d v="2025-03-04T00:00:00"/>
    <n v="1"/>
    <s v="OK"/>
    <s v="Sarah"/>
    <m/>
    <m/>
  </r>
  <r>
    <x v="45"/>
    <s v="Covage - Perpignan"/>
    <s v="Denis Amelin"/>
    <m/>
    <s v="RIEP"/>
    <s v="DEPASSEMENT DE COUT"/>
    <n v="4803"/>
    <n v="6675"/>
    <s v="ADISTA"/>
    <n v="3960"/>
    <n v="63"/>
    <n v="0.67874999999999996"/>
    <s v="PER-004-25-0002"/>
    <d v="2025-03-04T00:00:00"/>
    <n v="1"/>
    <s v="OK"/>
    <s v="Sarah"/>
    <m/>
    <m/>
  </r>
  <r>
    <x v="45"/>
    <s v="Covage - Infra"/>
    <s v="Damien Duval"/>
    <s v="Maurane Raffin"/>
    <s v="LIDL"/>
    <s v="DEPASSEMENT DE COUT"/>
    <n v="17554"/>
    <n v="19226"/>
    <s v="BOUYGUES TELECOM"/>
    <n v="8581"/>
    <n v="128"/>
    <n v="2.2432500000000002"/>
    <s v="CMD_X_00003884"/>
    <d v="2025-03-04T00:00:00"/>
    <n v="1"/>
    <s v="OK"/>
    <s v="Pauline"/>
    <m/>
    <m/>
  </r>
  <r>
    <x v="46"/>
    <s v="Sequantic"/>
    <s v="David Kuchkerian"/>
    <s v="Axelle Thomas"/>
    <s v="NATO"/>
    <s v="DEPASSEMENT DE COUT"/>
    <n v="7070"/>
    <n v="8960"/>
    <s v="BT FRANCE"/>
    <n v="8280"/>
    <n v="39"/>
    <n v="0.17"/>
    <s v="CMD_X_00003891"/>
    <d v="2025-03-10T00:00:00"/>
    <n v="5"/>
    <s v="OK"/>
    <s v="Sarah"/>
    <m/>
    <m/>
  </r>
  <r>
    <x v="47"/>
    <s v="Covage - Infra"/>
    <s v="Elise Billemont"/>
    <m/>
    <s v="D.M.C.V Lons"/>
    <s v="DEPASSEMENT DE COUT"/>
    <n v="13250"/>
    <n v="15136"/>
    <s v="ADISTA"/>
    <n v="5220"/>
    <n v="102"/>
    <n v="2.4790000000000001"/>
    <s v="OXO-004-24-0017"/>
    <d v="2025-03-14T00:00:00"/>
    <n v="8"/>
    <s v="OK"/>
    <s v="Pauline"/>
    <m/>
    <m/>
  </r>
  <r>
    <x v="48"/>
    <s v="Covage - Infra"/>
    <s v="Blondie Paladini"/>
    <m/>
    <s v="EURO-INFORMATION EUROPEENNE DE TRAITEMENT DE L'INF"/>
    <s v="DEPASSEMENT DE COUT"/>
    <s v="6345"/>
    <s v="16983"/>
    <s v="BOUYGUES TELECOM"/>
    <s v="5580"/>
    <s v="114"/>
    <n v="2.8507500000000001"/>
    <s v="CMD_X_00000888"/>
    <d v="2025-03-18T00:00:00"/>
    <n v="8"/>
    <s v="OK"/>
    <s v="Pauline"/>
    <m/>
    <m/>
  </r>
  <r>
    <x v="48"/>
    <s v="Covage - Infra"/>
    <s v="Nicolas Leclercq"/>
    <m/>
    <s v="PEUGEOT BAYI FLERS"/>
    <s v="DEPASSEMENT DE COUT"/>
    <n v="9328"/>
    <n v="11474"/>
    <s v="ADISTA"/>
    <n v="6480"/>
    <n v="65"/>
    <n v="1.2484999999999999"/>
    <s v="CZS-004-25-0001"/>
    <d v="2025-03-18T00:00:00"/>
    <n v="8"/>
    <s v="OK"/>
    <s v="Pauline"/>
    <m/>
    <m/>
  </r>
  <r>
    <x v="49"/>
    <s v="Covage - Infra"/>
    <s v="Elise Billemont"/>
    <m/>
    <s v="IZI CONFORT"/>
    <m/>
    <m/>
    <n v="15465"/>
    <s v="ADISTA"/>
    <n v="3780"/>
    <m/>
    <n v="2.9212500000000001"/>
    <s v="CMD_X_00004268"/>
    <d v="2025-03-18T00:00:00"/>
    <n v="7"/>
    <s v="OK"/>
    <s v="Pauline"/>
    <m/>
    <m/>
  </r>
  <r>
    <x v="50"/>
    <m/>
    <s v="Nicolas Leclercq"/>
    <s v="Jean-Pierre Schwab"/>
    <s v="TECHNIQUE DIESEL"/>
    <s v="DEPASSEMENT DE COUT"/>
    <n v="8639"/>
    <n v="10540"/>
    <s v="ADISTA"/>
    <n v="5580"/>
    <n v="70"/>
    <n v="1.24"/>
    <s v="OXO-004-25-0010"/>
    <d v="2025-03-19T00:00:00"/>
    <n v="7"/>
    <s v="OK"/>
    <s v="Pauline"/>
    <m/>
    <m/>
  </r>
  <r>
    <x v="50"/>
    <s v="Covage - Infra"/>
    <s v="Simon Braud"/>
    <s v="Jean-Pierre Schwab"/>
    <s v="JAZZ A VIENNE"/>
    <s v="DEPASSEMENT DE COUT"/>
    <n v="9858"/>
    <n v="21837"/>
    <s v="ADISTA"/>
    <n v="7812"/>
    <n v="100"/>
    <n v="3.5062500000000001"/>
    <s v="CMD_X_00003516"/>
    <d v="2025-03-19T00:00:00"/>
    <n v="7"/>
    <s v="OK"/>
    <s v="Pauline"/>
    <m/>
    <m/>
  </r>
  <r>
    <x v="51"/>
    <s v="Covage - Marseille"/>
    <s v="Damien Duval"/>
    <s v="Axelle Thomas"/>
    <s v="ROLLS ROYCE PLC-BTGSUK - Istres"/>
    <s v="DEPASSEMENT DE COUT"/>
    <n v="13235"/>
    <n v="15494"/>
    <s v="BT FRANCE"/>
    <n v="5820"/>
    <n v="102"/>
    <n v="2.4184999999999999"/>
    <s v="MAR-184-24-0003"/>
    <d v="2025-03-19T00:00:00"/>
    <n v="2"/>
    <s v="OK"/>
    <s v="Pauline"/>
    <m/>
    <m/>
  </r>
  <r>
    <x v="51"/>
    <s v="Sémafor"/>
    <s v="Jérôme Del Din"/>
    <s v="Guillaume Fora"/>
    <s v="SIREDOM/ECO CENTRE SP PERRAY"/>
    <s v="DEPASSEMENT DE COUT"/>
    <n v="5000"/>
    <n v="10687"/>
    <s v="LINKT"/>
    <n v="3420"/>
    <n v="1123"/>
    <n v="1.8167500000000001"/>
    <s v="CMD_X_00003781"/>
    <d v="2025-03-28T00:00:00"/>
    <n v="11"/>
    <s v="OK"/>
    <s v="Sarah"/>
    <m/>
    <m/>
  </r>
  <r>
    <x v="51"/>
    <m/>
    <s v="Nicolas Leclercq"/>
    <s v="Jean-Pierre Schwab"/>
    <s v="Fidorg Saint-Aubin-sur-Scie"/>
    <s v="DEPASSEMENT DE COUT"/>
    <n v="18181"/>
    <n v="20812"/>
    <s v="ADISTA"/>
    <n v="10140"/>
    <n v="80"/>
    <n v="2.6680000000000001"/>
    <s v="CMD_X_00004651"/>
    <d v="2025-03-20T00:00:00"/>
    <n v="3"/>
    <s v="OK"/>
    <s v="Pauline"/>
    <m/>
    <m/>
  </r>
  <r>
    <x v="52"/>
    <s v="Covage - Infra"/>
    <s v="Florent Aubert"/>
    <m/>
    <s v="GROUPE IDEC"/>
    <s v="DEPASSEMENT DE COUT"/>
    <n v="8971"/>
    <n v="10751"/>
    <s v="ADISTA"/>
    <n v="9360"/>
    <n v="41"/>
    <n v="0.34775"/>
    <s v="OXO-004-25-0011"/>
    <d v="2025-03-20T00:00:00"/>
    <n v="2"/>
    <s v="OK"/>
    <s v="Pauline"/>
    <m/>
    <m/>
  </r>
  <r>
    <x v="52"/>
    <s v="Covage - Toulouse"/>
    <s v="Fabrice Mizoule"/>
    <m/>
    <s v="DEPASSEMENT DE COUT"/>
    <s v="DEPASSEMENT DE COUT"/>
    <n v="17460"/>
    <n v="19705"/>
    <s v="BOUYGUES TELECOM"/>
    <n v="5580"/>
    <m/>
    <n v="3.53125"/>
    <s v="CMD_X_00003780"/>
    <d v="2025-03-26T00:00:00"/>
    <n v="8"/>
    <s v="OK"/>
    <s v="Sarah"/>
    <m/>
    <m/>
  </r>
  <r>
    <x v="53"/>
    <s v="Covage- Cannes"/>
    <s v="Eric Verdon"/>
    <s v="Jean-Pierre Schwab"/>
    <s v="ANSES"/>
    <s v="DEPASSEMENT DE COUT"/>
    <n v="11021"/>
    <n v="12406"/>
    <s v="ADISTA"/>
    <m/>
    <n v="55"/>
    <n v="3.1015000000000001"/>
    <s v="NCA-004-25-0002"/>
    <d v="2025-03-26T00:00:00"/>
    <n v="7"/>
    <s v="OK"/>
    <s v="Sarah"/>
    <m/>
    <m/>
  </r>
  <r>
    <x v="53"/>
    <s v="Covage - Reims"/>
    <s v="Nicolas Leclercq"/>
    <s v="Grégory Thévenot"/>
    <s v="BTP-CFA-GRAND-EST"/>
    <s v="DEMANDE DE MA "/>
    <n v="1800"/>
    <n v="4116"/>
    <s v="ADISTA"/>
    <m/>
    <m/>
    <n v="1.0289999999999999"/>
    <s v="CMD_X_00002575"/>
    <m/>
    <m/>
    <s v="carte + mail"/>
    <m/>
    <m/>
    <s v="LAVOISIER"/>
  </r>
  <r>
    <x v="53"/>
    <s v="Covage - Reims"/>
    <s v="Nicolas Leclercq"/>
    <s v="Grégory Thévenot"/>
    <s v="SPHERE-DISTRIBUTION"/>
    <s v="DEMANDE DE MA "/>
    <n v="1935"/>
    <n v="3971"/>
    <s v="ADISTA"/>
    <m/>
    <m/>
    <n v="0.99275000000000002"/>
    <s v="CMD-X-00002568"/>
    <d v="2025-03-26T00:00:00"/>
    <n v="7"/>
    <s v="OK"/>
    <s v="Sarah"/>
    <m/>
    <s v="LAVOISIER"/>
  </r>
  <r>
    <x v="53"/>
    <s v="Covage - Strasbourg"/>
    <s v="Houari Tahar"/>
    <s v="Joël Tutala"/>
    <s v="LE BAECKEOFFE D ALSACE"/>
    <s v="DEPASSEMENT DE COUT"/>
    <n v="3170"/>
    <n v="4815"/>
    <s v="PARITEL"/>
    <n v="3480"/>
    <n v="53"/>
    <n v="0.33374999999999999"/>
    <s v="STR-454-25-0001"/>
    <d v="2025-03-26T00:00:00"/>
    <n v="7"/>
    <s v="OK"/>
    <s v="Sarah"/>
    <m/>
    <m/>
  </r>
  <r>
    <x v="53"/>
    <m/>
    <s v="Nicolas Leclercq"/>
    <s v="Elise Lebeau"/>
    <s v="Prolum Champagne Ardenne "/>
    <s v="DEPASSEMENT DE COUT"/>
    <n v="12539"/>
    <n v="15345"/>
    <s v="UNYC"/>
    <n v="4446"/>
    <n v="124"/>
    <n v="2.7247499999999998"/>
    <s v="CMD_X_00004743"/>
    <d v="2025-03-26T00:00:00"/>
    <n v="7"/>
    <s v="OK"/>
    <s v="Sarah"/>
    <m/>
    <m/>
  </r>
  <r>
    <x v="54"/>
    <s v="Covage Infra"/>
    <s v="Florent Aubert"/>
    <m/>
    <s v="Conforama"/>
    <s v="DEPASSEMENT DE COUT"/>
    <n v="3050"/>
    <n v="5425"/>
    <s v="ADISTA"/>
    <n v="4446"/>
    <n v="44"/>
    <n v="0.24475"/>
    <s v="CMD_X_00003320"/>
    <m/>
    <m/>
    <s v="carte + mail"/>
    <m/>
    <m/>
    <s v="GO année 7 même si peu de marché adressable mais rapport coût/ML ok"/>
  </r>
  <r>
    <x v="54"/>
    <s v="covage - Grenoble"/>
    <s v="Simon Braud"/>
    <s v="Axelle Thomas"/>
    <s v="Sécurisation MEDTRONIC"/>
    <s v="DEPASSEMENT DE COUT"/>
    <n v="3531"/>
    <n v="23132"/>
    <s v="VERIZON"/>
    <n v="13800"/>
    <n v="62"/>
    <n v="2.3330000000000002"/>
    <s v="CMD_X_00003122"/>
    <m/>
    <m/>
    <s v="carte + mail"/>
    <m/>
    <m/>
    <s v="mort de chez mort, il n'y a même pas le payback qui s'affiche dans la calculette lol"/>
  </r>
  <r>
    <x v="55"/>
    <s v="Covage - Marseille"/>
    <s v="Damien Duval"/>
    <s v="Maurane Raffin"/>
    <s v="ARNAL"/>
    <s v="DEPASSEMENT DE COUT"/>
    <n v="7769.01"/>
    <n v="9440.01"/>
    <s v="BOUYGUES TELECOM"/>
    <n v="5580"/>
    <n v="62"/>
    <n v="0.9650025000000001"/>
    <s v="MAR-018-25-0001"/>
    <d v="2025-03-28T00:00:00"/>
    <m/>
    <s v="OK"/>
    <s v="Pauline"/>
    <m/>
    <s v="pas de MA tout court"/>
  </r>
  <r>
    <x v="55"/>
    <m/>
    <s v="Florent Aubert"/>
    <m/>
    <s v="LAGARRIGUE - PERRON TORTAY CAUDAN"/>
    <s v="DEMANDE DE MA "/>
    <m/>
    <m/>
    <s v="ADISTA"/>
    <m/>
    <m/>
    <n v="0"/>
    <s v="CMD_X_00003286"/>
    <m/>
    <m/>
    <s v="carte + mail pour le 6 mais pas pour le 7"/>
    <m/>
    <m/>
    <m/>
  </r>
  <r>
    <x v="56"/>
    <s v="Covage - Marseille"/>
    <s v="Damien Duval"/>
    <s v="Didier Rossello"/>
    <s v="IMAGERIE MEDICALE PROVENCE REDON"/>
    <s v="DEPASSEMENT DE COUT"/>
    <n v="24000"/>
    <n v="26646.6"/>
    <s v="UNYC"/>
    <n v="4446"/>
    <n v="215"/>
    <n v="5.5501499999999995"/>
    <s v="CMD_X_00002970"/>
    <d v="2025-03-26T00:00:00"/>
    <n v="2"/>
    <s v="OK"/>
    <s v="Sarah"/>
    <m/>
    <m/>
  </r>
  <r>
    <x v="57"/>
    <m/>
    <s v="Rudy Danger"/>
    <m/>
    <s v="Commande Lavoisier - extension"/>
    <s v="DEMANDE DE MA "/>
    <n v="4660"/>
    <m/>
    <s v="ADISTA"/>
    <n v="1111"/>
    <m/>
    <n v="-0.27775"/>
    <s v="CMD_X_00003193"/>
    <m/>
    <m/>
    <s v="2e FME à faire"/>
    <m/>
    <m/>
    <m/>
  </r>
  <r>
    <x v="57"/>
    <m/>
    <s v="Damien Duval"/>
    <s v="Maurane Raffin"/>
    <s v="MUTUELLE GÉNÉRALE DES CHEMINOTS - MARSEILLE"/>
    <s v="DEPASSEMENT DE COUT"/>
    <n v="5611"/>
    <n v="7433"/>
    <s v="ADISTA AGENCE WAYCOM INTERNATIONAL"/>
    <n v="4740"/>
    <n v="59"/>
    <n v="0.67325000000000002"/>
    <s v="MAR-208-25-0001"/>
    <m/>
    <m/>
    <s v="2e FME à faire"/>
    <m/>
    <m/>
    <m/>
  </r>
  <r>
    <x v="57"/>
    <s v="Covage - Valence"/>
    <s v="Fabrice Mizoule"/>
    <m/>
    <s v="DIACONAT - ESSIP"/>
    <s v="DEPASSEMENT DE COUT"/>
    <n v="2000"/>
    <n v="11000"/>
    <s v="KOESIO NETWORKS"/>
    <n v="4500"/>
    <n v="92"/>
    <n v="1.625"/>
    <s v="VLC-134-25-0001"/>
    <m/>
    <m/>
    <s v="shp"/>
    <m/>
    <m/>
    <m/>
  </r>
  <r>
    <x v="58"/>
    <m/>
    <s v="Laurent Rousseau"/>
    <m/>
    <s v="OLINA GROUP SERVICES"/>
    <s v="DEPASSEMENT DE COUT"/>
    <n v="31860"/>
    <n v="34361"/>
    <s v="ADISTA"/>
    <n v="1800"/>
    <n v="36"/>
    <n v="8.14025"/>
    <s v="OXO-004-25-0012"/>
    <m/>
    <m/>
    <s v="shp"/>
    <m/>
    <m/>
    <m/>
  </r>
  <r>
    <x v="59"/>
    <s v="Sequantic"/>
    <s v="David Kuchkerian"/>
    <m/>
    <s v="Ehpad Emilie de Rodat"/>
    <s v="DEMANDE DE MA "/>
    <m/>
    <m/>
    <m/>
    <m/>
    <m/>
    <n v="0"/>
    <s v="SEQ-806-25-0010"/>
    <m/>
    <m/>
    <s v="shp attention 1 km"/>
    <m/>
    <m/>
    <m/>
  </r>
  <r>
    <x v="59"/>
    <s v="Sequantic"/>
    <s v="David Kuchkerian"/>
    <m/>
    <s v="NATO COMMUNICATIONS AND INFORMATION AGENCY"/>
    <s v="DEMANDE DE MA "/>
    <m/>
    <m/>
    <m/>
    <m/>
    <m/>
    <n v="0"/>
    <s v="CMD_X_00004616"/>
    <m/>
    <m/>
    <s v="shp attention 1 km"/>
    <m/>
    <m/>
    <m/>
  </r>
  <r>
    <x v="59"/>
    <m/>
    <s v="Florent Aubert"/>
    <m/>
    <s v="EDEIS - LE CARRE ST MALO"/>
    <s v="DEPASSEMENT DE COUT"/>
    <n v="6285"/>
    <n v="4505"/>
    <s v="HEXANET"/>
    <n v="9360"/>
    <n v="24"/>
    <n v="-1.2137500000000001"/>
    <s v="OXO-817-25-0001"/>
    <m/>
    <m/>
    <m/>
    <m/>
    <m/>
    <m/>
  </r>
  <r>
    <x v="59"/>
    <m/>
    <s v="Florent Aubert"/>
    <m/>
    <s v="BRINKS Saint-Grégoire"/>
    <s v="DEPASSEMENT DE COUT"/>
    <n v="19730"/>
    <n v="17950"/>
    <s v="HEXANET"/>
    <n v="5400"/>
    <n v="131"/>
    <n v="3.1375000000000002"/>
    <s v="CMD_X_0000489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01024-77F3-42C7-9755-582F56689B25}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mois">
  <location ref="F2:H12" firstHeaderRow="0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20"/>
    <field x="18"/>
  </rowFields>
  <rowItems count="10">
    <i>
      <x/>
    </i>
    <i r="1"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coûts globaux" fld="7" baseField="20" baseItem="1"/>
    <dataField name="Nombre de COMMANDE" fld="12" subtotal="count" baseField="0" baseItem="0"/>
  </dataFields>
  <formats count="4">
    <format dxfId="33">
      <pivotArea collapsedLevelsAreSubtotals="1" fieldPosition="0">
        <references count="3">
          <reference field="4294967294" count="1" selected="0">
            <x v="0"/>
          </reference>
          <reference field="18" count="1">
            <x v="12"/>
          </reference>
          <reference field="20" count="1" selected="0">
            <x v="1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20" count="1">
            <x v="2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18" count="3">
            <x v="1"/>
            <x v="2"/>
            <x v="3"/>
          </reference>
          <reference field="20" count="1" selected="0">
            <x v="2"/>
          </reference>
        </references>
      </pivotArea>
    </format>
    <format dxfId="30">
      <pivotArea field="2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61873-C684-4543-88C2-245C3B8392C5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mois">
  <location ref="A2:C11" firstHeaderRow="0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sd="0" x="0"/>
        <item x="1"/>
        <item x="2"/>
        <item x="3"/>
      </items>
    </pivotField>
  </pivotFields>
  <rowFields count="2">
    <field x="20"/>
    <field x="18"/>
  </rowFields>
  <rowItems count="9">
    <i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ût global moyen" fld="7" subtotal="average" baseField="18" baseItem="1" numFmtId="164"/>
    <dataField name="Nombre de COMMANDE" fld="12" subtotal="count" baseField="0" baseItem="0"/>
  </dataFields>
  <formats count="6">
    <format dxfId="39">
      <pivotArea collapsedLevelsAreSubtotals="1" fieldPosition="0">
        <references count="3">
          <reference field="4294967294" count="1" selected="0">
            <x v="0"/>
          </reference>
          <reference field="18" count="1">
            <x v="12"/>
          </reference>
          <reference field="20" count="1" selected="0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20" count="1">
            <x v="2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18" count="3">
            <x v="1"/>
            <x v="2"/>
            <x v="3"/>
          </reference>
          <reference field="20" count="1" selected="0">
            <x v="2"/>
          </reference>
        </references>
      </pivotArea>
    </format>
    <format dxfId="36">
      <pivotArea field="2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C9D01-EF21-4D84-8C3F-30F4BB27D2FA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45:B54" firstHeaderRow="1" firstDataRow="1" firstDataCol="1"/>
  <pivotFields count="21">
    <pivotField axis="axisRow"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3">
    <field x="20"/>
    <field x="18"/>
    <field x="0"/>
  </rowFields>
  <rowItems count="9">
    <i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Nombre de COMMANDE" fld="12" subtotal="count" baseField="0" baseItem="0" numFmtId="164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8A5F0-6955-43A2-B948-329E2B2CD6B8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18:B37" firstHeaderRow="1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 sortType="descending">
      <items count="20">
        <item x="14"/>
        <item x="11"/>
        <item x="2"/>
        <item x="4"/>
        <item x="1"/>
        <item x="0"/>
        <item x="3"/>
        <item x="6"/>
        <item x="13"/>
        <item x="5"/>
        <item x="9"/>
        <item x="10"/>
        <item x="7"/>
        <item x="8"/>
        <item x="12"/>
        <item x="15"/>
        <item x="17"/>
        <item m="1" x="18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2"/>
  </rowFields>
  <rowItems count="19">
    <i>
      <x v="2"/>
    </i>
    <i>
      <x v="6"/>
    </i>
    <i>
      <x v="5"/>
    </i>
    <i>
      <x v="12"/>
    </i>
    <i>
      <x v="4"/>
    </i>
    <i>
      <x v="3"/>
    </i>
    <i>
      <x v="7"/>
    </i>
    <i>
      <x/>
    </i>
    <i>
      <x v="11"/>
    </i>
    <i>
      <x v="13"/>
    </i>
    <i>
      <x v="14"/>
    </i>
    <i>
      <x v="8"/>
    </i>
    <i>
      <x v="18"/>
    </i>
    <i>
      <x v="10"/>
    </i>
    <i>
      <x v="15"/>
    </i>
    <i>
      <x v="9"/>
    </i>
    <i>
      <x v="1"/>
    </i>
    <i>
      <x v="16"/>
    </i>
    <i t="grand">
      <x/>
    </i>
  </rowItems>
  <colItems count="1">
    <i/>
  </colItems>
  <dataFields count="1">
    <dataField name="Nombre de COMMANDE" fld="12" subtotal="count" baseField="0" baseItem="0" numFmtId="164"/>
  </dataFields>
  <formats count="2">
    <format dxfId="43">
      <pivotArea outline="0" collapsedLevelsAreSubtotals="1" fieldPosition="0"/>
    </format>
    <format dxfId="42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E385C-041D-43B7-89AC-2138797BB0A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64:B96" firstHeaderRow="1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13"/>
        <item x="19"/>
        <item x="15"/>
        <item x="16"/>
        <item x="23"/>
        <item x="4"/>
        <item x="14"/>
        <item x="9"/>
        <item x="27"/>
        <item x="21"/>
        <item x="28"/>
        <item x="10"/>
        <item x="25"/>
        <item x="12"/>
        <item x="2"/>
        <item x="17"/>
        <item x="20"/>
        <item x="22"/>
        <item x="24"/>
        <item x="1"/>
        <item x="6"/>
        <item x="26"/>
        <item x="11"/>
        <item x="18"/>
        <item x="0"/>
        <item x="3"/>
        <item x="5"/>
        <item x="7"/>
        <item x="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32">
    <i>
      <x/>
    </i>
    <i>
      <x v="14"/>
    </i>
    <i>
      <x v="20"/>
    </i>
    <i>
      <x v="2"/>
    </i>
    <i>
      <x v="1"/>
    </i>
    <i>
      <x v="23"/>
    </i>
    <i>
      <x v="5"/>
    </i>
    <i>
      <x v="10"/>
    </i>
    <i>
      <x v="19"/>
    </i>
    <i>
      <x v="4"/>
    </i>
    <i>
      <x v="21"/>
    </i>
    <i>
      <x v="26"/>
    </i>
    <i>
      <x v="13"/>
    </i>
    <i>
      <x v="27"/>
    </i>
    <i>
      <x v="22"/>
    </i>
    <i>
      <x v="16"/>
    </i>
    <i>
      <x v="7"/>
    </i>
    <i>
      <x v="3"/>
    </i>
    <i>
      <x v="25"/>
    </i>
    <i>
      <x v="8"/>
    </i>
    <i>
      <x v="29"/>
    </i>
    <i>
      <x v="18"/>
    </i>
    <i>
      <x v="24"/>
    </i>
    <i>
      <x v="9"/>
    </i>
    <i>
      <x v="30"/>
    </i>
    <i>
      <x v="6"/>
    </i>
    <i>
      <x v="28"/>
    </i>
    <i>
      <x v="11"/>
    </i>
    <i>
      <x v="12"/>
    </i>
    <i>
      <x v="17"/>
    </i>
    <i>
      <x v="15"/>
    </i>
    <i t="grand">
      <x/>
    </i>
  </rowItems>
  <colItems count="1">
    <i/>
  </colItems>
  <dataFields count="1">
    <dataField name="Nombre de COMMANDE" fld="12" subtotal="count" baseField="0" baseItem="0" numFmtId="164"/>
  </dataFields>
  <formats count="2">
    <format dxfId="45">
      <pivotArea outline="0" collapsedLevelsAreSubtotals="1" fieldPosition="0"/>
    </format>
    <format dxfId="4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CA262-95FF-461A-898E-7290796889B1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 ">
  <location ref="A107:B115" firstHeaderRow="1" firstDataRow="1" firstDataCol="1"/>
  <pivotFields count="22">
    <pivotField axis="axisRow" numFmtId="14" showAll="0">
      <items count="61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21"/>
    <field x="19"/>
    <field x="0"/>
  </rowFields>
  <rowItems count="8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Moyenne de DELAI TRAITEMENT" fld="14" subtotal="average" baseField="21" baseItem="1" numFmtId="164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topLeftCell="D1" zoomScale="83" zoomScaleNormal="70" workbookViewId="0">
      <pane ySplit="1" topLeftCell="A59" activePane="bottomLeft" state="frozen"/>
      <selection pane="bottomLeft" activeCell="J79" sqref="J79"/>
    </sheetView>
  </sheetViews>
  <sheetFormatPr baseColWidth="10" defaultColWidth="8.88671875" defaultRowHeight="14.4"/>
  <cols>
    <col min="1" max="1" width="18.21875" style="3" customWidth="1"/>
    <col min="2" max="2" width="18.109375" customWidth="1"/>
    <col min="3" max="3" width="22.5546875" customWidth="1"/>
    <col min="4" max="4" width="17.5546875" style="20" customWidth="1"/>
    <col min="5" max="5" width="29.21875" customWidth="1"/>
    <col min="6" max="6" width="22.6640625" customWidth="1"/>
    <col min="7" max="7" width="17.44140625" style="20" bestFit="1" customWidth="1"/>
    <col min="8" max="8" width="21.33203125" style="3" bestFit="1" customWidth="1"/>
    <col min="9" max="9" width="30.44140625" customWidth="1"/>
    <col min="10" max="10" width="21.44140625" customWidth="1"/>
    <col min="11" max="11" width="11.21875" customWidth="1"/>
    <col min="13" max="13" width="18.88671875" style="24" customWidth="1"/>
    <col min="14" max="14" width="19.44140625" customWidth="1"/>
    <col min="15" max="15" width="12.21875" style="3" customWidth="1"/>
    <col min="17" max="17" width="21.5546875" bestFit="1" customWidth="1"/>
    <col min="18" max="18" width="8.88671875" style="3"/>
  </cols>
  <sheetData>
    <row r="1" spans="1:20">
      <c r="A1" s="15" t="s">
        <v>205</v>
      </c>
      <c r="B1" s="12" t="s">
        <v>206</v>
      </c>
      <c r="C1" s="12" t="s">
        <v>207</v>
      </c>
      <c r="D1" s="12" t="s">
        <v>208</v>
      </c>
      <c r="E1" s="12" t="s">
        <v>209</v>
      </c>
      <c r="F1" s="12" t="s">
        <v>210</v>
      </c>
      <c r="G1" s="11" t="s">
        <v>193</v>
      </c>
      <c r="H1" s="11" t="s">
        <v>194</v>
      </c>
      <c r="I1" s="12" t="s">
        <v>195</v>
      </c>
      <c r="J1" s="12" t="s">
        <v>392</v>
      </c>
      <c r="K1" s="11" t="s">
        <v>196</v>
      </c>
      <c r="L1" s="11" t="s">
        <v>197</v>
      </c>
      <c r="M1" s="25" t="s">
        <v>198</v>
      </c>
      <c r="N1" s="13" t="s">
        <v>199</v>
      </c>
      <c r="O1" s="12" t="s">
        <v>200</v>
      </c>
      <c r="P1" s="12" t="s">
        <v>201</v>
      </c>
      <c r="Q1" s="12" t="s">
        <v>202</v>
      </c>
      <c r="R1" s="12" t="s">
        <v>203</v>
      </c>
      <c r="S1" s="14" t="s">
        <v>204</v>
      </c>
      <c r="T1" s="27" t="s">
        <v>359</v>
      </c>
    </row>
    <row r="2" spans="1:20">
      <c r="A2" s="1">
        <v>45632</v>
      </c>
      <c r="B2" s="3" t="s">
        <v>0</v>
      </c>
      <c r="C2" s="3" t="s">
        <v>1</v>
      </c>
      <c r="E2" s="3" t="s">
        <v>2</v>
      </c>
      <c r="F2" s="3"/>
      <c r="G2" s="32"/>
      <c r="H2" s="4"/>
      <c r="I2" s="3" t="s">
        <v>262</v>
      </c>
      <c r="J2" s="3"/>
      <c r="K2" s="4"/>
      <c r="L2" s="4"/>
      <c r="M2" s="26"/>
      <c r="N2" s="8" t="s">
        <v>3</v>
      </c>
      <c r="O2" s="6">
        <v>45644</v>
      </c>
      <c r="P2" s="2">
        <f t="shared" ref="P2:P33" si="0">O2-A2</f>
        <v>12</v>
      </c>
      <c r="Q2" s="7" t="s">
        <v>4</v>
      </c>
      <c r="R2" s="3" t="s">
        <v>5</v>
      </c>
    </row>
    <row r="3" spans="1:20">
      <c r="A3" s="1">
        <v>45629</v>
      </c>
      <c r="B3" s="3" t="s">
        <v>6</v>
      </c>
      <c r="C3" s="3" t="s">
        <v>1</v>
      </c>
      <c r="E3" s="3" t="s">
        <v>7</v>
      </c>
      <c r="F3" s="3"/>
      <c r="G3" s="32"/>
      <c r="H3" s="4"/>
      <c r="I3" s="3" t="s">
        <v>172</v>
      </c>
      <c r="J3" s="3"/>
      <c r="K3" s="4"/>
      <c r="L3" s="4"/>
      <c r="M3" s="26"/>
      <c r="N3" s="8" t="s">
        <v>8</v>
      </c>
      <c r="O3" s="6">
        <v>45643</v>
      </c>
      <c r="P3" s="2">
        <f t="shared" si="0"/>
        <v>14</v>
      </c>
      <c r="Q3" s="7" t="s">
        <v>4</v>
      </c>
      <c r="R3" s="3" t="s">
        <v>5</v>
      </c>
    </row>
    <row r="4" spans="1:20">
      <c r="A4" s="1">
        <v>45621</v>
      </c>
      <c r="B4" s="3" t="s">
        <v>9</v>
      </c>
      <c r="C4" s="3" t="s">
        <v>1</v>
      </c>
      <c r="E4" s="3" t="s">
        <v>10</v>
      </c>
      <c r="F4" s="3"/>
      <c r="G4" s="32"/>
      <c r="H4" s="4"/>
      <c r="I4" s="3" t="s">
        <v>55</v>
      </c>
      <c r="J4" s="3"/>
      <c r="K4" s="4"/>
      <c r="L4" s="4"/>
      <c r="M4" s="26"/>
      <c r="N4" s="8" t="s">
        <v>11</v>
      </c>
      <c r="O4" s="6">
        <v>45632</v>
      </c>
      <c r="P4" s="2">
        <f t="shared" si="0"/>
        <v>11</v>
      </c>
      <c r="Q4" s="7" t="s">
        <v>4</v>
      </c>
      <c r="R4" s="3" t="s">
        <v>12</v>
      </c>
    </row>
    <row r="5" spans="1:20">
      <c r="A5" s="1">
        <v>45629</v>
      </c>
      <c r="B5" s="3" t="s">
        <v>13</v>
      </c>
      <c r="C5" s="3" t="s">
        <v>14</v>
      </c>
      <c r="E5" s="3" t="s">
        <v>15</v>
      </c>
      <c r="F5" s="3"/>
      <c r="G5" s="32"/>
      <c r="H5" s="4"/>
      <c r="I5" s="3" t="s">
        <v>263</v>
      </c>
      <c r="J5" s="3"/>
      <c r="K5" s="4"/>
      <c r="L5" s="4"/>
      <c r="M5" s="26"/>
      <c r="N5" s="8" t="s">
        <v>16</v>
      </c>
      <c r="O5" s="6">
        <v>45644</v>
      </c>
      <c r="P5" s="2">
        <f t="shared" si="0"/>
        <v>15</v>
      </c>
      <c r="Q5" s="7" t="s">
        <v>4</v>
      </c>
      <c r="R5" s="3" t="s">
        <v>5</v>
      </c>
    </row>
    <row r="6" spans="1:20">
      <c r="A6" s="1">
        <v>45631</v>
      </c>
      <c r="B6" s="3" t="s">
        <v>17</v>
      </c>
      <c r="C6" s="3" t="s">
        <v>18</v>
      </c>
      <c r="E6" s="3" t="s">
        <v>19</v>
      </c>
      <c r="F6" s="3"/>
      <c r="G6" s="32"/>
      <c r="H6" s="4"/>
      <c r="I6" s="3" t="s">
        <v>113</v>
      </c>
      <c r="J6" s="3"/>
      <c r="K6" s="4"/>
      <c r="L6" s="4"/>
      <c r="M6" s="26"/>
      <c r="N6" s="8" t="s">
        <v>20</v>
      </c>
      <c r="O6" s="6">
        <v>45650</v>
      </c>
      <c r="P6" s="2">
        <f t="shared" si="0"/>
        <v>19</v>
      </c>
      <c r="Q6" s="7" t="s">
        <v>4</v>
      </c>
      <c r="R6" s="3" t="s">
        <v>21</v>
      </c>
    </row>
    <row r="7" spans="1:20">
      <c r="A7" s="1">
        <v>45631</v>
      </c>
      <c r="B7" s="3" t="s">
        <v>22</v>
      </c>
      <c r="C7" s="3" t="s">
        <v>23</v>
      </c>
      <c r="E7" s="3" t="s">
        <v>24</v>
      </c>
      <c r="F7" s="3"/>
      <c r="G7" s="32"/>
      <c r="H7" s="4"/>
      <c r="I7" s="3" t="s">
        <v>255</v>
      </c>
      <c r="J7" s="3"/>
      <c r="K7" s="4"/>
      <c r="L7" s="4"/>
      <c r="M7" s="26"/>
      <c r="N7" s="8" t="s">
        <v>25</v>
      </c>
      <c r="O7" s="6">
        <v>45646</v>
      </c>
      <c r="P7" s="2">
        <f t="shared" si="0"/>
        <v>15</v>
      </c>
      <c r="Q7" s="7" t="s">
        <v>4</v>
      </c>
      <c r="R7" s="3" t="s">
        <v>5</v>
      </c>
    </row>
    <row r="8" spans="1:20">
      <c r="A8" s="1">
        <v>45631</v>
      </c>
      <c r="B8" s="3" t="s">
        <v>22</v>
      </c>
      <c r="C8" s="3" t="s">
        <v>23</v>
      </c>
      <c r="E8" s="3" t="s">
        <v>26</v>
      </c>
      <c r="F8" s="3"/>
      <c r="G8" s="32"/>
      <c r="H8" s="4"/>
      <c r="I8" s="3" t="s">
        <v>55</v>
      </c>
      <c r="J8" s="3"/>
      <c r="K8" s="4"/>
      <c r="L8" s="4"/>
      <c r="M8" s="26"/>
      <c r="N8" s="8" t="s">
        <v>27</v>
      </c>
      <c r="O8" s="6">
        <v>45646</v>
      </c>
      <c r="P8" s="2">
        <f t="shared" si="0"/>
        <v>15</v>
      </c>
      <c r="Q8" s="7" t="s">
        <v>4</v>
      </c>
      <c r="R8" s="3" t="s">
        <v>5</v>
      </c>
    </row>
    <row r="9" spans="1:20">
      <c r="A9" s="1">
        <v>45637</v>
      </c>
      <c r="B9" s="3" t="s">
        <v>28</v>
      </c>
      <c r="C9" s="3" t="s">
        <v>1</v>
      </c>
      <c r="E9" s="3" t="s">
        <v>29</v>
      </c>
      <c r="F9" s="3"/>
      <c r="G9" s="32"/>
      <c r="H9" s="4"/>
      <c r="I9" s="3" t="s">
        <v>61</v>
      </c>
      <c r="J9" s="3"/>
      <c r="K9" s="4"/>
      <c r="L9" s="4"/>
      <c r="M9" s="26"/>
      <c r="N9" s="8" t="s">
        <v>30</v>
      </c>
      <c r="O9" s="6">
        <v>45643</v>
      </c>
      <c r="P9" s="2">
        <f t="shared" si="0"/>
        <v>6</v>
      </c>
      <c r="Q9" s="7" t="s">
        <v>4</v>
      </c>
      <c r="R9" s="3" t="s">
        <v>5</v>
      </c>
    </row>
    <row r="10" spans="1:20">
      <c r="A10" s="1">
        <v>45629</v>
      </c>
      <c r="B10" s="3" t="s">
        <v>31</v>
      </c>
      <c r="C10" s="3" t="s">
        <v>32</v>
      </c>
      <c r="E10" s="3" t="s">
        <v>33</v>
      </c>
      <c r="F10" s="3"/>
      <c r="G10" s="32"/>
      <c r="H10" s="4"/>
      <c r="I10" s="3" t="s">
        <v>265</v>
      </c>
      <c r="J10" s="3"/>
      <c r="K10" s="4"/>
      <c r="L10" s="4"/>
      <c r="M10" s="26"/>
      <c r="N10" s="8" t="s">
        <v>34</v>
      </c>
      <c r="O10" s="6">
        <v>45653</v>
      </c>
      <c r="P10" s="2">
        <f t="shared" si="0"/>
        <v>24</v>
      </c>
      <c r="Q10" s="7" t="s">
        <v>4</v>
      </c>
      <c r="R10" s="3" t="s">
        <v>21</v>
      </c>
    </row>
    <row r="11" spans="1:20">
      <c r="A11" s="1">
        <v>45638</v>
      </c>
      <c r="B11" s="3" t="s">
        <v>35</v>
      </c>
      <c r="C11" s="3" t="s">
        <v>36</v>
      </c>
      <c r="E11" s="3" t="s">
        <v>37</v>
      </c>
      <c r="F11" s="3"/>
      <c r="G11" s="32"/>
      <c r="H11" s="4"/>
      <c r="I11" s="3" t="s">
        <v>264</v>
      </c>
      <c r="J11" s="3"/>
      <c r="K11" s="4"/>
      <c r="L11" s="4">
        <v>164.35624999999999</v>
      </c>
      <c r="M11" s="26"/>
      <c r="N11" s="8" t="s">
        <v>38</v>
      </c>
      <c r="O11" s="6">
        <v>45671</v>
      </c>
      <c r="P11" s="2">
        <f t="shared" si="0"/>
        <v>33</v>
      </c>
      <c r="Q11" s="7" t="s">
        <v>4</v>
      </c>
      <c r="R11" s="3" t="s">
        <v>21</v>
      </c>
    </row>
    <row r="12" spans="1:20">
      <c r="A12" s="1">
        <v>45638</v>
      </c>
      <c r="B12" s="3" t="s">
        <v>0</v>
      </c>
      <c r="C12" s="3" t="s">
        <v>39</v>
      </c>
      <c r="E12" s="3" t="s">
        <v>40</v>
      </c>
      <c r="F12" s="3"/>
      <c r="G12" s="32"/>
      <c r="H12" s="4"/>
      <c r="I12" s="3" t="s">
        <v>55</v>
      </c>
      <c r="J12" s="3"/>
      <c r="K12" s="4"/>
      <c r="L12" s="4"/>
      <c r="M12" s="26"/>
      <c r="N12" s="8" t="s">
        <v>41</v>
      </c>
      <c r="O12" s="6">
        <v>45645</v>
      </c>
      <c r="P12" s="2">
        <f t="shared" si="0"/>
        <v>7</v>
      </c>
      <c r="Q12" s="7" t="s">
        <v>4</v>
      </c>
      <c r="R12" s="3" t="s">
        <v>5</v>
      </c>
    </row>
    <row r="13" spans="1:20">
      <c r="A13" s="1">
        <v>45639</v>
      </c>
      <c r="B13" s="3" t="s">
        <v>42</v>
      </c>
      <c r="C13" s="3" t="s">
        <v>39</v>
      </c>
      <c r="E13" s="3" t="s">
        <v>43</v>
      </c>
      <c r="F13" s="3"/>
      <c r="G13" s="32"/>
      <c r="H13" s="4"/>
      <c r="I13" s="3" t="s">
        <v>55</v>
      </c>
      <c r="J13" s="3"/>
      <c r="K13" s="4"/>
      <c r="L13" s="4"/>
      <c r="M13" s="26"/>
      <c r="N13" s="8" t="s">
        <v>44</v>
      </c>
      <c r="O13" s="6">
        <v>45645</v>
      </c>
      <c r="P13" s="2">
        <f t="shared" si="0"/>
        <v>6</v>
      </c>
      <c r="Q13" s="7" t="s">
        <v>4</v>
      </c>
      <c r="R13" s="3" t="s">
        <v>5</v>
      </c>
    </row>
    <row r="14" spans="1:20">
      <c r="A14" s="1">
        <v>45616</v>
      </c>
      <c r="B14" s="3" t="s">
        <v>17</v>
      </c>
      <c r="C14" s="3" t="s">
        <v>18</v>
      </c>
      <c r="E14" s="3" t="s">
        <v>45</v>
      </c>
      <c r="F14" s="3"/>
      <c r="G14" s="32"/>
      <c r="H14" s="4"/>
      <c r="I14" s="3" t="s">
        <v>113</v>
      </c>
      <c r="J14" s="3"/>
      <c r="K14" s="4"/>
      <c r="L14" s="4"/>
      <c r="M14" s="26"/>
      <c r="N14" s="8" t="s">
        <v>46</v>
      </c>
      <c r="O14" s="6">
        <v>45639</v>
      </c>
      <c r="P14" s="2">
        <f t="shared" si="0"/>
        <v>23</v>
      </c>
      <c r="Q14" s="7" t="s">
        <v>4</v>
      </c>
      <c r="R14" s="3" t="s">
        <v>12</v>
      </c>
    </row>
    <row r="15" spans="1:20">
      <c r="A15" s="1">
        <v>45616</v>
      </c>
      <c r="B15" s="3" t="s">
        <v>17</v>
      </c>
      <c r="C15" s="3" t="s">
        <v>18</v>
      </c>
      <c r="E15" s="3" t="s">
        <v>47</v>
      </c>
      <c r="F15" s="3"/>
      <c r="G15" s="32"/>
      <c r="H15" s="4"/>
      <c r="I15" s="3" t="s">
        <v>113</v>
      </c>
      <c r="J15" s="3"/>
      <c r="K15" s="4"/>
      <c r="L15" s="4"/>
      <c r="M15" s="26"/>
      <c r="N15" s="8" t="s">
        <v>48</v>
      </c>
      <c r="O15" s="6">
        <v>45639</v>
      </c>
      <c r="P15" s="2">
        <f t="shared" si="0"/>
        <v>23</v>
      </c>
      <c r="Q15" s="7" t="s">
        <v>4</v>
      </c>
      <c r="R15" s="3" t="s">
        <v>12</v>
      </c>
    </row>
    <row r="16" spans="1:20">
      <c r="A16" s="1">
        <v>45642</v>
      </c>
      <c r="B16" s="3" t="s">
        <v>49</v>
      </c>
      <c r="C16" s="3" t="s">
        <v>50</v>
      </c>
      <c r="E16" s="3" t="s">
        <v>51</v>
      </c>
      <c r="F16" s="3"/>
      <c r="G16" s="32"/>
      <c r="H16" s="4"/>
      <c r="I16" s="3" t="s">
        <v>172</v>
      </c>
      <c r="J16" s="3"/>
      <c r="K16" s="4"/>
      <c r="L16" s="4"/>
      <c r="M16" s="26"/>
      <c r="N16" s="8" t="s">
        <v>52</v>
      </c>
      <c r="O16" s="6">
        <v>45656</v>
      </c>
      <c r="P16" s="2">
        <f t="shared" si="0"/>
        <v>14</v>
      </c>
      <c r="Q16" s="7" t="s">
        <v>4</v>
      </c>
      <c r="R16" s="3" t="s">
        <v>21</v>
      </c>
    </row>
    <row r="17" spans="1:18">
      <c r="A17" s="1">
        <v>45650</v>
      </c>
      <c r="B17" s="3" t="s">
        <v>22</v>
      </c>
      <c r="C17" s="3" t="s">
        <v>23</v>
      </c>
      <c r="E17" s="3" t="s">
        <v>53</v>
      </c>
      <c r="F17" s="3" t="s">
        <v>54</v>
      </c>
      <c r="G17" s="32">
        <v>5300</v>
      </c>
      <c r="H17" s="4">
        <v>7190</v>
      </c>
      <c r="I17" s="3" t="s">
        <v>55</v>
      </c>
      <c r="J17" s="3"/>
      <c r="K17" s="4">
        <v>5580</v>
      </c>
      <c r="L17" s="4">
        <v>47.103448275862071</v>
      </c>
      <c r="M17" s="26">
        <f t="shared" ref="M17:M45" si="1">(H17-K17)/4000</f>
        <v>0.40250000000000002</v>
      </c>
      <c r="N17" s="8" t="s">
        <v>56</v>
      </c>
      <c r="O17" s="6">
        <v>45666</v>
      </c>
      <c r="P17" s="2">
        <f t="shared" si="0"/>
        <v>16</v>
      </c>
      <c r="Q17" s="7" t="s">
        <v>4</v>
      </c>
      <c r="R17" s="3" t="s">
        <v>21</v>
      </c>
    </row>
    <row r="18" spans="1:18">
      <c r="A18" s="1">
        <v>45644</v>
      </c>
      <c r="B18" s="3"/>
      <c r="C18" s="3" t="s">
        <v>57</v>
      </c>
      <c r="E18" s="3"/>
      <c r="F18" s="3"/>
      <c r="G18" s="32"/>
      <c r="H18" s="4"/>
      <c r="I18" s="3" t="s">
        <v>58</v>
      </c>
      <c r="J18" s="3"/>
      <c r="K18" s="4"/>
      <c r="L18" s="4"/>
      <c r="M18" s="26">
        <f t="shared" si="1"/>
        <v>0</v>
      </c>
      <c r="N18" s="8" t="s">
        <v>59</v>
      </c>
      <c r="O18" s="6">
        <v>45666</v>
      </c>
      <c r="P18" s="2">
        <f t="shared" si="0"/>
        <v>22</v>
      </c>
      <c r="Q18" s="7" t="s">
        <v>4</v>
      </c>
      <c r="R18" s="3" t="s">
        <v>21</v>
      </c>
    </row>
    <row r="19" spans="1:18">
      <c r="A19" s="1">
        <v>45649</v>
      </c>
      <c r="B19" s="3" t="s">
        <v>9</v>
      </c>
      <c r="C19" s="3" t="s">
        <v>1</v>
      </c>
      <c r="E19" s="3" t="s">
        <v>60</v>
      </c>
      <c r="F19" s="3" t="s">
        <v>54</v>
      </c>
      <c r="G19" s="32">
        <v>9625</v>
      </c>
      <c r="H19" s="4">
        <v>24900</v>
      </c>
      <c r="I19" s="3" t="s">
        <v>61</v>
      </c>
      <c r="J19" s="3"/>
      <c r="K19" s="4">
        <v>5580</v>
      </c>
      <c r="L19" s="4">
        <v>169</v>
      </c>
      <c r="M19" s="26">
        <f t="shared" si="1"/>
        <v>4.83</v>
      </c>
      <c r="N19" s="8" t="s">
        <v>62</v>
      </c>
      <c r="O19" s="6">
        <v>45656</v>
      </c>
      <c r="P19" s="2">
        <f t="shared" si="0"/>
        <v>7</v>
      </c>
      <c r="Q19" s="7" t="s">
        <v>4</v>
      </c>
      <c r="R19" s="3" t="s">
        <v>21</v>
      </c>
    </row>
    <row r="20" spans="1:18">
      <c r="A20" s="1">
        <v>45646</v>
      </c>
      <c r="B20" s="3" t="s">
        <v>63</v>
      </c>
      <c r="C20" s="3" t="s">
        <v>18</v>
      </c>
      <c r="E20" s="3" t="s">
        <v>64</v>
      </c>
      <c r="F20" s="3" t="s">
        <v>54</v>
      </c>
      <c r="G20" s="32">
        <v>10146.469999999999</v>
      </c>
      <c r="H20" s="4">
        <v>11967.38</v>
      </c>
      <c r="I20" s="3" t="s">
        <v>65</v>
      </c>
      <c r="J20" s="3"/>
      <c r="K20" s="4">
        <v>4500</v>
      </c>
      <c r="L20" s="4">
        <v>100.93373913043477</v>
      </c>
      <c r="M20" s="26">
        <f t="shared" si="1"/>
        <v>1.8668449999999999</v>
      </c>
      <c r="N20" s="8" t="s">
        <v>66</v>
      </c>
      <c r="O20" s="6">
        <v>45664</v>
      </c>
      <c r="P20" s="2">
        <f t="shared" si="0"/>
        <v>18</v>
      </c>
      <c r="Q20" s="7" t="s">
        <v>4</v>
      </c>
      <c r="R20" s="3" t="s">
        <v>21</v>
      </c>
    </row>
    <row r="21" spans="1:18">
      <c r="A21" s="1">
        <v>45652</v>
      </c>
      <c r="B21" s="3"/>
      <c r="C21" s="3" t="s">
        <v>50</v>
      </c>
      <c r="E21" s="3" t="s">
        <v>67</v>
      </c>
      <c r="F21" s="3" t="s">
        <v>54</v>
      </c>
      <c r="G21" s="35">
        <v>3320</v>
      </c>
      <c r="H21" s="4">
        <v>4754</v>
      </c>
      <c r="I21" s="9" t="s">
        <v>68</v>
      </c>
      <c r="J21" s="9"/>
      <c r="K21" s="4">
        <v>2880</v>
      </c>
      <c r="L21" s="4">
        <v>59.424999999999997</v>
      </c>
      <c r="M21" s="26">
        <f t="shared" si="1"/>
        <v>0.46850000000000003</v>
      </c>
      <c r="N21" s="8" t="s">
        <v>69</v>
      </c>
      <c r="O21" s="1">
        <v>45672</v>
      </c>
      <c r="P21" s="2">
        <f t="shared" si="0"/>
        <v>20</v>
      </c>
      <c r="Q21" s="7" t="s">
        <v>4</v>
      </c>
      <c r="R21" s="3" t="s">
        <v>70</v>
      </c>
    </row>
    <row r="22" spans="1:18">
      <c r="A22" s="1">
        <v>45652</v>
      </c>
      <c r="B22" s="3"/>
      <c r="C22" s="3" t="s">
        <v>14</v>
      </c>
      <c r="E22" s="3" t="s">
        <v>71</v>
      </c>
      <c r="F22" s="3" t="s">
        <v>54</v>
      </c>
      <c r="G22" s="35">
        <v>12625</v>
      </c>
      <c r="H22" s="4">
        <v>14575</v>
      </c>
      <c r="I22" s="9" t="s">
        <v>55</v>
      </c>
      <c r="J22" s="9"/>
      <c r="K22" s="4">
        <v>3240</v>
      </c>
      <c r="L22" s="4">
        <v>177.6875</v>
      </c>
      <c r="M22" s="26">
        <f t="shared" si="1"/>
        <v>2.8337500000000002</v>
      </c>
      <c r="N22" s="8" t="s">
        <v>72</v>
      </c>
      <c r="O22" s="1">
        <v>45667</v>
      </c>
      <c r="P22" s="2">
        <f t="shared" si="0"/>
        <v>15</v>
      </c>
      <c r="Q22" s="7" t="s">
        <v>4</v>
      </c>
      <c r="R22" s="3" t="s">
        <v>21</v>
      </c>
    </row>
    <row r="23" spans="1:18">
      <c r="A23" s="1">
        <v>45652</v>
      </c>
      <c r="B23" s="3"/>
      <c r="C23" s="3" t="s">
        <v>14</v>
      </c>
      <c r="E23" s="3" t="s">
        <v>73</v>
      </c>
      <c r="F23" s="3" t="s">
        <v>54</v>
      </c>
      <c r="G23" s="33">
        <v>39768.199999999997</v>
      </c>
      <c r="H23" s="4">
        <v>41573.199999999997</v>
      </c>
      <c r="I23" s="9" t="s">
        <v>68</v>
      </c>
      <c r="J23" s="9"/>
      <c r="K23" s="4">
        <v>5760</v>
      </c>
      <c r="L23" s="4">
        <v>259.83249999999998</v>
      </c>
      <c r="M23" s="26">
        <f t="shared" si="1"/>
        <v>8.9532999999999987</v>
      </c>
      <c r="N23" s="8" t="s">
        <v>74</v>
      </c>
      <c r="O23" s="1">
        <v>45671</v>
      </c>
      <c r="P23" s="2">
        <f t="shared" si="0"/>
        <v>19</v>
      </c>
      <c r="Q23" s="7" t="s">
        <v>4</v>
      </c>
      <c r="R23" s="3" t="s">
        <v>21</v>
      </c>
    </row>
    <row r="24" spans="1:18">
      <c r="A24" s="1">
        <v>45656</v>
      </c>
      <c r="B24" s="3" t="s">
        <v>0</v>
      </c>
      <c r="C24" s="3" t="s">
        <v>75</v>
      </c>
      <c r="E24" s="3" t="s">
        <v>76</v>
      </c>
      <c r="F24" s="3" t="s">
        <v>54</v>
      </c>
      <c r="G24" s="33">
        <v>9891</v>
      </c>
      <c r="H24" s="4">
        <v>13455</v>
      </c>
      <c r="I24" s="9" t="s">
        <v>77</v>
      </c>
      <c r="J24" s="9"/>
      <c r="K24" s="4">
        <v>2952</v>
      </c>
      <c r="L24" s="4">
        <v>181.88361111111112</v>
      </c>
      <c r="M24" s="26">
        <f t="shared" si="1"/>
        <v>2.62575</v>
      </c>
      <c r="N24" s="8" t="s">
        <v>78</v>
      </c>
      <c r="O24" s="1">
        <v>45672</v>
      </c>
      <c r="P24" s="2">
        <f t="shared" si="0"/>
        <v>16</v>
      </c>
      <c r="Q24" s="7" t="s">
        <v>4</v>
      </c>
      <c r="R24" s="3" t="s">
        <v>70</v>
      </c>
    </row>
    <row r="25" spans="1:18">
      <c r="A25" s="1">
        <v>45646</v>
      </c>
      <c r="B25" s="3" t="s">
        <v>79</v>
      </c>
      <c r="C25" s="3" t="s">
        <v>1</v>
      </c>
      <c r="E25" s="3" t="s">
        <v>80</v>
      </c>
      <c r="F25" s="3" t="s">
        <v>54</v>
      </c>
      <c r="G25" s="32">
        <v>7850</v>
      </c>
      <c r="H25" s="4">
        <v>9716</v>
      </c>
      <c r="I25" s="9" t="s">
        <v>81</v>
      </c>
      <c r="J25" s="9"/>
      <c r="K25" s="4">
        <v>5400</v>
      </c>
      <c r="L25" s="4">
        <v>66</v>
      </c>
      <c r="M25" s="26">
        <f t="shared" si="1"/>
        <v>1.079</v>
      </c>
      <c r="N25" s="8" t="s">
        <v>82</v>
      </c>
      <c r="O25" s="6">
        <v>45657</v>
      </c>
      <c r="P25" s="2">
        <f t="shared" si="0"/>
        <v>11</v>
      </c>
      <c r="Q25" s="7" t="s">
        <v>4</v>
      </c>
      <c r="R25" s="3" t="s">
        <v>21</v>
      </c>
    </row>
    <row r="26" spans="1:18">
      <c r="A26" s="1">
        <v>45656</v>
      </c>
      <c r="B26" s="1"/>
      <c r="C26" s="3" t="s">
        <v>14</v>
      </c>
      <c r="E26" s="3" t="s">
        <v>83</v>
      </c>
      <c r="F26" s="3" t="s">
        <v>54</v>
      </c>
      <c r="G26" s="32">
        <v>15635</v>
      </c>
      <c r="H26" s="4">
        <v>21493.87</v>
      </c>
      <c r="I26" s="9" t="s">
        <v>84</v>
      </c>
      <c r="J26" s="9"/>
      <c r="K26" s="4">
        <v>16080</v>
      </c>
      <c r="L26" s="4">
        <v>55.335250000000002</v>
      </c>
      <c r="M26" s="26">
        <f t="shared" si="1"/>
        <v>1.3534674999999998</v>
      </c>
      <c r="N26" s="8" t="s">
        <v>85</v>
      </c>
      <c r="O26" s="6">
        <v>45674</v>
      </c>
      <c r="P26" s="2">
        <f t="shared" si="0"/>
        <v>18</v>
      </c>
      <c r="Q26" s="7" t="s">
        <v>4</v>
      </c>
      <c r="R26" s="3" t="s">
        <v>21</v>
      </c>
    </row>
    <row r="27" spans="1:18">
      <c r="A27" s="1">
        <v>45646</v>
      </c>
      <c r="B27" s="1" t="s">
        <v>63</v>
      </c>
      <c r="C27" s="3" t="s">
        <v>18</v>
      </c>
      <c r="E27" s="3" t="s">
        <v>86</v>
      </c>
      <c r="F27" s="1" t="s">
        <v>54</v>
      </c>
      <c r="G27" s="32"/>
      <c r="H27" s="4">
        <v>32256.75</v>
      </c>
      <c r="I27" s="1" t="s">
        <v>55</v>
      </c>
      <c r="J27" s="1"/>
      <c r="K27" s="4">
        <v>7200</v>
      </c>
      <c r="L27" s="4">
        <v>161.28375</v>
      </c>
      <c r="M27" s="26">
        <f t="shared" si="1"/>
        <v>6.2641875000000002</v>
      </c>
      <c r="N27" s="8" t="s">
        <v>87</v>
      </c>
      <c r="O27" s="1">
        <v>45664</v>
      </c>
      <c r="P27" s="2">
        <f t="shared" si="0"/>
        <v>18</v>
      </c>
      <c r="Q27" s="7" t="s">
        <v>4</v>
      </c>
      <c r="R27" s="3" t="s">
        <v>21</v>
      </c>
    </row>
    <row r="28" spans="1:18">
      <c r="A28" s="1">
        <v>45660</v>
      </c>
      <c r="B28" s="1" t="s">
        <v>63</v>
      </c>
      <c r="C28" s="3" t="s">
        <v>18</v>
      </c>
      <c r="E28" s="3" t="s">
        <v>88</v>
      </c>
      <c r="F28" s="1" t="s">
        <v>54</v>
      </c>
      <c r="G28" s="32">
        <v>5089.12</v>
      </c>
      <c r="H28" s="4">
        <v>10726.97</v>
      </c>
      <c r="I28" s="1" t="s">
        <v>55</v>
      </c>
      <c r="J28" s="1"/>
      <c r="K28" s="4">
        <v>5580</v>
      </c>
      <c r="L28" s="4">
        <v>71.496344829999998</v>
      </c>
      <c r="M28" s="26">
        <f t="shared" si="1"/>
        <v>1.2867424999999999</v>
      </c>
      <c r="N28" s="8" t="s">
        <v>89</v>
      </c>
      <c r="O28" s="1">
        <v>45677</v>
      </c>
      <c r="P28" s="2">
        <f t="shared" si="0"/>
        <v>17</v>
      </c>
      <c r="Q28" s="7" t="s">
        <v>4</v>
      </c>
      <c r="R28" s="3" t="s">
        <v>70</v>
      </c>
    </row>
    <row r="29" spans="1:18">
      <c r="A29" s="1">
        <v>45663</v>
      </c>
      <c r="B29" s="3" t="s">
        <v>22</v>
      </c>
      <c r="C29" s="3" t="s">
        <v>23</v>
      </c>
      <c r="E29" s="3" t="s">
        <v>90</v>
      </c>
      <c r="F29" s="3" t="s">
        <v>54</v>
      </c>
      <c r="G29" s="32">
        <v>11564</v>
      </c>
      <c r="H29" s="4">
        <v>13419</v>
      </c>
      <c r="I29" s="1" t="s">
        <v>55</v>
      </c>
      <c r="J29" s="1"/>
      <c r="K29" s="4">
        <v>3960</v>
      </c>
      <c r="L29" s="4">
        <v>130</v>
      </c>
      <c r="M29" s="26">
        <f t="shared" si="1"/>
        <v>2.3647499999999999</v>
      </c>
      <c r="N29" s="8" t="s">
        <v>91</v>
      </c>
      <c r="O29" s="6">
        <v>45671</v>
      </c>
      <c r="P29" s="2">
        <f t="shared" si="0"/>
        <v>8</v>
      </c>
      <c r="Q29" s="7" t="s">
        <v>4</v>
      </c>
      <c r="R29" s="3" t="s">
        <v>21</v>
      </c>
    </row>
    <row r="30" spans="1:18">
      <c r="A30" s="1">
        <v>45663</v>
      </c>
      <c r="B30" s="3"/>
      <c r="C30" s="3" t="s">
        <v>23</v>
      </c>
      <c r="E30" s="3" t="s">
        <v>92</v>
      </c>
      <c r="F30" s="3" t="s">
        <v>54</v>
      </c>
      <c r="G30" s="32">
        <v>21924</v>
      </c>
      <c r="H30" s="4">
        <v>23984</v>
      </c>
      <c r="I30" s="1" t="s">
        <v>93</v>
      </c>
      <c r="J30" s="1"/>
      <c r="K30" s="4">
        <v>6120</v>
      </c>
      <c r="L30" s="4">
        <v>147</v>
      </c>
      <c r="M30" s="26">
        <f t="shared" si="1"/>
        <v>4.4660000000000002</v>
      </c>
      <c r="N30" s="8" t="s">
        <v>94</v>
      </c>
      <c r="O30" s="6">
        <v>45678</v>
      </c>
      <c r="P30" s="2">
        <f t="shared" si="0"/>
        <v>15</v>
      </c>
      <c r="Q30" s="7" t="s">
        <v>4</v>
      </c>
      <c r="R30" s="3" t="s">
        <v>21</v>
      </c>
    </row>
    <row r="31" spans="1:18">
      <c r="A31" s="1">
        <v>45664</v>
      </c>
      <c r="B31" s="3"/>
      <c r="C31" s="3" t="s">
        <v>95</v>
      </c>
      <c r="E31" s="3" t="s">
        <v>96</v>
      </c>
      <c r="F31" s="3" t="s">
        <v>54</v>
      </c>
      <c r="G31" s="32">
        <v>26000</v>
      </c>
      <c r="H31" s="4">
        <v>28600</v>
      </c>
      <c r="I31" s="1" t="s">
        <v>81</v>
      </c>
      <c r="J31" s="1"/>
      <c r="K31" s="4">
        <v>1455</v>
      </c>
      <c r="L31" s="4">
        <v>290</v>
      </c>
      <c r="M31" s="26">
        <f t="shared" si="1"/>
        <v>6.7862499999999999</v>
      </c>
      <c r="N31" s="8" t="s">
        <v>97</v>
      </c>
      <c r="O31" s="6">
        <v>45671</v>
      </c>
      <c r="P31" s="2">
        <f t="shared" si="0"/>
        <v>7</v>
      </c>
      <c r="Q31" s="7" t="s">
        <v>4</v>
      </c>
      <c r="R31" s="3" t="s">
        <v>21</v>
      </c>
    </row>
    <row r="32" spans="1:18">
      <c r="A32" s="1">
        <v>45666</v>
      </c>
      <c r="B32" s="3" t="s">
        <v>98</v>
      </c>
      <c r="C32" s="3" t="s">
        <v>39</v>
      </c>
      <c r="E32" s="3" t="s">
        <v>99</v>
      </c>
      <c r="F32" s="3" t="s">
        <v>54</v>
      </c>
      <c r="G32" s="32">
        <v>5448.1</v>
      </c>
      <c r="H32" s="4">
        <v>6923.1</v>
      </c>
      <c r="I32" s="1" t="s">
        <v>61</v>
      </c>
      <c r="J32" s="1"/>
      <c r="K32" s="4">
        <v>3240</v>
      </c>
      <c r="L32" s="4">
        <v>82.038750000000007</v>
      </c>
      <c r="M32" s="26">
        <f t="shared" si="1"/>
        <v>0.92077500000000012</v>
      </c>
      <c r="N32" s="10" t="s">
        <v>100</v>
      </c>
      <c r="O32" s="6">
        <v>45671</v>
      </c>
      <c r="P32" s="2">
        <f t="shared" si="0"/>
        <v>5</v>
      </c>
      <c r="Q32" s="7" t="s">
        <v>4</v>
      </c>
      <c r="R32" s="3" t="s">
        <v>70</v>
      </c>
    </row>
    <row r="33" spans="1:19">
      <c r="A33" s="1">
        <v>45664</v>
      </c>
      <c r="B33" s="3"/>
      <c r="C33" s="3" t="s">
        <v>95</v>
      </c>
      <c r="E33" s="3" t="s">
        <v>101</v>
      </c>
      <c r="F33" s="3" t="s">
        <v>54</v>
      </c>
      <c r="G33" s="32">
        <v>22240</v>
      </c>
      <c r="H33" s="4">
        <v>24240</v>
      </c>
      <c r="I33" s="3" t="s">
        <v>81</v>
      </c>
      <c r="J33" s="3"/>
      <c r="K33" s="4">
        <v>1455</v>
      </c>
      <c r="L33" s="4">
        <v>254</v>
      </c>
      <c r="M33" s="26">
        <f t="shared" si="1"/>
        <v>5.69625</v>
      </c>
      <c r="N33" s="10" t="s">
        <v>102</v>
      </c>
      <c r="O33" s="6">
        <v>45685</v>
      </c>
      <c r="P33" s="2">
        <f t="shared" si="0"/>
        <v>21</v>
      </c>
      <c r="Q33" s="7" t="s">
        <v>4</v>
      </c>
      <c r="R33" s="3" t="s">
        <v>70</v>
      </c>
    </row>
    <row r="34" spans="1:19">
      <c r="A34" s="1">
        <v>45664</v>
      </c>
      <c r="B34" s="3" t="s">
        <v>103</v>
      </c>
      <c r="C34" s="3" t="s">
        <v>32</v>
      </c>
      <c r="E34" s="3" t="s">
        <v>104</v>
      </c>
      <c r="F34" s="3" t="s">
        <v>54</v>
      </c>
      <c r="G34" s="32">
        <v>4589.82</v>
      </c>
      <c r="H34" s="4">
        <v>9625.92</v>
      </c>
      <c r="I34" s="3" t="s">
        <v>61</v>
      </c>
      <c r="J34" s="3"/>
      <c r="K34" s="4"/>
      <c r="L34" s="4"/>
      <c r="M34" s="26">
        <f t="shared" si="1"/>
        <v>2.4064800000000002</v>
      </c>
      <c r="N34" s="10" t="s">
        <v>105</v>
      </c>
      <c r="O34" s="6">
        <v>45679</v>
      </c>
      <c r="P34" s="2">
        <f t="shared" ref="P34:P65" si="2">O34-A34</f>
        <v>15</v>
      </c>
      <c r="Q34" s="7" t="s">
        <v>4</v>
      </c>
      <c r="R34" s="3" t="s">
        <v>70</v>
      </c>
    </row>
    <row r="35" spans="1:19">
      <c r="A35" s="1">
        <v>45659</v>
      </c>
      <c r="B35" s="3"/>
      <c r="C35" s="3" t="s">
        <v>1</v>
      </c>
      <c r="D35" s="20" t="s">
        <v>106</v>
      </c>
      <c r="E35" s="3" t="s">
        <v>107</v>
      </c>
      <c r="F35" s="3" t="s">
        <v>54</v>
      </c>
      <c r="G35" s="32">
        <v>11812</v>
      </c>
      <c r="H35" s="4">
        <v>14978</v>
      </c>
      <c r="I35" s="3" t="s">
        <v>81</v>
      </c>
      <c r="J35" s="3"/>
      <c r="K35" s="4">
        <v>5580</v>
      </c>
      <c r="L35" s="4">
        <v>100</v>
      </c>
      <c r="M35" s="26">
        <f t="shared" si="1"/>
        <v>2.3494999999999999</v>
      </c>
      <c r="N35" s="10" t="s">
        <v>108</v>
      </c>
      <c r="O35" s="6">
        <v>45678</v>
      </c>
      <c r="P35" s="2">
        <f t="shared" si="2"/>
        <v>19</v>
      </c>
      <c r="Q35" s="7" t="s">
        <v>4</v>
      </c>
      <c r="R35" s="3" t="s">
        <v>70</v>
      </c>
    </row>
    <row r="36" spans="1:19">
      <c r="A36" s="1">
        <v>45671</v>
      </c>
      <c r="B36" s="3"/>
      <c r="C36" s="3" t="s">
        <v>23</v>
      </c>
      <c r="E36" s="3" t="s">
        <v>109</v>
      </c>
      <c r="F36" s="3" t="s">
        <v>54</v>
      </c>
      <c r="G36" s="32">
        <v>5300</v>
      </c>
      <c r="H36" s="4">
        <v>7080</v>
      </c>
      <c r="I36" s="9" t="s">
        <v>110</v>
      </c>
      <c r="J36" s="9"/>
      <c r="K36" s="4">
        <v>6120</v>
      </c>
      <c r="L36" s="4">
        <v>42</v>
      </c>
      <c r="M36" s="26">
        <f t="shared" si="1"/>
        <v>0.24</v>
      </c>
      <c r="N36" s="10" t="s">
        <v>111</v>
      </c>
      <c r="O36" s="6">
        <v>45679</v>
      </c>
      <c r="P36" s="2">
        <f t="shared" si="2"/>
        <v>8</v>
      </c>
      <c r="Q36" s="7" t="s">
        <v>4</v>
      </c>
      <c r="R36" s="3" t="s">
        <v>21</v>
      </c>
    </row>
    <row r="37" spans="1:19">
      <c r="A37" s="1">
        <v>45674</v>
      </c>
      <c r="B37" s="3"/>
      <c r="C37" s="3" t="s">
        <v>1</v>
      </c>
      <c r="E37" s="3" t="s">
        <v>112</v>
      </c>
      <c r="F37" s="3" t="s">
        <v>54</v>
      </c>
      <c r="G37" s="32">
        <v>15482</v>
      </c>
      <c r="H37" s="4">
        <v>17613</v>
      </c>
      <c r="I37" s="3" t="s">
        <v>113</v>
      </c>
      <c r="J37" s="3"/>
      <c r="K37" s="4">
        <v>9900</v>
      </c>
      <c r="L37" s="4">
        <v>66.852400000000003</v>
      </c>
      <c r="M37" s="26">
        <f t="shared" si="1"/>
        <v>1.92825</v>
      </c>
      <c r="N37" s="10" t="s">
        <v>114</v>
      </c>
      <c r="O37" s="6">
        <v>45678</v>
      </c>
      <c r="P37" s="2">
        <f t="shared" si="2"/>
        <v>4</v>
      </c>
      <c r="Q37" s="7" t="s">
        <v>4</v>
      </c>
      <c r="R37" s="3" t="s">
        <v>70</v>
      </c>
    </row>
    <row r="38" spans="1:19">
      <c r="A38" s="1">
        <v>45659</v>
      </c>
      <c r="B38" s="3"/>
      <c r="C38" s="3" t="s">
        <v>1</v>
      </c>
      <c r="D38" s="20" t="s">
        <v>106</v>
      </c>
      <c r="E38" s="3" t="s">
        <v>107</v>
      </c>
      <c r="F38" s="3" t="s">
        <v>54</v>
      </c>
      <c r="G38" s="32">
        <v>12262.5</v>
      </c>
      <c r="H38" s="4">
        <v>16115.83</v>
      </c>
      <c r="I38" s="3" t="s">
        <v>81</v>
      </c>
      <c r="J38" s="3"/>
      <c r="K38" s="4">
        <v>5580</v>
      </c>
      <c r="L38" s="4">
        <v>108.6608966</v>
      </c>
      <c r="M38" s="26">
        <f t="shared" si="1"/>
        <v>2.6339575000000002</v>
      </c>
      <c r="N38" s="10" t="s">
        <v>115</v>
      </c>
      <c r="O38" s="6">
        <v>45678</v>
      </c>
      <c r="P38" s="2">
        <f t="shared" si="2"/>
        <v>19</v>
      </c>
      <c r="Q38" s="7" t="s">
        <v>4</v>
      </c>
      <c r="R38" s="3" t="s">
        <v>21</v>
      </c>
    </row>
    <row r="39" spans="1:19">
      <c r="A39" s="1">
        <v>45673</v>
      </c>
      <c r="B39" s="3" t="s">
        <v>42</v>
      </c>
      <c r="C39" s="3" t="s">
        <v>39</v>
      </c>
      <c r="D39" s="20" t="s">
        <v>116</v>
      </c>
      <c r="E39" s="3" t="s">
        <v>117</v>
      </c>
      <c r="F39" s="3" t="s">
        <v>54</v>
      </c>
      <c r="G39" s="32">
        <v>4095</v>
      </c>
      <c r="H39" s="4">
        <v>5720</v>
      </c>
      <c r="I39" s="3" t="s">
        <v>55</v>
      </c>
      <c r="J39" s="3"/>
      <c r="K39" s="4">
        <v>3960</v>
      </c>
      <c r="L39" s="4">
        <v>53.8</v>
      </c>
      <c r="M39" s="26">
        <f t="shared" si="1"/>
        <v>0.44</v>
      </c>
      <c r="N39" s="10" t="s">
        <v>118</v>
      </c>
      <c r="O39" s="6">
        <v>45680</v>
      </c>
      <c r="P39" s="2">
        <f t="shared" si="2"/>
        <v>7</v>
      </c>
      <c r="Q39" s="7" t="s">
        <v>4</v>
      </c>
      <c r="R39" s="3" t="s">
        <v>70</v>
      </c>
    </row>
    <row r="40" spans="1:19">
      <c r="A40" s="1">
        <v>45673</v>
      </c>
      <c r="B40" s="3"/>
      <c r="C40" s="3" t="s">
        <v>39</v>
      </c>
      <c r="D40" s="20" t="s">
        <v>119</v>
      </c>
      <c r="E40" s="3" t="s">
        <v>120</v>
      </c>
      <c r="F40" s="3" t="s">
        <v>54</v>
      </c>
      <c r="G40" s="32">
        <v>5100</v>
      </c>
      <c r="H40" s="4">
        <v>6645</v>
      </c>
      <c r="I40" s="3" t="s">
        <v>121</v>
      </c>
      <c r="J40" s="3"/>
      <c r="K40" s="4">
        <v>5220</v>
      </c>
      <c r="L40" s="4">
        <v>45.8</v>
      </c>
      <c r="M40" s="26">
        <f t="shared" si="1"/>
        <v>0.35625000000000001</v>
      </c>
      <c r="N40" s="10" t="s">
        <v>122</v>
      </c>
      <c r="O40" s="6">
        <v>45680</v>
      </c>
      <c r="P40" s="2">
        <f t="shared" si="2"/>
        <v>7</v>
      </c>
      <c r="Q40" s="7" t="s">
        <v>4</v>
      </c>
      <c r="R40" s="3" t="s">
        <v>21</v>
      </c>
    </row>
    <row r="41" spans="1:19">
      <c r="A41" s="1">
        <v>45659</v>
      </c>
      <c r="B41" s="3" t="s">
        <v>17</v>
      </c>
      <c r="C41" s="3" t="s">
        <v>18</v>
      </c>
      <c r="D41" s="20" t="s">
        <v>123</v>
      </c>
      <c r="E41" s="3" t="s">
        <v>124</v>
      </c>
      <c r="F41" s="3" t="s">
        <v>54</v>
      </c>
      <c r="G41" s="32">
        <v>11938</v>
      </c>
      <c r="H41" s="4">
        <v>14114</v>
      </c>
      <c r="I41" s="3" t="s">
        <v>55</v>
      </c>
      <c r="J41" s="3"/>
      <c r="K41" s="4">
        <v>4380</v>
      </c>
      <c r="L41" s="4">
        <v>157</v>
      </c>
      <c r="M41" s="26">
        <f t="shared" si="1"/>
        <v>2.4335</v>
      </c>
      <c r="N41" s="10" t="s">
        <v>125</v>
      </c>
      <c r="O41" s="6">
        <v>45680</v>
      </c>
      <c r="P41" s="2">
        <f t="shared" si="2"/>
        <v>21</v>
      </c>
      <c r="Q41" s="7" t="s">
        <v>4</v>
      </c>
      <c r="R41" s="3" t="s">
        <v>21</v>
      </c>
    </row>
    <row r="42" spans="1:19">
      <c r="A42" s="1">
        <v>45679</v>
      </c>
      <c r="B42" s="3" t="s">
        <v>0</v>
      </c>
      <c r="C42" s="3" t="s">
        <v>23</v>
      </c>
      <c r="E42" s="3" t="s">
        <v>126</v>
      </c>
      <c r="F42" s="3" t="s">
        <v>54</v>
      </c>
      <c r="G42" s="32">
        <v>25741</v>
      </c>
      <c r="H42" s="4">
        <v>27887</v>
      </c>
      <c r="I42" s="3" t="s">
        <v>93</v>
      </c>
      <c r="J42" s="3"/>
      <c r="K42" s="4">
        <v>12110</v>
      </c>
      <c r="L42" s="4">
        <v>144</v>
      </c>
      <c r="M42" s="26">
        <f t="shared" si="1"/>
        <v>3.9442499999999998</v>
      </c>
      <c r="N42" s="5" t="s">
        <v>127</v>
      </c>
      <c r="O42" s="6">
        <v>45680</v>
      </c>
      <c r="P42" s="2">
        <f t="shared" si="2"/>
        <v>1</v>
      </c>
      <c r="Q42" s="7" t="s">
        <v>4</v>
      </c>
      <c r="R42" s="3" t="s">
        <v>70</v>
      </c>
    </row>
    <row r="43" spans="1:19">
      <c r="A43" s="1">
        <v>45679</v>
      </c>
      <c r="B43" s="3" t="s">
        <v>0</v>
      </c>
      <c r="C43" s="3" t="s">
        <v>128</v>
      </c>
      <c r="E43" s="3" t="s">
        <v>129</v>
      </c>
      <c r="F43" s="3" t="s">
        <v>54</v>
      </c>
      <c r="I43" s="3"/>
      <c r="J43" s="3"/>
      <c r="K43" s="3"/>
      <c r="L43" s="3"/>
      <c r="M43" s="26">
        <f t="shared" si="1"/>
        <v>0</v>
      </c>
      <c r="N43" s="3" t="s">
        <v>130</v>
      </c>
      <c r="O43" s="1">
        <v>45686</v>
      </c>
      <c r="P43" s="2">
        <f t="shared" si="2"/>
        <v>7</v>
      </c>
      <c r="Q43" s="7" t="s">
        <v>4</v>
      </c>
      <c r="R43" s="3" t="s">
        <v>21</v>
      </c>
      <c r="S43" s="3" t="s">
        <v>131</v>
      </c>
    </row>
    <row r="44" spans="1:19">
      <c r="A44" s="1">
        <v>45681</v>
      </c>
      <c r="B44" s="3" t="s">
        <v>103</v>
      </c>
      <c r="C44" s="3" t="s">
        <v>32</v>
      </c>
      <c r="E44" s="3" t="s">
        <v>132</v>
      </c>
      <c r="F44" s="3" t="s">
        <v>54</v>
      </c>
      <c r="G44" s="32"/>
      <c r="H44" s="4"/>
      <c r="I44" s="3" t="s">
        <v>81</v>
      </c>
      <c r="J44" s="3"/>
      <c r="K44" s="4">
        <v>5580</v>
      </c>
      <c r="L44" s="4"/>
      <c r="M44" s="26">
        <f t="shared" si="1"/>
        <v>-1.395</v>
      </c>
      <c r="N44" s="3" t="s">
        <v>133</v>
      </c>
      <c r="O44" s="6">
        <v>45681</v>
      </c>
      <c r="P44" s="2">
        <f t="shared" si="2"/>
        <v>0</v>
      </c>
      <c r="Q44" s="7" t="s">
        <v>4</v>
      </c>
      <c r="R44" s="3" t="s">
        <v>21</v>
      </c>
    </row>
    <row r="45" spans="1:19">
      <c r="A45" s="1">
        <v>45684</v>
      </c>
      <c r="B45" s="3" t="s">
        <v>9</v>
      </c>
      <c r="C45" s="3" t="s">
        <v>1</v>
      </c>
      <c r="D45" s="20" t="s">
        <v>134</v>
      </c>
      <c r="E45" s="3" t="s">
        <v>135</v>
      </c>
      <c r="F45" s="3" t="s">
        <v>54</v>
      </c>
      <c r="G45" s="32">
        <v>5337</v>
      </c>
      <c r="H45" s="4">
        <v>9569</v>
      </c>
      <c r="I45" s="3" t="s">
        <v>136</v>
      </c>
      <c r="J45" s="3"/>
      <c r="K45" s="4">
        <v>3600</v>
      </c>
      <c r="L45" s="4">
        <v>95.6</v>
      </c>
      <c r="M45" s="26">
        <f t="shared" si="1"/>
        <v>1.4922500000000001</v>
      </c>
      <c r="N45" s="3" t="s">
        <v>137</v>
      </c>
      <c r="O45" s="6">
        <v>45684</v>
      </c>
      <c r="P45" s="2">
        <f t="shared" si="2"/>
        <v>0</v>
      </c>
      <c r="Q45" s="7" t="s">
        <v>4</v>
      </c>
      <c r="R45" s="3" t="s">
        <v>21</v>
      </c>
    </row>
    <row r="46" spans="1:19">
      <c r="A46" s="1">
        <v>45684</v>
      </c>
      <c r="B46" s="3" t="s">
        <v>0</v>
      </c>
      <c r="C46" s="3" t="s">
        <v>95</v>
      </c>
      <c r="E46" s="3" t="s">
        <v>138</v>
      </c>
      <c r="F46" s="3" t="s">
        <v>54</v>
      </c>
      <c r="G46" s="32"/>
      <c r="H46" s="4"/>
      <c r="I46" s="3" t="s">
        <v>55</v>
      </c>
      <c r="J46" s="3"/>
      <c r="K46" s="4">
        <v>1845</v>
      </c>
      <c r="L46" s="4">
        <v>65</v>
      </c>
      <c r="M46" s="26"/>
      <c r="N46" s="5" t="s">
        <v>139</v>
      </c>
      <c r="O46" s="6">
        <v>45686</v>
      </c>
      <c r="P46" s="2">
        <f t="shared" si="2"/>
        <v>2</v>
      </c>
      <c r="Q46" s="7" t="s">
        <v>4</v>
      </c>
      <c r="R46" s="3" t="s">
        <v>21</v>
      </c>
    </row>
    <row r="47" spans="1:19">
      <c r="A47" s="1">
        <v>45685</v>
      </c>
      <c r="B47" s="3"/>
      <c r="C47" s="3" t="s">
        <v>140</v>
      </c>
      <c r="D47" s="20" t="s">
        <v>141</v>
      </c>
      <c r="E47" s="3" t="s">
        <v>142</v>
      </c>
      <c r="F47" s="3" t="s">
        <v>54</v>
      </c>
      <c r="G47" s="32">
        <v>7500</v>
      </c>
      <c r="H47" s="4">
        <v>11675</v>
      </c>
      <c r="I47" s="9" t="s">
        <v>77</v>
      </c>
      <c r="J47" s="9"/>
      <c r="K47" s="4">
        <v>6120</v>
      </c>
      <c r="L47" s="4">
        <v>70.7</v>
      </c>
      <c r="M47" s="26">
        <f t="shared" ref="M47:M53" si="3">(H47-K47)/4000</f>
        <v>1.3887499999999999</v>
      </c>
      <c r="N47" s="3" t="s">
        <v>143</v>
      </c>
      <c r="O47" s="6">
        <v>45688</v>
      </c>
      <c r="P47" s="2">
        <f t="shared" si="2"/>
        <v>3</v>
      </c>
      <c r="Q47" s="7" t="s">
        <v>4</v>
      </c>
      <c r="R47" s="3" t="s">
        <v>21</v>
      </c>
      <c r="S47" t="s">
        <v>144</v>
      </c>
    </row>
    <row r="48" spans="1:19">
      <c r="A48" s="1">
        <v>45684</v>
      </c>
      <c r="B48" s="3" t="s">
        <v>0</v>
      </c>
      <c r="C48" s="3" t="s">
        <v>50</v>
      </c>
      <c r="E48" s="3" t="s">
        <v>145</v>
      </c>
      <c r="F48" s="3" t="s">
        <v>54</v>
      </c>
      <c r="G48" s="32">
        <v>8409</v>
      </c>
      <c r="H48" s="4">
        <v>10311</v>
      </c>
      <c r="I48" s="3" t="s">
        <v>146</v>
      </c>
      <c r="J48" s="3"/>
      <c r="K48" s="4">
        <v>8280</v>
      </c>
      <c r="L48" s="4">
        <v>45</v>
      </c>
      <c r="M48" s="26">
        <f t="shared" si="3"/>
        <v>0.50775000000000003</v>
      </c>
      <c r="N48" s="5" t="s">
        <v>147</v>
      </c>
      <c r="O48" s="6">
        <v>45685</v>
      </c>
      <c r="P48" s="2">
        <f t="shared" si="2"/>
        <v>1</v>
      </c>
      <c r="Q48" s="7" t="s">
        <v>4</v>
      </c>
      <c r="R48" s="3" t="s">
        <v>70</v>
      </c>
    </row>
    <row r="49" spans="1:19">
      <c r="A49" s="1">
        <v>45687</v>
      </c>
      <c r="B49" s="3" t="s">
        <v>17</v>
      </c>
      <c r="C49" s="3" t="s">
        <v>18</v>
      </c>
      <c r="D49" s="20" t="s">
        <v>148</v>
      </c>
      <c r="E49" s="3" t="s">
        <v>149</v>
      </c>
      <c r="F49" s="3" t="s">
        <v>54</v>
      </c>
      <c r="G49" s="32">
        <v>5162</v>
      </c>
      <c r="H49" s="4">
        <v>7924</v>
      </c>
      <c r="I49" s="3" t="s">
        <v>81</v>
      </c>
      <c r="J49" s="3"/>
      <c r="K49" s="4">
        <v>5400</v>
      </c>
      <c r="L49" s="4">
        <v>54</v>
      </c>
      <c r="M49" s="26">
        <f t="shared" si="3"/>
        <v>0.63100000000000001</v>
      </c>
      <c r="N49" s="5" t="s">
        <v>150</v>
      </c>
      <c r="O49" s="6">
        <v>45687</v>
      </c>
      <c r="P49" s="2">
        <f t="shared" si="2"/>
        <v>0</v>
      </c>
      <c r="Q49" s="7" t="s">
        <v>4</v>
      </c>
      <c r="R49" s="3" t="s">
        <v>70</v>
      </c>
    </row>
    <row r="50" spans="1:19">
      <c r="A50" s="1">
        <v>45691</v>
      </c>
      <c r="B50" s="3" t="s">
        <v>103</v>
      </c>
      <c r="C50" s="3" t="s">
        <v>32</v>
      </c>
      <c r="E50" s="3" t="s">
        <v>151</v>
      </c>
      <c r="F50" s="3" t="s">
        <v>54</v>
      </c>
      <c r="G50" s="32">
        <v>7208</v>
      </c>
      <c r="H50" s="4">
        <v>9444</v>
      </c>
      <c r="I50" s="3" t="s">
        <v>152</v>
      </c>
      <c r="J50" s="3"/>
      <c r="K50" s="4">
        <v>5880</v>
      </c>
      <c r="L50" s="4">
        <v>40.200000000000003</v>
      </c>
      <c r="M50" s="26">
        <f t="shared" si="3"/>
        <v>0.89100000000000001</v>
      </c>
      <c r="N50" s="5" t="s">
        <v>153</v>
      </c>
      <c r="O50" s="6">
        <v>45693</v>
      </c>
      <c r="P50" s="2">
        <f t="shared" si="2"/>
        <v>2</v>
      </c>
      <c r="Q50" s="7" t="s">
        <v>4</v>
      </c>
      <c r="R50" s="3" t="s">
        <v>21</v>
      </c>
    </row>
    <row r="51" spans="1:19">
      <c r="A51" s="1">
        <v>45692</v>
      </c>
      <c r="B51" s="3" t="s">
        <v>0</v>
      </c>
      <c r="C51" s="5" t="s">
        <v>154</v>
      </c>
      <c r="E51" s="3" t="s">
        <v>155</v>
      </c>
      <c r="F51" s="3" t="s">
        <v>54</v>
      </c>
      <c r="G51" s="32">
        <v>5035</v>
      </c>
      <c r="H51" s="4">
        <v>6510</v>
      </c>
      <c r="I51" s="3" t="s">
        <v>136</v>
      </c>
      <c r="J51" s="3"/>
      <c r="K51" s="4">
        <v>1200</v>
      </c>
      <c r="L51" s="4">
        <v>65.099999999999994</v>
      </c>
      <c r="M51" s="26">
        <f t="shared" si="3"/>
        <v>1.3274999999999999</v>
      </c>
      <c r="N51" s="5" t="s">
        <v>156</v>
      </c>
      <c r="O51" s="6">
        <v>45693</v>
      </c>
      <c r="P51" s="2">
        <f t="shared" si="2"/>
        <v>1</v>
      </c>
      <c r="Q51" s="7" t="s">
        <v>4</v>
      </c>
      <c r="R51" s="3" t="s">
        <v>21</v>
      </c>
    </row>
    <row r="52" spans="1:19">
      <c r="A52" s="1">
        <v>45692</v>
      </c>
      <c r="B52" s="3" t="s">
        <v>0</v>
      </c>
      <c r="C52" s="5" t="s">
        <v>157</v>
      </c>
      <c r="E52" s="3" t="s">
        <v>158</v>
      </c>
      <c r="F52" s="3" t="s">
        <v>54</v>
      </c>
      <c r="G52" s="32">
        <v>5250</v>
      </c>
      <c r="H52" s="4">
        <v>15183.4</v>
      </c>
      <c r="I52" s="3" t="s">
        <v>159</v>
      </c>
      <c r="J52" s="3"/>
      <c r="K52" s="4">
        <v>5400</v>
      </c>
      <c r="L52" s="4">
        <v>105.88</v>
      </c>
      <c r="M52" s="26">
        <f t="shared" si="3"/>
        <v>2.4458500000000001</v>
      </c>
      <c r="N52" s="5" t="s">
        <v>160</v>
      </c>
      <c r="O52" s="6">
        <v>45694</v>
      </c>
      <c r="P52" s="2">
        <f t="shared" si="2"/>
        <v>2</v>
      </c>
      <c r="Q52" s="7" t="s">
        <v>4</v>
      </c>
      <c r="R52" s="3" t="s">
        <v>21</v>
      </c>
    </row>
    <row r="53" spans="1:19">
      <c r="A53" s="1">
        <v>45692</v>
      </c>
      <c r="B53" s="3" t="s">
        <v>31</v>
      </c>
      <c r="C53" s="5" t="s">
        <v>154</v>
      </c>
      <c r="E53" s="3" t="s">
        <v>161</v>
      </c>
      <c r="F53" s="3" t="s">
        <v>54</v>
      </c>
      <c r="G53" s="32">
        <v>3518</v>
      </c>
      <c r="H53" s="4">
        <v>4931</v>
      </c>
      <c r="I53" s="3" t="s">
        <v>162</v>
      </c>
      <c r="J53" s="3"/>
      <c r="K53" s="4">
        <v>2280</v>
      </c>
      <c r="L53" s="4">
        <v>31</v>
      </c>
      <c r="M53" s="26">
        <f t="shared" si="3"/>
        <v>0.66274999999999995</v>
      </c>
      <c r="N53" s="5" t="s">
        <v>163</v>
      </c>
      <c r="O53" s="6">
        <v>45695</v>
      </c>
      <c r="P53" s="2">
        <f t="shared" si="2"/>
        <v>3</v>
      </c>
      <c r="Q53" s="7" t="s">
        <v>4</v>
      </c>
      <c r="R53" s="3" t="s">
        <v>21</v>
      </c>
      <c r="S53" t="s">
        <v>164</v>
      </c>
    </row>
    <row r="54" spans="1:19" s="3" customFormat="1">
      <c r="A54" s="1">
        <v>45691</v>
      </c>
      <c r="B54" s="3" t="s">
        <v>98</v>
      </c>
      <c r="C54" s="3" t="s">
        <v>39</v>
      </c>
      <c r="D54" s="20" t="s">
        <v>247</v>
      </c>
      <c r="E54" s="3" t="s">
        <v>165</v>
      </c>
      <c r="F54" s="3" t="s">
        <v>166</v>
      </c>
      <c r="G54" s="20"/>
      <c r="M54" s="24"/>
      <c r="N54" s="3" t="s">
        <v>167</v>
      </c>
      <c r="O54" s="6">
        <v>45694</v>
      </c>
      <c r="P54" s="3">
        <f t="shared" si="2"/>
        <v>3</v>
      </c>
      <c r="Q54" s="7" t="s">
        <v>4</v>
      </c>
      <c r="R54" s="3" t="s">
        <v>21</v>
      </c>
    </row>
    <row r="55" spans="1:19">
      <c r="A55" s="1">
        <v>45693</v>
      </c>
      <c r="B55" s="3" t="s">
        <v>0</v>
      </c>
      <c r="C55" s="5" t="s">
        <v>18</v>
      </c>
      <c r="D55" s="20" t="s">
        <v>168</v>
      </c>
      <c r="E55" s="3" t="s">
        <v>169</v>
      </c>
      <c r="F55" s="3" t="s">
        <v>54</v>
      </c>
      <c r="G55" s="32">
        <v>11843</v>
      </c>
      <c r="H55" s="4">
        <v>15245</v>
      </c>
      <c r="I55" s="3" t="s">
        <v>136</v>
      </c>
      <c r="J55" s="3"/>
      <c r="K55" s="4">
        <v>5820</v>
      </c>
      <c r="L55" s="4">
        <v>101</v>
      </c>
      <c r="M55" s="26">
        <f t="shared" ref="M55:M83" si="4">(H55-K55)/4000</f>
        <v>2.3562500000000002</v>
      </c>
      <c r="N55" s="3" t="s">
        <v>170</v>
      </c>
      <c r="O55" s="6">
        <v>45694</v>
      </c>
      <c r="P55" s="2">
        <f t="shared" si="2"/>
        <v>1</v>
      </c>
      <c r="Q55" s="7" t="s">
        <v>4</v>
      </c>
      <c r="R55" s="3" t="s">
        <v>21</v>
      </c>
    </row>
    <row r="56" spans="1:19">
      <c r="A56" s="1">
        <v>45693</v>
      </c>
      <c r="B56" s="3" t="s">
        <v>17</v>
      </c>
      <c r="C56" s="3" t="s">
        <v>18</v>
      </c>
      <c r="D56" s="20" t="s">
        <v>245</v>
      </c>
      <c r="E56" s="3" t="s">
        <v>227</v>
      </c>
      <c r="F56" s="4" t="s">
        <v>54</v>
      </c>
      <c r="G56" s="20">
        <v>9560</v>
      </c>
      <c r="H56" s="3" t="s">
        <v>228</v>
      </c>
      <c r="I56" s="3" t="s">
        <v>226</v>
      </c>
      <c r="J56" s="3"/>
      <c r="K56" s="3">
        <v>8320</v>
      </c>
      <c r="L56" s="3">
        <v>87</v>
      </c>
      <c r="M56" s="26">
        <f t="shared" si="4"/>
        <v>2.81575</v>
      </c>
      <c r="N56" s="3" t="s">
        <v>225</v>
      </c>
      <c r="O56" s="6">
        <v>45706</v>
      </c>
      <c r="P56" s="3">
        <f t="shared" si="2"/>
        <v>13</v>
      </c>
      <c r="Q56" s="7" t="s">
        <v>4</v>
      </c>
      <c r="R56" s="3" t="s">
        <v>70</v>
      </c>
      <c r="S56" s="4"/>
    </row>
    <row r="57" spans="1:19">
      <c r="A57" s="1">
        <v>45694</v>
      </c>
      <c r="B57" s="3" t="s">
        <v>0</v>
      </c>
      <c r="C57" s="3" t="s">
        <v>50</v>
      </c>
      <c r="E57" s="3" t="s">
        <v>171</v>
      </c>
      <c r="F57" s="4" t="s">
        <v>54</v>
      </c>
      <c r="G57" s="20">
        <v>18682</v>
      </c>
      <c r="H57" s="3">
        <v>20998</v>
      </c>
      <c r="I57" s="3" t="s">
        <v>172</v>
      </c>
      <c r="J57" s="3"/>
      <c r="K57" s="3">
        <v>7569</v>
      </c>
      <c r="L57" s="3">
        <v>103</v>
      </c>
      <c r="M57" s="26">
        <f t="shared" si="4"/>
        <v>3.3572500000000001</v>
      </c>
      <c r="N57" s="3" t="s">
        <v>173</v>
      </c>
      <c r="O57" s="6">
        <v>45695</v>
      </c>
      <c r="P57" s="3">
        <f t="shared" si="2"/>
        <v>1</v>
      </c>
      <c r="Q57" s="7" t="s">
        <v>4</v>
      </c>
      <c r="R57" s="3" t="s">
        <v>21</v>
      </c>
      <c r="S57" s="4"/>
    </row>
    <row r="58" spans="1:19">
      <c r="A58" s="1">
        <v>45695</v>
      </c>
      <c r="B58" s="5" t="s">
        <v>174</v>
      </c>
      <c r="C58" s="3" t="s">
        <v>57</v>
      </c>
      <c r="E58" s="3" t="s">
        <v>175</v>
      </c>
      <c r="F58" s="4"/>
      <c r="G58" s="20">
        <v>6000</v>
      </c>
      <c r="H58" s="5"/>
      <c r="I58" s="3" t="s">
        <v>176</v>
      </c>
      <c r="J58" s="3"/>
      <c r="K58" s="3">
        <v>1260</v>
      </c>
      <c r="L58" s="3"/>
      <c r="M58" s="26">
        <f t="shared" si="4"/>
        <v>-0.315</v>
      </c>
      <c r="N58" s="3" t="s">
        <v>177</v>
      </c>
      <c r="O58" s="6">
        <v>45701</v>
      </c>
      <c r="P58" s="3">
        <f t="shared" si="2"/>
        <v>6</v>
      </c>
      <c r="Q58" s="7" t="s">
        <v>4</v>
      </c>
      <c r="R58" s="3" t="s">
        <v>70</v>
      </c>
      <c r="S58" s="4"/>
    </row>
    <row r="59" spans="1:19">
      <c r="A59" s="1">
        <v>45698</v>
      </c>
      <c r="B59" s="5" t="s">
        <v>31</v>
      </c>
      <c r="C59" s="3" t="s">
        <v>32</v>
      </c>
      <c r="E59" s="3" t="s">
        <v>178</v>
      </c>
      <c r="F59" s="4"/>
      <c r="G59" s="20">
        <v>6655</v>
      </c>
      <c r="H59" s="5">
        <v>8345</v>
      </c>
      <c r="I59" s="3" t="s">
        <v>179</v>
      </c>
      <c r="J59" s="3"/>
      <c r="K59" s="3">
        <v>3480</v>
      </c>
      <c r="L59" s="3">
        <v>32</v>
      </c>
      <c r="M59" s="26">
        <f t="shared" si="4"/>
        <v>1.2162500000000001</v>
      </c>
      <c r="N59" s="3" t="s">
        <v>180</v>
      </c>
      <c r="O59" s="6">
        <v>45700</v>
      </c>
      <c r="P59" s="3">
        <f t="shared" si="2"/>
        <v>2</v>
      </c>
      <c r="Q59" s="7" t="s">
        <v>4</v>
      </c>
      <c r="R59" s="3" t="s">
        <v>70</v>
      </c>
      <c r="S59" s="4"/>
    </row>
    <row r="60" spans="1:19">
      <c r="A60" s="1">
        <v>45698</v>
      </c>
      <c r="B60" s="5"/>
      <c r="C60" s="3" t="s">
        <v>32</v>
      </c>
      <c r="E60" s="3" t="s">
        <v>178</v>
      </c>
      <c r="F60" s="4" t="s">
        <v>54</v>
      </c>
      <c r="G60" s="20">
        <v>6655</v>
      </c>
      <c r="H60" s="5">
        <v>8130</v>
      </c>
      <c r="I60" s="3" t="s">
        <v>179</v>
      </c>
      <c r="J60" s="3"/>
      <c r="K60" s="3">
        <v>6160</v>
      </c>
      <c r="L60" s="3">
        <v>-39</v>
      </c>
      <c r="M60" s="26">
        <f t="shared" si="4"/>
        <v>0.49249999999999999</v>
      </c>
      <c r="N60" s="3" t="s">
        <v>181</v>
      </c>
      <c r="O60" s="6">
        <v>45700</v>
      </c>
      <c r="P60" s="3">
        <f t="shared" si="2"/>
        <v>2</v>
      </c>
      <c r="Q60" s="7" t="s">
        <v>4</v>
      </c>
      <c r="R60" s="3" t="s">
        <v>70</v>
      </c>
      <c r="S60" s="4"/>
    </row>
    <row r="61" spans="1:19">
      <c r="A61" s="1">
        <v>45698</v>
      </c>
      <c r="B61" s="5" t="s">
        <v>17</v>
      </c>
      <c r="C61" s="3" t="s">
        <v>18</v>
      </c>
      <c r="D61" s="20" t="s">
        <v>220</v>
      </c>
      <c r="E61" s="3" t="s">
        <v>182</v>
      </c>
      <c r="F61" s="4" t="s">
        <v>54</v>
      </c>
      <c r="G61" s="20">
        <v>3257</v>
      </c>
      <c r="H61" s="5">
        <v>5388</v>
      </c>
      <c r="I61" s="3" t="s">
        <v>55</v>
      </c>
      <c r="J61" s="3"/>
      <c r="K61" s="3">
        <v>3240</v>
      </c>
      <c r="L61" s="3">
        <v>59</v>
      </c>
      <c r="M61" s="26">
        <f t="shared" si="4"/>
        <v>0.53700000000000003</v>
      </c>
      <c r="N61" s="3" t="s">
        <v>183</v>
      </c>
      <c r="O61" s="6">
        <v>45701</v>
      </c>
      <c r="P61" s="3">
        <f t="shared" si="2"/>
        <v>3</v>
      </c>
      <c r="Q61" s="7" t="s">
        <v>4</v>
      </c>
      <c r="R61" s="3" t="s">
        <v>21</v>
      </c>
      <c r="S61" s="4"/>
    </row>
    <row r="62" spans="1:19">
      <c r="A62" s="1">
        <v>45698</v>
      </c>
      <c r="B62" s="3"/>
      <c r="C62" s="3" t="s">
        <v>18</v>
      </c>
      <c r="D62" s="20" t="s">
        <v>123</v>
      </c>
      <c r="E62" s="3" t="s">
        <v>184</v>
      </c>
      <c r="F62" s="4" t="s">
        <v>54</v>
      </c>
      <c r="G62" s="20">
        <v>1600</v>
      </c>
      <c r="H62" s="3">
        <v>3581</v>
      </c>
      <c r="I62" s="3" t="s">
        <v>185</v>
      </c>
      <c r="J62" s="3"/>
      <c r="K62" s="3">
        <v>2952</v>
      </c>
      <c r="L62" s="3">
        <v>44</v>
      </c>
      <c r="M62" s="26">
        <f t="shared" si="4"/>
        <v>0.15725</v>
      </c>
      <c r="N62" s="3" t="s">
        <v>186</v>
      </c>
      <c r="O62" s="1">
        <v>45713</v>
      </c>
      <c r="P62" s="3">
        <f t="shared" si="2"/>
        <v>15</v>
      </c>
      <c r="Q62" s="7" t="s">
        <v>4</v>
      </c>
      <c r="S62" s="4"/>
    </row>
    <row r="63" spans="1:19">
      <c r="A63" s="1">
        <v>45698</v>
      </c>
      <c r="B63" s="5" t="s">
        <v>17</v>
      </c>
      <c r="C63" s="3" t="s">
        <v>18</v>
      </c>
      <c r="D63" s="20" t="s">
        <v>116</v>
      </c>
      <c r="E63" s="3" t="s">
        <v>187</v>
      </c>
      <c r="F63" s="4" t="s">
        <v>54</v>
      </c>
      <c r="G63" s="20">
        <v>18675</v>
      </c>
      <c r="H63" s="5">
        <v>34293</v>
      </c>
      <c r="I63" s="3" t="s">
        <v>55</v>
      </c>
      <c r="J63" s="3"/>
      <c r="K63" s="3">
        <v>3240</v>
      </c>
      <c r="L63" s="3">
        <v>381</v>
      </c>
      <c r="M63" s="26">
        <f t="shared" si="4"/>
        <v>7.7632500000000002</v>
      </c>
      <c r="N63" s="3" t="s">
        <v>188</v>
      </c>
      <c r="O63" s="6">
        <v>45701</v>
      </c>
      <c r="P63" s="3">
        <f t="shared" si="2"/>
        <v>3</v>
      </c>
      <c r="Q63" s="7" t="s">
        <v>4</v>
      </c>
      <c r="R63" s="3" t="s">
        <v>21</v>
      </c>
      <c r="S63" s="4"/>
    </row>
    <row r="64" spans="1:19">
      <c r="A64" s="1">
        <v>45698</v>
      </c>
      <c r="B64" s="5" t="s">
        <v>235</v>
      </c>
      <c r="C64" s="3" t="s">
        <v>14</v>
      </c>
      <c r="E64" s="3" t="s">
        <v>189</v>
      </c>
      <c r="F64" s="4" t="s">
        <v>54</v>
      </c>
      <c r="G64" s="20">
        <v>10600</v>
      </c>
      <c r="H64" s="5">
        <v>19135</v>
      </c>
      <c r="I64" s="3" t="s">
        <v>93</v>
      </c>
      <c r="J64" s="3"/>
      <c r="K64" s="3">
        <v>6120</v>
      </c>
      <c r="L64" s="3">
        <v>117</v>
      </c>
      <c r="M64" s="26">
        <f t="shared" si="4"/>
        <v>3.2537500000000001</v>
      </c>
      <c r="N64" s="3" t="s">
        <v>190</v>
      </c>
      <c r="O64" s="6">
        <v>45701</v>
      </c>
      <c r="P64" s="3">
        <f t="shared" si="2"/>
        <v>3</v>
      </c>
      <c r="Q64" s="7" t="s">
        <v>4</v>
      </c>
      <c r="R64" s="3" t="s">
        <v>21</v>
      </c>
      <c r="S64" s="4"/>
    </row>
    <row r="65" spans="1:19">
      <c r="A65" s="1">
        <v>45699</v>
      </c>
      <c r="B65" s="5" t="s">
        <v>17</v>
      </c>
      <c r="C65" s="3" t="s">
        <v>18</v>
      </c>
      <c r="D65" s="20" t="s">
        <v>168</v>
      </c>
      <c r="E65" s="3" t="s">
        <v>191</v>
      </c>
      <c r="F65" s="4" t="s">
        <v>54</v>
      </c>
      <c r="G65" s="20">
        <v>2450</v>
      </c>
      <c r="H65" s="5">
        <v>4121</v>
      </c>
      <c r="I65" s="3" t="s">
        <v>136</v>
      </c>
      <c r="J65" s="3"/>
      <c r="K65" s="3">
        <v>3600</v>
      </c>
      <c r="L65" s="3">
        <v>41</v>
      </c>
      <c r="M65" s="26">
        <f t="shared" si="4"/>
        <v>0.13025</v>
      </c>
      <c r="N65" s="3" t="s">
        <v>192</v>
      </c>
      <c r="O65" s="6">
        <v>45701</v>
      </c>
      <c r="P65" s="3">
        <f t="shared" si="2"/>
        <v>2</v>
      </c>
      <c r="Q65" s="7" t="s">
        <v>4</v>
      </c>
      <c r="R65" s="3" t="s">
        <v>21</v>
      </c>
      <c r="S65" s="4"/>
    </row>
    <row r="66" spans="1:19" s="3" customFormat="1">
      <c r="A66" s="1">
        <v>45699</v>
      </c>
      <c r="B66" s="3" t="s">
        <v>221</v>
      </c>
      <c r="C66" s="3" t="s">
        <v>157</v>
      </c>
      <c r="D66" s="20"/>
      <c r="E66" s="3" t="s">
        <v>223</v>
      </c>
      <c r="F66" s="4" t="s">
        <v>54</v>
      </c>
      <c r="G66" s="20">
        <v>6232</v>
      </c>
      <c r="H66" s="3">
        <v>13487</v>
      </c>
      <c r="I66" s="3" t="s">
        <v>81</v>
      </c>
      <c r="K66" s="3">
        <v>5940</v>
      </c>
      <c r="L66" s="3">
        <v>84</v>
      </c>
      <c r="M66" s="26">
        <f t="shared" si="4"/>
        <v>1.8867499999999999</v>
      </c>
      <c r="N66" s="3" t="s">
        <v>222</v>
      </c>
      <c r="O66" s="1">
        <v>45701</v>
      </c>
      <c r="P66" s="3">
        <f t="shared" ref="P66:P97" si="5">O66-A66</f>
        <v>2</v>
      </c>
      <c r="Q66" s="7" t="s">
        <v>4</v>
      </c>
      <c r="R66" s="3" t="s">
        <v>70</v>
      </c>
    </row>
    <row r="67" spans="1:19" s="3" customFormat="1">
      <c r="A67" s="1">
        <v>45699</v>
      </c>
      <c r="B67" s="3" t="s">
        <v>9</v>
      </c>
      <c r="C67" s="3" t="s">
        <v>1</v>
      </c>
      <c r="D67" s="20" t="s">
        <v>242</v>
      </c>
      <c r="E67" s="3" t="s">
        <v>246</v>
      </c>
      <c r="F67" s="4" t="s">
        <v>54</v>
      </c>
      <c r="G67" s="20">
        <v>10019</v>
      </c>
      <c r="H67" s="3">
        <v>11831</v>
      </c>
      <c r="I67" s="3" t="s">
        <v>136</v>
      </c>
      <c r="K67" s="3">
        <v>3600</v>
      </c>
      <c r="L67" s="3">
        <v>118</v>
      </c>
      <c r="M67" s="26">
        <f t="shared" si="4"/>
        <v>2.05775</v>
      </c>
      <c r="N67" s="3" t="s">
        <v>224</v>
      </c>
      <c r="O67" s="1">
        <v>45701</v>
      </c>
      <c r="P67" s="3">
        <f t="shared" si="5"/>
        <v>2</v>
      </c>
      <c r="Q67" s="7" t="s">
        <v>4</v>
      </c>
      <c r="R67" s="3" t="s">
        <v>70</v>
      </c>
    </row>
    <row r="68" spans="1:19">
      <c r="A68" s="1">
        <v>45700</v>
      </c>
      <c r="B68" s="5" t="s">
        <v>28</v>
      </c>
      <c r="C68" s="5" t="s">
        <v>1</v>
      </c>
      <c r="D68" s="20" t="s">
        <v>242</v>
      </c>
      <c r="E68" s="3" t="s">
        <v>230</v>
      </c>
      <c r="F68" s="4" t="s">
        <v>54</v>
      </c>
      <c r="G68" s="20">
        <v>9902</v>
      </c>
      <c r="H68" s="5" t="s">
        <v>231</v>
      </c>
      <c r="I68" s="3" t="s">
        <v>136</v>
      </c>
      <c r="J68" s="3"/>
      <c r="K68" s="3">
        <v>3600</v>
      </c>
      <c r="L68" s="3">
        <v>115</v>
      </c>
      <c r="M68" s="26">
        <f t="shared" si="4"/>
        <v>1.9857499999999999</v>
      </c>
      <c r="N68" s="3" t="s">
        <v>229</v>
      </c>
      <c r="O68" s="1">
        <v>45702</v>
      </c>
      <c r="P68" s="3">
        <f t="shared" si="5"/>
        <v>2</v>
      </c>
      <c r="Q68" s="7" t="s">
        <v>4</v>
      </c>
      <c r="R68" s="3" t="s">
        <v>21</v>
      </c>
    </row>
    <row r="69" spans="1:19">
      <c r="A69" s="1">
        <v>45701</v>
      </c>
      <c r="B69" s="5" t="s">
        <v>238</v>
      </c>
      <c r="C69" s="3" t="s">
        <v>14</v>
      </c>
      <c r="E69" s="3" t="s">
        <v>237</v>
      </c>
      <c r="F69" s="4" t="s">
        <v>54</v>
      </c>
      <c r="G69" s="20">
        <v>7000</v>
      </c>
      <c r="H69" s="5">
        <v>8560</v>
      </c>
      <c r="I69" s="3" t="s">
        <v>61</v>
      </c>
      <c r="J69" s="3"/>
      <c r="K69" s="3">
        <v>4446</v>
      </c>
      <c r="L69" s="3">
        <v>69</v>
      </c>
      <c r="M69" s="26">
        <f t="shared" si="4"/>
        <v>1.0285</v>
      </c>
      <c r="N69" s="3" t="s">
        <v>236</v>
      </c>
      <c r="O69" s="1">
        <v>45705</v>
      </c>
      <c r="P69" s="3">
        <f t="shared" si="5"/>
        <v>4</v>
      </c>
      <c r="Q69" s="7" t="s">
        <v>4</v>
      </c>
      <c r="R69" s="3" t="s">
        <v>21</v>
      </c>
    </row>
    <row r="70" spans="1:19">
      <c r="A70" s="1">
        <v>45702</v>
      </c>
      <c r="C70" s="3" t="s">
        <v>14</v>
      </c>
      <c r="E70" s="3" t="s">
        <v>240</v>
      </c>
      <c r="F70" s="4" t="s">
        <v>166</v>
      </c>
      <c r="I70" s="3" t="s">
        <v>239</v>
      </c>
      <c r="J70" s="3"/>
      <c r="K70" s="3"/>
      <c r="M70" s="26">
        <f t="shared" si="4"/>
        <v>0</v>
      </c>
      <c r="N70" s="3" t="s">
        <v>241</v>
      </c>
      <c r="O70" s="1">
        <v>45708</v>
      </c>
      <c r="P70" s="3">
        <f t="shared" si="5"/>
        <v>6</v>
      </c>
      <c r="Q70" s="7" t="s">
        <v>4</v>
      </c>
      <c r="R70" s="3" t="s">
        <v>21</v>
      </c>
    </row>
    <row r="71" spans="1:19">
      <c r="A71" s="1">
        <v>45702</v>
      </c>
      <c r="B71" s="5" t="s">
        <v>17</v>
      </c>
      <c r="C71" s="3" t="s">
        <v>18</v>
      </c>
      <c r="D71" s="20" t="s">
        <v>116</v>
      </c>
      <c r="E71" s="3" t="s">
        <v>244</v>
      </c>
      <c r="F71" s="4" t="s">
        <v>54</v>
      </c>
      <c r="G71" s="20">
        <v>3680</v>
      </c>
      <c r="H71" s="3">
        <v>4321</v>
      </c>
      <c r="I71" s="3" t="s">
        <v>55</v>
      </c>
      <c r="J71" s="3"/>
      <c r="K71" s="3">
        <v>3600</v>
      </c>
      <c r="L71" s="3">
        <v>43</v>
      </c>
      <c r="M71" s="26">
        <f t="shared" si="4"/>
        <v>0.18024999999999999</v>
      </c>
      <c r="N71" s="3" t="s">
        <v>243</v>
      </c>
      <c r="O71" s="1">
        <v>45706</v>
      </c>
      <c r="P71" s="3">
        <f t="shared" si="5"/>
        <v>4</v>
      </c>
      <c r="Q71" s="7" t="s">
        <v>4</v>
      </c>
      <c r="R71" s="3" t="s">
        <v>70</v>
      </c>
    </row>
    <row r="72" spans="1:19">
      <c r="A72" s="1">
        <v>45702</v>
      </c>
      <c r="B72" s="5" t="s">
        <v>31</v>
      </c>
      <c r="C72" s="5" t="s">
        <v>154</v>
      </c>
      <c r="E72" s="3" t="s">
        <v>249</v>
      </c>
      <c r="F72" s="4" t="s">
        <v>54</v>
      </c>
      <c r="G72" s="20">
        <v>5500</v>
      </c>
      <c r="H72" s="3">
        <v>7605</v>
      </c>
      <c r="I72" s="3" t="s">
        <v>61</v>
      </c>
      <c r="J72" s="3"/>
      <c r="K72" s="3">
        <v>5580</v>
      </c>
      <c r="L72" s="3">
        <v>50</v>
      </c>
      <c r="M72" s="26">
        <f t="shared" si="4"/>
        <v>0.50624999999999998</v>
      </c>
      <c r="N72" s="3" t="s">
        <v>248</v>
      </c>
      <c r="O72" s="1">
        <v>45709</v>
      </c>
      <c r="P72" s="3">
        <f t="shared" si="5"/>
        <v>7</v>
      </c>
      <c r="Q72" s="19" t="s">
        <v>4</v>
      </c>
      <c r="R72" s="3" t="s">
        <v>70</v>
      </c>
    </row>
    <row r="73" spans="1:19">
      <c r="A73" s="1">
        <v>45705</v>
      </c>
      <c r="B73" s="5" t="s">
        <v>17</v>
      </c>
      <c r="C73" s="3" t="s">
        <v>18</v>
      </c>
      <c r="D73" s="20" t="s">
        <v>148</v>
      </c>
      <c r="E73" s="3" t="s">
        <v>251</v>
      </c>
      <c r="F73" s="4" t="s">
        <v>54</v>
      </c>
      <c r="G73" s="20">
        <v>8646</v>
      </c>
      <c r="H73" s="3">
        <v>9257</v>
      </c>
      <c r="I73" s="3" t="s">
        <v>81</v>
      </c>
      <c r="J73" s="3"/>
      <c r="K73" s="3">
        <v>3420</v>
      </c>
      <c r="L73" s="3">
        <v>97</v>
      </c>
      <c r="M73" s="26">
        <f t="shared" si="4"/>
        <v>1.4592499999999999</v>
      </c>
      <c r="N73" s="3" t="s">
        <v>250</v>
      </c>
      <c r="O73" s="1">
        <v>45709</v>
      </c>
      <c r="P73" s="3">
        <f t="shared" si="5"/>
        <v>4</v>
      </c>
      <c r="Q73" s="7" t="s">
        <v>4</v>
      </c>
    </row>
    <row r="74" spans="1:19">
      <c r="A74" s="1">
        <v>45706</v>
      </c>
      <c r="B74" s="5" t="s">
        <v>0</v>
      </c>
      <c r="C74" s="3" t="s">
        <v>23</v>
      </c>
      <c r="D74" s="20" t="s">
        <v>123</v>
      </c>
      <c r="E74" s="3" t="s">
        <v>253</v>
      </c>
      <c r="F74" s="4" t="s">
        <v>54</v>
      </c>
      <c r="G74" s="20">
        <v>4500</v>
      </c>
      <c r="H74" s="3">
        <v>6560</v>
      </c>
      <c r="I74" s="3" t="s">
        <v>255</v>
      </c>
      <c r="J74" s="3"/>
      <c r="K74" s="3">
        <v>4320</v>
      </c>
      <c r="L74" s="3">
        <v>54</v>
      </c>
      <c r="M74" s="24">
        <f t="shared" si="4"/>
        <v>0.56000000000000005</v>
      </c>
      <c r="N74" s="3" t="s">
        <v>254</v>
      </c>
      <c r="O74" s="1">
        <v>45713</v>
      </c>
      <c r="P74" s="3">
        <f t="shared" si="5"/>
        <v>7</v>
      </c>
      <c r="Q74" s="7" t="s">
        <v>4</v>
      </c>
      <c r="R74" s="3" t="s">
        <v>21</v>
      </c>
    </row>
    <row r="75" spans="1:19">
      <c r="A75" s="1">
        <v>45706</v>
      </c>
      <c r="B75" s="5" t="s">
        <v>17</v>
      </c>
      <c r="C75" s="3" t="s">
        <v>18</v>
      </c>
      <c r="D75" s="20" t="s">
        <v>168</v>
      </c>
      <c r="E75" s="3" t="s">
        <v>257</v>
      </c>
      <c r="F75" s="4" t="s">
        <v>54</v>
      </c>
      <c r="G75" s="20">
        <v>4358</v>
      </c>
      <c r="H75" s="3">
        <v>6528</v>
      </c>
      <c r="I75" s="3" t="s">
        <v>136</v>
      </c>
      <c r="J75" s="3"/>
      <c r="K75" s="3">
        <v>3600</v>
      </c>
      <c r="L75" s="3">
        <v>65</v>
      </c>
      <c r="M75" s="24">
        <f t="shared" si="4"/>
        <v>0.73199999999999998</v>
      </c>
      <c r="N75" s="3" t="s">
        <v>256</v>
      </c>
      <c r="O75" s="1">
        <v>45709</v>
      </c>
      <c r="P75" s="3">
        <f t="shared" si="5"/>
        <v>3</v>
      </c>
      <c r="Q75" s="7" t="s">
        <v>4</v>
      </c>
    </row>
    <row r="76" spans="1:19">
      <c r="A76" s="1">
        <v>45706</v>
      </c>
      <c r="B76" s="5" t="s">
        <v>22</v>
      </c>
      <c r="C76" s="3" t="s">
        <v>23</v>
      </c>
      <c r="E76" s="3" t="s">
        <v>259</v>
      </c>
      <c r="F76" s="4" t="s">
        <v>54</v>
      </c>
      <c r="G76" s="20">
        <v>5178</v>
      </c>
      <c r="H76" s="3">
        <v>7238</v>
      </c>
      <c r="I76" s="3" t="s">
        <v>81</v>
      </c>
      <c r="J76" s="3"/>
      <c r="K76" s="3">
        <v>3960</v>
      </c>
      <c r="L76" s="3">
        <v>68</v>
      </c>
      <c r="M76" s="24">
        <f t="shared" si="4"/>
        <v>0.81950000000000001</v>
      </c>
      <c r="N76" s="3" t="s">
        <v>258</v>
      </c>
      <c r="O76" s="1">
        <v>45709</v>
      </c>
      <c r="P76" s="3">
        <f t="shared" si="5"/>
        <v>3</v>
      </c>
      <c r="Q76" s="19" t="s">
        <v>4</v>
      </c>
      <c r="R76" s="3" t="s">
        <v>70</v>
      </c>
    </row>
    <row r="77" spans="1:19">
      <c r="A77" s="1">
        <v>45707</v>
      </c>
      <c r="B77" s="5" t="s">
        <v>0</v>
      </c>
      <c r="C77" s="3" t="s">
        <v>1</v>
      </c>
      <c r="D77" s="20" t="s">
        <v>261</v>
      </c>
      <c r="E77" s="3" t="s">
        <v>129</v>
      </c>
      <c r="F77" s="4" t="s">
        <v>54</v>
      </c>
      <c r="G77" s="20">
        <v>8187.31</v>
      </c>
      <c r="H77" s="3">
        <v>9572</v>
      </c>
      <c r="I77" s="3" t="s">
        <v>81</v>
      </c>
      <c r="J77" s="3"/>
      <c r="K77" s="3">
        <v>7344</v>
      </c>
      <c r="L77" s="3">
        <v>47</v>
      </c>
      <c r="M77" s="24">
        <f t="shared" si="4"/>
        <v>0.55700000000000005</v>
      </c>
      <c r="N77" s="3" t="s">
        <v>260</v>
      </c>
      <c r="O77" s="1">
        <v>45708</v>
      </c>
      <c r="P77" s="3">
        <f t="shared" si="5"/>
        <v>1</v>
      </c>
      <c r="Q77" s="7" t="s">
        <v>4</v>
      </c>
      <c r="R77" s="3" t="s">
        <v>21</v>
      </c>
    </row>
    <row r="78" spans="1:19">
      <c r="A78" s="1">
        <v>45709</v>
      </c>
      <c r="B78" s="5" t="s">
        <v>0</v>
      </c>
      <c r="C78" s="3" t="s">
        <v>18</v>
      </c>
      <c r="D78" s="20" t="s">
        <v>220</v>
      </c>
      <c r="E78" s="3" t="s">
        <v>270</v>
      </c>
      <c r="F78" s="4" t="s">
        <v>54</v>
      </c>
      <c r="G78" s="20">
        <v>23543</v>
      </c>
      <c r="H78" s="3">
        <v>25674</v>
      </c>
      <c r="I78" s="3" t="s">
        <v>81</v>
      </c>
      <c r="J78" s="3"/>
      <c r="K78" s="3">
        <v>4806</v>
      </c>
      <c r="L78" s="3">
        <v>204</v>
      </c>
      <c r="M78" s="24">
        <f t="shared" si="4"/>
        <v>5.2169999999999996</v>
      </c>
      <c r="N78" s="3" t="s">
        <v>266</v>
      </c>
      <c r="O78" s="1">
        <v>45709</v>
      </c>
      <c r="P78" s="3">
        <f t="shared" si="5"/>
        <v>0</v>
      </c>
      <c r="Q78" s="19" t="s">
        <v>4</v>
      </c>
      <c r="R78" s="3" t="s">
        <v>21</v>
      </c>
    </row>
    <row r="79" spans="1:19">
      <c r="A79" s="1">
        <v>45709</v>
      </c>
      <c r="B79" s="3" t="s">
        <v>17</v>
      </c>
      <c r="C79" s="3" t="s">
        <v>18</v>
      </c>
      <c r="D79" s="20" t="s">
        <v>269</v>
      </c>
      <c r="E79" s="3" t="s">
        <v>268</v>
      </c>
      <c r="F79" s="4" t="s">
        <v>54</v>
      </c>
      <c r="G79" s="20">
        <v>8088</v>
      </c>
      <c r="H79" s="3">
        <v>9909</v>
      </c>
      <c r="I79" s="3" t="s">
        <v>146</v>
      </c>
      <c r="J79" s="3"/>
      <c r="K79" s="3">
        <v>5580</v>
      </c>
      <c r="L79" s="3">
        <v>65</v>
      </c>
      <c r="M79" s="24">
        <f t="shared" si="4"/>
        <v>1.0822499999999999</v>
      </c>
      <c r="N79" s="3" t="s">
        <v>267</v>
      </c>
      <c r="O79" s="1">
        <v>45709</v>
      </c>
      <c r="P79" s="3">
        <f t="shared" si="5"/>
        <v>0</v>
      </c>
      <c r="Q79" s="7" t="s">
        <v>4</v>
      </c>
      <c r="R79" s="3" t="s">
        <v>21</v>
      </c>
    </row>
    <row r="80" spans="1:19">
      <c r="A80" s="1">
        <v>45714</v>
      </c>
      <c r="B80" s="5" t="s">
        <v>271</v>
      </c>
      <c r="C80" s="3" t="s">
        <v>14</v>
      </c>
      <c r="E80" s="3" t="s">
        <v>273</v>
      </c>
      <c r="F80" s="4" t="s">
        <v>54</v>
      </c>
      <c r="G80" s="20">
        <v>23008</v>
      </c>
      <c r="H80" s="3">
        <v>24544</v>
      </c>
      <c r="I80" s="3" t="s">
        <v>55</v>
      </c>
      <c r="J80" s="3"/>
      <c r="K80" s="3">
        <v>3240</v>
      </c>
      <c r="L80" s="3">
        <v>272</v>
      </c>
      <c r="M80" s="24">
        <f t="shared" si="4"/>
        <v>5.3259999999999996</v>
      </c>
      <c r="N80" s="3" t="s">
        <v>272</v>
      </c>
      <c r="O80" s="1">
        <v>45715</v>
      </c>
      <c r="P80" s="3">
        <f t="shared" si="5"/>
        <v>1</v>
      </c>
      <c r="Q80" s="7" t="s">
        <v>4</v>
      </c>
      <c r="R80" s="3" t="s">
        <v>70</v>
      </c>
    </row>
    <row r="81" spans="1:19" ht="28.8">
      <c r="A81" s="1">
        <v>45714</v>
      </c>
      <c r="B81" s="5" t="s">
        <v>49</v>
      </c>
      <c r="C81" s="5" t="s">
        <v>50</v>
      </c>
      <c r="D81" s="21"/>
      <c r="E81" s="5" t="s">
        <v>275</v>
      </c>
      <c r="F81" s="5" t="s">
        <v>54</v>
      </c>
      <c r="G81" s="21">
        <v>6070</v>
      </c>
      <c r="H81" s="5">
        <v>7951</v>
      </c>
      <c r="I81" s="5" t="s">
        <v>136</v>
      </c>
      <c r="J81" s="5"/>
      <c r="K81" s="5">
        <v>3960</v>
      </c>
      <c r="L81" s="5">
        <v>72</v>
      </c>
      <c r="M81" s="23">
        <f t="shared" si="4"/>
        <v>0.99775000000000003</v>
      </c>
      <c r="N81" s="5" t="s">
        <v>274</v>
      </c>
      <c r="O81" s="1">
        <v>45715</v>
      </c>
      <c r="P81" s="3">
        <f t="shared" si="5"/>
        <v>1</v>
      </c>
      <c r="Q81" s="7" t="s">
        <v>4</v>
      </c>
      <c r="R81" s="3" t="s">
        <v>70</v>
      </c>
    </row>
    <row r="82" spans="1:19">
      <c r="A82" s="1">
        <v>45714</v>
      </c>
      <c r="B82" s="5" t="s">
        <v>279</v>
      </c>
      <c r="C82" s="3" t="s">
        <v>18</v>
      </c>
      <c r="D82" s="20" t="s">
        <v>278</v>
      </c>
      <c r="E82" s="5" t="s">
        <v>277</v>
      </c>
      <c r="F82" s="5" t="s">
        <v>54</v>
      </c>
      <c r="G82" s="21" t="s">
        <v>280</v>
      </c>
      <c r="H82" s="5" t="s">
        <v>281</v>
      </c>
      <c r="I82" s="5" t="s">
        <v>61</v>
      </c>
      <c r="J82" s="5"/>
      <c r="K82" s="5" t="s">
        <v>282</v>
      </c>
      <c r="L82" s="5" t="s">
        <v>283</v>
      </c>
      <c r="M82" s="23">
        <f t="shared" si="4"/>
        <v>0.23075000000000001</v>
      </c>
      <c r="N82" s="5" t="s">
        <v>276</v>
      </c>
      <c r="O82" s="1">
        <v>45716</v>
      </c>
      <c r="P82" s="3">
        <f t="shared" si="5"/>
        <v>2</v>
      </c>
      <c r="Q82" s="19" t="s">
        <v>4</v>
      </c>
      <c r="R82" s="3" t="s">
        <v>70</v>
      </c>
    </row>
    <row r="83" spans="1:19">
      <c r="A83" s="1">
        <v>45714</v>
      </c>
      <c r="C83" s="3" t="s">
        <v>18</v>
      </c>
      <c r="D83" s="20" t="s">
        <v>220</v>
      </c>
      <c r="E83" s="3" t="s">
        <v>90</v>
      </c>
      <c r="F83" s="3" t="s">
        <v>54</v>
      </c>
      <c r="G83" s="20">
        <v>2623</v>
      </c>
      <c r="H83" s="3">
        <v>4754</v>
      </c>
      <c r="I83" s="3" t="s">
        <v>55</v>
      </c>
      <c r="J83" s="3"/>
      <c r="K83" s="3">
        <v>3960</v>
      </c>
      <c r="L83" s="3">
        <v>43</v>
      </c>
      <c r="M83" s="24">
        <f t="shared" si="4"/>
        <v>0.19850000000000001</v>
      </c>
      <c r="N83" s="3" t="s">
        <v>284</v>
      </c>
      <c r="O83" s="1">
        <v>45720</v>
      </c>
      <c r="P83" s="3">
        <f t="shared" si="5"/>
        <v>6</v>
      </c>
      <c r="Q83" s="7" t="s">
        <v>4</v>
      </c>
      <c r="R83" s="3" t="s">
        <v>70</v>
      </c>
    </row>
    <row r="84" spans="1:19" ht="28.8">
      <c r="A84" s="1">
        <v>45714</v>
      </c>
      <c r="B84" s="5" t="s">
        <v>279</v>
      </c>
      <c r="C84" s="3" t="s">
        <v>39</v>
      </c>
      <c r="D84" s="21" t="s">
        <v>261</v>
      </c>
      <c r="E84" s="5" t="s">
        <v>286</v>
      </c>
      <c r="F84" s="5" t="s">
        <v>166</v>
      </c>
      <c r="G84" s="21">
        <v>2964</v>
      </c>
      <c r="H84" s="5">
        <v>4609</v>
      </c>
      <c r="I84" s="5" t="s">
        <v>81</v>
      </c>
      <c r="J84" s="5"/>
      <c r="K84" s="5">
        <v>5580</v>
      </c>
      <c r="L84" s="5">
        <v>29</v>
      </c>
      <c r="M84" s="23"/>
      <c r="N84" s="5" t="s">
        <v>285</v>
      </c>
      <c r="O84" s="1">
        <v>45720</v>
      </c>
      <c r="P84" s="3">
        <f t="shared" si="5"/>
        <v>6</v>
      </c>
      <c r="Q84" s="7" t="s">
        <v>4</v>
      </c>
      <c r="R84" s="3" t="s">
        <v>70</v>
      </c>
    </row>
    <row r="85" spans="1:19">
      <c r="A85" s="1">
        <v>45715</v>
      </c>
      <c r="B85" s="5" t="s">
        <v>279</v>
      </c>
      <c r="C85" s="5" t="s">
        <v>39</v>
      </c>
      <c r="D85" s="5" t="s">
        <v>261</v>
      </c>
      <c r="E85" s="5" t="s">
        <v>288</v>
      </c>
      <c r="F85" s="5" t="s">
        <v>54</v>
      </c>
      <c r="G85" s="21">
        <v>3725</v>
      </c>
      <c r="H85" s="5">
        <v>5370</v>
      </c>
      <c r="I85" s="5" t="s">
        <v>81</v>
      </c>
      <c r="J85" s="5"/>
      <c r="K85" s="5">
        <v>4446</v>
      </c>
      <c r="L85" s="5">
        <v>43</v>
      </c>
      <c r="M85" s="23">
        <f>(H85-K85)/4000</f>
        <v>0.23100000000000001</v>
      </c>
      <c r="N85" s="5" t="s">
        <v>287</v>
      </c>
      <c r="O85" s="1">
        <v>45720</v>
      </c>
      <c r="P85" s="3">
        <f t="shared" si="5"/>
        <v>5</v>
      </c>
      <c r="Q85" s="7" t="s">
        <v>4</v>
      </c>
      <c r="R85" s="3" t="s">
        <v>70</v>
      </c>
    </row>
    <row r="86" spans="1:19">
      <c r="A86" s="1">
        <v>45716</v>
      </c>
      <c r="B86" s="5" t="s">
        <v>291</v>
      </c>
      <c r="C86" s="5" t="s">
        <v>157</v>
      </c>
      <c r="D86" s="5"/>
      <c r="E86" s="5" t="s">
        <v>290</v>
      </c>
      <c r="F86" s="5" t="s">
        <v>54</v>
      </c>
      <c r="G86" s="21">
        <v>16478</v>
      </c>
      <c r="H86" s="5">
        <v>20206</v>
      </c>
      <c r="I86" s="5" t="s">
        <v>93</v>
      </c>
      <c r="J86" s="5"/>
      <c r="K86" s="5">
        <v>5940</v>
      </c>
      <c r="L86" s="5">
        <v>128</v>
      </c>
      <c r="M86" s="23">
        <f>(H86-K86)/4000</f>
        <v>3.5665</v>
      </c>
      <c r="N86" s="5" t="s">
        <v>289</v>
      </c>
      <c r="O86" s="1">
        <v>45720</v>
      </c>
      <c r="P86" s="3">
        <f t="shared" si="5"/>
        <v>4</v>
      </c>
      <c r="Q86" s="7" t="s">
        <v>4</v>
      </c>
      <c r="R86" s="3" t="s">
        <v>70</v>
      </c>
    </row>
    <row r="87" spans="1:19">
      <c r="A87" s="1">
        <v>45719</v>
      </c>
      <c r="B87" s="5" t="s">
        <v>49</v>
      </c>
      <c r="C87" s="3" t="s">
        <v>50</v>
      </c>
      <c r="D87" s="5" t="s">
        <v>119</v>
      </c>
      <c r="E87" s="5" t="s">
        <v>293</v>
      </c>
      <c r="F87" s="5" t="s">
        <v>54</v>
      </c>
      <c r="G87" s="21">
        <v>7312</v>
      </c>
      <c r="H87" s="5">
        <v>9348</v>
      </c>
      <c r="I87" s="5" t="s">
        <v>239</v>
      </c>
      <c r="J87" s="5"/>
      <c r="K87" s="5">
        <v>8280</v>
      </c>
      <c r="L87" s="5">
        <v>40</v>
      </c>
      <c r="M87" s="23">
        <f>(H87-K87)/4000</f>
        <v>0.26700000000000002</v>
      </c>
      <c r="N87" s="5" t="s">
        <v>292</v>
      </c>
      <c r="O87" s="1">
        <v>45720</v>
      </c>
      <c r="P87" s="3">
        <f t="shared" si="5"/>
        <v>1</v>
      </c>
      <c r="Q87" s="7" t="s">
        <v>4</v>
      </c>
      <c r="R87" s="3" t="s">
        <v>70</v>
      </c>
    </row>
    <row r="88" spans="1:19">
      <c r="A88" s="1">
        <v>45719</v>
      </c>
      <c r="B88" s="5" t="s">
        <v>279</v>
      </c>
      <c r="C88" s="3" t="s">
        <v>23</v>
      </c>
      <c r="D88" s="5"/>
      <c r="E88" s="5" t="s">
        <v>295</v>
      </c>
      <c r="F88" s="5" t="s">
        <v>54</v>
      </c>
      <c r="G88" s="21" t="s">
        <v>296</v>
      </c>
      <c r="H88" s="5" t="s">
        <v>297</v>
      </c>
      <c r="I88" s="5" t="s">
        <v>172</v>
      </c>
      <c r="J88" s="5"/>
      <c r="K88" s="5" t="s">
        <v>298</v>
      </c>
      <c r="L88" s="5" t="s">
        <v>299</v>
      </c>
      <c r="M88" s="23">
        <f>(H88-K88)/4000</f>
        <v>0.78449999999999998</v>
      </c>
      <c r="N88" s="5" t="s">
        <v>294</v>
      </c>
      <c r="O88" s="1">
        <v>45720</v>
      </c>
      <c r="P88" s="3">
        <f t="shared" si="5"/>
        <v>1</v>
      </c>
      <c r="Q88" s="7" t="s">
        <v>4</v>
      </c>
      <c r="R88" s="3" t="s">
        <v>70</v>
      </c>
    </row>
    <row r="89" spans="1:19">
      <c r="A89" s="1">
        <v>45719</v>
      </c>
      <c r="B89" s="5" t="s">
        <v>300</v>
      </c>
      <c r="C89" s="3" t="s">
        <v>302</v>
      </c>
      <c r="E89" s="5" t="s">
        <v>301</v>
      </c>
      <c r="F89" s="5" t="s">
        <v>54</v>
      </c>
      <c r="G89" s="21">
        <v>4803</v>
      </c>
      <c r="H89" s="5">
        <v>6675</v>
      </c>
      <c r="I89" s="5" t="s">
        <v>81</v>
      </c>
      <c r="J89" s="5"/>
      <c r="K89" s="5">
        <v>3960</v>
      </c>
      <c r="L89" s="5">
        <v>63</v>
      </c>
      <c r="M89" s="23">
        <f>(H89-K89)/4000</f>
        <v>0.67874999999999996</v>
      </c>
      <c r="N89" s="5" t="s">
        <v>303</v>
      </c>
      <c r="O89" s="1">
        <v>45720</v>
      </c>
      <c r="P89" s="3">
        <f t="shared" si="5"/>
        <v>1</v>
      </c>
      <c r="Q89" s="7" t="s">
        <v>4</v>
      </c>
      <c r="R89" s="3" t="s">
        <v>70</v>
      </c>
    </row>
    <row r="90" spans="1:19">
      <c r="A90" s="1">
        <v>45719</v>
      </c>
      <c r="B90" s="5" t="s">
        <v>279</v>
      </c>
      <c r="C90" s="3" t="s">
        <v>18</v>
      </c>
      <c r="D90" s="20" t="s">
        <v>220</v>
      </c>
      <c r="E90" s="5" t="s">
        <v>290</v>
      </c>
      <c r="F90" s="5" t="s">
        <v>54</v>
      </c>
      <c r="G90" s="21">
        <v>17554</v>
      </c>
      <c r="H90" s="5">
        <v>19226</v>
      </c>
      <c r="I90" s="5" t="s">
        <v>93</v>
      </c>
      <c r="J90" s="5"/>
      <c r="K90" s="5">
        <v>8581</v>
      </c>
      <c r="L90" s="5">
        <v>128</v>
      </c>
      <c r="M90" s="24">
        <f>(G90-K90)/4000</f>
        <v>2.2432500000000002</v>
      </c>
      <c r="N90" s="5" t="s">
        <v>304</v>
      </c>
      <c r="O90" s="1">
        <v>45720</v>
      </c>
      <c r="P90" s="3">
        <f t="shared" si="5"/>
        <v>1</v>
      </c>
      <c r="Q90" s="7" t="s">
        <v>4</v>
      </c>
      <c r="R90" s="3" t="s">
        <v>21</v>
      </c>
      <c r="S90" s="3"/>
    </row>
    <row r="91" spans="1:19">
      <c r="A91" s="1">
        <v>45721</v>
      </c>
      <c r="B91" s="5" t="s">
        <v>31</v>
      </c>
      <c r="C91" s="3" t="s">
        <v>32</v>
      </c>
      <c r="D91" s="20" t="s">
        <v>242</v>
      </c>
      <c r="E91" s="5" t="s">
        <v>307</v>
      </c>
      <c r="F91" s="5" t="s">
        <v>54</v>
      </c>
      <c r="G91" s="21">
        <v>7070</v>
      </c>
      <c r="H91" s="5">
        <v>8960</v>
      </c>
      <c r="I91" s="5" t="s">
        <v>162</v>
      </c>
      <c r="J91" s="5"/>
      <c r="K91" s="5">
        <v>8280</v>
      </c>
      <c r="L91" s="5">
        <v>39</v>
      </c>
      <c r="M91" s="24">
        <f t="shared" ref="M91:M122" si="6">(H91-K91)/4000</f>
        <v>0.17</v>
      </c>
      <c r="N91" s="5" t="s">
        <v>308</v>
      </c>
      <c r="O91" s="1">
        <v>45726</v>
      </c>
      <c r="P91" s="3">
        <f t="shared" si="5"/>
        <v>5</v>
      </c>
      <c r="Q91" s="7" t="s">
        <v>4</v>
      </c>
      <c r="R91" s="3" t="s">
        <v>70</v>
      </c>
    </row>
    <row r="92" spans="1:19">
      <c r="A92" s="1">
        <v>45722</v>
      </c>
      <c r="B92" s="5" t="s">
        <v>279</v>
      </c>
      <c r="C92" s="3" t="s">
        <v>14</v>
      </c>
      <c r="E92" s="5" t="s">
        <v>309</v>
      </c>
      <c r="F92" s="5" t="s">
        <v>54</v>
      </c>
      <c r="G92" s="21">
        <v>13250</v>
      </c>
      <c r="H92" s="5">
        <v>15136</v>
      </c>
      <c r="I92" s="5" t="s">
        <v>81</v>
      </c>
      <c r="J92" s="5"/>
      <c r="K92" s="5">
        <v>5220</v>
      </c>
      <c r="L92" s="5">
        <v>102</v>
      </c>
      <c r="M92" s="24">
        <f t="shared" si="6"/>
        <v>2.4790000000000001</v>
      </c>
      <c r="N92" s="5" t="s">
        <v>310</v>
      </c>
      <c r="O92" s="1">
        <v>45730</v>
      </c>
      <c r="P92" s="3">
        <f t="shared" si="5"/>
        <v>8</v>
      </c>
      <c r="Q92" s="7" t="s">
        <v>4</v>
      </c>
      <c r="R92" s="3" t="s">
        <v>21</v>
      </c>
    </row>
    <row r="93" spans="1:19" ht="43.2">
      <c r="A93" s="1">
        <v>45726</v>
      </c>
      <c r="B93" s="5" t="s">
        <v>279</v>
      </c>
      <c r="C93" s="3" t="s">
        <v>157</v>
      </c>
      <c r="E93" s="5" t="s">
        <v>313</v>
      </c>
      <c r="F93" s="5" t="s">
        <v>54</v>
      </c>
      <c r="G93" s="21" t="s">
        <v>314</v>
      </c>
      <c r="H93" s="5" t="s">
        <v>315</v>
      </c>
      <c r="I93" s="5" t="s">
        <v>93</v>
      </c>
      <c r="J93" s="5"/>
      <c r="K93" s="5" t="s">
        <v>316</v>
      </c>
      <c r="L93" s="5" t="s">
        <v>317</v>
      </c>
      <c r="M93" s="24">
        <f t="shared" si="6"/>
        <v>2.8507500000000001</v>
      </c>
      <c r="N93" s="5" t="s">
        <v>318</v>
      </c>
      <c r="O93" s="1">
        <v>45734</v>
      </c>
      <c r="P93" s="3">
        <f t="shared" si="5"/>
        <v>8</v>
      </c>
      <c r="Q93" s="7" t="s">
        <v>4</v>
      </c>
      <c r="R93" s="3" t="s">
        <v>21</v>
      </c>
    </row>
    <row r="94" spans="1:19">
      <c r="A94" s="1">
        <v>45726</v>
      </c>
      <c r="B94" s="5" t="s">
        <v>279</v>
      </c>
      <c r="C94" s="5" t="s">
        <v>50</v>
      </c>
      <c r="E94" s="5" t="s">
        <v>311</v>
      </c>
      <c r="F94" s="5" t="s">
        <v>54</v>
      </c>
      <c r="G94" s="21">
        <v>9328</v>
      </c>
      <c r="H94" s="5">
        <v>11474</v>
      </c>
      <c r="I94" s="5" t="s">
        <v>81</v>
      </c>
      <c r="J94" s="5"/>
      <c r="K94" s="5">
        <v>6480</v>
      </c>
      <c r="L94" s="5">
        <v>65</v>
      </c>
      <c r="M94" s="23">
        <f t="shared" si="6"/>
        <v>1.2484999999999999</v>
      </c>
      <c r="N94" s="5" t="s">
        <v>312</v>
      </c>
      <c r="O94" s="1">
        <v>45734</v>
      </c>
      <c r="P94" s="3">
        <f t="shared" si="5"/>
        <v>8</v>
      </c>
      <c r="Q94" s="7" t="s">
        <v>4</v>
      </c>
      <c r="R94" s="3" t="s">
        <v>21</v>
      </c>
    </row>
    <row r="95" spans="1:19">
      <c r="A95" s="1">
        <v>45727</v>
      </c>
      <c r="B95" s="5" t="s">
        <v>279</v>
      </c>
      <c r="C95" s="3" t="s">
        <v>14</v>
      </c>
      <c r="E95" s="5" t="s">
        <v>320</v>
      </c>
      <c r="H95" s="5">
        <v>15465</v>
      </c>
      <c r="I95" s="5" t="s">
        <v>81</v>
      </c>
      <c r="J95" s="5"/>
      <c r="K95" s="5">
        <v>3780</v>
      </c>
      <c r="M95" s="23">
        <f t="shared" si="6"/>
        <v>2.9212500000000001</v>
      </c>
      <c r="N95" s="5" t="s">
        <v>319</v>
      </c>
      <c r="O95" s="1">
        <v>45734</v>
      </c>
      <c r="P95" s="3">
        <f t="shared" si="5"/>
        <v>7</v>
      </c>
      <c r="Q95" s="7" t="s">
        <v>4</v>
      </c>
      <c r="R95" s="3" t="s">
        <v>21</v>
      </c>
    </row>
    <row r="96" spans="1:19">
      <c r="A96" s="1">
        <v>45728</v>
      </c>
      <c r="C96" s="5" t="s">
        <v>50</v>
      </c>
      <c r="D96" s="5" t="s">
        <v>261</v>
      </c>
      <c r="E96" s="5" t="s">
        <v>322</v>
      </c>
      <c r="F96" s="5" t="s">
        <v>54</v>
      </c>
      <c r="G96" s="21">
        <v>8639</v>
      </c>
      <c r="H96" s="5">
        <v>10540</v>
      </c>
      <c r="I96" s="5" t="s">
        <v>81</v>
      </c>
      <c r="J96" s="5"/>
      <c r="K96" s="5">
        <v>5580</v>
      </c>
      <c r="L96" s="5">
        <v>70</v>
      </c>
      <c r="M96" s="23">
        <f t="shared" si="6"/>
        <v>1.24</v>
      </c>
      <c r="N96" s="5" t="s">
        <v>321</v>
      </c>
      <c r="O96" s="1">
        <v>45735</v>
      </c>
      <c r="P96" s="3">
        <f t="shared" si="5"/>
        <v>7</v>
      </c>
      <c r="Q96" s="7" t="s">
        <v>4</v>
      </c>
      <c r="R96" s="3" t="s">
        <v>21</v>
      </c>
    </row>
    <row r="97" spans="1:20">
      <c r="A97" s="1">
        <v>45728</v>
      </c>
      <c r="B97" s="5" t="s">
        <v>279</v>
      </c>
      <c r="C97" s="5" t="s">
        <v>140</v>
      </c>
      <c r="D97" s="5" t="s">
        <v>261</v>
      </c>
      <c r="E97" s="5" t="s">
        <v>324</v>
      </c>
      <c r="F97" s="5" t="s">
        <v>54</v>
      </c>
      <c r="G97" s="21">
        <v>9858</v>
      </c>
      <c r="H97" s="5">
        <v>21837</v>
      </c>
      <c r="I97" s="5" t="s">
        <v>81</v>
      </c>
      <c r="J97" s="5"/>
      <c r="K97" s="5">
        <v>7812</v>
      </c>
      <c r="L97" s="5">
        <v>100</v>
      </c>
      <c r="M97" s="23">
        <f t="shared" si="6"/>
        <v>3.5062500000000001</v>
      </c>
      <c r="N97" s="5" t="s">
        <v>323</v>
      </c>
      <c r="O97" s="1">
        <v>45735</v>
      </c>
      <c r="P97" s="3">
        <f t="shared" si="5"/>
        <v>7</v>
      </c>
      <c r="Q97" s="7" t="s">
        <v>4</v>
      </c>
      <c r="R97" s="3" t="s">
        <v>21</v>
      </c>
    </row>
    <row r="98" spans="1:20">
      <c r="A98" s="1">
        <v>45733</v>
      </c>
      <c r="B98" s="5" t="s">
        <v>17</v>
      </c>
      <c r="C98" s="3" t="s">
        <v>18</v>
      </c>
      <c r="D98" s="20" t="s">
        <v>242</v>
      </c>
      <c r="E98" s="5" t="s">
        <v>326</v>
      </c>
      <c r="F98" s="5" t="s">
        <v>54</v>
      </c>
      <c r="G98" s="21">
        <v>13235</v>
      </c>
      <c r="H98" s="5">
        <v>15494</v>
      </c>
      <c r="I98" s="5" t="s">
        <v>162</v>
      </c>
      <c r="J98" s="5"/>
      <c r="K98" s="5">
        <v>5820</v>
      </c>
      <c r="L98" s="5">
        <v>102</v>
      </c>
      <c r="M98" s="23">
        <f t="shared" si="6"/>
        <v>2.4184999999999999</v>
      </c>
      <c r="N98" s="5" t="s">
        <v>325</v>
      </c>
      <c r="O98" s="1">
        <v>45735</v>
      </c>
      <c r="P98" s="3">
        <f t="shared" ref="P98:P103" si="7">O98-A98</f>
        <v>2</v>
      </c>
      <c r="Q98" s="7" t="s">
        <v>4</v>
      </c>
      <c r="R98" s="3" t="s">
        <v>21</v>
      </c>
    </row>
    <row r="99" spans="1:20" ht="28.8">
      <c r="A99" s="1">
        <v>45733</v>
      </c>
      <c r="B99" s="5" t="s">
        <v>349</v>
      </c>
      <c r="C99" s="5" t="s">
        <v>75</v>
      </c>
      <c r="D99" s="20" t="s">
        <v>116</v>
      </c>
      <c r="E99" s="5" t="s">
        <v>328</v>
      </c>
      <c r="F99" s="5" t="s">
        <v>54</v>
      </c>
      <c r="G99" s="21">
        <v>5000</v>
      </c>
      <c r="H99" s="5">
        <v>10687</v>
      </c>
      <c r="I99" s="3" t="s">
        <v>55</v>
      </c>
      <c r="J99" s="3"/>
      <c r="K99" s="5">
        <v>3420</v>
      </c>
      <c r="L99" s="5">
        <v>1123</v>
      </c>
      <c r="M99" s="23">
        <f t="shared" si="6"/>
        <v>1.8167500000000001</v>
      </c>
      <c r="N99" s="5" t="s">
        <v>327</v>
      </c>
      <c r="O99" s="1">
        <v>45744</v>
      </c>
      <c r="P99" s="3">
        <f t="shared" si="7"/>
        <v>11</v>
      </c>
      <c r="Q99" s="7" t="s">
        <v>4</v>
      </c>
      <c r="R99" s="3" t="s">
        <v>70</v>
      </c>
    </row>
    <row r="100" spans="1:20">
      <c r="A100" s="1">
        <v>45733</v>
      </c>
      <c r="C100" s="5" t="s">
        <v>50</v>
      </c>
      <c r="D100" s="5" t="s">
        <v>261</v>
      </c>
      <c r="E100" s="5" t="s">
        <v>330</v>
      </c>
      <c r="F100" s="5" t="s">
        <v>54</v>
      </c>
      <c r="G100" s="21">
        <v>18181</v>
      </c>
      <c r="H100" s="5">
        <v>20812</v>
      </c>
      <c r="I100" s="5" t="s">
        <v>81</v>
      </c>
      <c r="J100" s="5"/>
      <c r="K100" s="5">
        <v>10140</v>
      </c>
      <c r="L100" s="5">
        <v>80</v>
      </c>
      <c r="M100" s="23">
        <f t="shared" si="6"/>
        <v>2.6680000000000001</v>
      </c>
      <c r="N100" s="5" t="s">
        <v>329</v>
      </c>
      <c r="O100" s="1">
        <v>45736</v>
      </c>
      <c r="P100" s="3">
        <f t="shared" si="7"/>
        <v>3</v>
      </c>
      <c r="Q100" s="7" t="s">
        <v>4</v>
      </c>
      <c r="R100" s="3" t="s">
        <v>21</v>
      </c>
    </row>
    <row r="101" spans="1:20">
      <c r="A101" s="1">
        <v>45734</v>
      </c>
      <c r="B101" s="5" t="s">
        <v>279</v>
      </c>
      <c r="C101" s="3" t="s">
        <v>23</v>
      </c>
      <c r="E101" s="5" t="s">
        <v>332</v>
      </c>
      <c r="F101" s="5" t="s">
        <v>54</v>
      </c>
      <c r="G101" s="21">
        <v>8971</v>
      </c>
      <c r="H101" s="5">
        <v>10751</v>
      </c>
      <c r="I101" s="5" t="s">
        <v>81</v>
      </c>
      <c r="J101" s="5"/>
      <c r="K101" s="5">
        <v>9360</v>
      </c>
      <c r="L101" s="5">
        <v>41</v>
      </c>
      <c r="M101" s="23">
        <f t="shared" si="6"/>
        <v>0.34775</v>
      </c>
      <c r="N101" s="5" t="s">
        <v>331</v>
      </c>
      <c r="O101" s="1">
        <v>45736</v>
      </c>
      <c r="P101" s="3">
        <f t="shared" si="7"/>
        <v>2</v>
      </c>
      <c r="Q101" s="7" t="s">
        <v>4</v>
      </c>
      <c r="R101" s="3" t="s">
        <v>21</v>
      </c>
    </row>
    <row r="102" spans="1:20">
      <c r="A102" s="1">
        <v>45734</v>
      </c>
      <c r="B102" t="s">
        <v>334</v>
      </c>
      <c r="C102" s="5" t="s">
        <v>335</v>
      </c>
      <c r="E102" s="5" t="s">
        <v>54</v>
      </c>
      <c r="F102" s="5" t="s">
        <v>54</v>
      </c>
      <c r="G102" s="21">
        <v>17460</v>
      </c>
      <c r="H102" s="5">
        <v>19705</v>
      </c>
      <c r="I102" s="5" t="s">
        <v>93</v>
      </c>
      <c r="J102" s="5"/>
      <c r="K102" s="5">
        <v>5580</v>
      </c>
      <c r="M102" s="23">
        <f t="shared" si="6"/>
        <v>3.53125</v>
      </c>
      <c r="N102" s="5" t="s">
        <v>333</v>
      </c>
      <c r="O102" s="1">
        <v>45742</v>
      </c>
      <c r="P102" s="3">
        <f t="shared" si="7"/>
        <v>8</v>
      </c>
      <c r="Q102" s="7" t="s">
        <v>4</v>
      </c>
      <c r="R102" s="3" t="s">
        <v>70</v>
      </c>
    </row>
    <row r="103" spans="1:20">
      <c r="A103" s="1">
        <v>45735</v>
      </c>
      <c r="B103" t="s">
        <v>338</v>
      </c>
      <c r="C103" s="5" t="s">
        <v>1</v>
      </c>
      <c r="D103" s="5" t="s">
        <v>261</v>
      </c>
      <c r="E103" s="5" t="s">
        <v>337</v>
      </c>
      <c r="F103" s="5" t="s">
        <v>54</v>
      </c>
      <c r="G103" s="21">
        <v>11021</v>
      </c>
      <c r="H103" s="5">
        <v>12406</v>
      </c>
      <c r="I103" s="5" t="s">
        <v>81</v>
      </c>
      <c r="J103" s="5"/>
      <c r="L103" s="5">
        <v>55</v>
      </c>
      <c r="M103" s="23">
        <f t="shared" si="6"/>
        <v>3.1015000000000001</v>
      </c>
      <c r="N103" s="5" t="s">
        <v>336</v>
      </c>
      <c r="O103" s="1">
        <v>45742</v>
      </c>
      <c r="P103" s="3">
        <f t="shared" si="7"/>
        <v>7</v>
      </c>
      <c r="Q103" s="7" t="s">
        <v>4</v>
      </c>
      <c r="R103" s="3" t="s">
        <v>70</v>
      </c>
    </row>
    <row r="104" spans="1:20">
      <c r="A104" s="1">
        <v>45735</v>
      </c>
      <c r="B104" t="s">
        <v>49</v>
      </c>
      <c r="C104" s="5" t="s">
        <v>50</v>
      </c>
      <c r="D104" s="20" t="s">
        <v>339</v>
      </c>
      <c r="E104" s="5" t="s">
        <v>340</v>
      </c>
      <c r="F104" s="5" t="s">
        <v>166</v>
      </c>
      <c r="G104" s="21">
        <v>1800</v>
      </c>
      <c r="H104" s="5">
        <v>4116</v>
      </c>
      <c r="I104" s="5" t="s">
        <v>81</v>
      </c>
      <c r="J104" s="5"/>
      <c r="M104" s="23">
        <f t="shared" si="6"/>
        <v>1.0289999999999999</v>
      </c>
      <c r="N104" s="5" t="s">
        <v>361</v>
      </c>
      <c r="O104" s="1">
        <v>45748</v>
      </c>
      <c r="P104" s="3">
        <f t="shared" ref="P104:P111" si="8">O104-A104</f>
        <v>13</v>
      </c>
      <c r="Q104" s="7" t="s">
        <v>4</v>
      </c>
      <c r="R104" s="3" t="s">
        <v>21</v>
      </c>
      <c r="T104" t="s">
        <v>360</v>
      </c>
    </row>
    <row r="105" spans="1:20">
      <c r="A105" s="1">
        <v>45735</v>
      </c>
      <c r="B105" t="s">
        <v>49</v>
      </c>
      <c r="C105" s="5" t="s">
        <v>50</v>
      </c>
      <c r="D105" s="20" t="s">
        <v>339</v>
      </c>
      <c r="E105" s="5" t="s">
        <v>342</v>
      </c>
      <c r="F105" s="5" t="s">
        <v>166</v>
      </c>
      <c r="G105" s="21">
        <v>1935</v>
      </c>
      <c r="H105" s="5">
        <v>3971</v>
      </c>
      <c r="I105" s="5" t="s">
        <v>81</v>
      </c>
      <c r="J105" s="5"/>
      <c r="M105" s="23">
        <f t="shared" si="6"/>
        <v>0.99275000000000002</v>
      </c>
      <c r="N105" s="5" t="s">
        <v>341</v>
      </c>
      <c r="O105" s="1">
        <v>45742</v>
      </c>
      <c r="P105" s="3">
        <f t="shared" si="8"/>
        <v>7</v>
      </c>
      <c r="Q105" s="7" t="s">
        <v>4</v>
      </c>
      <c r="R105" s="3" t="s">
        <v>70</v>
      </c>
      <c r="T105" t="s">
        <v>360</v>
      </c>
    </row>
    <row r="106" spans="1:20">
      <c r="A106" s="1">
        <v>45735</v>
      </c>
      <c r="B106" t="s">
        <v>42</v>
      </c>
      <c r="C106" s="5" t="s">
        <v>39</v>
      </c>
      <c r="D106" s="20" t="s">
        <v>345</v>
      </c>
      <c r="E106" s="5" t="s">
        <v>344</v>
      </c>
      <c r="F106" s="5" t="s">
        <v>54</v>
      </c>
      <c r="G106" s="21">
        <v>3170</v>
      </c>
      <c r="H106" s="5">
        <v>4815</v>
      </c>
      <c r="I106" s="5" t="s">
        <v>346</v>
      </c>
      <c r="J106" s="5"/>
      <c r="K106">
        <v>3480</v>
      </c>
      <c r="L106" s="5">
        <v>53</v>
      </c>
      <c r="M106" s="23">
        <f t="shared" si="6"/>
        <v>0.33374999999999999</v>
      </c>
      <c r="N106" s="5" t="s">
        <v>343</v>
      </c>
      <c r="O106" s="1">
        <v>45742</v>
      </c>
      <c r="P106" s="3">
        <f t="shared" si="8"/>
        <v>7</v>
      </c>
      <c r="Q106" s="7" t="s">
        <v>4</v>
      </c>
      <c r="R106" s="3" t="s">
        <v>70</v>
      </c>
    </row>
    <row r="107" spans="1:20">
      <c r="A107" s="1">
        <v>45735</v>
      </c>
      <c r="B107" s="5"/>
      <c r="C107" s="5" t="s">
        <v>50</v>
      </c>
      <c r="D107" s="20" t="s">
        <v>106</v>
      </c>
      <c r="E107" s="5" t="s">
        <v>348</v>
      </c>
      <c r="F107" s="5" t="s">
        <v>54</v>
      </c>
      <c r="G107" s="21">
        <v>12539</v>
      </c>
      <c r="H107" s="5">
        <v>15345</v>
      </c>
      <c r="I107" s="5" t="s">
        <v>61</v>
      </c>
      <c r="J107" s="5"/>
      <c r="K107">
        <v>4446</v>
      </c>
      <c r="L107" s="5">
        <v>124</v>
      </c>
      <c r="M107" s="23">
        <f t="shared" si="6"/>
        <v>2.7247499999999998</v>
      </c>
      <c r="N107" s="5" t="s">
        <v>347</v>
      </c>
      <c r="O107" s="1">
        <v>45742</v>
      </c>
      <c r="P107" s="3">
        <f t="shared" si="8"/>
        <v>7</v>
      </c>
      <c r="Q107" s="7" t="s">
        <v>4</v>
      </c>
      <c r="R107" s="3" t="s">
        <v>70</v>
      </c>
    </row>
    <row r="108" spans="1:20">
      <c r="A108" s="1">
        <v>45736</v>
      </c>
      <c r="B108" s="5" t="s">
        <v>0</v>
      </c>
      <c r="C108" s="3" t="s">
        <v>23</v>
      </c>
      <c r="E108" s="5" t="s">
        <v>351</v>
      </c>
      <c r="F108" s="5" t="s">
        <v>54</v>
      </c>
      <c r="G108" s="34">
        <v>3050</v>
      </c>
      <c r="H108" s="5">
        <v>5425</v>
      </c>
      <c r="I108" s="5" t="s">
        <v>81</v>
      </c>
      <c r="J108" s="5"/>
      <c r="K108">
        <v>4446</v>
      </c>
      <c r="L108" s="5">
        <v>44</v>
      </c>
      <c r="M108" s="23">
        <f t="shared" si="6"/>
        <v>0.24475</v>
      </c>
      <c r="N108" s="5" t="s">
        <v>350</v>
      </c>
      <c r="O108" s="1">
        <v>45748</v>
      </c>
      <c r="P108" s="3">
        <f t="shared" si="8"/>
        <v>12</v>
      </c>
      <c r="Q108" s="7" t="s">
        <v>4</v>
      </c>
      <c r="R108" s="3" t="s">
        <v>21</v>
      </c>
      <c r="T108" t="s">
        <v>363</v>
      </c>
    </row>
    <row r="109" spans="1:20">
      <c r="A109" s="1">
        <v>45736</v>
      </c>
      <c r="B109" s="5" t="s">
        <v>362</v>
      </c>
      <c r="C109" s="5" t="s">
        <v>140</v>
      </c>
      <c r="D109" s="20" t="s">
        <v>242</v>
      </c>
      <c r="E109" s="5" t="s">
        <v>352</v>
      </c>
      <c r="F109" s="5" t="s">
        <v>54</v>
      </c>
      <c r="G109" s="21">
        <v>3531</v>
      </c>
      <c r="H109" s="5">
        <v>23132</v>
      </c>
      <c r="I109" s="5" t="s">
        <v>179</v>
      </c>
      <c r="J109" s="5"/>
      <c r="K109">
        <v>13800</v>
      </c>
      <c r="L109" s="5">
        <v>62</v>
      </c>
      <c r="M109" s="23">
        <f t="shared" si="6"/>
        <v>2.3330000000000002</v>
      </c>
      <c r="N109" s="5" t="s">
        <v>365</v>
      </c>
      <c r="O109" s="1">
        <v>45748</v>
      </c>
      <c r="P109" s="3">
        <f t="shared" si="8"/>
        <v>12</v>
      </c>
      <c r="Q109" s="7" t="s">
        <v>4</v>
      </c>
      <c r="R109" s="3" t="s">
        <v>21</v>
      </c>
      <c r="T109" t="s">
        <v>364</v>
      </c>
    </row>
    <row r="110" spans="1:20">
      <c r="A110" s="1">
        <v>45737</v>
      </c>
      <c r="B110" s="5" t="s">
        <v>17</v>
      </c>
      <c r="C110" s="3" t="s">
        <v>18</v>
      </c>
      <c r="D110" s="20" t="s">
        <v>220</v>
      </c>
      <c r="E110" s="5" t="s">
        <v>354</v>
      </c>
      <c r="F110" s="5" t="s">
        <v>54</v>
      </c>
      <c r="G110" s="21">
        <v>7769.01</v>
      </c>
      <c r="H110" s="5">
        <v>9440.01</v>
      </c>
      <c r="I110" s="5" t="s">
        <v>93</v>
      </c>
      <c r="J110" s="5"/>
      <c r="K110">
        <v>5580</v>
      </c>
      <c r="L110" s="5">
        <v>62</v>
      </c>
      <c r="M110" s="23">
        <f t="shared" si="6"/>
        <v>0.9650025000000001</v>
      </c>
      <c r="N110" s="5" t="s">
        <v>353</v>
      </c>
      <c r="O110" s="1">
        <v>45744</v>
      </c>
      <c r="P110" s="3">
        <f t="shared" si="8"/>
        <v>7</v>
      </c>
      <c r="Q110" s="7" t="s">
        <v>4</v>
      </c>
      <c r="R110" s="3" t="s">
        <v>21</v>
      </c>
      <c r="T110" t="s">
        <v>366</v>
      </c>
    </row>
    <row r="111" spans="1:20" ht="28.8">
      <c r="A111" s="1">
        <v>45737</v>
      </c>
      <c r="B111" s="5"/>
      <c r="C111" s="5" t="s">
        <v>23</v>
      </c>
      <c r="E111" s="5" t="s">
        <v>356</v>
      </c>
      <c r="F111" s="5" t="s">
        <v>166</v>
      </c>
      <c r="H111" s="5"/>
      <c r="I111" s="5" t="s">
        <v>81</v>
      </c>
      <c r="J111" s="5"/>
      <c r="M111" s="23">
        <f t="shared" si="6"/>
        <v>0</v>
      </c>
      <c r="N111" s="5" t="s">
        <v>355</v>
      </c>
      <c r="O111" s="1">
        <v>45748</v>
      </c>
      <c r="P111" s="3">
        <f t="shared" si="8"/>
        <v>11</v>
      </c>
      <c r="Q111" s="7" t="s">
        <v>4</v>
      </c>
      <c r="R111" s="3" t="s">
        <v>21</v>
      </c>
      <c r="T111" s="7"/>
    </row>
    <row r="112" spans="1:20" ht="28.8">
      <c r="A112" s="1">
        <v>45740</v>
      </c>
      <c r="B112" s="5" t="s">
        <v>17</v>
      </c>
      <c r="C112" s="3" t="s">
        <v>18</v>
      </c>
      <c r="D112" s="20" t="s">
        <v>278</v>
      </c>
      <c r="E112" s="5" t="s">
        <v>358</v>
      </c>
      <c r="F112" s="5" t="s">
        <v>54</v>
      </c>
      <c r="G112" s="36">
        <v>24000</v>
      </c>
      <c r="H112" s="5">
        <v>26646.6</v>
      </c>
      <c r="I112" s="5" t="s">
        <v>61</v>
      </c>
      <c r="J112" s="5"/>
      <c r="K112">
        <v>4446</v>
      </c>
      <c r="L112" s="5">
        <v>215</v>
      </c>
      <c r="M112" s="23">
        <f t="shared" si="6"/>
        <v>5.5501499999999995</v>
      </c>
      <c r="N112" s="5" t="s">
        <v>357</v>
      </c>
      <c r="O112" s="1">
        <v>45742</v>
      </c>
      <c r="P112" s="3">
        <f>O112-A112</f>
        <v>2</v>
      </c>
      <c r="Q112" s="7" t="s">
        <v>4</v>
      </c>
      <c r="R112" s="3" t="s">
        <v>70</v>
      </c>
    </row>
    <row r="113" spans="1:18">
      <c r="A113" s="1">
        <v>45741</v>
      </c>
      <c r="B113" s="5"/>
      <c r="C113" s="5" t="s">
        <v>57</v>
      </c>
      <c r="E113" s="5" t="s">
        <v>368</v>
      </c>
      <c r="F113" s="5" t="s">
        <v>166</v>
      </c>
      <c r="G113" s="20">
        <v>4660</v>
      </c>
      <c r="H113" s="5"/>
      <c r="I113" s="5" t="s">
        <v>81</v>
      </c>
      <c r="J113" s="5"/>
      <c r="K113">
        <v>1111</v>
      </c>
      <c r="M113" s="23">
        <f t="shared" si="6"/>
        <v>-0.27775</v>
      </c>
      <c r="N113" s="5" t="s">
        <v>367</v>
      </c>
      <c r="O113" s="1">
        <v>45748</v>
      </c>
      <c r="P113" s="3">
        <f>O113-A113</f>
        <v>7</v>
      </c>
      <c r="Q113" s="7" t="s">
        <v>4</v>
      </c>
      <c r="R113" s="3" t="s">
        <v>21</v>
      </c>
    </row>
    <row r="114" spans="1:18" ht="43.2">
      <c r="A114" s="1">
        <v>45741</v>
      </c>
      <c r="B114" s="5"/>
      <c r="C114" s="3" t="s">
        <v>18</v>
      </c>
      <c r="D114" s="20" t="s">
        <v>220</v>
      </c>
      <c r="E114" s="5" t="s">
        <v>370</v>
      </c>
      <c r="F114" s="5" t="s">
        <v>54</v>
      </c>
      <c r="G114" s="20">
        <v>5611</v>
      </c>
      <c r="H114" s="5">
        <v>7433</v>
      </c>
      <c r="I114" s="5" t="s">
        <v>265</v>
      </c>
      <c r="J114" s="5"/>
      <c r="K114">
        <v>4740</v>
      </c>
      <c r="L114" s="5">
        <v>59</v>
      </c>
      <c r="M114" s="23">
        <f t="shared" si="6"/>
        <v>0.67325000000000002</v>
      </c>
      <c r="N114" s="5" t="s">
        <v>369</v>
      </c>
      <c r="O114" s="1">
        <v>45748</v>
      </c>
      <c r="P114" s="3">
        <f t="shared" ref="P114:P121" si="9">O114-A114</f>
        <v>7</v>
      </c>
      <c r="Q114" s="7" t="s">
        <v>4</v>
      </c>
      <c r="R114" s="3" t="s">
        <v>21</v>
      </c>
    </row>
    <row r="115" spans="1:18">
      <c r="A115" s="1">
        <v>45741</v>
      </c>
      <c r="B115" s="5" t="s">
        <v>372</v>
      </c>
      <c r="C115" s="5" t="s">
        <v>335</v>
      </c>
      <c r="E115" s="5" t="s">
        <v>374</v>
      </c>
      <c r="F115" s="5" t="s">
        <v>54</v>
      </c>
      <c r="G115" s="20">
        <v>2000</v>
      </c>
      <c r="H115" s="5">
        <v>11000</v>
      </c>
      <c r="I115" s="5" t="s">
        <v>373</v>
      </c>
      <c r="J115" s="5"/>
      <c r="K115">
        <v>4500</v>
      </c>
      <c r="L115">
        <v>92</v>
      </c>
      <c r="M115" s="23">
        <f t="shared" si="6"/>
        <v>1.625</v>
      </c>
      <c r="N115" s="5" t="s">
        <v>371</v>
      </c>
      <c r="O115" s="1">
        <v>45748</v>
      </c>
      <c r="P115" s="3">
        <f t="shared" si="9"/>
        <v>7</v>
      </c>
      <c r="Q115" s="7" t="s">
        <v>4</v>
      </c>
      <c r="R115" s="3" t="s">
        <v>21</v>
      </c>
    </row>
    <row r="116" spans="1:18">
      <c r="A116" s="1">
        <v>45742</v>
      </c>
      <c r="B116" s="5"/>
      <c r="C116" s="3" t="s">
        <v>95</v>
      </c>
      <c r="E116" s="5" t="s">
        <v>376</v>
      </c>
      <c r="F116" s="5" t="s">
        <v>54</v>
      </c>
      <c r="G116" s="20">
        <v>31860</v>
      </c>
      <c r="H116" s="5">
        <v>34361</v>
      </c>
      <c r="I116" s="5" t="s">
        <v>81</v>
      </c>
      <c r="J116" s="5"/>
      <c r="K116">
        <v>1800</v>
      </c>
      <c r="L116" s="5">
        <v>36</v>
      </c>
      <c r="M116" s="23">
        <f t="shared" si="6"/>
        <v>8.14025</v>
      </c>
      <c r="N116" s="5" t="s">
        <v>375</v>
      </c>
      <c r="O116" s="1">
        <v>45748</v>
      </c>
      <c r="P116" s="3">
        <f t="shared" si="9"/>
        <v>6</v>
      </c>
      <c r="Q116" s="7" t="s">
        <v>4</v>
      </c>
      <c r="R116" s="3" t="s">
        <v>21</v>
      </c>
    </row>
    <row r="117" spans="1:18">
      <c r="A117" s="1">
        <v>45744</v>
      </c>
      <c r="B117" s="5" t="s">
        <v>31</v>
      </c>
      <c r="C117" s="5" t="s">
        <v>32</v>
      </c>
      <c r="E117" s="5" t="s">
        <v>378</v>
      </c>
      <c r="F117" s="5" t="s">
        <v>166</v>
      </c>
      <c r="H117" s="5"/>
      <c r="I117" s="5"/>
      <c r="J117" s="5"/>
      <c r="M117" s="23">
        <f t="shared" si="6"/>
        <v>0</v>
      </c>
      <c r="N117" s="5" t="s">
        <v>377</v>
      </c>
      <c r="O117" s="1">
        <v>45748</v>
      </c>
      <c r="P117" s="3">
        <f t="shared" si="9"/>
        <v>4</v>
      </c>
      <c r="Q117" s="7" t="s">
        <v>4</v>
      </c>
      <c r="R117" s="3" t="s">
        <v>21</v>
      </c>
    </row>
    <row r="118" spans="1:18" ht="28.8">
      <c r="A118" s="1">
        <v>45744</v>
      </c>
      <c r="B118" s="5" t="s">
        <v>31</v>
      </c>
      <c r="C118" s="5" t="s">
        <v>32</v>
      </c>
      <c r="E118" s="5" t="s">
        <v>380</v>
      </c>
      <c r="F118" s="5" t="s">
        <v>166</v>
      </c>
      <c r="H118" s="5"/>
      <c r="I118" s="5"/>
      <c r="J118" s="5"/>
      <c r="M118" s="23"/>
      <c r="N118" s="5" t="s">
        <v>379</v>
      </c>
      <c r="O118" s="1">
        <v>45748</v>
      </c>
      <c r="P118" s="3">
        <f t="shared" si="9"/>
        <v>4</v>
      </c>
      <c r="Q118" s="7" t="s">
        <v>4</v>
      </c>
      <c r="R118" s="3" t="s">
        <v>21</v>
      </c>
    </row>
    <row r="119" spans="1:18">
      <c r="A119" s="1">
        <v>45744</v>
      </c>
      <c r="B119" s="5"/>
      <c r="C119" s="5" t="s">
        <v>23</v>
      </c>
      <c r="E119" s="5" t="s">
        <v>382</v>
      </c>
      <c r="F119" s="5" t="s">
        <v>54</v>
      </c>
      <c r="G119" s="21">
        <v>4505</v>
      </c>
      <c r="H119" s="3">
        <v>6285</v>
      </c>
      <c r="I119" s="5" t="s">
        <v>239</v>
      </c>
      <c r="J119" s="5"/>
      <c r="K119">
        <v>9360</v>
      </c>
      <c r="L119">
        <v>24</v>
      </c>
      <c r="M119" s="23">
        <f>(G119-K119)/4000</f>
        <v>-1.2137500000000001</v>
      </c>
      <c r="N119" s="5" t="s">
        <v>381</v>
      </c>
      <c r="O119" s="1">
        <v>45748</v>
      </c>
      <c r="P119" s="3">
        <f t="shared" si="9"/>
        <v>4</v>
      </c>
      <c r="Q119" s="7" t="s">
        <v>4</v>
      </c>
      <c r="R119" s="3" t="s">
        <v>21</v>
      </c>
    </row>
    <row r="120" spans="1:18">
      <c r="A120" s="1">
        <v>45744</v>
      </c>
      <c r="B120" s="5"/>
      <c r="C120" s="5" t="s">
        <v>23</v>
      </c>
      <c r="E120" s="5" t="s">
        <v>384</v>
      </c>
      <c r="F120" s="5" t="s">
        <v>54</v>
      </c>
      <c r="G120" s="21">
        <v>17950</v>
      </c>
      <c r="H120" s="3">
        <v>19730</v>
      </c>
      <c r="I120" s="5" t="s">
        <v>239</v>
      </c>
      <c r="J120" s="5"/>
      <c r="K120">
        <v>5400</v>
      </c>
      <c r="L120">
        <v>131</v>
      </c>
      <c r="M120" s="23">
        <f>(G120-K120)/4000</f>
        <v>3.1375000000000002</v>
      </c>
      <c r="N120" s="5" t="s">
        <v>383</v>
      </c>
      <c r="O120" s="1">
        <v>45748</v>
      </c>
      <c r="P120" s="3">
        <f t="shared" si="9"/>
        <v>4</v>
      </c>
      <c r="Q120" s="7" t="s">
        <v>4</v>
      </c>
      <c r="R120" s="3" t="s">
        <v>21</v>
      </c>
    </row>
    <row r="121" spans="1:18">
      <c r="A121" s="1">
        <v>45747</v>
      </c>
      <c r="B121" s="5"/>
      <c r="C121" s="5" t="s">
        <v>32</v>
      </c>
      <c r="E121" s="5" t="s">
        <v>90</v>
      </c>
      <c r="F121" s="5" t="s">
        <v>166</v>
      </c>
      <c r="H121" s="5"/>
      <c r="I121" s="5"/>
      <c r="J121" s="5"/>
      <c r="M121" s="23"/>
      <c r="N121" s="5" t="s">
        <v>387</v>
      </c>
      <c r="O121" s="1">
        <v>45748</v>
      </c>
      <c r="P121" s="3">
        <f t="shared" si="9"/>
        <v>1</v>
      </c>
      <c r="Q121" s="7" t="s">
        <v>4</v>
      </c>
      <c r="R121" s="3" t="s">
        <v>21</v>
      </c>
    </row>
    <row r="122" spans="1:18" ht="28.8">
      <c r="A122" s="1">
        <v>45748</v>
      </c>
      <c r="B122" s="5"/>
      <c r="C122" s="5" t="s">
        <v>388</v>
      </c>
      <c r="E122" s="5" t="s">
        <v>389</v>
      </c>
      <c r="F122" s="5" t="s">
        <v>54</v>
      </c>
      <c r="G122" s="20">
        <v>21200</v>
      </c>
      <c r="H122" s="5" t="s">
        <v>390</v>
      </c>
      <c r="I122" s="5" t="s">
        <v>93</v>
      </c>
      <c r="J122" s="5"/>
      <c r="K122">
        <v>6120</v>
      </c>
      <c r="L122">
        <v>165</v>
      </c>
      <c r="M122" s="23">
        <f t="shared" si="6"/>
        <v>5.1577500000000001</v>
      </c>
      <c r="N122" s="5" t="s">
        <v>391</v>
      </c>
      <c r="Q122" s="7" t="s">
        <v>4</v>
      </c>
    </row>
    <row r="123" spans="1:18" ht="15">
      <c r="B123" s="5"/>
      <c r="C123" s="30"/>
      <c r="E123" s="5"/>
      <c r="H123" s="5"/>
    </row>
    <row r="124" spans="1:18" ht="15">
      <c r="B124" s="5"/>
      <c r="C124" s="30"/>
      <c r="H124" s="5"/>
    </row>
    <row r="125" spans="1:18" ht="15">
      <c r="B125" s="5"/>
      <c r="C125" s="30"/>
      <c r="H125" s="5"/>
    </row>
    <row r="126" spans="1:18" ht="15">
      <c r="C126" s="31"/>
    </row>
  </sheetData>
  <autoFilter ref="A1:S87" xr:uid="{00000000-0001-0000-0000-000000000000}"/>
  <conditionalFormatting sqref="Q31 Q32:R42 Q43 Q44:R53 Q55:R55 T111 Q56:Q122">
    <cfRule type="cellIs" dxfId="29" priority="61" operator="equal">
      <formula>"En attente"</formula>
    </cfRule>
    <cfRule type="cellIs" dxfId="28" priority="62" operator="equal">
      <formula>"OK"</formula>
    </cfRule>
    <cfRule type="containsText" dxfId="27" priority="63" operator="containsText" text="En cours*">
      <formula>NOT(ISERROR(SEARCH("En cours*",Q31)))</formula>
    </cfRule>
    <cfRule type="containsText" dxfId="26" priority="64" operator="containsText" text="$OK">
      <formula>NOT(ISERROR(SEARCH("$OK",Q31)))</formula>
    </cfRule>
    <cfRule type="containsText" dxfId="25" priority="65" operator="containsText" text="NOK">
      <formula>NOT(ISERROR(SEARCH("NOK",Q31)))</formula>
    </cfRule>
  </conditionalFormatting>
  <conditionalFormatting sqref="Q54">
    <cfRule type="cellIs" dxfId="24" priority="26" operator="equal">
      <formula>"En attente"</formula>
    </cfRule>
    <cfRule type="cellIs" dxfId="23" priority="27" operator="equal">
      <formula>"OK"</formula>
    </cfRule>
    <cfRule type="containsText" dxfId="22" priority="28" operator="containsText" text="En cours*">
      <formula>NOT(ISERROR(SEARCH("En cours*",Q54)))</formula>
    </cfRule>
    <cfRule type="containsText" dxfId="21" priority="29" operator="containsText" text="$OK">
      <formula>NOT(ISERROR(SEARCH("$OK",Q54)))</formula>
    </cfRule>
    <cfRule type="containsText" dxfId="20" priority="30" operator="containsText" text="NOK">
      <formula>NOT(ISERROR(SEARCH("NOK",Q54)))</formula>
    </cfRule>
  </conditionalFormatting>
  <conditionalFormatting sqref="Q1:R1">
    <cfRule type="cellIs" dxfId="19" priority="56" operator="equal">
      <formula>" "</formula>
    </cfRule>
    <cfRule type="cellIs" dxfId="18" priority="57" operator="equal">
      <formula>"A FAIRE"</formula>
    </cfRule>
    <cfRule type="cellIs" dxfId="17" priority="58" operator="equal">
      <formula>"ABANDONNEE"</formula>
    </cfRule>
    <cfRule type="cellIs" dxfId="16" priority="59" operator="equal">
      <formula>"En cours"</formula>
    </cfRule>
    <cfRule type="cellIs" dxfId="15" priority="60" operator="equal">
      <formula>"OK"</formula>
    </cfRule>
  </conditionalFormatting>
  <conditionalFormatting sqref="Q1:R30">
    <cfRule type="cellIs" dxfId="14" priority="51" operator="equal">
      <formula>"En attente"</formula>
    </cfRule>
    <cfRule type="cellIs" dxfId="13" priority="52" operator="equal">
      <formula>"OK"</formula>
    </cfRule>
    <cfRule type="containsText" dxfId="12" priority="53" operator="containsText" text="En cours*">
      <formula>NOT(ISERROR(SEARCH("En cours*",Q1)))</formula>
    </cfRule>
    <cfRule type="containsText" dxfId="11" priority="54" operator="containsText" text="$OK">
      <formula>NOT(ISERROR(SEARCH("$OK",Q1)))</formula>
    </cfRule>
    <cfRule type="containsText" dxfId="10" priority="55" operator="containsText" text="NOK">
      <formula>NOT(ISERROR(SEARCH("NOK",Q1)))</formula>
    </cfRule>
  </conditionalFormatting>
  <conditionalFormatting sqref="S1:T1">
    <cfRule type="cellIs" dxfId="9" priority="41" operator="equal">
      <formula>"En attente"</formula>
    </cfRule>
    <cfRule type="cellIs" dxfId="8" priority="42" operator="equal">
      <formula>"OK"</formula>
    </cfRule>
    <cfRule type="containsText" dxfId="7" priority="43" operator="containsText" text="En cours*">
      <formula>NOT(ISERROR(SEARCH("En cours*",S1)))</formula>
    </cfRule>
    <cfRule type="containsText" dxfId="6" priority="44" operator="containsText" text="$OK">
      <formula>NOT(ISERROR(SEARCH("$OK",S1)))</formula>
    </cfRule>
    <cfRule type="containsText" dxfId="5" priority="45" operator="containsText" text="NOK">
      <formula>NOT(ISERROR(SEARCH("NOK",S1)))</formula>
    </cfRule>
    <cfRule type="cellIs" dxfId="4" priority="46" operator="equal">
      <formula>" "</formula>
    </cfRule>
    <cfRule type="cellIs" dxfId="3" priority="47" operator="equal">
      <formula>"A FAIRE"</formula>
    </cfRule>
    <cfRule type="cellIs" dxfId="2" priority="48" operator="equal">
      <formula>"ABANDONNEE"</formula>
    </cfRule>
    <cfRule type="cellIs" dxfId="1" priority="49" operator="equal">
      <formula>"En cours"</formula>
    </cfRule>
    <cfRule type="cellIs" dxfId="0" priority="50" operator="equal">
      <formula>"OK"</formula>
    </cfRule>
  </conditionalFormatting>
  <dataValidations count="2">
    <dataValidation type="list" showInputMessage="1" showErrorMessage="1" sqref="F1:F94 E102 F96:F122" xr:uid="{3F620ED1-49DB-4726-9D30-47050A99B84A}">
      <formula1>"DEMANDE DE MA , DEPASSEMENT DE COUT"</formula1>
    </dataValidation>
    <dataValidation showInputMessage="1" showErrorMessage="1" sqref="L12:L19 O19:O26 G20 K23:L25 G30:G32 K31:L32 L29 K34:L35 G35 H20:H32 L1:L10 M38 I24:J36 K27:K29 L27 G23:G28 M42:N42 M40:M41 N27:P27 O28:O65 M1:M36 N2:O16 P2:P26 N48:N49 A55:A57 M43:M65 N58:N64 P28:P79 H35:H36 I71:J71 I22:J22 I20:L20 G1:K19 G37:M37 H39:M39 G57:L65 G40:L55" xr:uid="{A4BB7EE5-1030-46B5-9087-D4B8D2969036}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7470-F5E2-4248-A9EA-1D345FD13D82}">
  <dimension ref="A2:H115"/>
  <sheetViews>
    <sheetView topLeftCell="A19" zoomScale="103" workbookViewId="0">
      <selection activeCell="E14" sqref="E14"/>
    </sheetView>
  </sheetViews>
  <sheetFormatPr baseColWidth="10" defaultRowHeight="14.4"/>
  <cols>
    <col min="1" max="1" width="19.88671875" bestFit="1" customWidth="1"/>
    <col min="2" max="2" width="23.21875" style="28" bestFit="1" customWidth="1"/>
    <col min="3" max="20" width="10.77734375" bestFit="1" customWidth="1"/>
    <col min="21" max="21" width="11.88671875" bestFit="1" customWidth="1"/>
    <col min="22" max="22" width="9.6640625" bestFit="1" customWidth="1"/>
    <col min="23" max="23" width="11.88671875" bestFit="1" customWidth="1"/>
  </cols>
  <sheetData>
    <row r="2" spans="1:8">
      <c r="A2" s="18" t="s">
        <v>233</v>
      </c>
      <c r="B2" s="28" t="s">
        <v>232</v>
      </c>
      <c r="C2" t="s">
        <v>211</v>
      </c>
      <c r="F2" s="18" t="s">
        <v>233</v>
      </c>
      <c r="G2" t="s">
        <v>234</v>
      </c>
      <c r="H2" t="s">
        <v>211</v>
      </c>
    </row>
    <row r="3" spans="1:8">
      <c r="A3" s="16" t="s">
        <v>305</v>
      </c>
      <c r="F3" s="16" t="s">
        <v>305</v>
      </c>
    </row>
    <row r="4" spans="1:8">
      <c r="A4" s="16" t="s">
        <v>214</v>
      </c>
      <c r="F4" s="17" t="s">
        <v>305</v>
      </c>
    </row>
    <row r="5" spans="1:8">
      <c r="A5" s="17" t="s">
        <v>215</v>
      </c>
      <c r="C5">
        <v>3</v>
      </c>
      <c r="F5" s="16" t="s">
        <v>214</v>
      </c>
    </row>
    <row r="6" spans="1:8">
      <c r="A6" s="17" t="s">
        <v>216</v>
      </c>
      <c r="B6" s="28">
        <v>18188.12</v>
      </c>
      <c r="C6">
        <v>23</v>
      </c>
      <c r="F6" s="17" t="s">
        <v>215</v>
      </c>
      <c r="H6">
        <v>3</v>
      </c>
    </row>
    <row r="7" spans="1:8">
      <c r="A7" s="16" t="s">
        <v>217</v>
      </c>
      <c r="F7" s="17" t="s">
        <v>216</v>
      </c>
      <c r="G7" s="22">
        <v>181881.19999999998</v>
      </c>
      <c r="H7">
        <v>23</v>
      </c>
    </row>
    <row r="8" spans="1:8">
      <c r="A8" s="17" t="s">
        <v>218</v>
      </c>
      <c r="B8" s="28">
        <v>14060.569473684207</v>
      </c>
      <c r="C8">
        <v>22</v>
      </c>
      <c r="F8" s="16" t="s">
        <v>217</v>
      </c>
      <c r="G8" s="22"/>
    </row>
    <row r="9" spans="1:8">
      <c r="A9" s="17" t="s">
        <v>219</v>
      </c>
      <c r="B9" s="28">
        <v>11073.561290322581</v>
      </c>
      <c r="C9">
        <v>37</v>
      </c>
      <c r="F9" s="17" t="s">
        <v>218</v>
      </c>
      <c r="G9" s="22">
        <v>267150.81999999995</v>
      </c>
      <c r="H9">
        <v>22</v>
      </c>
    </row>
    <row r="10" spans="1:8">
      <c r="A10" s="17" t="s">
        <v>306</v>
      </c>
      <c r="B10" s="28">
        <v>13451.986071428571</v>
      </c>
      <c r="C10">
        <v>34</v>
      </c>
      <c r="F10" s="17" t="s">
        <v>219</v>
      </c>
      <c r="G10" s="22">
        <v>343280.4</v>
      </c>
      <c r="H10">
        <v>37</v>
      </c>
    </row>
    <row r="11" spans="1:8">
      <c r="A11" s="16" t="s">
        <v>212</v>
      </c>
      <c r="B11" s="28">
        <v>13283.727613636363</v>
      </c>
      <c r="C11">
        <v>119</v>
      </c>
      <c r="F11" s="17" t="s">
        <v>306</v>
      </c>
      <c r="G11" s="22">
        <v>376655.61</v>
      </c>
      <c r="H11">
        <v>34</v>
      </c>
    </row>
    <row r="12" spans="1:8">
      <c r="F12" s="16" t="s">
        <v>212</v>
      </c>
      <c r="G12" s="22">
        <v>1168968.03</v>
      </c>
      <c r="H12">
        <v>119</v>
      </c>
    </row>
    <row r="18" spans="1:2">
      <c r="A18" s="18" t="s">
        <v>213</v>
      </c>
      <c r="B18" s="29" t="s">
        <v>211</v>
      </c>
    </row>
    <row r="19" spans="1:2">
      <c r="A19" s="16" t="s">
        <v>18</v>
      </c>
      <c r="B19" s="29">
        <v>26</v>
      </c>
    </row>
    <row r="20" spans="1:2">
      <c r="A20" s="16" t="s">
        <v>23</v>
      </c>
      <c r="B20" s="29">
        <v>15</v>
      </c>
    </row>
    <row r="21" spans="1:2">
      <c r="A21" s="16" t="s">
        <v>1</v>
      </c>
      <c r="B21" s="29">
        <v>14</v>
      </c>
    </row>
    <row r="22" spans="1:2">
      <c r="A22" s="16" t="s">
        <v>50</v>
      </c>
      <c r="B22" s="29">
        <v>12</v>
      </c>
    </row>
    <row r="23" spans="1:2">
      <c r="A23" s="16" t="s">
        <v>14</v>
      </c>
      <c r="B23" s="29">
        <v>10</v>
      </c>
    </row>
    <row r="24" spans="1:2">
      <c r="A24" s="16" t="s">
        <v>32</v>
      </c>
      <c r="B24" s="29">
        <v>9</v>
      </c>
    </row>
    <row r="25" spans="1:2">
      <c r="A25" s="16" t="s">
        <v>39</v>
      </c>
      <c r="B25" s="29">
        <v>9</v>
      </c>
    </row>
    <row r="26" spans="1:2">
      <c r="A26" s="16" t="s">
        <v>157</v>
      </c>
      <c r="B26" s="29">
        <v>4</v>
      </c>
    </row>
    <row r="27" spans="1:2">
      <c r="A27" s="16" t="s">
        <v>95</v>
      </c>
      <c r="B27" s="29">
        <v>4</v>
      </c>
    </row>
    <row r="28" spans="1:2">
      <c r="A28" s="16" t="s">
        <v>57</v>
      </c>
      <c r="B28" s="29">
        <v>3</v>
      </c>
    </row>
    <row r="29" spans="1:2">
      <c r="A29" s="16" t="s">
        <v>140</v>
      </c>
      <c r="B29" s="29">
        <v>3</v>
      </c>
    </row>
    <row r="30" spans="1:2">
      <c r="A30" s="16" t="s">
        <v>154</v>
      </c>
      <c r="B30" s="29">
        <v>3</v>
      </c>
    </row>
    <row r="31" spans="1:2">
      <c r="A31" s="16" t="s">
        <v>335</v>
      </c>
      <c r="B31" s="29">
        <v>2</v>
      </c>
    </row>
    <row r="32" spans="1:2">
      <c r="A32" s="16" t="s">
        <v>75</v>
      </c>
      <c r="B32" s="29">
        <v>2</v>
      </c>
    </row>
    <row r="33" spans="1:2">
      <c r="A33" s="16" t="s">
        <v>302</v>
      </c>
      <c r="B33" s="29">
        <v>1</v>
      </c>
    </row>
    <row r="34" spans="1:2">
      <c r="A34" s="16" t="s">
        <v>36</v>
      </c>
      <c r="B34" s="29">
        <v>1</v>
      </c>
    </row>
    <row r="35" spans="1:2">
      <c r="A35" s="16" t="s">
        <v>128</v>
      </c>
      <c r="B35" s="29">
        <v>1</v>
      </c>
    </row>
    <row r="36" spans="1:2">
      <c r="A36" s="16" t="s">
        <v>252</v>
      </c>
      <c r="B36" s="29"/>
    </row>
    <row r="37" spans="1:2">
      <c r="A37" s="16" t="s">
        <v>212</v>
      </c>
      <c r="B37" s="29">
        <v>119</v>
      </c>
    </row>
    <row r="39" spans="1:2">
      <c r="A39" s="16"/>
    </row>
    <row r="40" spans="1:2">
      <c r="A40" s="16"/>
    </row>
    <row r="41" spans="1:2">
      <c r="A41" s="16"/>
    </row>
    <row r="42" spans="1:2">
      <c r="A42" s="16"/>
    </row>
    <row r="43" spans="1:2">
      <c r="A43" s="16"/>
    </row>
    <row r="44" spans="1:2">
      <c r="A44" s="16"/>
    </row>
    <row r="45" spans="1:2">
      <c r="A45" s="18" t="s">
        <v>213</v>
      </c>
      <c r="B45" s="28" t="s">
        <v>211</v>
      </c>
    </row>
    <row r="46" spans="1:2">
      <c r="A46" s="16" t="s">
        <v>305</v>
      </c>
    </row>
    <row r="47" spans="1:2">
      <c r="A47" s="16" t="s">
        <v>214</v>
      </c>
      <c r="B47" s="28">
        <v>26</v>
      </c>
    </row>
    <row r="48" spans="1:2">
      <c r="A48" s="17" t="s">
        <v>215</v>
      </c>
      <c r="B48" s="28">
        <v>3</v>
      </c>
    </row>
    <row r="49" spans="1:2">
      <c r="A49" s="17" t="s">
        <v>216</v>
      </c>
      <c r="B49" s="28">
        <v>23</v>
      </c>
    </row>
    <row r="50" spans="1:2">
      <c r="A50" s="16" t="s">
        <v>217</v>
      </c>
      <c r="B50" s="28">
        <v>93</v>
      </c>
    </row>
    <row r="51" spans="1:2">
      <c r="A51" s="17" t="s">
        <v>218</v>
      </c>
      <c r="B51" s="28">
        <v>22</v>
      </c>
    </row>
    <row r="52" spans="1:2">
      <c r="A52" s="17" t="s">
        <v>219</v>
      </c>
      <c r="B52" s="28">
        <v>37</v>
      </c>
    </row>
    <row r="53" spans="1:2">
      <c r="A53" s="17" t="s">
        <v>306</v>
      </c>
      <c r="B53" s="28">
        <v>34</v>
      </c>
    </row>
    <row r="54" spans="1:2">
      <c r="A54" s="16" t="s">
        <v>212</v>
      </c>
      <c r="B54" s="28">
        <v>119</v>
      </c>
    </row>
    <row r="64" spans="1:2">
      <c r="A64" s="18" t="s">
        <v>213</v>
      </c>
      <c r="B64" s="28" t="s">
        <v>211</v>
      </c>
    </row>
    <row r="65" spans="1:2">
      <c r="A65" s="16" t="s">
        <v>81</v>
      </c>
      <c r="B65" s="28">
        <v>29</v>
      </c>
    </row>
    <row r="66" spans="1:2">
      <c r="A66" s="16" t="s">
        <v>55</v>
      </c>
      <c r="B66" s="28">
        <v>18</v>
      </c>
    </row>
    <row r="67" spans="1:2">
      <c r="A67" s="16" t="s">
        <v>61</v>
      </c>
      <c r="B67" s="28">
        <v>9</v>
      </c>
    </row>
    <row r="68" spans="1:2">
      <c r="A68" s="16" t="s">
        <v>93</v>
      </c>
      <c r="B68" s="28">
        <v>8</v>
      </c>
    </row>
    <row r="69" spans="1:2">
      <c r="A69" s="16" t="s">
        <v>136</v>
      </c>
      <c r="B69" s="28">
        <v>8</v>
      </c>
    </row>
    <row r="70" spans="1:2">
      <c r="A70" s="16" t="s">
        <v>252</v>
      </c>
      <c r="B70" s="28">
        <v>4</v>
      </c>
    </row>
    <row r="71" spans="1:2">
      <c r="A71" s="16" t="s">
        <v>113</v>
      </c>
      <c r="B71" s="28">
        <v>4</v>
      </c>
    </row>
    <row r="72" spans="1:2">
      <c r="A72" s="16" t="s">
        <v>239</v>
      </c>
      <c r="B72" s="28">
        <v>4</v>
      </c>
    </row>
    <row r="73" spans="1:2">
      <c r="A73" s="16" t="s">
        <v>172</v>
      </c>
      <c r="B73" s="28">
        <v>4</v>
      </c>
    </row>
    <row r="74" spans="1:2">
      <c r="A74" s="16" t="s">
        <v>162</v>
      </c>
      <c r="B74" s="28">
        <v>3</v>
      </c>
    </row>
    <row r="75" spans="1:2">
      <c r="A75" s="16" t="s">
        <v>179</v>
      </c>
      <c r="B75" s="28">
        <v>3</v>
      </c>
    </row>
    <row r="76" spans="1:2">
      <c r="A76" s="16" t="s">
        <v>255</v>
      </c>
      <c r="B76" s="28">
        <v>2</v>
      </c>
    </row>
    <row r="77" spans="1:2">
      <c r="A77" s="16" t="s">
        <v>77</v>
      </c>
      <c r="B77" s="28">
        <v>2</v>
      </c>
    </row>
    <row r="78" spans="1:2">
      <c r="A78" s="16" t="s">
        <v>265</v>
      </c>
      <c r="B78" s="28">
        <v>2</v>
      </c>
    </row>
    <row r="79" spans="1:2">
      <c r="A79" s="16" t="s">
        <v>68</v>
      </c>
      <c r="B79" s="28">
        <v>2</v>
      </c>
    </row>
    <row r="80" spans="1:2">
      <c r="A80" s="16" t="s">
        <v>146</v>
      </c>
      <c r="B80" s="28">
        <v>2</v>
      </c>
    </row>
    <row r="81" spans="1:2">
      <c r="A81" s="16" t="s">
        <v>58</v>
      </c>
      <c r="B81" s="28">
        <v>1</v>
      </c>
    </row>
    <row r="82" spans="1:2">
      <c r="A82" s="16" t="s">
        <v>110</v>
      </c>
      <c r="B82" s="28">
        <v>1</v>
      </c>
    </row>
    <row r="83" spans="1:2">
      <c r="A83" s="16" t="s">
        <v>263</v>
      </c>
      <c r="B83" s="28">
        <v>1</v>
      </c>
    </row>
    <row r="84" spans="1:2">
      <c r="A84" s="16" t="s">
        <v>185</v>
      </c>
      <c r="B84" s="28">
        <v>1</v>
      </c>
    </row>
    <row r="85" spans="1:2">
      <c r="A85" s="16" t="s">
        <v>346</v>
      </c>
      <c r="B85" s="28">
        <v>1</v>
      </c>
    </row>
    <row r="86" spans="1:2">
      <c r="A86" s="16" t="s">
        <v>226</v>
      </c>
      <c r="B86" s="28">
        <v>1</v>
      </c>
    </row>
    <row r="87" spans="1:2">
      <c r="A87" s="16" t="s">
        <v>262</v>
      </c>
      <c r="B87" s="28">
        <v>1</v>
      </c>
    </row>
    <row r="88" spans="1:2">
      <c r="A88" s="16" t="s">
        <v>152</v>
      </c>
      <c r="B88" s="28">
        <v>1</v>
      </c>
    </row>
    <row r="89" spans="1:2">
      <c r="A89" s="16" t="s">
        <v>373</v>
      </c>
      <c r="B89" s="28">
        <v>1</v>
      </c>
    </row>
    <row r="90" spans="1:2">
      <c r="A90" s="16" t="s">
        <v>84</v>
      </c>
      <c r="B90" s="28">
        <v>1</v>
      </c>
    </row>
    <row r="91" spans="1:2">
      <c r="A91" s="16" t="s">
        <v>264</v>
      </c>
      <c r="B91" s="28">
        <v>1</v>
      </c>
    </row>
    <row r="92" spans="1:2">
      <c r="A92" s="16" t="s">
        <v>65</v>
      </c>
      <c r="B92" s="28">
        <v>1</v>
      </c>
    </row>
    <row r="93" spans="1:2">
      <c r="A93" s="16" t="s">
        <v>176</v>
      </c>
      <c r="B93" s="28">
        <v>1</v>
      </c>
    </row>
    <row r="94" spans="1:2">
      <c r="A94" s="16" t="s">
        <v>159</v>
      </c>
      <c r="B94" s="28">
        <v>1</v>
      </c>
    </row>
    <row r="95" spans="1:2">
      <c r="A95" s="16" t="s">
        <v>121</v>
      </c>
      <c r="B95" s="28">
        <v>1</v>
      </c>
    </row>
    <row r="96" spans="1:2">
      <c r="A96" s="16" t="s">
        <v>212</v>
      </c>
      <c r="B96" s="28">
        <v>119</v>
      </c>
    </row>
    <row r="107" spans="1:2">
      <c r="A107" s="18" t="s">
        <v>386</v>
      </c>
      <c r="B107" s="28" t="s">
        <v>385</v>
      </c>
    </row>
    <row r="108" spans="1:2">
      <c r="A108" s="16" t="s">
        <v>214</v>
      </c>
      <c r="B108" s="28">
        <v>16.03846153846154</v>
      </c>
    </row>
    <row r="109" spans="1:2">
      <c r="A109" s="17" t="s">
        <v>215</v>
      </c>
      <c r="B109" s="28">
        <v>19</v>
      </c>
    </row>
    <row r="110" spans="1:2">
      <c r="A110" s="17" t="s">
        <v>216</v>
      </c>
      <c r="B110" s="28">
        <v>15.652173913043478</v>
      </c>
    </row>
    <row r="111" spans="1:2">
      <c r="A111" s="16" t="s">
        <v>217</v>
      </c>
      <c r="B111" s="28">
        <v>5.3624999999999998</v>
      </c>
    </row>
    <row r="112" spans="1:2">
      <c r="A112" s="17" t="s">
        <v>218</v>
      </c>
      <c r="B112" s="28">
        <v>8.5</v>
      </c>
    </row>
    <row r="113" spans="1:2">
      <c r="A113" s="17" t="s">
        <v>219</v>
      </c>
      <c r="B113" s="28">
        <v>3.5675675675675675</v>
      </c>
    </row>
    <row r="114" spans="1:2">
      <c r="A114" s="17" t="s">
        <v>306</v>
      </c>
      <c r="B114" s="28">
        <v>5.2380952380952381</v>
      </c>
    </row>
    <row r="115" spans="1:2">
      <c r="A115" s="16" t="s">
        <v>212</v>
      </c>
      <c r="B115" s="28">
        <v>7.9811320754716979</v>
      </c>
    </row>
  </sheetData>
  <pageMargins left="0.7" right="0.7" top="0.75" bottom="0.75" header="0.3" footer="0.3"/>
  <pageSetup paperSize="9" orientation="portrait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Suivi_commandes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Solari</dc:creator>
  <cp:lastModifiedBy>Ali Sihyurek</cp:lastModifiedBy>
  <dcterms:created xsi:type="dcterms:W3CDTF">2015-06-05T18:19:34Z</dcterms:created>
  <dcterms:modified xsi:type="dcterms:W3CDTF">2025-04-07T13:58:32Z</dcterms:modified>
</cp:coreProperties>
</file>