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AE5DC8FD-D6D1-441C-8927-15FDB1730AEB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B40" i="1"/>
  <c r="B39" i="1"/>
  <c r="B21" i="1"/>
  <c r="B57" i="1"/>
  <c r="B56" i="1"/>
  <c r="E18" i="1"/>
  <c r="B32" i="1"/>
  <c r="E49" i="1"/>
  <c r="E38" i="1"/>
  <c r="E27" i="1"/>
  <c r="E2" i="1"/>
  <c r="E13" i="1"/>
  <c r="B8" i="1" l="1"/>
  <c r="B7" i="1" l="1"/>
  <c r="B29" i="1"/>
  <c r="B28" i="1" s="1"/>
  <c r="B41" i="1" s="1"/>
</calcChain>
</file>

<file path=xl/sharedStrings.xml><?xml version="1.0" encoding="utf-8"?>
<sst xmlns="http://schemas.openxmlformats.org/spreadsheetml/2006/main" count="167" uniqueCount="107">
  <si>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</si>
  <si>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</si>
  <si>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</si>
  <si>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</si>
  <si>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</si>
  <si>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</si>
  <si>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</si>
  <si>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</si>
  <si>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</si>
  <si>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</si>
  <si>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</si>
  <si>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</si>
  <si>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</si>
  <si>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</si>
  <si>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</si>
  <si>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</si>
  <si>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</si>
  <si>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</si>
  <si>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</si>
  <si>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</si>
  <si>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</si>
  <si>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</si>
  <si>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</si>
  <si>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</si>
  <si>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</si>
  <si>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</si>
  <si>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>IG_gearThickness</t>
  </si>
  <si>
    <t>inner egar thickness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</si>
  <si>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</si>
  <si>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</si>
  <si>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</si>
  <si>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</si>
  <si>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</si>
  <si>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</si>
  <si>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</si>
  <si>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</si>
  <si>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</si>
  <si>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</si>
  <si>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</si>
  <si>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</si>
  <si>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</si>
  <si>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</si>
  <si>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</si>
  <si>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</si>
  <si>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</si>
  <si>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</si>
  <si>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</si>
  <si>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</si>
  <si>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</si>
  <si>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</si>
  <si>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</si>
  <si>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</si>
  <si>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 Category</t>
  </si>
  <si>
    <t>bearing thickness</t>
  </si>
  <si>
    <t>LE_offsetAboveOuterGear</t>
  </si>
  <si>
    <t>OG_skirtOffset</t>
  </si>
  <si>
    <t>OG_skirtThickness</t>
  </si>
  <si>
    <t>IG_skirtOffset</t>
  </si>
  <si>
    <t>IG_skirtThickness</t>
  </si>
  <si>
    <t>mm</t>
  </si>
  <si>
    <t>IG_extentionLength</t>
  </si>
  <si>
    <t>IG_extentionThickness</t>
  </si>
  <si>
    <t>IG_slitWidth</t>
  </si>
  <si>
    <t>IG_slitlength</t>
  </si>
  <si>
    <t>IG_slitClearance</t>
  </si>
  <si>
    <t>IG_slitDistanceFromCenterHole</t>
  </si>
  <si>
    <t>Gear ratio of the inner to outer gears</t>
  </si>
  <si>
    <t>distance between shaft bottom and the skirt</t>
  </si>
  <si>
    <t>thickness of the skirt</t>
  </si>
  <si>
    <t>length of the extention that locks the wheel</t>
  </si>
  <si>
    <t>thickness of the extention that locks the wheel</t>
  </si>
  <si>
    <t>clearance between the slit and block</t>
  </si>
  <si>
    <t>how far fro mthe center of the wheel is the slit</t>
  </si>
  <si>
    <t xml:space="preserve">width of the slit </t>
  </si>
  <si>
    <t>Reserved_7</t>
  </si>
  <si>
    <t>Reserved_8</t>
  </si>
  <si>
    <t>Reserved_9</t>
  </si>
  <si>
    <t>Reserved_10</t>
  </si>
  <si>
    <t>Reserved_11</t>
  </si>
  <si>
    <t>Reserved_12</t>
  </si>
  <si>
    <t>#of subs</t>
  </si>
  <si>
    <t>Reserved_13</t>
  </si>
  <si>
    <t>Reserved_14</t>
  </si>
  <si>
    <t>Reserved_15</t>
  </si>
  <si>
    <t>Reserved_16</t>
  </si>
  <si>
    <t>Reserved_17</t>
  </si>
  <si>
    <t>Reserved_18</t>
  </si>
  <si>
    <t>Reserved_19</t>
  </si>
  <si>
    <t>Reserved_20</t>
  </si>
  <si>
    <t>Reserved_21</t>
  </si>
  <si>
    <t>Reserved_22</t>
  </si>
  <si>
    <t>Reserved_23</t>
  </si>
  <si>
    <t>Reserved_24</t>
  </si>
  <si>
    <t>Reserved_25</t>
  </si>
  <si>
    <t>Reserved_26</t>
  </si>
  <si>
    <t>Reserved_27</t>
  </si>
  <si>
    <t>Bearing_Related_BR_</t>
  </si>
  <si>
    <t>BR_bearingThickness</t>
  </si>
  <si>
    <t>inner gears shaft length (MIN ==&gt;)</t>
  </si>
  <si>
    <t>Block_Related_BL_</t>
  </si>
  <si>
    <t>Block Category</t>
  </si>
  <si>
    <t>BL_width</t>
  </si>
  <si>
    <t>BL_length</t>
  </si>
  <si>
    <t>BL_depth</t>
  </si>
  <si>
    <t>Block's width</t>
  </si>
  <si>
    <t>Block's length</t>
  </si>
  <si>
    <t>Block's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</si>
</sst>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D18" sqref="D18"/>
    </sheetView>
  </sheetViews>
  <sheetFormatPr defaultRowHeight="15" x14ac:dyDescent="0.25"/>
  <cols>
    <col min="1" max="1" width="29.42578125" bestFit="1" customWidth="1"/>
    <col min="2" max="2" width="11.85546875" style="5" customWidth="1"/>
    <col min="3" max="3" width="5.42578125" style="5" bestFit="1" customWidth="1"/>
    <col min="4" max="4" width="49.28515625" bestFit="1" customWidth="1"/>
    <col min="5" max="5" width="9.140625" style="4"/>
  </cols>
  <sheetData>
    <row r="1" spans="1:5" ht="15.75" thickBot="1" x14ac:dyDescent="0.3">
      <c r="A1" s="1" t="s">
        <v>3</v>
      </c>
      <c r="B1" s="2" t="s">
        <v>0</v>
      </c>
      <c r="C1" s="2" t="s">
        <v>1</v>
      </c>
      <c r="D1" s="2" t="s">
        <v>2</v>
      </c>
      <c r="E1" s="9" t="s">
        <v>80</v>
      </c>
    </row>
    <row r="2" spans="1:5" x14ac:dyDescent="0.25">
      <c r="A2" s="3" t="s">
        <v>4</v>
      </c>
      <c r="B2" s="4">
        <v>0</v>
      </c>
      <c r="C2" s="4" t="s">
        <v>5</v>
      </c>
      <c r="D2" s="3" t="s">
        <v>6</v>
      </c>
      <c r="E2" s="4">
        <f>COUNTA(A3:A12)</f>
        <v>10</v>
      </c>
    </row>
    <row r="3" spans="1:5" x14ac:dyDescent="0.25">
      <c r="A3" t="s">
        <v>7</v>
      </c>
      <c r="B3" s="5">
        <v>70</v>
      </c>
      <c r="C3" s="5" t="s">
        <v>59</v>
      </c>
      <c r="D3" s="6" t="s">
        <v>8</v>
      </c>
    </row>
    <row r="4" spans="1:5" x14ac:dyDescent="0.25">
      <c r="A4" t="s">
        <v>9</v>
      </c>
      <c r="B4" s="5">
        <v>4</v>
      </c>
      <c r="C4" s="5" t="s">
        <v>59</v>
      </c>
      <c r="D4" s="6" t="s">
        <v>10</v>
      </c>
    </row>
    <row r="5" spans="1:5" x14ac:dyDescent="0.25">
      <c r="A5" t="s">
        <v>11</v>
      </c>
      <c r="B5" s="5">
        <v>2</v>
      </c>
      <c r="C5" s="5" t="s">
        <v>59</v>
      </c>
      <c r="D5" s="6" t="s">
        <v>12</v>
      </c>
    </row>
    <row r="6" spans="1:5" x14ac:dyDescent="0.25">
      <c r="A6" t="s">
        <v>13</v>
      </c>
      <c r="B6" s="5">
        <v>0.3</v>
      </c>
      <c r="C6" s="5" t="s">
        <v>59</v>
      </c>
      <c r="D6" s="6" t="s">
        <v>14</v>
      </c>
    </row>
    <row r="7" spans="1:5" x14ac:dyDescent="0.25">
      <c r="A7" t="s">
        <v>15</v>
      </c>
      <c r="B7" s="7">
        <f>B6*2+B31</f>
        <v>5.6</v>
      </c>
      <c r="C7" s="5" t="s">
        <v>59</v>
      </c>
      <c r="D7" s="6" t="s">
        <v>16</v>
      </c>
    </row>
    <row r="8" spans="1:5" x14ac:dyDescent="0.25">
      <c r="A8" t="s">
        <v>17</v>
      </c>
      <c r="B8" s="7">
        <f>B17+B50*2+B6*2</f>
        <v>10.1</v>
      </c>
      <c r="C8" s="5" t="s">
        <v>59</v>
      </c>
      <c r="D8" s="6" t="s">
        <v>18</v>
      </c>
    </row>
    <row r="9" spans="1:5" x14ac:dyDescent="0.25">
      <c r="A9" t="s">
        <v>74</v>
      </c>
      <c r="B9" s="5">
        <v>0</v>
      </c>
      <c r="C9" s="5" t="s">
        <v>59</v>
      </c>
    </row>
    <row r="10" spans="1:5" x14ac:dyDescent="0.25">
      <c r="A10" t="s">
        <v>75</v>
      </c>
      <c r="B10" s="5">
        <v>0</v>
      </c>
      <c r="C10" s="5" t="s">
        <v>59</v>
      </c>
    </row>
    <row r="11" spans="1:5" x14ac:dyDescent="0.25">
      <c r="A11" t="s">
        <v>76</v>
      </c>
      <c r="B11" s="5">
        <v>0</v>
      </c>
      <c r="C11" s="5" t="s">
        <v>59</v>
      </c>
    </row>
    <row r="12" spans="1:5" x14ac:dyDescent="0.25">
      <c r="A12" t="s">
        <v>77</v>
      </c>
      <c r="B12" s="5">
        <v>0</v>
      </c>
      <c r="C12" s="5" t="s">
        <v>59</v>
      </c>
    </row>
    <row r="13" spans="1:5" x14ac:dyDescent="0.25">
      <c r="A13" s="3" t="s">
        <v>19</v>
      </c>
      <c r="B13" s="4">
        <v>0</v>
      </c>
      <c r="C13" s="4" t="s">
        <v>5</v>
      </c>
      <c r="D13" s="3" t="s">
        <v>20</v>
      </c>
      <c r="E13" s="4">
        <f>COUNTA(A14:A26)</f>
        <v>13</v>
      </c>
    </row>
    <row r="14" spans="1:5" x14ac:dyDescent="0.25">
      <c r="A14" t="s">
        <v>51</v>
      </c>
      <c r="B14" s="5">
        <v>0.75</v>
      </c>
      <c r="C14" s="5" t="s">
        <v>5</v>
      </c>
      <c r="D14" s="6" t="s">
        <v>66</v>
      </c>
    </row>
    <row r="15" spans="1:5" x14ac:dyDescent="0.25">
      <c r="A15" t="s">
        <v>23</v>
      </c>
      <c r="B15" s="5">
        <v>20</v>
      </c>
      <c r="C15" s="5" t="s">
        <v>59</v>
      </c>
      <c r="D15" s="6" t="s">
        <v>24</v>
      </c>
    </row>
    <row r="16" spans="1:5" x14ac:dyDescent="0.25">
      <c r="A16" t="s">
        <v>26</v>
      </c>
      <c r="B16" s="5">
        <v>2</v>
      </c>
      <c r="C16" s="5" t="s">
        <v>59</v>
      </c>
      <c r="D16" s="6" t="s">
        <v>27</v>
      </c>
    </row>
    <row r="17" spans="1:5" x14ac:dyDescent="0.25">
      <c r="A17" t="s">
        <v>21</v>
      </c>
      <c r="B17" s="5">
        <v>7.5</v>
      </c>
      <c r="C17" s="5" t="s">
        <v>59</v>
      </c>
      <c r="D17" s="6" t="s">
        <v>22</v>
      </c>
    </row>
    <row r="18" spans="1:5" x14ac:dyDescent="0.25">
      <c r="A18" t="s">
        <v>25</v>
      </c>
      <c r="B18" s="5">
        <v>15</v>
      </c>
      <c r="C18" s="5" t="s">
        <v>59</v>
      </c>
      <c r="D18" s="6" t="s">
        <v>98</v>
      </c>
      <c r="E18" s="10">
        <f>B19+B20+B22</f>
        <v>15</v>
      </c>
    </row>
    <row r="19" spans="1:5" x14ac:dyDescent="0.25">
      <c r="A19" t="s">
        <v>57</v>
      </c>
      <c r="B19" s="5">
        <v>10</v>
      </c>
      <c r="C19" s="5" t="s">
        <v>59</v>
      </c>
      <c r="D19" s="6" t="s">
        <v>67</v>
      </c>
    </row>
    <row r="20" spans="1:5" x14ac:dyDescent="0.25">
      <c r="A20" t="s">
        <v>58</v>
      </c>
      <c r="B20" s="5">
        <v>2</v>
      </c>
      <c r="C20" s="5" t="s">
        <v>59</v>
      </c>
      <c r="D20" s="6" t="s">
        <v>68</v>
      </c>
    </row>
    <row r="21" spans="1:5" x14ac:dyDescent="0.25">
      <c r="A21" t="s">
        <v>60</v>
      </c>
      <c r="B21" s="8">
        <f>B28-B31</f>
        <v>18.333333333333336</v>
      </c>
      <c r="C21" s="5" t="s">
        <v>59</v>
      </c>
      <c r="D21" s="6" t="s">
        <v>69</v>
      </c>
    </row>
    <row r="22" spans="1:5" x14ac:dyDescent="0.25">
      <c r="A22" t="s">
        <v>61</v>
      </c>
      <c r="B22" s="5">
        <v>3</v>
      </c>
      <c r="C22" s="5" t="s">
        <v>59</v>
      </c>
      <c r="D22" s="6" t="s">
        <v>70</v>
      </c>
    </row>
    <row r="23" spans="1:5" x14ac:dyDescent="0.25">
      <c r="A23" t="s">
        <v>65</v>
      </c>
      <c r="B23" s="5">
        <v>8</v>
      </c>
      <c r="C23" s="5" t="s">
        <v>59</v>
      </c>
      <c r="D23" s="6" t="s">
        <v>72</v>
      </c>
    </row>
    <row r="24" spans="1:5" x14ac:dyDescent="0.25">
      <c r="A24" t="s">
        <v>64</v>
      </c>
      <c r="B24" s="5">
        <v>0.15</v>
      </c>
      <c r="C24" s="5" t="s">
        <v>59</v>
      </c>
      <c r="D24" s="6" t="s">
        <v>71</v>
      </c>
    </row>
    <row r="25" spans="1:5" x14ac:dyDescent="0.25">
      <c r="A25" t="s">
        <v>62</v>
      </c>
      <c r="B25" s="5">
        <v>4</v>
      </c>
      <c r="C25" s="5" t="s">
        <v>59</v>
      </c>
      <c r="D25" s="6" t="s">
        <v>73</v>
      </c>
    </row>
    <row r="26" spans="1:5" x14ac:dyDescent="0.25">
      <c r="A26" t="s">
        <v>63</v>
      </c>
      <c r="B26" s="5">
        <v>8</v>
      </c>
      <c r="C26" s="5" t="s">
        <v>59</v>
      </c>
    </row>
    <row r="27" spans="1:5" x14ac:dyDescent="0.25">
      <c r="A27" s="3" t="s">
        <v>28</v>
      </c>
      <c r="B27" s="4">
        <v>0</v>
      </c>
      <c r="C27" s="4" t="s">
        <v>5</v>
      </c>
      <c r="D27" s="3" t="s">
        <v>29</v>
      </c>
      <c r="E27" s="4">
        <f>COUNTA(A28:A37)</f>
        <v>10</v>
      </c>
    </row>
    <row r="28" spans="1:5" x14ac:dyDescent="0.25">
      <c r="A28" t="s">
        <v>30</v>
      </c>
      <c r="B28" s="8">
        <f>B15/2+B29/2</f>
        <v>23.333333333333336</v>
      </c>
      <c r="C28" s="5" t="s">
        <v>59</v>
      </c>
      <c r="D28" s="6" t="s">
        <v>31</v>
      </c>
    </row>
    <row r="29" spans="1:5" x14ac:dyDescent="0.25">
      <c r="A29" t="s">
        <v>34</v>
      </c>
      <c r="B29" s="8">
        <f>B15/B14</f>
        <v>26.666666666666668</v>
      </c>
      <c r="C29" s="5" t="s">
        <v>59</v>
      </c>
      <c r="D29" s="6" t="s">
        <v>35</v>
      </c>
    </row>
    <row r="30" spans="1:5" x14ac:dyDescent="0.25">
      <c r="A30" t="s">
        <v>40</v>
      </c>
      <c r="B30" s="5">
        <v>2</v>
      </c>
      <c r="C30" s="5" t="s">
        <v>59</v>
      </c>
      <c r="D30" s="6" t="s">
        <v>41</v>
      </c>
    </row>
    <row r="31" spans="1:5" x14ac:dyDescent="0.25">
      <c r="A31" t="s">
        <v>32</v>
      </c>
      <c r="B31" s="5">
        <v>5</v>
      </c>
      <c r="C31" s="5" t="s">
        <v>59</v>
      </c>
      <c r="D31" s="6" t="s">
        <v>33</v>
      </c>
    </row>
    <row r="32" spans="1:5" x14ac:dyDescent="0.25">
      <c r="A32" t="s">
        <v>38</v>
      </c>
      <c r="B32" s="7">
        <f>B18-B19+B5</f>
        <v>7</v>
      </c>
      <c r="C32" s="5" t="s">
        <v>59</v>
      </c>
      <c r="D32" s="6" t="s">
        <v>39</v>
      </c>
    </row>
    <row r="33" spans="1:5" x14ac:dyDescent="0.25">
      <c r="A33" t="s">
        <v>55</v>
      </c>
      <c r="B33" s="5">
        <v>1</v>
      </c>
      <c r="C33" s="5" t="s">
        <v>59</v>
      </c>
    </row>
    <row r="34" spans="1:5" x14ac:dyDescent="0.25">
      <c r="A34" t="s">
        <v>56</v>
      </c>
      <c r="B34" s="5">
        <v>1</v>
      </c>
      <c r="C34" s="5" t="s">
        <v>59</v>
      </c>
    </row>
    <row r="35" spans="1:5" x14ac:dyDescent="0.25">
      <c r="A35" t="s">
        <v>36</v>
      </c>
      <c r="B35" s="5">
        <v>5</v>
      </c>
      <c r="C35" s="5" t="s">
        <v>5</v>
      </c>
      <c r="D35" t="s">
        <v>37</v>
      </c>
    </row>
    <row r="36" spans="1:5" x14ac:dyDescent="0.25">
      <c r="A36" t="s">
        <v>78</v>
      </c>
      <c r="B36" s="5">
        <v>0</v>
      </c>
      <c r="C36" s="5" t="s">
        <v>59</v>
      </c>
    </row>
    <row r="37" spans="1:5" x14ac:dyDescent="0.25">
      <c r="A37" t="s">
        <v>79</v>
      </c>
      <c r="B37" s="5">
        <v>0</v>
      </c>
      <c r="C37" s="5" t="s">
        <v>59</v>
      </c>
    </row>
    <row r="38" spans="1:5" x14ac:dyDescent="0.25">
      <c r="A38" s="3" t="s">
        <v>42</v>
      </c>
      <c r="B38" s="4">
        <v>0</v>
      </c>
      <c r="C38" s="4" t="s">
        <v>5</v>
      </c>
      <c r="D38" s="3" t="s">
        <v>43</v>
      </c>
      <c r="E38" s="4">
        <f>COUNTA(A39:A48)</f>
        <v>10</v>
      </c>
    </row>
    <row r="39" spans="1:5" x14ac:dyDescent="0.25">
      <c r="A39" t="s">
        <v>44</v>
      </c>
      <c r="B39" s="7">
        <f>B31</f>
        <v>5</v>
      </c>
      <c r="C39" s="5" t="s">
        <v>59</v>
      </c>
      <c r="D39" s="6" t="s">
        <v>45</v>
      </c>
    </row>
    <row r="40" spans="1:5" x14ac:dyDescent="0.25">
      <c r="A40" t="s">
        <v>48</v>
      </c>
      <c r="B40" s="7">
        <f>B39*0.5</f>
        <v>2.5</v>
      </c>
      <c r="C40" s="5" t="s">
        <v>59</v>
      </c>
      <c r="D40" s="6" t="s">
        <v>49</v>
      </c>
    </row>
    <row r="41" spans="1:5" x14ac:dyDescent="0.25">
      <c r="A41" t="s">
        <v>46</v>
      </c>
      <c r="B41" s="8">
        <f>B28*SQRT(2*(1-COS(RADIANS(360/B35))))-B39*5/9</f>
        <v>24.652200662537638</v>
      </c>
      <c r="C41" s="5" t="s">
        <v>59</v>
      </c>
      <c r="D41" s="6" t="s">
        <v>47</v>
      </c>
    </row>
    <row r="42" spans="1:5" x14ac:dyDescent="0.25">
      <c r="A42" t="s">
        <v>54</v>
      </c>
      <c r="B42" s="5">
        <v>0</v>
      </c>
      <c r="C42" s="5" t="s">
        <v>59</v>
      </c>
      <c r="D42" s="6" t="s">
        <v>50</v>
      </c>
    </row>
    <row r="43" spans="1:5" x14ac:dyDescent="0.25">
      <c r="A43" t="s">
        <v>81</v>
      </c>
      <c r="B43" s="5">
        <v>0</v>
      </c>
      <c r="C43" s="5" t="s">
        <v>59</v>
      </c>
    </row>
    <row r="44" spans="1:5" x14ac:dyDescent="0.25">
      <c r="A44" t="s">
        <v>82</v>
      </c>
      <c r="B44" s="5">
        <v>0</v>
      </c>
      <c r="C44" s="5" t="s">
        <v>59</v>
      </c>
    </row>
    <row r="45" spans="1:5" x14ac:dyDescent="0.25">
      <c r="A45" t="s">
        <v>83</v>
      </c>
      <c r="B45" s="5">
        <v>0</v>
      </c>
      <c r="C45" s="5" t="s">
        <v>59</v>
      </c>
    </row>
    <row r="46" spans="1:5" x14ac:dyDescent="0.25">
      <c r="A46" t="s">
        <v>84</v>
      </c>
      <c r="B46" s="5">
        <v>0</v>
      </c>
      <c r="C46" s="5" t="s">
        <v>59</v>
      </c>
    </row>
    <row r="47" spans="1:5" x14ac:dyDescent="0.25">
      <c r="A47" t="s">
        <v>85</v>
      </c>
      <c r="B47" s="5">
        <v>0</v>
      </c>
      <c r="C47" s="5" t="s">
        <v>59</v>
      </c>
    </row>
    <row r="48" spans="1:5" x14ac:dyDescent="0.25">
      <c r="A48" t="s">
        <v>86</v>
      </c>
      <c r="B48" s="5">
        <v>0</v>
      </c>
      <c r="C48" s="5" t="s">
        <v>59</v>
      </c>
    </row>
    <row r="49" spans="1:5" x14ac:dyDescent="0.25">
      <c r="A49" s="3" t="s">
        <v>96</v>
      </c>
      <c r="B49" s="4">
        <v>0</v>
      </c>
      <c r="C49" s="4" t="s">
        <v>5</v>
      </c>
      <c r="D49" s="3" t="s">
        <v>52</v>
      </c>
      <c r="E49" s="4">
        <f>COUNTA(A50:A54)</f>
        <v>5</v>
      </c>
    </row>
    <row r="50" spans="1:5" x14ac:dyDescent="0.25">
      <c r="A50" t="s">
        <v>97</v>
      </c>
      <c r="B50" s="5">
        <v>1</v>
      </c>
      <c r="C50" s="5" t="s">
        <v>59</v>
      </c>
      <c r="D50" s="6" t="s">
        <v>53</v>
      </c>
    </row>
    <row r="51" spans="1:5" x14ac:dyDescent="0.25">
      <c r="A51" t="s">
        <v>87</v>
      </c>
      <c r="B51" s="5">
        <v>0</v>
      </c>
      <c r="C51" s="5" t="s">
        <v>59</v>
      </c>
    </row>
    <row r="52" spans="1:5" x14ac:dyDescent="0.25">
      <c r="A52" t="s">
        <v>88</v>
      </c>
      <c r="B52" s="5">
        <v>0</v>
      </c>
      <c r="C52" s="5" t="s">
        <v>59</v>
      </c>
    </row>
    <row r="53" spans="1:5" x14ac:dyDescent="0.25">
      <c r="A53" t="s">
        <v>89</v>
      </c>
      <c r="B53" s="5">
        <v>0</v>
      </c>
      <c r="C53" s="5" t="s">
        <v>59</v>
      </c>
    </row>
    <row r="54" spans="1:5" x14ac:dyDescent="0.25">
      <c r="A54" t="s">
        <v>90</v>
      </c>
      <c r="B54" s="5">
        <v>0</v>
      </c>
      <c r="C54" s="5" t="s">
        <v>59</v>
      </c>
    </row>
    <row r="55" spans="1:5" x14ac:dyDescent="0.25">
      <c r="A55" s="3" t="s">
        <v>99</v>
      </c>
      <c r="B55" s="4">
        <v>0</v>
      </c>
      <c r="C55" s="4" t="s">
        <v>5</v>
      </c>
      <c r="D55" s="3" t="s">
        <v>100</v>
      </c>
      <c r="E55" s="4">
        <f>COUNTA(A56:A63)</f>
        <v>8</v>
      </c>
    </row>
    <row r="56" spans="1:5" x14ac:dyDescent="0.25">
      <c r="A56" t="s">
        <v>101</v>
      </c>
      <c r="B56" s="7">
        <f>B25-B24</f>
        <v>3.85</v>
      </c>
      <c r="C56" s="5" t="s">
        <v>59</v>
      </c>
      <c r="D56" t="s">
        <v>104</v>
      </c>
    </row>
    <row r="57" spans="1:5" x14ac:dyDescent="0.25">
      <c r="A57" t="s">
        <v>102</v>
      </c>
      <c r="B57" s="7">
        <f>B26-B24</f>
        <v>7.85</v>
      </c>
      <c r="C57" s="5" t="s">
        <v>59</v>
      </c>
      <c r="D57" t="s">
        <v>105</v>
      </c>
    </row>
    <row r="58" spans="1:5" x14ac:dyDescent="0.25">
      <c r="A58" t="s">
        <v>103</v>
      </c>
      <c r="B58" s="5">
        <v>10</v>
      </c>
      <c r="C58" s="5" t="s">
        <v>59</v>
      </c>
      <c r="D58" t="s">
        <v>106</v>
      </c>
    </row>
    <row r="59" spans="1:5" x14ac:dyDescent="0.25">
      <c r="A59" t="s">
        <v>91</v>
      </c>
      <c r="B59" s="5">
        <v>0</v>
      </c>
      <c r="C59" s="5" t="s">
        <v>59</v>
      </c>
    </row>
    <row r="60" spans="1:5" x14ac:dyDescent="0.25">
      <c r="A60" t="s">
        <v>92</v>
      </c>
      <c r="B60" s="5">
        <v>0</v>
      </c>
      <c r="C60" s="5" t="s">
        <v>59</v>
      </c>
    </row>
    <row r="61" spans="1:5" x14ac:dyDescent="0.25">
      <c r="A61" t="s">
        <v>93</v>
      </c>
      <c r="B61" s="5">
        <v>0</v>
      </c>
      <c r="C61" s="5" t="s">
        <v>59</v>
      </c>
    </row>
    <row r="62" spans="1:5" x14ac:dyDescent="0.25">
      <c r="A62" t="s">
        <v>94</v>
      </c>
      <c r="B62" s="5">
        <v>0</v>
      </c>
      <c r="C62" s="5" t="s">
        <v>59</v>
      </c>
    </row>
    <row r="63" spans="1:5" x14ac:dyDescent="0.25">
      <c r="A63" t="s">
        <v>95</v>
      </c>
      <c r="B63" s="5">
        <v>0</v>
      </c>
      <c r="C63" s="5" t="s">
        <v>59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2020-01-30T01:16:29Z</dcterms:modified>
</cp:coreProperties>
</file>