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xr:revisionPtr revIDLastSave="3170" documentId="11_E60897F41BE170836B02CE998F75CCDC64E183C8" xr6:coauthVersionLast="47" xr6:coauthVersionMax="47" xr10:uidLastSave="{BCB55C3F-2677-4198-9435-8CDE68A751C4}"/>
  <bookViews>
    <workbookView xWindow="240" yWindow="105" windowWidth="14805" windowHeight="8010" firstSheet="3" xr2:uid="{00000000-000D-0000-FFFF-FFFF00000000}"/>
  </bookViews>
  <sheets>
    <sheet name="Actuals" sheetId="3" r:id="rId1"/>
    <sheet name="Budget" sheetId="1" r:id="rId2"/>
    <sheet name="Account" sheetId="8" r:id="rId3"/>
    <sheet name="References" sheetId="6" r:id="rId4"/>
    <sheet name="Bulk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D3" i="6"/>
  <c r="C7" i="7"/>
  <c r="C6" i="7"/>
  <c r="B14" i="7" a="1"/>
  <c r="B14" i="7"/>
  <c r="G34" i="1"/>
  <c r="A34" i="8"/>
  <c r="G34" i="8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1" i="1"/>
  <c r="G24" i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43" i="1"/>
  <c r="G44" i="1"/>
  <c r="A13" i="8"/>
  <c r="G13" i="8"/>
  <c r="A16" i="8"/>
  <c r="G16" i="8"/>
  <c r="A14" i="8"/>
  <c r="G14" i="8"/>
  <c r="A9" i="8"/>
  <c r="A21" i="8"/>
  <c r="A7" i="8"/>
  <c r="A15" i="8"/>
  <c r="A24" i="8"/>
  <c r="A26" i="8"/>
  <c r="A23" i="8"/>
  <c r="A22" i="8"/>
  <c r="A5" i="8"/>
  <c r="A6" i="8"/>
  <c r="A4" i="8"/>
  <c r="A10" i="8"/>
  <c r="A11" i="8"/>
  <c r="A25" i="8"/>
  <c r="A18" i="8"/>
  <c r="A19" i="8"/>
  <c r="A17" i="8"/>
  <c r="A20" i="8"/>
  <c r="A36" i="8"/>
  <c r="A41" i="8"/>
  <c r="A37" i="8"/>
  <c r="A42" i="8"/>
  <c r="A38" i="8"/>
  <c r="A40" i="8"/>
  <c r="A39" i="8"/>
  <c r="A43" i="8"/>
  <c r="A44" i="8"/>
  <c r="A27" i="8"/>
  <c r="A28" i="8"/>
  <c r="A29" i="8"/>
  <c r="A35" i="8"/>
  <c r="A33" i="8"/>
  <c r="A32" i="8"/>
  <c r="A30" i="8"/>
  <c r="A31" i="8"/>
  <c r="A3" i="8"/>
  <c r="A2" i="8"/>
  <c r="A12" i="8"/>
  <c r="A8" i="8"/>
  <c r="G9" i="8"/>
  <c r="G21" i="8"/>
  <c r="G7" i="8"/>
  <c r="G15" i="8"/>
  <c r="G24" i="8"/>
  <c r="G26" i="8"/>
  <c r="G23" i="8"/>
  <c r="G22" i="8"/>
  <c r="G5" i="8"/>
  <c r="G6" i="8"/>
  <c r="G4" i="8"/>
  <c r="G10" i="8"/>
  <c r="G11" i="8"/>
  <c r="G25" i="8"/>
  <c r="G18" i="8"/>
  <c r="G19" i="8"/>
  <c r="G17" i="8"/>
  <c r="G20" i="8"/>
  <c r="G36" i="8"/>
  <c r="G41" i="8"/>
  <c r="G37" i="8"/>
  <c r="G42" i="8"/>
  <c r="G38" i="8"/>
  <c r="G40" i="8"/>
  <c r="G39" i="8"/>
  <c r="G43" i="8"/>
  <c r="G44" i="8"/>
  <c r="G27" i="8"/>
  <c r="G28" i="8"/>
  <c r="G29" i="8"/>
  <c r="G35" i="8"/>
  <c r="G33" i="8"/>
  <c r="G32" i="8"/>
  <c r="G30" i="8"/>
  <c r="G31" i="8"/>
  <c r="G3" i="8"/>
  <c r="G2" i="8"/>
  <c r="G12" i="8"/>
  <c r="G8" i="8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C3" i="7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D17" i="7"/>
  <c r="E17" i="7"/>
  <c r="C17" i="7" a="1"/>
  <c r="C17" i="7"/>
  <c r="D18" i="7"/>
  <c r="C18" i="7" a="1"/>
  <c r="C18" i="7"/>
  <c r="E18" i="7"/>
  <c r="D19" i="7"/>
  <c r="E19" i="7"/>
  <c r="C19" i="7" a="1"/>
  <c r="C19" i="7"/>
  <c r="D20" i="7"/>
  <c r="E20" i="7"/>
  <c r="C20" i="7" a="1"/>
  <c r="C20" i="7"/>
  <c r="D21" i="7"/>
  <c r="E21" i="7"/>
  <c r="C21" i="7" a="1"/>
  <c r="C21" i="7"/>
  <c r="D22" i="7"/>
  <c r="E22" i="7"/>
  <c r="C22" i="7" a="1"/>
  <c r="C22" i="7"/>
  <c r="D23" i="7"/>
  <c r="E23" i="7"/>
  <c r="C23" i="7" a="1"/>
  <c r="C23" i="7"/>
  <c r="D24" i="7"/>
  <c r="E24" i="7"/>
  <c r="C24" i="7" a="1"/>
  <c r="C24" i="7"/>
  <c r="D25" i="7"/>
  <c r="E25" i="7"/>
  <c r="C25" i="7" a="1"/>
  <c r="C25" i="7"/>
  <c r="D26" i="7"/>
  <c r="E26" i="7"/>
  <c r="C26" i="7" a="1"/>
  <c r="C26" i="7"/>
  <c r="D27" i="7"/>
  <c r="E27" i="7"/>
  <c r="C27" i="7" a="1"/>
  <c r="C27" i="7"/>
  <c r="D28" i="7"/>
  <c r="E28" i="7"/>
  <c r="C28" i="7" a="1"/>
  <c r="C28" i="7"/>
  <c r="D29" i="7"/>
  <c r="E29" i="7"/>
  <c r="C29" i="7" a="1"/>
  <c r="C29" i="7"/>
  <c r="D30" i="7"/>
  <c r="E30" i="7"/>
  <c r="C30" i="7" a="1"/>
  <c r="C30" i="7"/>
  <c r="D31" i="7"/>
  <c r="E31" i="7"/>
  <c r="C31" i="7" a="1"/>
  <c r="C31" i="7"/>
  <c r="D32" i="7"/>
  <c r="E32" i="7"/>
  <c r="C32" i="7" a="1"/>
  <c r="C32" i="7"/>
  <c r="D33" i="7"/>
  <c r="E33" i="7"/>
  <c r="C33" i="7" a="1"/>
  <c r="C33" i="7"/>
  <c r="D34" i="7"/>
  <c r="E34" i="7"/>
  <c r="C34" i="7" a="1"/>
  <c r="C34" i="7"/>
  <c r="D35" i="7"/>
  <c r="E35" i="7"/>
  <c r="C35" i="7" a="1"/>
  <c r="C35" i="7"/>
  <c r="D36" i="7"/>
  <c r="E36" i="7"/>
  <c r="C36" i="7" a="1"/>
  <c r="C36" i="7"/>
  <c r="D37" i="7"/>
  <c r="E37" i="7"/>
  <c r="C37" i="7" a="1"/>
  <c r="C37" i="7"/>
  <c r="D38" i="7"/>
  <c r="E38" i="7"/>
  <c r="C38" i="7" a="1"/>
  <c r="C38" i="7"/>
  <c r="D39" i="7"/>
  <c r="E39" i="7"/>
  <c r="C39" i="7" a="1"/>
  <c r="C39" i="7"/>
  <c r="D40" i="7"/>
  <c r="E40" i="7"/>
  <c r="C40" i="7" a="1"/>
  <c r="C40" i="7"/>
  <c r="D41" i="7"/>
  <c r="E41" i="7"/>
  <c r="C41" i="7" a="1"/>
  <c r="C41" i="7"/>
  <c r="D42" i="7"/>
  <c r="E42" i="7"/>
  <c r="C42" i="7" a="1"/>
  <c r="C42" i="7"/>
  <c r="D43" i="7"/>
  <c r="E43" i="7"/>
  <c r="C43" i="7" a="1"/>
  <c r="C43" i="7"/>
  <c r="D44" i="7"/>
  <c r="E44" i="7"/>
  <c r="C44" i="7" a="1"/>
  <c r="C44" i="7"/>
  <c r="D45" i="7"/>
  <c r="E45" i="7"/>
  <c r="C45" i="7" a="1"/>
  <c r="C45" i="7"/>
  <c r="D46" i="7"/>
  <c r="E46" i="7"/>
  <c r="C46" i="7" a="1"/>
  <c r="C46" i="7"/>
  <c r="D47" i="7"/>
  <c r="E47" i="7"/>
  <c r="C47" i="7" a="1"/>
  <c r="C47" i="7"/>
  <c r="D48" i="7"/>
  <c r="E48" i="7"/>
  <c r="C48" i="7" a="1"/>
  <c r="C48" i="7"/>
  <c r="D49" i="7"/>
  <c r="E49" i="7"/>
  <c r="C49" i="7" a="1"/>
  <c r="C49" i="7"/>
  <c r="D50" i="7"/>
  <c r="E50" i="7"/>
  <c r="C50" i="7" a="1"/>
  <c r="C50" i="7"/>
  <c r="D51" i="7"/>
  <c r="E51" i="7"/>
  <c r="C51" i="7" a="1"/>
  <c r="C51" i="7"/>
  <c r="D52" i="7"/>
  <c r="E52" i="7"/>
  <c r="C52" i="7" a="1"/>
  <c r="C52" i="7"/>
  <c r="D53" i="7"/>
  <c r="E53" i="7"/>
  <c r="C53" i="7" a="1"/>
  <c r="C53" i="7"/>
  <c r="D54" i="7"/>
  <c r="E54" i="7"/>
  <c r="C54" i="7" a="1"/>
  <c r="C54" i="7"/>
  <c r="D55" i="7"/>
  <c r="E55" i="7"/>
  <c r="C55" i="7" a="1"/>
  <c r="C55" i="7"/>
  <c r="D56" i="7"/>
  <c r="E56" i="7"/>
  <c r="C56" i="7" a="1"/>
  <c r="C56" i="7"/>
  <c r="D57" i="7"/>
  <c r="E57" i="7"/>
  <c r="C57" i="7" a="1"/>
  <c r="C57" i="7"/>
  <c r="D58" i="7"/>
  <c r="E58" i="7"/>
  <c r="C58" i="7" a="1"/>
  <c r="C58" i="7"/>
  <c r="D59" i="7"/>
  <c r="E59" i="7"/>
  <c r="C59" i="7" a="1"/>
  <c r="C59" i="7"/>
  <c r="D60" i="7"/>
  <c r="E60" i="7"/>
  <c r="C60" i="7" a="1"/>
  <c r="C60" i="7"/>
  <c r="D61" i="7"/>
  <c r="E61" i="7"/>
  <c r="C61" i="7" a="1"/>
  <c r="C61" i="7"/>
  <c r="D62" i="7"/>
  <c r="E62" i="7"/>
  <c r="C62" i="7" a="1"/>
  <c r="C62" i="7"/>
  <c r="D63" i="7"/>
  <c r="E63" i="7"/>
  <c r="C63" i="7" a="1"/>
  <c r="C63" i="7"/>
  <c r="D64" i="7"/>
  <c r="E64" i="7"/>
  <c r="C64" i="7" a="1"/>
  <c r="C64" i="7"/>
  <c r="D65" i="7"/>
  <c r="E65" i="7"/>
  <c r="C65" i="7" a="1"/>
  <c r="C65" i="7"/>
  <c r="D66" i="7"/>
  <c r="E66" i="7"/>
  <c r="C66" i="7" a="1"/>
  <c r="C66" i="7"/>
  <c r="D67" i="7"/>
  <c r="E67" i="7"/>
  <c r="C67" i="7" a="1"/>
  <c r="C67" i="7"/>
  <c r="D68" i="7"/>
  <c r="E68" i="7"/>
  <c r="C68" i="7" a="1"/>
  <c r="C68" i="7"/>
  <c r="D69" i="7"/>
  <c r="E69" i="7"/>
  <c r="C69" i="7" a="1"/>
  <c r="C69" i="7"/>
  <c r="D70" i="7"/>
  <c r="E70" i="7"/>
  <c r="C70" i="7" a="1"/>
  <c r="C70" i="7"/>
  <c r="D71" i="7"/>
  <c r="E71" i="7"/>
  <c r="C71" i="7" a="1"/>
  <c r="C71" i="7"/>
  <c r="D72" i="7"/>
  <c r="E72" i="7"/>
  <c r="C72" i="7" a="1"/>
  <c r="C72" i="7"/>
  <c r="D73" i="7"/>
  <c r="E73" i="7"/>
  <c r="C73" i="7" a="1"/>
  <c r="C73" i="7"/>
  <c r="D74" i="7"/>
  <c r="E74" i="7"/>
  <c r="C74" i="7" a="1"/>
  <c r="C74" i="7"/>
  <c r="D75" i="7"/>
  <c r="E75" i="7"/>
  <c r="C75" i="7" a="1"/>
  <c r="C75" i="7"/>
  <c r="D76" i="7"/>
  <c r="E76" i="7"/>
  <c r="C76" i="7" a="1"/>
  <c r="C76" i="7"/>
  <c r="D77" i="7"/>
  <c r="E77" i="7"/>
  <c r="C77" i="7" a="1"/>
  <c r="C77" i="7"/>
  <c r="D78" i="7"/>
  <c r="E78" i="7"/>
  <c r="C78" i="7" a="1"/>
  <c r="C78" i="7"/>
  <c r="D79" i="7"/>
  <c r="E79" i="7"/>
  <c r="C79" i="7" a="1"/>
  <c r="C79" i="7"/>
  <c r="D80" i="7"/>
  <c r="E80" i="7"/>
  <c r="C80" i="7" a="1"/>
  <c r="C80" i="7"/>
  <c r="D81" i="7"/>
  <c r="E81" i="7"/>
  <c r="C81" i="7" a="1"/>
  <c r="C81" i="7"/>
  <c r="D82" i="7"/>
  <c r="E82" i="7"/>
  <c r="C82" i="7" a="1"/>
  <c r="C82" i="7"/>
  <c r="D83" i="7"/>
  <c r="E83" i="7"/>
  <c r="C83" i="7" a="1"/>
  <c r="C83" i="7"/>
  <c r="D84" i="7"/>
  <c r="E84" i="7"/>
  <c r="C84" i="7" a="1"/>
  <c r="C84" i="7"/>
  <c r="D85" i="7"/>
  <c r="E85" i="7"/>
  <c r="C85" i="7" a="1"/>
  <c r="C85" i="7"/>
  <c r="D86" i="7"/>
  <c r="E86" i="7"/>
  <c r="C86" i="7" a="1"/>
  <c r="C86" i="7"/>
  <c r="D87" i="7"/>
  <c r="E87" i="7"/>
  <c r="C87" i="7" a="1"/>
  <c r="C87" i="7"/>
  <c r="D88" i="7"/>
  <c r="E88" i="7"/>
  <c r="C88" i="7" a="1"/>
  <c r="C88" i="7"/>
  <c r="D89" i="7"/>
  <c r="E89" i="7"/>
  <c r="C89" i="7" a="1"/>
  <c r="C89" i="7"/>
  <c r="D90" i="7"/>
  <c r="E90" i="7"/>
  <c r="C90" i="7" a="1"/>
  <c r="C90" i="7"/>
  <c r="D91" i="7"/>
  <c r="E91" i="7"/>
  <c r="C91" i="7" a="1"/>
  <c r="C91" i="7"/>
  <c r="D92" i="7"/>
  <c r="E92" i="7"/>
  <c r="C92" i="7" a="1"/>
  <c r="C92" i="7"/>
  <c r="D93" i="7"/>
  <c r="E93" i="7"/>
  <c r="C93" i="7" a="1"/>
  <c r="C93" i="7"/>
  <c r="D94" i="7"/>
  <c r="E94" i="7"/>
  <c r="C94" i="7" a="1"/>
  <c r="C94" i="7"/>
  <c r="D95" i="7"/>
  <c r="E95" i="7"/>
  <c r="C95" i="7" a="1"/>
  <c r="C95" i="7"/>
  <c r="D96" i="7"/>
  <c r="E96" i="7"/>
  <c r="C96" i="7" a="1"/>
  <c r="C96" i="7"/>
  <c r="D97" i="7"/>
  <c r="E97" i="7"/>
  <c r="C97" i="7" a="1"/>
  <c r="C97" i="7"/>
  <c r="D98" i="7"/>
  <c r="E98" i="7"/>
  <c r="C98" i="7" a="1"/>
  <c r="C98" i="7"/>
  <c r="D99" i="7"/>
  <c r="E99" i="7"/>
  <c r="C99" i="7" a="1"/>
  <c r="C99" i="7"/>
  <c r="D100" i="7"/>
  <c r="E100" i="7"/>
  <c r="C100" i="7" a="1"/>
  <c r="C100" i="7"/>
  <c r="D101" i="7"/>
  <c r="E101" i="7"/>
  <c r="C101" i="7" a="1"/>
  <c r="C101" i="7"/>
  <c r="D102" i="7"/>
  <c r="E102" i="7"/>
  <c r="C102" i="7" a="1"/>
  <c r="C102" i="7"/>
  <c r="D103" i="7"/>
  <c r="E103" i="7"/>
  <c r="C103" i="7" a="1"/>
  <c r="C103" i="7"/>
  <c r="D104" i="7"/>
  <c r="E104" i="7"/>
  <c r="C104" i="7" a="1"/>
  <c r="C104" i="7"/>
  <c r="D105" i="7"/>
  <c r="E105" i="7"/>
  <c r="C105" i="7" a="1"/>
  <c r="C105" i="7"/>
  <c r="D106" i="7"/>
  <c r="E106" i="7"/>
  <c r="C106" i="7" a="1"/>
  <c r="C106" i="7"/>
  <c r="D107" i="7"/>
  <c r="E107" i="7"/>
  <c r="C107" i="7" a="1"/>
  <c r="C107" i="7"/>
  <c r="D108" i="7"/>
  <c r="E108" i="7"/>
  <c r="C108" i="7" a="1"/>
  <c r="C108" i="7"/>
  <c r="D109" i="7"/>
  <c r="E109" i="7"/>
  <c r="C109" i="7" a="1"/>
  <c r="C109" i="7"/>
  <c r="D110" i="7"/>
  <c r="E110" i="7"/>
  <c r="C110" i="7" a="1"/>
  <c r="C110" i="7"/>
  <c r="D111" i="7"/>
  <c r="E111" i="7"/>
  <c r="C111" i="7" a="1"/>
  <c r="C111" i="7"/>
  <c r="D112" i="7"/>
  <c r="E112" i="7"/>
  <c r="C112" i="7" a="1"/>
  <c r="C112" i="7"/>
  <c r="D113" i="7"/>
  <c r="E113" i="7"/>
  <c r="C113" i="7" a="1"/>
  <c r="C113" i="7"/>
  <c r="D114" i="7"/>
  <c r="E114" i="7"/>
  <c r="C114" i="7" a="1"/>
  <c r="C114" i="7"/>
  <c r="D115" i="7"/>
  <c r="E115" i="7"/>
  <c r="C115" i="7" a="1"/>
  <c r="C115" i="7"/>
  <c r="D116" i="7"/>
  <c r="E116" i="7"/>
  <c r="C116" i="7" a="1"/>
  <c r="C116" i="7"/>
  <c r="D117" i="7"/>
  <c r="E117" i="7"/>
  <c r="C117" i="7" a="1"/>
  <c r="C117" i="7"/>
  <c r="D118" i="7"/>
  <c r="E118" i="7"/>
  <c r="C118" i="7" a="1"/>
  <c r="C118" i="7"/>
  <c r="D119" i="7"/>
  <c r="E119" i="7"/>
  <c r="C119" i="7" a="1"/>
  <c r="C119" i="7"/>
  <c r="D120" i="7"/>
  <c r="E120" i="7"/>
  <c r="C120" i="7" a="1"/>
  <c r="C120" i="7"/>
  <c r="D121" i="7"/>
  <c r="E121" i="7"/>
  <c r="C121" i="7" a="1"/>
  <c r="C121" i="7"/>
  <c r="D122" i="7"/>
  <c r="E122" i="7"/>
  <c r="C122" i="7" a="1"/>
  <c r="C122" i="7"/>
  <c r="D123" i="7"/>
  <c r="E123" i="7"/>
  <c r="C123" i="7" a="1"/>
  <c r="C123" i="7"/>
  <c r="D124" i="7"/>
  <c r="E124" i="7"/>
  <c r="C124" i="7" a="1"/>
  <c r="C124" i="7"/>
  <c r="D125" i="7"/>
  <c r="E125" i="7"/>
  <c r="C125" i="7" a="1"/>
  <c r="C125" i="7"/>
  <c r="D126" i="7"/>
  <c r="E126" i="7"/>
  <c r="C126" i="7" a="1"/>
  <c r="C126" i="7"/>
  <c r="D127" i="7"/>
  <c r="E127" i="7"/>
  <c r="C127" i="7" a="1"/>
  <c r="C127" i="7"/>
  <c r="D128" i="7"/>
  <c r="E128" i="7"/>
  <c r="C128" i="7" a="1"/>
  <c r="C128" i="7"/>
  <c r="D129" i="7"/>
  <c r="E129" i="7"/>
  <c r="C129" i="7" a="1"/>
  <c r="C129" i="7"/>
  <c r="D130" i="7"/>
  <c r="E130" i="7"/>
  <c r="C130" i="7" a="1"/>
  <c r="C130" i="7"/>
  <c r="D131" i="7"/>
  <c r="E131" i="7"/>
  <c r="C131" i="7" a="1"/>
  <c r="C131" i="7"/>
  <c r="D132" i="7"/>
  <c r="E132" i="7"/>
  <c r="C132" i="7" a="1"/>
  <c r="C132" i="7"/>
  <c r="D133" i="7"/>
  <c r="E133" i="7"/>
  <c r="C133" i="7" a="1"/>
  <c r="C133" i="7"/>
  <c r="D134" i="7"/>
  <c r="E134" i="7"/>
  <c r="C134" i="7" a="1"/>
  <c r="C134" i="7"/>
  <c r="D135" i="7"/>
  <c r="E135" i="7"/>
  <c r="C135" i="7" a="1"/>
  <c r="C135" i="7"/>
  <c r="D136" i="7"/>
  <c r="E136" i="7"/>
  <c r="C136" i="7" a="1"/>
  <c r="C136" i="7"/>
  <c r="D137" i="7"/>
  <c r="E137" i="7"/>
  <c r="C137" i="7" a="1"/>
  <c r="C137" i="7"/>
  <c r="D138" i="7"/>
  <c r="E138" i="7"/>
  <c r="C138" i="7" a="1"/>
  <c r="C138" i="7"/>
  <c r="D139" i="7"/>
  <c r="E139" i="7"/>
  <c r="C139" i="7" a="1"/>
  <c r="C139" i="7"/>
  <c r="D140" i="7"/>
  <c r="E140" i="7"/>
  <c r="C140" i="7" a="1"/>
  <c r="C140" i="7"/>
  <c r="D141" i="7"/>
  <c r="E141" i="7"/>
  <c r="C141" i="7" a="1"/>
  <c r="C141" i="7"/>
  <c r="D142" i="7"/>
  <c r="E142" i="7"/>
  <c r="C142" i="7" a="1"/>
  <c r="C142" i="7"/>
  <c r="D143" i="7"/>
  <c r="E143" i="7"/>
  <c r="C143" i="7" a="1"/>
  <c r="C143" i="7"/>
  <c r="D144" i="7"/>
  <c r="E144" i="7"/>
  <c r="C144" i="7" a="1"/>
  <c r="C144" i="7"/>
  <c r="D145" i="7"/>
  <c r="E145" i="7"/>
  <c r="C145" i="7" a="1"/>
  <c r="C145" i="7"/>
  <c r="D146" i="7"/>
  <c r="E146" i="7"/>
  <c r="C146" i="7" a="1"/>
  <c r="C146" i="7"/>
  <c r="D147" i="7"/>
  <c r="E147" i="7"/>
  <c r="C147" i="7" a="1"/>
  <c r="C147" i="7"/>
  <c r="D148" i="7"/>
  <c r="E148" i="7"/>
  <c r="C148" i="7" a="1"/>
  <c r="C148" i="7"/>
  <c r="D149" i="7"/>
  <c r="E149" i="7"/>
  <c r="C149" i="7" a="1"/>
  <c r="C149" i="7"/>
  <c r="D150" i="7"/>
  <c r="E150" i="7"/>
  <c r="C150" i="7" a="1"/>
  <c r="C150" i="7"/>
  <c r="D151" i="7"/>
  <c r="E151" i="7"/>
  <c r="C151" i="7" a="1"/>
  <c r="C151" i="7"/>
  <c r="D152" i="7"/>
  <c r="E152" i="7"/>
  <c r="C152" i="7" a="1"/>
  <c r="C152" i="7"/>
  <c r="D153" i="7"/>
  <c r="E153" i="7"/>
  <c r="C153" i="7" a="1"/>
  <c r="C153" i="7"/>
  <c r="D154" i="7"/>
  <c r="E154" i="7"/>
  <c r="C154" i="7" a="1"/>
  <c r="C154" i="7"/>
  <c r="D155" i="7"/>
  <c r="E155" i="7"/>
  <c r="C155" i="7" a="1"/>
  <c r="C155" i="7"/>
  <c r="D156" i="7"/>
  <c r="E156" i="7"/>
  <c r="C156" i="7" a="1"/>
  <c r="C156" i="7"/>
  <c r="D157" i="7"/>
  <c r="E157" i="7"/>
  <c r="C157" i="7" a="1"/>
  <c r="C157" i="7"/>
  <c r="D158" i="7"/>
  <c r="E158" i="7"/>
  <c r="C158" i="7" a="1"/>
  <c r="C158" i="7"/>
  <c r="D159" i="7"/>
  <c r="E159" i="7"/>
  <c r="C159" i="7" a="1"/>
  <c r="C159" i="7"/>
  <c r="D160" i="7"/>
  <c r="E160" i="7"/>
  <c r="C160" i="7" a="1"/>
  <c r="C160" i="7"/>
  <c r="D161" i="7"/>
  <c r="E161" i="7"/>
  <c r="C161" i="7" a="1"/>
  <c r="C161" i="7"/>
  <c r="D162" i="7"/>
  <c r="E162" i="7"/>
  <c r="C162" i="7" a="1"/>
  <c r="C162" i="7"/>
  <c r="D163" i="7"/>
  <c r="E163" i="7"/>
  <c r="C163" i="7" a="1"/>
  <c r="C163" i="7"/>
  <c r="D164" i="7"/>
  <c r="E164" i="7"/>
  <c r="C164" i="7" a="1"/>
  <c r="C164" i="7"/>
  <c r="D165" i="7"/>
  <c r="E165" i="7"/>
  <c r="C165" i="7" a="1"/>
  <c r="C165" i="7"/>
  <c r="D166" i="7"/>
  <c r="E166" i="7"/>
  <c r="C166" i="7" a="1"/>
  <c r="C166" i="7"/>
  <c r="D167" i="7"/>
  <c r="E167" i="7"/>
  <c r="C167" i="7" a="1"/>
  <c r="C167" i="7"/>
  <c r="D168" i="7"/>
  <c r="E168" i="7"/>
  <c r="C168" i="7" a="1"/>
  <c r="C168" i="7"/>
  <c r="D169" i="7"/>
  <c r="E169" i="7"/>
  <c r="C169" i="7" a="1"/>
  <c r="C169" i="7"/>
  <c r="D170" i="7"/>
  <c r="E170" i="7"/>
  <c r="C170" i="7" a="1"/>
  <c r="C170" i="7"/>
  <c r="D171" i="7"/>
  <c r="E171" i="7"/>
  <c r="C171" i="7" a="1"/>
  <c r="C171" i="7"/>
  <c r="D172" i="7"/>
  <c r="E172" i="7"/>
  <c r="C172" i="7" a="1"/>
  <c r="C172" i="7"/>
  <c r="D173" i="7"/>
  <c r="E173" i="7"/>
  <c r="C173" i="7" a="1"/>
  <c r="C173" i="7"/>
  <c r="D174" i="7"/>
  <c r="E174" i="7"/>
  <c r="C174" i="7" a="1"/>
  <c r="C174" i="7"/>
  <c r="D175" i="7"/>
  <c r="E175" i="7"/>
  <c r="C175" i="7" a="1"/>
  <c r="C175" i="7"/>
  <c r="D176" i="7"/>
  <c r="E176" i="7"/>
  <c r="C176" i="7" a="1"/>
  <c r="C176" i="7"/>
  <c r="D177" i="7"/>
  <c r="E177" i="7"/>
  <c r="C177" i="7" a="1"/>
  <c r="C177" i="7"/>
  <c r="D178" i="7"/>
  <c r="E178" i="7"/>
  <c r="C178" i="7" a="1"/>
  <c r="C178" i="7"/>
  <c r="D179" i="7"/>
  <c r="E179" i="7"/>
  <c r="C179" i="7" a="1"/>
  <c r="C179" i="7"/>
  <c r="D180" i="7"/>
  <c r="E180" i="7"/>
  <c r="C180" i="7" a="1"/>
  <c r="C180" i="7"/>
  <c r="D181" i="7"/>
  <c r="E181" i="7"/>
  <c r="C181" i="7" a="1"/>
  <c r="C181" i="7"/>
  <c r="D182" i="7"/>
  <c r="E182" i="7"/>
  <c r="C182" i="7" a="1"/>
  <c r="C182" i="7"/>
  <c r="D183" i="7"/>
  <c r="E183" i="7"/>
  <c r="C183" i="7" a="1"/>
  <c r="C183" i="7"/>
  <c r="D184" i="7"/>
  <c r="E184" i="7"/>
  <c r="C184" i="7" a="1"/>
  <c r="C184" i="7"/>
  <c r="D185" i="7"/>
  <c r="E185" i="7"/>
  <c r="C185" i="7" a="1"/>
  <c r="C185" i="7"/>
  <c r="D186" i="7"/>
  <c r="E186" i="7"/>
  <c r="C186" i="7" a="1"/>
  <c r="C186" i="7"/>
  <c r="D187" i="7"/>
  <c r="E187" i="7"/>
  <c r="C187" i="7" a="1"/>
  <c r="C187" i="7"/>
  <c r="D188" i="7"/>
  <c r="E188" i="7"/>
  <c r="C188" i="7" a="1"/>
  <c r="C188" i="7"/>
  <c r="D189" i="7"/>
  <c r="E189" i="7"/>
  <c r="C189" i="7" a="1"/>
  <c r="C189" i="7"/>
  <c r="D190" i="7"/>
  <c r="E190" i="7"/>
  <c r="C190" i="7" a="1"/>
  <c r="C190" i="7"/>
  <c r="D191" i="7"/>
  <c r="E191" i="7"/>
  <c r="C191" i="7" a="1"/>
  <c r="C191" i="7"/>
  <c r="D192" i="7"/>
  <c r="E192" i="7"/>
  <c r="C192" i="7" a="1"/>
  <c r="C192" i="7"/>
  <c r="D193" i="7"/>
  <c r="E193" i="7"/>
  <c r="C193" i="7" a="1"/>
  <c r="C193" i="7"/>
  <c r="D194" i="7"/>
  <c r="E194" i="7"/>
  <c r="C194" i="7" a="1"/>
  <c r="C194" i="7"/>
  <c r="D195" i="7"/>
  <c r="E195" i="7"/>
  <c r="C195" i="7" a="1"/>
  <c r="C195" i="7"/>
  <c r="D196" i="7"/>
  <c r="E196" i="7"/>
  <c r="C196" i="7" a="1"/>
  <c r="C196" i="7"/>
  <c r="D197" i="7"/>
  <c r="E197" i="7"/>
  <c r="C197" i="7" a="1"/>
  <c r="C197" i="7"/>
  <c r="D198" i="7"/>
  <c r="E198" i="7"/>
  <c r="C198" i="7" a="1"/>
  <c r="C198" i="7"/>
  <c r="D199" i="7"/>
  <c r="E199" i="7"/>
  <c r="C199" i="7" a="1"/>
  <c r="C199" i="7"/>
  <c r="D200" i="7"/>
  <c r="E200" i="7"/>
  <c r="C200" i="7" a="1"/>
  <c r="C200" i="7"/>
  <c r="D201" i="7"/>
  <c r="E201" i="7"/>
  <c r="C201" i="7" a="1"/>
  <c r="C201" i="7"/>
  <c r="D202" i="7"/>
  <c r="E202" i="7"/>
  <c r="C202" i="7" a="1"/>
  <c r="C202" i="7"/>
  <c r="D203" i="7"/>
  <c r="E203" i="7"/>
  <c r="C203" i="7" a="1"/>
  <c r="C203" i="7"/>
  <c r="D204" i="7"/>
  <c r="E204" i="7"/>
  <c r="C204" i="7" a="1"/>
  <c r="C204" i="7"/>
  <c r="D205" i="7"/>
  <c r="E205" i="7"/>
  <c r="C205" i="7" a="1"/>
  <c r="C205" i="7"/>
  <c r="D206" i="7"/>
  <c r="E206" i="7"/>
  <c r="C206" i="7" a="1"/>
  <c r="C206" i="7"/>
  <c r="D207" i="7"/>
  <c r="E207" i="7"/>
  <c r="C207" i="7" a="1"/>
  <c r="C207" i="7"/>
  <c r="D208" i="7"/>
  <c r="E208" i="7"/>
  <c r="C208" i="7" a="1"/>
  <c r="C208" i="7"/>
  <c r="D209" i="7"/>
  <c r="E209" i="7"/>
  <c r="C209" i="7" a="1"/>
  <c r="C209" i="7"/>
  <c r="D210" i="7"/>
  <c r="E210" i="7"/>
  <c r="C210" i="7" a="1"/>
  <c r="C210" i="7"/>
  <c r="D211" i="7"/>
  <c r="E211" i="7"/>
  <c r="C211" i="7" a="1"/>
  <c r="C211" i="7"/>
  <c r="D212" i="7"/>
  <c r="E212" i="7"/>
  <c r="C212" i="7" a="1"/>
  <c r="C212" i="7"/>
  <c r="D213" i="7"/>
  <c r="E213" i="7"/>
  <c r="C213" i="7" a="1"/>
  <c r="C213" i="7"/>
  <c r="D214" i="7"/>
  <c r="E214" i="7"/>
  <c r="C214" i="7" a="1"/>
  <c r="C214" i="7"/>
  <c r="D215" i="7"/>
  <c r="E215" i="7"/>
  <c r="C215" i="7" a="1"/>
  <c r="C215" i="7"/>
  <c r="D216" i="7"/>
  <c r="E216" i="7"/>
  <c r="C216" i="7" a="1"/>
  <c r="C216" i="7"/>
  <c r="D217" i="7"/>
  <c r="E217" i="7"/>
  <c r="C217" i="7" a="1"/>
  <c r="C217" i="7"/>
  <c r="D218" i="7"/>
  <c r="E218" i="7"/>
  <c r="C218" i="7" a="1"/>
  <c r="C218" i="7"/>
  <c r="D219" i="7"/>
  <c r="E219" i="7"/>
  <c r="C219" i="7" a="1"/>
  <c r="C219" i="7"/>
  <c r="D220" i="7"/>
  <c r="E220" i="7"/>
  <c r="C220" i="7" a="1"/>
  <c r="C220" i="7"/>
  <c r="D221" i="7"/>
  <c r="E221" i="7"/>
  <c r="C221" i="7" a="1"/>
  <c r="C221" i="7"/>
  <c r="D222" i="7"/>
  <c r="E222" i="7"/>
  <c r="C222" i="7" a="1"/>
  <c r="C222" i="7"/>
  <c r="D223" i="7"/>
  <c r="E223" i="7"/>
  <c r="C223" i="7" a="1"/>
  <c r="C223" i="7"/>
  <c r="D224" i="7"/>
  <c r="E224" i="7"/>
  <c r="C224" i="7" a="1"/>
  <c r="C224" i="7"/>
  <c r="D225" i="7"/>
  <c r="E225" i="7"/>
  <c r="C225" i="7" a="1"/>
  <c r="C225" i="7"/>
  <c r="D226" i="7"/>
  <c r="E226" i="7"/>
  <c r="C226" i="7" a="1"/>
  <c r="C226" i="7"/>
  <c r="D227" i="7"/>
  <c r="E227" i="7"/>
  <c r="C227" i="7" a="1"/>
  <c r="C227" i="7"/>
  <c r="D228" i="7"/>
  <c r="E228" i="7"/>
  <c r="C228" i="7" a="1"/>
  <c r="C228" i="7"/>
  <c r="D229" i="7"/>
  <c r="E229" i="7"/>
  <c r="C229" i="7" a="1"/>
  <c r="C229" i="7"/>
  <c r="D230" i="7"/>
  <c r="E230" i="7"/>
  <c r="C230" i="7" a="1"/>
  <c r="C230" i="7"/>
  <c r="D231" i="7"/>
  <c r="E231" i="7"/>
  <c r="C231" i="7" a="1"/>
  <c r="C231" i="7"/>
  <c r="D232" i="7"/>
  <c r="E232" i="7"/>
  <c r="C232" i="7" a="1"/>
  <c r="C232" i="7"/>
  <c r="D233" i="7"/>
  <c r="E233" i="7"/>
  <c r="C233" i="7" a="1"/>
  <c r="C233" i="7"/>
  <c r="D234" i="7"/>
  <c r="E234" i="7"/>
  <c r="C234" i="7" a="1"/>
  <c r="C234" i="7"/>
  <c r="D235" i="7"/>
  <c r="E235" i="7"/>
  <c r="C235" i="7" a="1"/>
  <c r="C235" i="7"/>
  <c r="D236" i="7"/>
  <c r="E236" i="7"/>
  <c r="C236" i="7" a="1"/>
  <c r="C236" i="7"/>
  <c r="D237" i="7"/>
  <c r="E237" i="7"/>
  <c r="C237" i="7" a="1"/>
  <c r="C237" i="7"/>
  <c r="D238" i="7"/>
  <c r="E238" i="7"/>
  <c r="C238" i="7" a="1"/>
  <c r="C238" i="7"/>
  <c r="D239" i="7"/>
  <c r="E239" i="7"/>
  <c r="C239" i="7" a="1"/>
  <c r="C239" i="7"/>
  <c r="D240" i="7"/>
  <c r="E240" i="7"/>
  <c r="C240" i="7" a="1"/>
  <c r="C240" i="7"/>
  <c r="D241" i="7"/>
  <c r="E241" i="7"/>
  <c r="C241" i="7" a="1"/>
  <c r="C241" i="7"/>
  <c r="D242" i="7"/>
  <c r="E242" i="7"/>
  <c r="C242" i="7" a="1"/>
  <c r="C242" i="7"/>
  <c r="D243" i="7"/>
  <c r="E243" i="7"/>
  <c r="C243" i="7" a="1"/>
  <c r="C243" i="7"/>
  <c r="D244" i="7"/>
  <c r="E244" i="7"/>
  <c r="C244" i="7" a="1"/>
  <c r="C244" i="7"/>
  <c r="D245" i="7"/>
  <c r="E245" i="7"/>
  <c r="C245" i="7" a="1"/>
  <c r="C245" i="7"/>
  <c r="D246" i="7"/>
  <c r="E246" i="7"/>
  <c r="C246" i="7" a="1"/>
  <c r="C246" i="7"/>
  <c r="D247" i="7"/>
  <c r="E247" i="7"/>
  <c r="C247" i="7" a="1"/>
  <c r="C247" i="7"/>
  <c r="D248" i="7"/>
  <c r="E248" i="7"/>
  <c r="C248" i="7" a="1"/>
  <c r="C248" i="7"/>
  <c r="D249" i="7"/>
  <c r="E249" i="7"/>
  <c r="C249" i="7" a="1"/>
  <c r="C249" i="7"/>
  <c r="D250" i="7"/>
  <c r="E250" i="7"/>
  <c r="C250" i="7" a="1"/>
  <c r="C250" i="7"/>
  <c r="D251" i="7"/>
  <c r="E251" i="7"/>
  <c r="C251" i="7" a="1"/>
  <c r="C251" i="7"/>
  <c r="D252" i="7"/>
  <c r="E252" i="7"/>
  <c r="C252" i="7" a="1"/>
  <c r="C252" i="7"/>
  <c r="D253" i="7"/>
  <c r="E253" i="7"/>
  <c r="C253" i="7" a="1"/>
  <c r="C253" i="7"/>
  <c r="D254" i="7"/>
  <c r="E254" i="7"/>
  <c r="C254" i="7" a="1"/>
  <c r="C254" i="7"/>
  <c r="D255" i="7"/>
  <c r="E255" i="7"/>
  <c r="C255" i="7" a="1"/>
  <c r="C255" i="7"/>
  <c r="D256" i="7"/>
  <c r="E256" i="7"/>
  <c r="C256" i="7" a="1"/>
  <c r="C256" i="7"/>
  <c r="D257" i="7"/>
  <c r="E257" i="7"/>
  <c r="C257" i="7" a="1"/>
  <c r="C257" i="7"/>
  <c r="D258" i="7"/>
  <c r="E258" i="7"/>
  <c r="C258" i="7" a="1"/>
  <c r="C258" i="7"/>
  <c r="D259" i="7"/>
  <c r="E259" i="7"/>
  <c r="C259" i="7" a="1"/>
  <c r="C259" i="7"/>
  <c r="D260" i="7"/>
  <c r="E260" i="7"/>
  <c r="C260" i="7" a="1"/>
  <c r="C260" i="7"/>
  <c r="D261" i="7"/>
  <c r="E261" i="7"/>
  <c r="C261" i="7" a="1"/>
  <c r="C261" i="7"/>
  <c r="D262" i="7"/>
  <c r="E262" i="7"/>
  <c r="C262" i="7" a="1"/>
  <c r="C262" i="7"/>
  <c r="D263" i="7"/>
  <c r="E263" i="7"/>
  <c r="C263" i="7" a="1"/>
  <c r="C263" i="7"/>
  <c r="D264" i="7"/>
  <c r="E264" i="7"/>
  <c r="C264" i="7" a="1"/>
  <c r="C264" i="7"/>
  <c r="D265" i="7"/>
  <c r="E265" i="7"/>
  <c r="C265" i="7" a="1"/>
  <c r="C265" i="7"/>
  <c r="D266" i="7"/>
  <c r="E266" i="7"/>
  <c r="C266" i="7" a="1"/>
  <c r="C266" i="7"/>
  <c r="D267" i="7"/>
  <c r="E267" i="7"/>
  <c r="C267" i="7" a="1"/>
  <c r="C267" i="7"/>
  <c r="D268" i="7"/>
  <c r="E268" i="7"/>
  <c r="C268" i="7" a="1"/>
  <c r="C268" i="7"/>
  <c r="D269" i="7"/>
  <c r="E269" i="7"/>
  <c r="C269" i="7" a="1"/>
  <c r="C269" i="7"/>
  <c r="D270" i="7"/>
  <c r="E270" i="7"/>
  <c r="C270" i="7" a="1"/>
  <c r="C270" i="7"/>
  <c r="D271" i="7"/>
  <c r="E271" i="7"/>
  <c r="C271" i="7" a="1"/>
  <c r="C271" i="7"/>
  <c r="D272" i="7"/>
  <c r="E272" i="7"/>
  <c r="C272" i="7" a="1"/>
  <c r="C272" i="7"/>
  <c r="D273" i="7"/>
  <c r="E273" i="7"/>
  <c r="C273" i="7" a="1"/>
  <c r="C273" i="7"/>
  <c r="D274" i="7"/>
  <c r="E274" i="7"/>
  <c r="C274" i="7" a="1"/>
  <c r="C274" i="7"/>
  <c r="D275" i="7"/>
  <c r="E275" i="7"/>
  <c r="C275" i="7" a="1"/>
  <c r="C275" i="7"/>
  <c r="D276" i="7"/>
  <c r="E276" i="7"/>
  <c r="C276" i="7" a="1"/>
  <c r="C276" i="7"/>
  <c r="D277" i="7"/>
  <c r="E277" i="7"/>
  <c r="C277" i="7" a="1"/>
  <c r="C277" i="7"/>
  <c r="D278" i="7"/>
  <c r="E278" i="7"/>
  <c r="C278" i="7" a="1"/>
  <c r="C278" i="7"/>
  <c r="D279" i="7"/>
  <c r="E279" i="7"/>
  <c r="C279" i="7" a="1"/>
  <c r="C279" i="7"/>
  <c r="D280" i="7"/>
  <c r="E280" i="7"/>
  <c r="C280" i="7" a="1"/>
  <c r="C280" i="7"/>
  <c r="D281" i="7"/>
  <c r="E281" i="7"/>
  <c r="C281" i="7" a="1"/>
  <c r="C281" i="7"/>
  <c r="D282" i="7"/>
  <c r="E282" i="7"/>
  <c r="C282" i="7" a="1"/>
  <c r="C282" i="7"/>
  <c r="D283" i="7"/>
  <c r="E283" i="7"/>
  <c r="C283" i="7" a="1"/>
  <c r="C283" i="7"/>
  <c r="D284" i="7"/>
  <c r="E284" i="7"/>
  <c r="C284" i="7" a="1"/>
  <c r="C284" i="7"/>
  <c r="D285" i="7"/>
  <c r="E285" i="7"/>
  <c r="C285" i="7" a="1"/>
  <c r="C285" i="7"/>
  <c r="D286" i="7"/>
  <c r="E286" i="7"/>
  <c r="C286" i="7" a="1"/>
  <c r="C286" i="7"/>
  <c r="D287" i="7"/>
  <c r="E287" i="7"/>
  <c r="C287" i="7" a="1"/>
  <c r="C287" i="7"/>
  <c r="D288" i="7"/>
  <c r="E288" i="7"/>
  <c r="C288" i="7" a="1"/>
  <c r="C288" i="7"/>
  <c r="D289" i="7"/>
  <c r="E289" i="7"/>
  <c r="C289" i="7" a="1"/>
  <c r="C289" i="7"/>
  <c r="D290" i="7"/>
  <c r="E290" i="7"/>
  <c r="C290" i="7" a="1"/>
  <c r="C290" i="7"/>
  <c r="D291" i="7"/>
  <c r="E291" i="7"/>
  <c r="C291" i="7" a="1"/>
  <c r="C291" i="7"/>
  <c r="D292" i="7"/>
  <c r="E292" i="7"/>
  <c r="C292" i="7" a="1"/>
  <c r="C292" i="7"/>
  <c r="D293" i="7"/>
  <c r="E293" i="7"/>
  <c r="C293" i="7" a="1"/>
  <c r="C293" i="7"/>
  <c r="D294" i="7"/>
  <c r="E294" i="7"/>
  <c r="C294" i="7" a="1"/>
  <c r="C294" i="7"/>
  <c r="D295" i="7"/>
  <c r="E295" i="7"/>
  <c r="C295" i="7" a="1"/>
  <c r="C295" i="7"/>
  <c r="D296" i="7"/>
  <c r="E296" i="7"/>
  <c r="C296" i="7" a="1"/>
  <c r="C296" i="7"/>
  <c r="D297" i="7"/>
  <c r="E297" i="7"/>
  <c r="C297" i="7" a="1"/>
  <c r="C297" i="7"/>
  <c r="D298" i="7"/>
  <c r="E298" i="7"/>
  <c r="C298" i="7" a="1"/>
  <c r="C298" i="7"/>
  <c r="D299" i="7"/>
  <c r="E299" i="7"/>
  <c r="C299" i="7" a="1"/>
  <c r="C299" i="7"/>
  <c r="D300" i="7"/>
  <c r="E300" i="7"/>
  <c r="C300" i="7" a="1"/>
  <c r="C300" i="7"/>
  <c r="D301" i="7"/>
  <c r="E301" i="7"/>
  <c r="C301" i="7" a="1"/>
  <c r="C301" i="7"/>
  <c r="D302" i="7"/>
  <c r="E302" i="7"/>
  <c r="C302" i="7" a="1"/>
  <c r="C302" i="7"/>
  <c r="D303" i="7"/>
  <c r="E303" i="7"/>
  <c r="C303" i="7" a="1"/>
  <c r="C303" i="7"/>
  <c r="D304" i="7"/>
  <c r="E304" i="7"/>
  <c r="C304" i="7" a="1"/>
  <c r="C304" i="7"/>
  <c r="D305" i="7"/>
  <c r="E305" i="7"/>
  <c r="C305" i="7" a="1"/>
  <c r="C305" i="7"/>
  <c r="D306" i="7"/>
  <c r="E306" i="7"/>
  <c r="C306" i="7" a="1"/>
  <c r="C306" i="7"/>
  <c r="D307" i="7"/>
  <c r="E307" i="7"/>
  <c r="C307" i="7" a="1"/>
  <c r="C307" i="7"/>
  <c r="D308" i="7"/>
  <c r="E308" i="7"/>
  <c r="C308" i="7" a="1"/>
  <c r="C308" i="7"/>
  <c r="D309" i="7"/>
  <c r="E309" i="7"/>
  <c r="C309" i="7" a="1"/>
  <c r="C309" i="7"/>
  <c r="D310" i="7"/>
  <c r="E310" i="7"/>
  <c r="C310" i="7" a="1"/>
  <c r="C310" i="7"/>
  <c r="D311" i="7"/>
  <c r="E311" i="7"/>
  <c r="C311" i="7" a="1"/>
  <c r="C311" i="7"/>
  <c r="D312" i="7"/>
  <c r="E312" i="7"/>
  <c r="C312" i="7" a="1"/>
  <c r="C312" i="7"/>
  <c r="D313" i="7"/>
  <c r="E313" i="7"/>
  <c r="C313" i="7" a="1"/>
  <c r="C313" i="7"/>
  <c r="D314" i="7"/>
  <c r="E314" i="7"/>
  <c r="C314" i="7" a="1"/>
  <c r="C314" i="7"/>
  <c r="D315" i="7"/>
  <c r="E315" i="7"/>
  <c r="C315" i="7" a="1"/>
  <c r="C315" i="7"/>
  <c r="D316" i="7"/>
  <c r="E316" i="7"/>
  <c r="C316" i="7" a="1"/>
  <c r="C316" i="7"/>
  <c r="D317" i="7"/>
  <c r="E317" i="7"/>
  <c r="C317" i="7" a="1"/>
  <c r="C317" i="7"/>
  <c r="D318" i="7"/>
  <c r="E318" i="7"/>
  <c r="C318" i="7" a="1"/>
  <c r="C318" i="7"/>
  <c r="D319" i="7"/>
  <c r="E319" i="7"/>
  <c r="C319" i="7" a="1"/>
  <c r="C319" i="7"/>
  <c r="D320" i="7"/>
  <c r="E320" i="7"/>
  <c r="C320" i="7" a="1"/>
  <c r="C320" i="7"/>
  <c r="D321" i="7"/>
  <c r="E321" i="7"/>
  <c r="C321" i="7" a="1"/>
  <c r="C321" i="7"/>
  <c r="D322" i="7"/>
  <c r="E322" i="7"/>
  <c r="C322" i="7" a="1"/>
  <c r="C322" i="7"/>
  <c r="D323" i="7"/>
  <c r="E323" i="7"/>
  <c r="C323" i="7" a="1"/>
  <c r="C323" i="7"/>
  <c r="D324" i="7"/>
  <c r="E324" i="7"/>
  <c r="C324" i="7" a="1"/>
  <c r="C324" i="7"/>
  <c r="D325" i="7"/>
  <c r="E325" i="7"/>
  <c r="C325" i="7" a="1"/>
  <c r="C325" i="7"/>
  <c r="D326" i="7"/>
  <c r="E326" i="7"/>
  <c r="C326" i="7" a="1"/>
  <c r="C326" i="7"/>
  <c r="D327" i="7"/>
  <c r="E327" i="7"/>
  <c r="C327" i="7" a="1"/>
  <c r="C327" i="7"/>
  <c r="D328" i="7"/>
  <c r="E328" i="7"/>
  <c r="C328" i="7" a="1"/>
  <c r="C328" i="7"/>
  <c r="D329" i="7"/>
  <c r="E329" i="7"/>
  <c r="C329" i="7" a="1"/>
  <c r="C329" i="7"/>
  <c r="D330" i="7"/>
  <c r="E330" i="7"/>
  <c r="C330" i="7" a="1"/>
  <c r="C330" i="7"/>
  <c r="D331" i="7"/>
  <c r="E331" i="7"/>
  <c r="C331" i="7" a="1"/>
  <c r="C331" i="7"/>
  <c r="D332" i="7"/>
  <c r="E332" i="7"/>
  <c r="C332" i="7" a="1"/>
  <c r="C332" i="7"/>
  <c r="D333" i="7"/>
  <c r="E333" i="7"/>
  <c r="C333" i="7" a="1"/>
  <c r="C333" i="7"/>
  <c r="D334" i="7"/>
  <c r="E334" i="7"/>
  <c r="C334" i="7" a="1"/>
  <c r="C334" i="7"/>
  <c r="D335" i="7"/>
  <c r="E335" i="7"/>
  <c r="C335" i="7" a="1"/>
  <c r="C335" i="7"/>
  <c r="D336" i="7"/>
  <c r="E336" i="7"/>
  <c r="C336" i="7" a="1"/>
  <c r="C336" i="7"/>
  <c r="D337" i="7"/>
  <c r="E337" i="7"/>
  <c r="C337" i="7" a="1"/>
  <c r="C337" i="7"/>
  <c r="D338" i="7"/>
  <c r="E338" i="7"/>
  <c r="C338" i="7" a="1"/>
  <c r="C338" i="7"/>
  <c r="D339" i="7"/>
  <c r="E339" i="7"/>
  <c r="C339" i="7" a="1"/>
  <c r="C339" i="7"/>
  <c r="D340" i="7"/>
  <c r="E340" i="7"/>
  <c r="C340" i="7" a="1"/>
  <c r="C340" i="7"/>
  <c r="D341" i="7"/>
  <c r="E341" i="7"/>
  <c r="C341" i="7" a="1"/>
  <c r="C341" i="7"/>
  <c r="D342" i="7"/>
  <c r="E342" i="7"/>
  <c r="C342" i="7" a="1"/>
  <c r="C342" i="7"/>
  <c r="D343" i="7"/>
  <c r="E343" i="7"/>
  <c r="C343" i="7" a="1"/>
  <c r="C343" i="7"/>
  <c r="D344" i="7"/>
  <c r="E344" i="7"/>
  <c r="C344" i="7" a="1"/>
  <c r="C344" i="7"/>
  <c r="D345" i="7"/>
  <c r="E345" i="7"/>
  <c r="C345" i="7" a="1"/>
  <c r="C345" i="7"/>
  <c r="D346" i="7"/>
  <c r="E346" i="7"/>
  <c r="C346" i="7" a="1"/>
  <c r="C346" i="7"/>
  <c r="D347" i="7"/>
  <c r="E347" i="7"/>
  <c r="C347" i="7" a="1"/>
  <c r="C347" i="7"/>
  <c r="D348" i="7"/>
  <c r="E348" i="7"/>
  <c r="C348" i="7" a="1"/>
  <c r="C348" i="7"/>
  <c r="D349" i="7"/>
  <c r="E349" i="7"/>
  <c r="C349" i="7" a="1"/>
  <c r="C349" i="7"/>
  <c r="D350" i="7"/>
  <c r="E350" i="7"/>
  <c r="C350" i="7" a="1"/>
  <c r="C350" i="7"/>
  <c r="D351" i="7"/>
  <c r="E351" i="7"/>
  <c r="C351" i="7" a="1"/>
  <c r="C351" i="7"/>
  <c r="D352" i="7"/>
  <c r="E352" i="7"/>
  <c r="C352" i="7" a="1"/>
  <c r="C352" i="7"/>
  <c r="D353" i="7"/>
  <c r="E353" i="7"/>
  <c r="C353" i="7" a="1"/>
  <c r="C353" i="7"/>
  <c r="D354" i="7"/>
  <c r="E354" i="7"/>
  <c r="C354" i="7" a="1"/>
  <c r="C354" i="7"/>
  <c r="D355" i="7"/>
  <c r="E355" i="7"/>
  <c r="C355" i="7" a="1"/>
  <c r="C355" i="7"/>
  <c r="D356" i="7"/>
  <c r="E356" i="7"/>
  <c r="C356" i="7" a="1"/>
  <c r="C356" i="7"/>
  <c r="D357" i="7"/>
  <c r="E357" i="7"/>
  <c r="C357" i="7" a="1"/>
  <c r="C357" i="7"/>
  <c r="D358" i="7"/>
  <c r="E358" i="7"/>
  <c r="C358" i="7" a="1"/>
  <c r="C358" i="7"/>
  <c r="D359" i="7"/>
  <c r="E359" i="7"/>
  <c r="C359" i="7" a="1"/>
  <c r="C359" i="7"/>
  <c r="D360" i="7"/>
  <c r="E360" i="7"/>
  <c r="C360" i="7" a="1"/>
  <c r="C360" i="7"/>
  <c r="D361" i="7"/>
  <c r="E361" i="7"/>
  <c r="C361" i="7" a="1"/>
  <c r="C361" i="7"/>
  <c r="D362" i="7"/>
  <c r="E362" i="7"/>
  <c r="C362" i="7" a="1"/>
  <c r="C362" i="7"/>
  <c r="D363" i="7"/>
  <c r="E363" i="7"/>
  <c r="C363" i="7" a="1"/>
  <c r="C363" i="7"/>
  <c r="D364" i="7"/>
  <c r="E364" i="7"/>
  <c r="C364" i="7" a="1"/>
  <c r="C364" i="7"/>
  <c r="D365" i="7"/>
  <c r="E365" i="7"/>
  <c r="C365" i="7" a="1"/>
  <c r="C365" i="7"/>
  <c r="D366" i="7"/>
  <c r="E366" i="7"/>
  <c r="C366" i="7" a="1"/>
  <c r="C366" i="7"/>
  <c r="D367" i="7"/>
  <c r="E367" i="7"/>
  <c r="C367" i="7" a="1"/>
  <c r="C367" i="7"/>
  <c r="D368" i="7"/>
  <c r="E368" i="7"/>
  <c r="C368" i="7" a="1"/>
  <c r="C368" i="7"/>
  <c r="D369" i="7"/>
  <c r="E369" i="7"/>
  <c r="C369" i="7" a="1"/>
  <c r="C369" i="7"/>
  <c r="D370" i="7"/>
  <c r="E370" i="7"/>
  <c r="C370" i="7" a="1"/>
  <c r="C370" i="7"/>
  <c r="D371" i="7"/>
  <c r="E371" i="7"/>
  <c r="C371" i="7" a="1"/>
  <c r="C371" i="7"/>
  <c r="D372" i="7"/>
  <c r="E372" i="7"/>
  <c r="C372" i="7" a="1"/>
  <c r="C372" i="7"/>
  <c r="D373" i="7"/>
  <c r="E373" i="7"/>
  <c r="C373" i="7" a="1"/>
  <c r="C373" i="7"/>
  <c r="D374" i="7"/>
  <c r="E374" i="7"/>
  <c r="C374" i="7" a="1"/>
  <c r="C374" i="7"/>
  <c r="D375" i="7"/>
  <c r="E375" i="7"/>
  <c r="C375" i="7" a="1"/>
  <c r="C375" i="7"/>
  <c r="D376" i="7"/>
  <c r="E376" i="7"/>
  <c r="C376" i="7" a="1"/>
  <c r="C376" i="7"/>
  <c r="D377" i="7"/>
  <c r="E377" i="7"/>
  <c r="C377" i="7" a="1"/>
  <c r="C377" i="7"/>
  <c r="D378" i="7"/>
  <c r="E378" i="7"/>
  <c r="C378" i="7" a="1"/>
  <c r="C378" i="7"/>
  <c r="D379" i="7"/>
  <c r="E379" i="7"/>
  <c r="C379" i="7" a="1"/>
  <c r="C379" i="7"/>
  <c r="D380" i="7"/>
  <c r="E380" i="7"/>
  <c r="C380" i="7" a="1"/>
  <c r="C380" i="7"/>
  <c r="D381" i="7"/>
  <c r="E381" i="7"/>
  <c r="C381" i="7" a="1"/>
  <c r="C381" i="7"/>
  <c r="D21" i="1" l="1"/>
  <c r="D22" i="1"/>
  <c r="D23" i="1"/>
  <c r="D34" i="1"/>
  <c r="C34" i="1"/>
  <c r="B34" i="1"/>
  <c r="H381" i="7" a="1"/>
  <c r="H381" i="7" s="1"/>
  <c r="G381" i="7" a="1"/>
  <c r="G381" i="7" s="1"/>
  <c r="F381" i="7" a="1"/>
  <c r="F381" i="7" s="1"/>
  <c r="H380" i="7" a="1"/>
  <c r="H380" i="7" s="1"/>
  <c r="G380" i="7" a="1"/>
  <c r="G380" i="7" s="1"/>
  <c r="F380" i="7" a="1"/>
  <c r="F380" i="7" s="1"/>
  <c r="H379" i="7" a="1"/>
  <c r="H379" i="7" s="1"/>
  <c r="G379" i="7" a="1"/>
  <c r="G379" i="7" s="1"/>
  <c r="F379" i="7" a="1"/>
  <c r="F379" i="7" s="1"/>
  <c r="H378" i="7" a="1"/>
  <c r="H378" i="7" s="1"/>
  <c r="G378" i="7" a="1"/>
  <c r="G378" i="7" s="1"/>
  <c r="F378" i="7" a="1"/>
  <c r="F378" i="7" s="1"/>
  <c r="H377" i="7" a="1"/>
  <c r="H377" i="7" s="1"/>
  <c r="G377" i="7" a="1"/>
  <c r="G377" i="7" s="1"/>
  <c r="F377" i="7" a="1"/>
  <c r="F377" i="7" s="1"/>
  <c r="H376" i="7" a="1"/>
  <c r="H376" i="7" s="1"/>
  <c r="G376" i="7" a="1"/>
  <c r="G376" i="7" s="1"/>
  <c r="F376" i="7" a="1"/>
  <c r="F376" i="7" s="1"/>
  <c r="H375" i="7" a="1"/>
  <c r="H375" i="7" s="1"/>
  <c r="G375" i="7" a="1"/>
  <c r="G375" i="7" s="1"/>
  <c r="F375" i="7" a="1"/>
  <c r="F375" i="7" s="1"/>
  <c r="H374" i="7" a="1"/>
  <c r="H374" i="7" s="1"/>
  <c r="G374" i="7" a="1"/>
  <c r="G374" i="7" s="1"/>
  <c r="F374" i="7" a="1"/>
  <c r="F374" i="7" s="1"/>
  <c r="H373" i="7" a="1"/>
  <c r="H373" i="7" s="1"/>
  <c r="G373" i="7" a="1"/>
  <c r="G373" i="7" s="1"/>
  <c r="F373" i="7" a="1"/>
  <c r="F373" i="7" s="1"/>
  <c r="H372" i="7" a="1"/>
  <c r="H372" i="7" s="1"/>
  <c r="G372" i="7" a="1"/>
  <c r="G372" i="7" s="1"/>
  <c r="F372" i="7" a="1"/>
  <c r="F372" i="7" s="1"/>
  <c r="H371" i="7" a="1"/>
  <c r="H371" i="7" s="1"/>
  <c r="G371" i="7" a="1"/>
  <c r="G371" i="7" s="1"/>
  <c r="F371" i="7" a="1"/>
  <c r="F371" i="7" s="1"/>
  <c r="H370" i="7" a="1"/>
  <c r="H370" i="7" s="1"/>
  <c r="G370" i="7" a="1"/>
  <c r="G370" i="7" s="1"/>
  <c r="F370" i="7" a="1"/>
  <c r="F370" i="7" s="1"/>
  <c r="H369" i="7" a="1"/>
  <c r="H369" i="7" s="1"/>
  <c r="G369" i="7" a="1"/>
  <c r="G369" i="7" s="1"/>
  <c r="F369" i="7" a="1"/>
  <c r="F369" i="7" s="1"/>
  <c r="H368" i="7" a="1"/>
  <c r="H368" i="7" s="1"/>
  <c r="G368" i="7" a="1"/>
  <c r="G368" i="7" s="1"/>
  <c r="F368" i="7" a="1"/>
  <c r="F368" i="7" s="1"/>
  <c r="H367" i="7" a="1"/>
  <c r="H367" i="7" s="1"/>
  <c r="G367" i="7" a="1"/>
  <c r="G367" i="7" s="1"/>
  <c r="F367" i="7" a="1"/>
  <c r="F367" i="7" s="1"/>
  <c r="H366" i="7" a="1"/>
  <c r="H366" i="7" s="1"/>
  <c r="G366" i="7" a="1"/>
  <c r="G366" i="7" s="1"/>
  <c r="F366" i="7" a="1"/>
  <c r="F366" i="7" s="1"/>
  <c r="H365" i="7" a="1"/>
  <c r="H365" i="7" s="1"/>
  <c r="G365" i="7" a="1"/>
  <c r="G365" i="7" s="1"/>
  <c r="F365" i="7" a="1"/>
  <c r="F365" i="7" s="1"/>
  <c r="H364" i="7" a="1"/>
  <c r="H364" i="7" s="1"/>
  <c r="G364" i="7" a="1"/>
  <c r="G364" i="7" s="1"/>
  <c r="F364" i="7" a="1"/>
  <c r="F364" i="7" s="1"/>
  <c r="H363" i="7" a="1"/>
  <c r="H363" i="7" s="1"/>
  <c r="G363" i="7" a="1"/>
  <c r="G363" i="7" s="1"/>
  <c r="F363" i="7" a="1"/>
  <c r="F363" i="7" s="1"/>
  <c r="H362" i="7" a="1"/>
  <c r="H362" i="7" s="1"/>
  <c r="G362" i="7" a="1"/>
  <c r="G362" i="7" s="1"/>
  <c r="F362" i="7" a="1"/>
  <c r="F362" i="7" s="1"/>
  <c r="H361" i="7" a="1"/>
  <c r="H361" i="7" s="1"/>
  <c r="G361" i="7" a="1"/>
  <c r="G361" i="7" s="1"/>
  <c r="F361" i="7" a="1"/>
  <c r="F361" i="7" s="1"/>
  <c r="H360" i="7" a="1"/>
  <c r="H360" i="7" s="1"/>
  <c r="G360" i="7" a="1"/>
  <c r="G360" i="7" s="1"/>
  <c r="F360" i="7" a="1"/>
  <c r="F360" i="7" s="1"/>
  <c r="H359" i="7" a="1"/>
  <c r="H359" i="7" s="1"/>
  <c r="G359" i="7" a="1"/>
  <c r="G359" i="7" s="1"/>
  <c r="F359" i="7" a="1"/>
  <c r="F359" i="7" s="1"/>
  <c r="H358" i="7" a="1"/>
  <c r="H358" i="7" s="1"/>
  <c r="G358" i="7" a="1"/>
  <c r="G358" i="7" s="1"/>
  <c r="F358" i="7" a="1"/>
  <c r="F358" i="7" s="1"/>
  <c r="H357" i="7" a="1"/>
  <c r="H357" i="7" s="1"/>
  <c r="G357" i="7" a="1"/>
  <c r="G357" i="7" s="1"/>
  <c r="F357" i="7" a="1"/>
  <c r="F357" i="7" s="1"/>
  <c r="H356" i="7" a="1"/>
  <c r="H356" i="7" s="1"/>
  <c r="G356" i="7" a="1"/>
  <c r="G356" i="7" s="1"/>
  <c r="F356" i="7" a="1"/>
  <c r="F356" i="7" s="1"/>
  <c r="H355" i="7" a="1"/>
  <c r="H355" i="7" s="1"/>
  <c r="G355" i="7" a="1"/>
  <c r="G355" i="7" s="1"/>
  <c r="F355" i="7" a="1"/>
  <c r="F355" i="7" s="1"/>
  <c r="H354" i="7" a="1"/>
  <c r="H354" i="7" s="1"/>
  <c r="G354" i="7" a="1"/>
  <c r="G354" i="7" s="1"/>
  <c r="F354" i="7" a="1"/>
  <c r="F354" i="7" s="1"/>
  <c r="H353" i="7" a="1"/>
  <c r="H353" i="7" s="1"/>
  <c r="G353" i="7" a="1"/>
  <c r="G353" i="7" s="1"/>
  <c r="F353" i="7" a="1"/>
  <c r="F353" i="7" s="1"/>
  <c r="H352" i="7" a="1"/>
  <c r="H352" i="7" s="1"/>
  <c r="G352" i="7" a="1"/>
  <c r="G352" i="7" s="1"/>
  <c r="F352" i="7" a="1"/>
  <c r="F352" i="7" s="1"/>
  <c r="H351" i="7" a="1"/>
  <c r="H351" i="7" s="1"/>
  <c r="G351" i="7" a="1"/>
  <c r="G351" i="7" s="1"/>
  <c r="F351" i="7" a="1"/>
  <c r="F351" i="7" s="1"/>
  <c r="H350" i="7" a="1"/>
  <c r="H350" i="7" s="1"/>
  <c r="G350" i="7" a="1"/>
  <c r="G350" i="7" s="1"/>
  <c r="F350" i="7" a="1"/>
  <c r="F350" i="7" s="1"/>
  <c r="H349" i="7" a="1"/>
  <c r="H349" i="7" s="1"/>
  <c r="G349" i="7" a="1"/>
  <c r="G349" i="7" s="1"/>
  <c r="F349" i="7" a="1"/>
  <c r="F349" i="7" s="1"/>
  <c r="H348" i="7" a="1"/>
  <c r="H348" i="7" s="1"/>
  <c r="G348" i="7" a="1"/>
  <c r="G348" i="7" s="1"/>
  <c r="F348" i="7" a="1"/>
  <c r="F348" i="7" s="1"/>
  <c r="H347" i="7" a="1"/>
  <c r="H347" i="7" s="1"/>
  <c r="G347" i="7" a="1"/>
  <c r="G347" i="7" s="1"/>
  <c r="F347" i="7" a="1"/>
  <c r="F347" i="7" s="1"/>
  <c r="H346" i="7" a="1"/>
  <c r="H346" i="7" s="1"/>
  <c r="G346" i="7" a="1"/>
  <c r="G346" i="7" s="1"/>
  <c r="F346" i="7" a="1"/>
  <c r="F346" i="7" s="1"/>
  <c r="H345" i="7" a="1"/>
  <c r="H345" i="7" s="1"/>
  <c r="G345" i="7" a="1"/>
  <c r="G345" i="7" s="1"/>
  <c r="F345" i="7" a="1"/>
  <c r="F345" i="7" s="1"/>
  <c r="H344" i="7" a="1"/>
  <c r="H344" i="7" s="1"/>
  <c r="G344" i="7" a="1"/>
  <c r="G344" i="7" s="1"/>
  <c r="F344" i="7" a="1"/>
  <c r="F344" i="7" s="1"/>
  <c r="H343" i="7" a="1"/>
  <c r="H343" i="7" s="1"/>
  <c r="G343" i="7" a="1"/>
  <c r="G343" i="7" s="1"/>
  <c r="F343" i="7" a="1"/>
  <c r="F343" i="7" s="1"/>
  <c r="H342" i="7" a="1"/>
  <c r="H342" i="7" s="1"/>
  <c r="G342" i="7" a="1"/>
  <c r="G342" i="7" s="1"/>
  <c r="F342" i="7" a="1"/>
  <c r="F342" i="7" s="1"/>
  <c r="H341" i="7" a="1"/>
  <c r="H341" i="7" s="1"/>
  <c r="G341" i="7" a="1"/>
  <c r="G341" i="7" s="1"/>
  <c r="F341" i="7" a="1"/>
  <c r="F341" i="7" s="1"/>
  <c r="H340" i="7" a="1"/>
  <c r="H340" i="7" s="1"/>
  <c r="G340" i="7" a="1"/>
  <c r="G340" i="7" s="1"/>
  <c r="F340" i="7" a="1"/>
  <c r="F340" i="7" s="1"/>
  <c r="H339" i="7" a="1"/>
  <c r="H339" i="7" s="1"/>
  <c r="G339" i="7" a="1"/>
  <c r="G339" i="7" s="1"/>
  <c r="F339" i="7" a="1"/>
  <c r="F339" i="7" s="1"/>
  <c r="H338" i="7" a="1"/>
  <c r="H338" i="7" s="1"/>
  <c r="G338" i="7" a="1"/>
  <c r="G338" i="7" s="1"/>
  <c r="F338" i="7" a="1"/>
  <c r="F338" i="7" s="1"/>
  <c r="H337" i="7" a="1"/>
  <c r="H337" i="7" s="1"/>
  <c r="G337" i="7" a="1"/>
  <c r="G337" i="7" s="1"/>
  <c r="F337" i="7" a="1"/>
  <c r="F337" i="7" s="1"/>
  <c r="H336" i="7" a="1"/>
  <c r="H336" i="7" s="1"/>
  <c r="G336" i="7" a="1"/>
  <c r="G336" i="7" s="1"/>
  <c r="F336" i="7" a="1"/>
  <c r="F336" i="7" s="1"/>
  <c r="H335" i="7" a="1"/>
  <c r="H335" i="7" s="1"/>
  <c r="G335" i="7" a="1"/>
  <c r="G335" i="7" s="1"/>
  <c r="F335" i="7" a="1"/>
  <c r="F335" i="7" s="1"/>
  <c r="H334" i="7" a="1"/>
  <c r="H334" i="7" s="1"/>
  <c r="G334" i="7" a="1"/>
  <c r="G334" i="7" s="1"/>
  <c r="F334" i="7" a="1"/>
  <c r="F334" i="7" s="1"/>
  <c r="H333" i="7" a="1"/>
  <c r="H333" i="7" s="1"/>
  <c r="G333" i="7" a="1"/>
  <c r="G333" i="7" s="1"/>
  <c r="F333" i="7" a="1"/>
  <c r="F333" i="7" s="1"/>
  <c r="H332" i="7" a="1"/>
  <c r="H332" i="7" s="1"/>
  <c r="G332" i="7" a="1"/>
  <c r="G332" i="7" s="1"/>
  <c r="F332" i="7" a="1"/>
  <c r="F332" i="7" s="1"/>
  <c r="H331" i="7" a="1"/>
  <c r="H331" i="7" s="1"/>
  <c r="G331" i="7" a="1"/>
  <c r="G331" i="7" s="1"/>
  <c r="F331" i="7" a="1"/>
  <c r="F331" i="7" s="1"/>
  <c r="H330" i="7" a="1"/>
  <c r="H330" i="7" s="1"/>
  <c r="G330" i="7" a="1"/>
  <c r="G330" i="7" s="1"/>
  <c r="F330" i="7" a="1"/>
  <c r="F330" i="7" s="1"/>
  <c r="H329" i="7" a="1"/>
  <c r="H329" i="7" s="1"/>
  <c r="G329" i="7" a="1"/>
  <c r="G329" i="7" s="1"/>
  <c r="F329" i="7" a="1"/>
  <c r="F329" i="7" s="1"/>
  <c r="H328" i="7" a="1"/>
  <c r="H328" i="7" s="1"/>
  <c r="G328" i="7" a="1"/>
  <c r="G328" i="7" s="1"/>
  <c r="F328" i="7" a="1"/>
  <c r="F328" i="7" s="1"/>
  <c r="H327" i="7" a="1"/>
  <c r="H327" i="7" s="1"/>
  <c r="G327" i="7" a="1"/>
  <c r="G327" i="7" s="1"/>
  <c r="F327" i="7" a="1"/>
  <c r="F327" i="7" s="1"/>
  <c r="H326" i="7" a="1"/>
  <c r="H326" i="7" s="1"/>
  <c r="G326" i="7" a="1"/>
  <c r="G326" i="7" s="1"/>
  <c r="F326" i="7" a="1"/>
  <c r="F326" i="7" s="1"/>
  <c r="H325" i="7" a="1"/>
  <c r="H325" i="7" s="1"/>
  <c r="G325" i="7" a="1"/>
  <c r="G325" i="7" s="1"/>
  <c r="F325" i="7" a="1"/>
  <c r="F325" i="7" s="1"/>
  <c r="H324" i="7" a="1"/>
  <c r="H324" i="7" s="1"/>
  <c r="G324" i="7" a="1"/>
  <c r="G324" i="7" s="1"/>
  <c r="F324" i="7" a="1"/>
  <c r="F324" i="7" s="1"/>
  <c r="H323" i="7" a="1"/>
  <c r="H323" i="7" s="1"/>
  <c r="G323" i="7" a="1"/>
  <c r="G323" i="7" s="1"/>
  <c r="F323" i="7" a="1"/>
  <c r="F323" i="7" s="1"/>
  <c r="H322" i="7" a="1"/>
  <c r="H322" i="7" s="1"/>
  <c r="G322" i="7" a="1"/>
  <c r="G322" i="7" s="1"/>
  <c r="F322" i="7" a="1"/>
  <c r="F322" i="7" s="1"/>
  <c r="H321" i="7" a="1"/>
  <c r="H321" i="7" s="1"/>
  <c r="G321" i="7" a="1"/>
  <c r="G321" i="7" s="1"/>
  <c r="F321" i="7" a="1"/>
  <c r="F321" i="7" s="1"/>
  <c r="H320" i="7" a="1"/>
  <c r="H320" i="7" s="1"/>
  <c r="G320" i="7" a="1"/>
  <c r="G320" i="7" s="1"/>
  <c r="F320" i="7" a="1"/>
  <c r="F320" i="7" s="1"/>
  <c r="H319" i="7" a="1"/>
  <c r="H319" i="7" s="1"/>
  <c r="G319" i="7" a="1"/>
  <c r="G319" i="7" s="1"/>
  <c r="F319" i="7" a="1"/>
  <c r="F319" i="7" s="1"/>
  <c r="H318" i="7" a="1"/>
  <c r="H318" i="7" s="1"/>
  <c r="G318" i="7" a="1"/>
  <c r="G318" i="7" s="1"/>
  <c r="F318" i="7" a="1"/>
  <c r="F318" i="7" s="1"/>
  <c r="H317" i="7" a="1"/>
  <c r="H317" i="7" s="1"/>
  <c r="G317" i="7" a="1"/>
  <c r="G317" i="7" s="1"/>
  <c r="F317" i="7" a="1"/>
  <c r="F317" i="7" s="1"/>
  <c r="H316" i="7" a="1"/>
  <c r="H316" i="7" s="1"/>
  <c r="G316" i="7" a="1"/>
  <c r="G316" i="7" s="1"/>
  <c r="F316" i="7" a="1"/>
  <c r="F316" i="7" s="1"/>
  <c r="H315" i="7" a="1"/>
  <c r="H315" i="7" s="1"/>
  <c r="G315" i="7" a="1"/>
  <c r="G315" i="7" s="1"/>
  <c r="F315" i="7" a="1"/>
  <c r="F315" i="7" s="1"/>
  <c r="H314" i="7" a="1"/>
  <c r="H314" i="7" s="1"/>
  <c r="G314" i="7" a="1"/>
  <c r="G314" i="7" s="1"/>
  <c r="F314" i="7" a="1"/>
  <c r="F314" i="7" s="1"/>
  <c r="H313" i="7" a="1"/>
  <c r="H313" i="7" s="1"/>
  <c r="G313" i="7" a="1"/>
  <c r="G313" i="7" s="1"/>
  <c r="F313" i="7" a="1"/>
  <c r="F313" i="7" s="1"/>
  <c r="H312" i="7" a="1"/>
  <c r="H312" i="7" s="1"/>
  <c r="G312" i="7" a="1"/>
  <c r="G312" i="7" s="1"/>
  <c r="F312" i="7" a="1"/>
  <c r="F312" i="7" s="1"/>
  <c r="H311" i="7" a="1"/>
  <c r="H311" i="7" s="1"/>
  <c r="G311" i="7" a="1"/>
  <c r="G311" i="7" s="1"/>
  <c r="F311" i="7" a="1"/>
  <c r="F311" i="7" s="1"/>
  <c r="H310" i="7" a="1"/>
  <c r="H310" i="7" s="1"/>
  <c r="G310" i="7" a="1"/>
  <c r="G310" i="7" s="1"/>
  <c r="F310" i="7" a="1"/>
  <c r="F310" i="7" s="1"/>
  <c r="H309" i="7" a="1"/>
  <c r="H309" i="7" s="1"/>
  <c r="G309" i="7" a="1"/>
  <c r="G309" i="7" s="1"/>
  <c r="F309" i="7" a="1"/>
  <c r="F309" i="7" s="1"/>
  <c r="H308" i="7" a="1"/>
  <c r="H308" i="7" s="1"/>
  <c r="G308" i="7" a="1"/>
  <c r="G308" i="7" s="1"/>
  <c r="F308" i="7" a="1"/>
  <c r="F308" i="7" s="1"/>
  <c r="H307" i="7" a="1"/>
  <c r="H307" i="7" s="1"/>
  <c r="G307" i="7" a="1"/>
  <c r="G307" i="7" s="1"/>
  <c r="F307" i="7" a="1"/>
  <c r="F307" i="7" s="1"/>
  <c r="H306" i="7" a="1"/>
  <c r="H306" i="7" s="1"/>
  <c r="G306" i="7" a="1"/>
  <c r="G306" i="7" s="1"/>
  <c r="F306" i="7" a="1"/>
  <c r="F306" i="7" s="1"/>
  <c r="H305" i="7" a="1"/>
  <c r="H305" i="7" s="1"/>
  <c r="G305" i="7" a="1"/>
  <c r="G305" i="7" s="1"/>
  <c r="F305" i="7" a="1"/>
  <c r="F305" i="7" s="1"/>
  <c r="H304" i="7" a="1"/>
  <c r="H304" i="7" s="1"/>
  <c r="G304" i="7" a="1"/>
  <c r="G304" i="7" s="1"/>
  <c r="F304" i="7" a="1"/>
  <c r="F304" i="7" s="1"/>
  <c r="H303" i="7" a="1"/>
  <c r="H303" i="7" s="1"/>
  <c r="G303" i="7" a="1"/>
  <c r="G303" i="7" s="1"/>
  <c r="F303" i="7" a="1"/>
  <c r="F303" i="7" s="1"/>
  <c r="H302" i="7" a="1"/>
  <c r="H302" i="7" s="1"/>
  <c r="G302" i="7" a="1"/>
  <c r="G302" i="7" s="1"/>
  <c r="F302" i="7" a="1"/>
  <c r="F302" i="7" s="1"/>
  <c r="H301" i="7" a="1"/>
  <c r="H301" i="7" s="1"/>
  <c r="G301" i="7" a="1"/>
  <c r="G301" i="7" s="1"/>
  <c r="F301" i="7" a="1"/>
  <c r="F301" i="7" s="1"/>
  <c r="H300" i="7" a="1"/>
  <c r="H300" i="7" s="1"/>
  <c r="G300" i="7" a="1"/>
  <c r="G300" i="7" s="1"/>
  <c r="F300" i="7" a="1"/>
  <c r="F300" i="7" s="1"/>
  <c r="H299" i="7" a="1"/>
  <c r="H299" i="7" s="1"/>
  <c r="G299" i="7" a="1"/>
  <c r="G299" i="7" s="1"/>
  <c r="F299" i="7" a="1"/>
  <c r="F299" i="7" s="1"/>
  <c r="H298" i="7" a="1"/>
  <c r="H298" i="7" s="1"/>
  <c r="G298" i="7" a="1"/>
  <c r="G298" i="7" s="1"/>
  <c r="F298" i="7" a="1"/>
  <c r="F298" i="7" s="1"/>
  <c r="H297" i="7" a="1"/>
  <c r="H297" i="7" s="1"/>
  <c r="G297" i="7" a="1"/>
  <c r="G297" i="7" s="1"/>
  <c r="F297" i="7" a="1"/>
  <c r="F297" i="7" s="1"/>
  <c r="H296" i="7" a="1"/>
  <c r="H296" i="7" s="1"/>
  <c r="G296" i="7" a="1"/>
  <c r="G296" i="7" s="1"/>
  <c r="F296" i="7" a="1"/>
  <c r="F296" i="7" s="1"/>
  <c r="H295" i="7" a="1"/>
  <c r="H295" i="7" s="1"/>
  <c r="G295" i="7" a="1"/>
  <c r="G295" i="7" s="1"/>
  <c r="F295" i="7" a="1"/>
  <c r="F295" i="7" s="1"/>
  <c r="H294" i="7" a="1"/>
  <c r="H294" i="7" s="1"/>
  <c r="G294" i="7" a="1"/>
  <c r="G294" i="7" s="1"/>
  <c r="F294" i="7" a="1"/>
  <c r="F294" i="7" s="1"/>
  <c r="H293" i="7" a="1"/>
  <c r="H293" i="7" s="1"/>
  <c r="G293" i="7" a="1"/>
  <c r="G293" i="7" s="1"/>
  <c r="F293" i="7" a="1"/>
  <c r="F293" i="7" s="1"/>
  <c r="H292" i="7" a="1"/>
  <c r="H292" i="7" s="1"/>
  <c r="G292" i="7" a="1"/>
  <c r="G292" i="7" s="1"/>
  <c r="F292" i="7" a="1"/>
  <c r="F292" i="7" s="1"/>
  <c r="H291" i="7" a="1"/>
  <c r="H291" i="7" s="1"/>
  <c r="G291" i="7" a="1"/>
  <c r="G291" i="7" s="1"/>
  <c r="F291" i="7" a="1"/>
  <c r="F291" i="7" s="1"/>
  <c r="H290" i="7" a="1"/>
  <c r="H290" i="7" s="1"/>
  <c r="G290" i="7" a="1"/>
  <c r="G290" i="7" s="1"/>
  <c r="F290" i="7" a="1"/>
  <c r="F290" i="7" s="1"/>
  <c r="H289" i="7" a="1"/>
  <c r="H289" i="7" s="1"/>
  <c r="G289" i="7" a="1"/>
  <c r="G289" i="7" s="1"/>
  <c r="F289" i="7" a="1"/>
  <c r="F289" i="7" s="1"/>
  <c r="H288" i="7" a="1"/>
  <c r="H288" i="7" s="1"/>
  <c r="G288" i="7" a="1"/>
  <c r="G288" i="7" s="1"/>
  <c r="F288" i="7" a="1"/>
  <c r="F288" i="7" s="1"/>
  <c r="H287" i="7" a="1"/>
  <c r="H287" i="7" s="1"/>
  <c r="G287" i="7" a="1"/>
  <c r="G287" i="7" s="1"/>
  <c r="F287" i="7" a="1"/>
  <c r="F287" i="7" s="1"/>
  <c r="H286" i="7" a="1"/>
  <c r="H286" i="7" s="1"/>
  <c r="G286" i="7" a="1"/>
  <c r="G286" i="7" s="1"/>
  <c r="F286" i="7" a="1"/>
  <c r="F286" i="7" s="1"/>
  <c r="H285" i="7" a="1"/>
  <c r="H285" i="7" s="1"/>
  <c r="G285" i="7" a="1"/>
  <c r="G285" i="7" s="1"/>
  <c r="F285" i="7" a="1"/>
  <c r="F285" i="7" s="1"/>
  <c r="H284" i="7" a="1"/>
  <c r="H284" i="7" s="1"/>
  <c r="G284" i="7" a="1"/>
  <c r="G284" i="7" s="1"/>
  <c r="F284" i="7" a="1"/>
  <c r="F284" i="7" s="1"/>
  <c r="H283" i="7" a="1"/>
  <c r="H283" i="7" s="1"/>
  <c r="G283" i="7" a="1"/>
  <c r="G283" i="7" s="1"/>
  <c r="F283" i="7" a="1"/>
  <c r="F283" i="7" s="1"/>
  <c r="H282" i="7" a="1"/>
  <c r="H282" i="7" s="1"/>
  <c r="G282" i="7" a="1"/>
  <c r="G282" i="7" s="1"/>
  <c r="F282" i="7" a="1"/>
  <c r="F282" i="7" s="1"/>
  <c r="H281" i="7" a="1"/>
  <c r="H281" i="7" s="1"/>
  <c r="G281" i="7" a="1"/>
  <c r="G281" i="7" s="1"/>
  <c r="F281" i="7" a="1"/>
  <c r="F281" i="7" s="1"/>
  <c r="H280" i="7" a="1"/>
  <c r="H280" i="7" s="1"/>
  <c r="G280" i="7" a="1"/>
  <c r="G280" i="7" s="1"/>
  <c r="F280" i="7" a="1"/>
  <c r="F280" i="7" s="1"/>
  <c r="H279" i="7" a="1"/>
  <c r="H279" i="7" s="1"/>
  <c r="G279" i="7" a="1"/>
  <c r="G279" i="7" s="1"/>
  <c r="F279" i="7" a="1"/>
  <c r="F279" i="7" s="1"/>
  <c r="H278" i="7" a="1"/>
  <c r="H278" i="7" s="1"/>
  <c r="G278" i="7" a="1"/>
  <c r="G278" i="7" s="1"/>
  <c r="F278" i="7" a="1"/>
  <c r="F278" i="7" s="1"/>
  <c r="H277" i="7" a="1"/>
  <c r="H277" i="7" s="1"/>
  <c r="G277" i="7" a="1"/>
  <c r="G277" i="7" s="1"/>
  <c r="F277" i="7" a="1"/>
  <c r="F277" i="7" s="1"/>
  <c r="H276" i="7" a="1"/>
  <c r="H276" i="7" s="1"/>
  <c r="G276" i="7" a="1"/>
  <c r="G276" i="7" s="1"/>
  <c r="F276" i="7" a="1"/>
  <c r="F276" i="7" s="1"/>
  <c r="H275" i="7" a="1"/>
  <c r="H275" i="7" s="1"/>
  <c r="G275" i="7" a="1"/>
  <c r="G275" i="7" s="1"/>
  <c r="F275" i="7" a="1"/>
  <c r="F275" i="7" s="1"/>
  <c r="H274" i="7" a="1"/>
  <c r="H274" i="7" s="1"/>
  <c r="G274" i="7" a="1"/>
  <c r="G274" i="7" s="1"/>
  <c r="F274" i="7" a="1"/>
  <c r="F274" i="7" s="1"/>
  <c r="H273" i="7" a="1"/>
  <c r="H273" i="7" s="1"/>
  <c r="G273" i="7" a="1"/>
  <c r="G273" i="7" s="1"/>
  <c r="F273" i="7" a="1"/>
  <c r="F273" i="7" s="1"/>
  <c r="H272" i="7" a="1"/>
  <c r="H272" i="7" s="1"/>
  <c r="G272" i="7" a="1"/>
  <c r="G272" i="7" s="1"/>
  <c r="F272" i="7" a="1"/>
  <c r="F272" i="7" s="1"/>
  <c r="H271" i="7" a="1"/>
  <c r="H271" i="7" s="1"/>
  <c r="G271" i="7" a="1"/>
  <c r="G271" i="7" s="1"/>
  <c r="F271" i="7" a="1"/>
  <c r="F271" i="7" s="1"/>
  <c r="H270" i="7" a="1"/>
  <c r="H270" i="7" s="1"/>
  <c r="G270" i="7" a="1"/>
  <c r="G270" i="7" s="1"/>
  <c r="F270" i="7" a="1"/>
  <c r="F270" i="7" s="1"/>
  <c r="H269" i="7" a="1"/>
  <c r="H269" i="7" s="1"/>
  <c r="G269" i="7" a="1"/>
  <c r="G269" i="7" s="1"/>
  <c r="F269" i="7" a="1"/>
  <c r="F269" i="7" s="1"/>
  <c r="H268" i="7" a="1"/>
  <c r="H268" i="7" s="1"/>
  <c r="G268" i="7" a="1"/>
  <c r="G268" i="7" s="1"/>
  <c r="F268" i="7" a="1"/>
  <c r="F268" i="7" s="1"/>
  <c r="H267" i="7" a="1"/>
  <c r="H267" i="7" s="1"/>
  <c r="G267" i="7" a="1"/>
  <c r="G267" i="7" s="1"/>
  <c r="F267" i="7" a="1"/>
  <c r="F267" i="7" s="1"/>
  <c r="H266" i="7" a="1"/>
  <c r="H266" i="7" s="1"/>
  <c r="G266" i="7" a="1"/>
  <c r="G266" i="7" s="1"/>
  <c r="F266" i="7" a="1"/>
  <c r="F266" i="7" s="1"/>
  <c r="H265" i="7" a="1"/>
  <c r="H265" i="7" s="1"/>
  <c r="G265" i="7" a="1"/>
  <c r="G265" i="7" s="1"/>
  <c r="F265" i="7" a="1"/>
  <c r="F265" i="7" s="1"/>
  <c r="H264" i="7" a="1"/>
  <c r="H264" i="7" s="1"/>
  <c r="G264" i="7" a="1"/>
  <c r="G264" i="7" s="1"/>
  <c r="F264" i="7" a="1"/>
  <c r="F264" i="7" s="1"/>
  <c r="H263" i="7" a="1"/>
  <c r="H263" i="7" s="1"/>
  <c r="G263" i="7" a="1"/>
  <c r="G263" i="7" s="1"/>
  <c r="F263" i="7" a="1"/>
  <c r="F263" i="7" s="1"/>
  <c r="H262" i="7" a="1"/>
  <c r="H262" i="7" s="1"/>
  <c r="G262" i="7" a="1"/>
  <c r="G262" i="7" s="1"/>
  <c r="F262" i="7" a="1"/>
  <c r="F262" i="7" s="1"/>
  <c r="H261" i="7" a="1"/>
  <c r="H261" i="7" s="1"/>
  <c r="G261" i="7" a="1"/>
  <c r="G261" i="7" s="1"/>
  <c r="F261" i="7" a="1"/>
  <c r="F261" i="7" s="1"/>
  <c r="H260" i="7" a="1"/>
  <c r="H260" i="7" s="1"/>
  <c r="G260" i="7" a="1"/>
  <c r="G260" i="7" s="1"/>
  <c r="F260" i="7" a="1"/>
  <c r="F260" i="7" s="1"/>
  <c r="H259" i="7" a="1"/>
  <c r="H259" i="7" s="1"/>
  <c r="G259" i="7" a="1"/>
  <c r="G259" i="7" s="1"/>
  <c r="F259" i="7" a="1"/>
  <c r="F259" i="7" s="1"/>
  <c r="H258" i="7" a="1"/>
  <c r="H258" i="7" s="1"/>
  <c r="G258" i="7" a="1"/>
  <c r="G258" i="7" s="1"/>
  <c r="F258" i="7" a="1"/>
  <c r="F258" i="7" s="1"/>
  <c r="H257" i="7" a="1"/>
  <c r="H257" i="7" s="1"/>
  <c r="G257" i="7" a="1"/>
  <c r="G257" i="7" s="1"/>
  <c r="F257" i="7" a="1"/>
  <c r="F257" i="7" s="1"/>
  <c r="H256" i="7" a="1"/>
  <c r="H256" i="7" s="1"/>
  <c r="G256" i="7" a="1"/>
  <c r="G256" i="7" s="1"/>
  <c r="F256" i="7" a="1"/>
  <c r="F256" i="7" s="1"/>
  <c r="H255" i="7" a="1"/>
  <c r="H255" i="7" s="1"/>
  <c r="G255" i="7" a="1"/>
  <c r="G255" i="7" s="1"/>
  <c r="F255" i="7" a="1"/>
  <c r="F255" i="7" s="1"/>
  <c r="H254" i="7" a="1"/>
  <c r="H254" i="7" s="1"/>
  <c r="G254" i="7" a="1"/>
  <c r="G254" i="7" s="1"/>
  <c r="F254" i="7" a="1"/>
  <c r="F254" i="7" s="1"/>
  <c r="H253" i="7" a="1"/>
  <c r="H253" i="7" s="1"/>
  <c r="G253" i="7" a="1"/>
  <c r="G253" i="7" s="1"/>
  <c r="F253" i="7" a="1"/>
  <c r="F253" i="7" s="1"/>
  <c r="H252" i="7" a="1"/>
  <c r="H252" i="7" s="1"/>
  <c r="G252" i="7" a="1"/>
  <c r="G252" i="7" s="1"/>
  <c r="F252" i="7" a="1"/>
  <c r="F252" i="7" s="1"/>
  <c r="H251" i="7" a="1"/>
  <c r="H251" i="7" s="1"/>
  <c r="G251" i="7" a="1"/>
  <c r="G251" i="7" s="1"/>
  <c r="F251" i="7" a="1"/>
  <c r="F251" i="7" s="1"/>
  <c r="H250" i="7" a="1"/>
  <c r="H250" i="7" s="1"/>
  <c r="G250" i="7" a="1"/>
  <c r="G250" i="7" s="1"/>
  <c r="F250" i="7" a="1"/>
  <c r="F250" i="7" s="1"/>
  <c r="H249" i="7" a="1"/>
  <c r="H249" i="7" s="1"/>
  <c r="G249" i="7" a="1"/>
  <c r="G249" i="7" s="1"/>
  <c r="F249" i="7" a="1"/>
  <c r="F249" i="7" s="1"/>
  <c r="H248" i="7" a="1"/>
  <c r="H248" i="7" s="1"/>
  <c r="G248" i="7" a="1"/>
  <c r="G248" i="7" s="1"/>
  <c r="F248" i="7" a="1"/>
  <c r="F248" i="7" s="1"/>
  <c r="H247" i="7" a="1"/>
  <c r="H247" i="7" s="1"/>
  <c r="G247" i="7" a="1"/>
  <c r="G247" i="7" s="1"/>
  <c r="F247" i="7" a="1"/>
  <c r="F247" i="7" s="1"/>
  <c r="H246" i="7" a="1"/>
  <c r="H246" i="7" s="1"/>
  <c r="G246" i="7" a="1"/>
  <c r="G246" i="7" s="1"/>
  <c r="F246" i="7" a="1"/>
  <c r="F246" i="7" s="1"/>
  <c r="H245" i="7" a="1"/>
  <c r="H245" i="7" s="1"/>
  <c r="G245" i="7" a="1"/>
  <c r="G245" i="7" s="1"/>
  <c r="F245" i="7" a="1"/>
  <c r="F245" i="7" s="1"/>
  <c r="H244" i="7" a="1"/>
  <c r="H244" i="7" s="1"/>
  <c r="G244" i="7" a="1"/>
  <c r="G244" i="7" s="1"/>
  <c r="F244" i="7" a="1"/>
  <c r="F244" i="7" s="1"/>
  <c r="H243" i="7" a="1"/>
  <c r="H243" i="7" s="1"/>
  <c r="G243" i="7" a="1"/>
  <c r="G243" i="7" s="1"/>
  <c r="F243" i="7" a="1"/>
  <c r="F243" i="7" s="1"/>
  <c r="H242" i="7" a="1"/>
  <c r="H242" i="7" s="1"/>
  <c r="G242" i="7" a="1"/>
  <c r="G242" i="7" s="1"/>
  <c r="F242" i="7" a="1"/>
  <c r="F242" i="7" s="1"/>
  <c r="H241" i="7" a="1"/>
  <c r="H241" i="7" s="1"/>
  <c r="G241" i="7" a="1"/>
  <c r="G241" i="7" s="1"/>
  <c r="F241" i="7" a="1"/>
  <c r="F241" i="7" s="1"/>
  <c r="H240" i="7" a="1"/>
  <c r="H240" i="7" s="1"/>
  <c r="G240" i="7" a="1"/>
  <c r="G240" i="7" s="1"/>
  <c r="F240" i="7" a="1"/>
  <c r="F240" i="7" s="1"/>
  <c r="H239" i="7" a="1"/>
  <c r="H239" i="7" s="1"/>
  <c r="G239" i="7" a="1"/>
  <c r="G239" i="7" s="1"/>
  <c r="F239" i="7" a="1"/>
  <c r="F239" i="7" s="1"/>
  <c r="H238" i="7" a="1"/>
  <c r="H238" i="7" s="1"/>
  <c r="G238" i="7" a="1"/>
  <c r="G238" i="7" s="1"/>
  <c r="F238" i="7" a="1"/>
  <c r="F238" i="7" s="1"/>
  <c r="H237" i="7" a="1"/>
  <c r="H237" i="7" s="1"/>
  <c r="G237" i="7" a="1"/>
  <c r="G237" i="7" s="1"/>
  <c r="F237" i="7" a="1"/>
  <c r="F237" i="7" s="1"/>
  <c r="H236" i="7" a="1"/>
  <c r="H236" i="7" s="1"/>
  <c r="G236" i="7" a="1"/>
  <c r="G236" i="7" s="1"/>
  <c r="F236" i="7" a="1"/>
  <c r="F236" i="7" s="1"/>
  <c r="H235" i="7" a="1"/>
  <c r="H235" i="7" s="1"/>
  <c r="G235" i="7" a="1"/>
  <c r="G235" i="7" s="1"/>
  <c r="F235" i="7" a="1"/>
  <c r="F235" i="7" s="1"/>
  <c r="H234" i="7" a="1"/>
  <c r="H234" i="7" s="1"/>
  <c r="G234" i="7" a="1"/>
  <c r="G234" i="7" s="1"/>
  <c r="F234" i="7" a="1"/>
  <c r="F234" i="7" s="1"/>
  <c r="H233" i="7" a="1"/>
  <c r="H233" i="7" s="1"/>
  <c r="G233" i="7" a="1"/>
  <c r="G233" i="7" s="1"/>
  <c r="F233" i="7" a="1"/>
  <c r="F233" i="7" s="1"/>
  <c r="H232" i="7" a="1"/>
  <c r="H232" i="7" s="1"/>
  <c r="G232" i="7" a="1"/>
  <c r="G232" i="7" s="1"/>
  <c r="F232" i="7" a="1"/>
  <c r="F232" i="7" s="1"/>
  <c r="H231" i="7" a="1"/>
  <c r="H231" i="7" s="1"/>
  <c r="G231" i="7" a="1"/>
  <c r="G231" i="7" s="1"/>
  <c r="F231" i="7" a="1"/>
  <c r="F231" i="7" s="1"/>
  <c r="H230" i="7" a="1"/>
  <c r="H230" i="7" s="1"/>
  <c r="G230" i="7" a="1"/>
  <c r="G230" i="7" s="1"/>
  <c r="F230" i="7" a="1"/>
  <c r="F230" i="7" s="1"/>
  <c r="H229" i="7" a="1"/>
  <c r="H229" i="7" s="1"/>
  <c r="G229" i="7" a="1"/>
  <c r="G229" i="7" s="1"/>
  <c r="F229" i="7" a="1"/>
  <c r="F229" i="7" s="1"/>
  <c r="H228" i="7" a="1"/>
  <c r="H228" i="7" s="1"/>
  <c r="G228" i="7" a="1"/>
  <c r="G228" i="7" s="1"/>
  <c r="F228" i="7" a="1"/>
  <c r="F228" i="7" s="1"/>
  <c r="H227" i="7" a="1"/>
  <c r="H227" i="7" s="1"/>
  <c r="G227" i="7" a="1"/>
  <c r="G227" i="7" s="1"/>
  <c r="F227" i="7" a="1"/>
  <c r="F227" i="7" s="1"/>
  <c r="H226" i="7" a="1"/>
  <c r="H226" i="7" s="1"/>
  <c r="G226" i="7" a="1"/>
  <c r="G226" i="7" s="1"/>
  <c r="F226" i="7" a="1"/>
  <c r="F226" i="7" s="1"/>
  <c r="H225" i="7" a="1"/>
  <c r="H225" i="7" s="1"/>
  <c r="G225" i="7" a="1"/>
  <c r="G225" i="7" s="1"/>
  <c r="F225" i="7" a="1"/>
  <c r="F225" i="7" s="1"/>
  <c r="H224" i="7" a="1"/>
  <c r="H224" i="7" s="1"/>
  <c r="G224" i="7" a="1"/>
  <c r="G224" i="7" s="1"/>
  <c r="F224" i="7" a="1"/>
  <c r="F224" i="7" s="1"/>
  <c r="H223" i="7" a="1"/>
  <c r="H223" i="7" s="1"/>
  <c r="G223" i="7" a="1"/>
  <c r="G223" i="7" s="1"/>
  <c r="F223" i="7" a="1"/>
  <c r="F223" i="7" s="1"/>
  <c r="H222" i="7" a="1"/>
  <c r="H222" i="7" s="1"/>
  <c r="G222" i="7" a="1"/>
  <c r="G222" i="7" s="1"/>
  <c r="F222" i="7" a="1"/>
  <c r="F222" i="7" s="1"/>
  <c r="H221" i="7" a="1"/>
  <c r="H221" i="7" s="1"/>
  <c r="G221" i="7" a="1"/>
  <c r="G221" i="7" s="1"/>
  <c r="F221" i="7" a="1"/>
  <c r="F221" i="7" s="1"/>
  <c r="H220" i="7" a="1"/>
  <c r="H220" i="7" s="1"/>
  <c r="G220" i="7" a="1"/>
  <c r="G220" i="7" s="1"/>
  <c r="F220" i="7" a="1"/>
  <c r="F220" i="7" s="1"/>
  <c r="H219" i="7" a="1"/>
  <c r="H219" i="7" s="1"/>
  <c r="G219" i="7" a="1"/>
  <c r="G219" i="7" s="1"/>
  <c r="F219" i="7" a="1"/>
  <c r="F219" i="7" s="1"/>
  <c r="H218" i="7" a="1"/>
  <c r="H218" i="7" s="1"/>
  <c r="G218" i="7" a="1"/>
  <c r="G218" i="7" s="1"/>
  <c r="F218" i="7" a="1"/>
  <c r="F218" i="7" s="1"/>
  <c r="H217" i="7" a="1"/>
  <c r="H217" i="7" s="1"/>
  <c r="G217" i="7" a="1"/>
  <c r="G217" i="7" s="1"/>
  <c r="F217" i="7" a="1"/>
  <c r="F217" i="7" s="1"/>
  <c r="H216" i="7" a="1"/>
  <c r="H216" i="7" s="1"/>
  <c r="G216" i="7" a="1"/>
  <c r="G216" i="7" s="1"/>
  <c r="F216" i="7" a="1"/>
  <c r="F216" i="7" s="1"/>
  <c r="H215" i="7" a="1"/>
  <c r="H215" i="7" s="1"/>
  <c r="G215" i="7" a="1"/>
  <c r="G215" i="7" s="1"/>
  <c r="F215" i="7" a="1"/>
  <c r="F215" i="7" s="1"/>
  <c r="H214" i="7" a="1"/>
  <c r="H214" i="7" s="1"/>
  <c r="G214" i="7" a="1"/>
  <c r="G214" i="7" s="1"/>
  <c r="F214" i="7" a="1"/>
  <c r="F214" i="7" s="1"/>
  <c r="H213" i="7" a="1"/>
  <c r="H213" i="7" s="1"/>
  <c r="G213" i="7" a="1"/>
  <c r="G213" i="7" s="1"/>
  <c r="F213" i="7" a="1"/>
  <c r="F213" i="7" s="1"/>
  <c r="H212" i="7" a="1"/>
  <c r="H212" i="7" s="1"/>
  <c r="G212" i="7" a="1"/>
  <c r="G212" i="7" s="1"/>
  <c r="F212" i="7" a="1"/>
  <c r="F212" i="7" s="1"/>
  <c r="H211" i="7" a="1"/>
  <c r="H211" i="7" s="1"/>
  <c r="G211" i="7" a="1"/>
  <c r="G211" i="7" s="1"/>
  <c r="F211" i="7" a="1"/>
  <c r="F211" i="7" s="1"/>
  <c r="H210" i="7" a="1"/>
  <c r="H210" i="7" s="1"/>
  <c r="G210" i="7" a="1"/>
  <c r="G210" i="7" s="1"/>
  <c r="F210" i="7" a="1"/>
  <c r="F210" i="7" s="1"/>
  <c r="H209" i="7" a="1"/>
  <c r="H209" i="7" s="1"/>
  <c r="G209" i="7" a="1"/>
  <c r="G209" i="7" s="1"/>
  <c r="F209" i="7" a="1"/>
  <c r="F209" i="7" s="1"/>
  <c r="H208" i="7" a="1"/>
  <c r="H208" i="7" s="1"/>
  <c r="G208" i="7" a="1"/>
  <c r="G208" i="7" s="1"/>
  <c r="F208" i="7" a="1"/>
  <c r="F208" i="7" s="1"/>
  <c r="H207" i="7" a="1"/>
  <c r="H207" i="7" s="1"/>
  <c r="G207" i="7" a="1"/>
  <c r="G207" i="7" s="1"/>
  <c r="F207" i="7" a="1"/>
  <c r="F207" i="7" s="1"/>
  <c r="H206" i="7" a="1"/>
  <c r="H206" i="7" s="1"/>
  <c r="G206" i="7" a="1"/>
  <c r="G206" i="7" s="1"/>
  <c r="F206" i="7" a="1"/>
  <c r="F206" i="7" s="1"/>
  <c r="H205" i="7" a="1"/>
  <c r="H205" i="7" s="1"/>
  <c r="G205" i="7" a="1"/>
  <c r="G205" i="7" s="1"/>
  <c r="F205" i="7" a="1"/>
  <c r="F205" i="7" s="1"/>
  <c r="H204" i="7" a="1"/>
  <c r="H204" i="7" s="1"/>
  <c r="G204" i="7" a="1"/>
  <c r="G204" i="7" s="1"/>
  <c r="F204" i="7" a="1"/>
  <c r="F204" i="7" s="1"/>
  <c r="H203" i="7" a="1"/>
  <c r="H203" i="7" s="1"/>
  <c r="G203" i="7" a="1"/>
  <c r="G203" i="7" s="1"/>
  <c r="F203" i="7" a="1"/>
  <c r="F203" i="7" s="1"/>
  <c r="H202" i="7" a="1"/>
  <c r="H202" i="7" s="1"/>
  <c r="G202" i="7" a="1"/>
  <c r="G202" i="7" s="1"/>
  <c r="F202" i="7" a="1"/>
  <c r="F202" i="7" s="1"/>
  <c r="H201" i="7" a="1"/>
  <c r="H201" i="7" s="1"/>
  <c r="G201" i="7" a="1"/>
  <c r="G201" i="7" s="1"/>
  <c r="F201" i="7" a="1"/>
  <c r="F201" i="7" s="1"/>
  <c r="H200" i="7" a="1"/>
  <c r="H200" i="7" s="1"/>
  <c r="G200" i="7" a="1"/>
  <c r="G200" i="7" s="1"/>
  <c r="F200" i="7" a="1"/>
  <c r="F200" i="7" s="1"/>
  <c r="H199" i="7" a="1"/>
  <c r="H199" i="7" s="1"/>
  <c r="G199" i="7" a="1"/>
  <c r="G199" i="7" s="1"/>
  <c r="F199" i="7" a="1"/>
  <c r="F199" i="7" s="1"/>
  <c r="H198" i="7" a="1"/>
  <c r="H198" i="7" s="1"/>
  <c r="G198" i="7" a="1"/>
  <c r="G198" i="7" s="1"/>
  <c r="F198" i="7" a="1"/>
  <c r="F198" i="7" s="1"/>
  <c r="H197" i="7" a="1"/>
  <c r="H197" i="7" s="1"/>
  <c r="G197" i="7" a="1"/>
  <c r="G197" i="7" s="1"/>
  <c r="F197" i="7" a="1"/>
  <c r="F197" i="7" s="1"/>
  <c r="H196" i="7" a="1"/>
  <c r="H196" i="7" s="1"/>
  <c r="G196" i="7" a="1"/>
  <c r="G196" i="7" s="1"/>
  <c r="F196" i="7" a="1"/>
  <c r="F196" i="7" s="1"/>
  <c r="H195" i="7" a="1"/>
  <c r="H195" i="7" s="1"/>
  <c r="G195" i="7" a="1"/>
  <c r="G195" i="7" s="1"/>
  <c r="F195" i="7" a="1"/>
  <c r="F195" i="7" s="1"/>
  <c r="H194" i="7" a="1"/>
  <c r="H194" i="7" s="1"/>
  <c r="G194" i="7" a="1"/>
  <c r="G194" i="7" s="1"/>
  <c r="F194" i="7" a="1"/>
  <c r="F194" i="7" s="1"/>
  <c r="H193" i="7" a="1"/>
  <c r="H193" i="7" s="1"/>
  <c r="G193" i="7" a="1"/>
  <c r="G193" i="7" s="1"/>
  <c r="F193" i="7" a="1"/>
  <c r="F193" i="7" s="1"/>
  <c r="H192" i="7" a="1"/>
  <c r="H192" i="7" s="1"/>
  <c r="G192" i="7" a="1"/>
  <c r="G192" i="7" s="1"/>
  <c r="F192" i="7" a="1"/>
  <c r="F192" i="7" s="1"/>
  <c r="H191" i="7" a="1"/>
  <c r="H191" i="7" s="1"/>
  <c r="G191" i="7" a="1"/>
  <c r="G191" i="7" s="1"/>
  <c r="F191" i="7" a="1"/>
  <c r="F191" i="7" s="1"/>
  <c r="H190" i="7" a="1"/>
  <c r="H190" i="7" s="1"/>
  <c r="G190" i="7" a="1"/>
  <c r="G190" i="7" s="1"/>
  <c r="F190" i="7" a="1"/>
  <c r="F190" i="7" s="1"/>
  <c r="H189" i="7" a="1"/>
  <c r="H189" i="7" s="1"/>
  <c r="G189" i="7" a="1"/>
  <c r="G189" i="7" s="1"/>
  <c r="F189" i="7" a="1"/>
  <c r="F189" i="7" s="1"/>
  <c r="H188" i="7" a="1"/>
  <c r="H188" i="7" s="1"/>
  <c r="G188" i="7" a="1"/>
  <c r="G188" i="7" s="1"/>
  <c r="F188" i="7" a="1"/>
  <c r="F188" i="7" s="1"/>
  <c r="H187" i="7" a="1"/>
  <c r="H187" i="7" s="1"/>
  <c r="G187" i="7" a="1"/>
  <c r="G187" i="7" s="1"/>
  <c r="F187" i="7" a="1"/>
  <c r="F187" i="7" s="1"/>
  <c r="H186" i="7" a="1"/>
  <c r="H186" i="7" s="1"/>
  <c r="G186" i="7" a="1"/>
  <c r="G186" i="7" s="1"/>
  <c r="F186" i="7" a="1"/>
  <c r="F186" i="7" s="1"/>
  <c r="H185" i="7" a="1"/>
  <c r="H185" i="7" s="1"/>
  <c r="G185" i="7" a="1"/>
  <c r="G185" i="7" s="1"/>
  <c r="F185" i="7" a="1"/>
  <c r="F185" i="7" s="1"/>
  <c r="H184" i="7" a="1"/>
  <c r="H184" i="7" s="1"/>
  <c r="G184" i="7" a="1"/>
  <c r="G184" i="7" s="1"/>
  <c r="F184" i="7" a="1"/>
  <c r="F184" i="7" s="1"/>
  <c r="H183" i="7" a="1"/>
  <c r="H183" i="7" s="1"/>
  <c r="G183" i="7" a="1"/>
  <c r="G183" i="7" s="1"/>
  <c r="F183" i="7" a="1"/>
  <c r="F183" i="7" s="1"/>
  <c r="H182" i="7" a="1"/>
  <c r="H182" i="7" s="1"/>
  <c r="G182" i="7" a="1"/>
  <c r="G182" i="7" s="1"/>
  <c r="F182" i="7" a="1"/>
  <c r="F182" i="7" s="1"/>
  <c r="H181" i="7" a="1"/>
  <c r="H181" i="7" s="1"/>
  <c r="G181" i="7" a="1"/>
  <c r="G181" i="7" s="1"/>
  <c r="F181" i="7" a="1"/>
  <c r="F181" i="7" s="1"/>
  <c r="H180" i="7" a="1"/>
  <c r="H180" i="7" s="1"/>
  <c r="G180" i="7" a="1"/>
  <c r="G180" i="7" s="1"/>
  <c r="F180" i="7" a="1"/>
  <c r="F180" i="7" s="1"/>
  <c r="H179" i="7" a="1"/>
  <c r="H179" i="7" s="1"/>
  <c r="G179" i="7" a="1"/>
  <c r="G179" i="7" s="1"/>
  <c r="F179" i="7" a="1"/>
  <c r="F179" i="7" s="1"/>
  <c r="H178" i="7" a="1"/>
  <c r="H178" i="7" s="1"/>
  <c r="G178" i="7" a="1"/>
  <c r="G178" i="7" s="1"/>
  <c r="F178" i="7" a="1"/>
  <c r="F178" i="7" s="1"/>
  <c r="H177" i="7" a="1"/>
  <c r="H177" i="7" s="1"/>
  <c r="G177" i="7" a="1"/>
  <c r="G177" i="7" s="1"/>
  <c r="F177" i="7" a="1"/>
  <c r="F177" i="7" s="1"/>
  <c r="H176" i="7" a="1"/>
  <c r="H176" i="7" s="1"/>
  <c r="G176" i="7" a="1"/>
  <c r="G176" i="7" s="1"/>
  <c r="F176" i="7" a="1"/>
  <c r="F176" i="7" s="1"/>
  <c r="H175" i="7" a="1"/>
  <c r="H175" i="7" s="1"/>
  <c r="G175" i="7" a="1"/>
  <c r="G175" i="7" s="1"/>
  <c r="F175" i="7" a="1"/>
  <c r="F175" i="7" s="1"/>
  <c r="H174" i="7" a="1"/>
  <c r="H174" i="7" s="1"/>
  <c r="G174" i="7" a="1"/>
  <c r="G174" i="7" s="1"/>
  <c r="F174" i="7" a="1"/>
  <c r="F174" i="7" s="1"/>
  <c r="H173" i="7" a="1"/>
  <c r="H173" i="7" s="1"/>
  <c r="G173" i="7" a="1"/>
  <c r="G173" i="7" s="1"/>
  <c r="F173" i="7" a="1"/>
  <c r="F173" i="7" s="1"/>
  <c r="H172" i="7" a="1"/>
  <c r="H172" i="7" s="1"/>
  <c r="G172" i="7" a="1"/>
  <c r="G172" i="7" s="1"/>
  <c r="F172" i="7" a="1"/>
  <c r="F172" i="7" s="1"/>
  <c r="H171" i="7" a="1"/>
  <c r="H171" i="7" s="1"/>
  <c r="G171" i="7" a="1"/>
  <c r="G171" i="7" s="1"/>
  <c r="F171" i="7" a="1"/>
  <c r="F171" i="7" s="1"/>
  <c r="H170" i="7" a="1"/>
  <c r="H170" i="7" s="1"/>
  <c r="G170" i="7" a="1"/>
  <c r="G170" i="7" s="1"/>
  <c r="F170" i="7" a="1"/>
  <c r="F170" i="7" s="1"/>
  <c r="H169" i="7" a="1"/>
  <c r="H169" i="7" s="1"/>
  <c r="G169" i="7" a="1"/>
  <c r="G169" i="7" s="1"/>
  <c r="F169" i="7" a="1"/>
  <c r="F169" i="7" s="1"/>
  <c r="H168" i="7" a="1"/>
  <c r="H168" i="7" s="1"/>
  <c r="G168" i="7" a="1"/>
  <c r="G168" i="7" s="1"/>
  <c r="F168" i="7" a="1"/>
  <c r="F168" i="7" s="1"/>
  <c r="H167" i="7" a="1"/>
  <c r="H167" i="7" s="1"/>
  <c r="G167" i="7" a="1"/>
  <c r="G167" i="7" s="1"/>
  <c r="F167" i="7" a="1"/>
  <c r="F167" i="7" s="1"/>
  <c r="H166" i="7" a="1"/>
  <c r="H166" i="7" s="1"/>
  <c r="G166" i="7" a="1"/>
  <c r="G166" i="7" s="1"/>
  <c r="F166" i="7" a="1"/>
  <c r="F166" i="7" s="1"/>
  <c r="H165" i="7" a="1"/>
  <c r="H165" i="7" s="1"/>
  <c r="G165" i="7" a="1"/>
  <c r="G165" i="7" s="1"/>
  <c r="F165" i="7" a="1"/>
  <c r="F165" i="7" s="1"/>
  <c r="H164" i="7" a="1"/>
  <c r="H164" i="7" s="1"/>
  <c r="G164" i="7" a="1"/>
  <c r="G164" i="7" s="1"/>
  <c r="F164" i="7" a="1"/>
  <c r="F164" i="7" s="1"/>
  <c r="H163" i="7" a="1"/>
  <c r="H163" i="7" s="1"/>
  <c r="G163" i="7" a="1"/>
  <c r="G163" i="7" s="1"/>
  <c r="F163" i="7" a="1"/>
  <c r="F163" i="7" s="1"/>
  <c r="H162" i="7" a="1"/>
  <c r="H162" i="7" s="1"/>
  <c r="G162" i="7" a="1"/>
  <c r="G162" i="7" s="1"/>
  <c r="F162" i="7" a="1"/>
  <c r="F162" i="7" s="1"/>
  <c r="H161" i="7" a="1"/>
  <c r="H161" i="7" s="1"/>
  <c r="G161" i="7" a="1"/>
  <c r="G161" i="7" s="1"/>
  <c r="F161" i="7" a="1"/>
  <c r="F161" i="7" s="1"/>
  <c r="H160" i="7" a="1"/>
  <c r="H160" i="7" s="1"/>
  <c r="G160" i="7" a="1"/>
  <c r="G160" i="7" s="1"/>
  <c r="F160" i="7" a="1"/>
  <c r="F160" i="7" s="1"/>
  <c r="H159" i="7" a="1"/>
  <c r="H159" i="7" s="1"/>
  <c r="G159" i="7" a="1"/>
  <c r="G159" i="7" s="1"/>
  <c r="F159" i="7" a="1"/>
  <c r="F159" i="7" s="1"/>
  <c r="H158" i="7" a="1"/>
  <c r="H158" i="7" s="1"/>
  <c r="G158" i="7" a="1"/>
  <c r="G158" i="7" s="1"/>
  <c r="F158" i="7" a="1"/>
  <c r="F158" i="7" s="1"/>
  <c r="H157" i="7" a="1"/>
  <c r="H157" i="7" s="1"/>
  <c r="G157" i="7" a="1"/>
  <c r="G157" i="7" s="1"/>
  <c r="F157" i="7" a="1"/>
  <c r="F157" i="7" s="1"/>
  <c r="H156" i="7" a="1"/>
  <c r="H156" i="7" s="1"/>
  <c r="G156" i="7" a="1"/>
  <c r="G156" i="7" s="1"/>
  <c r="F156" i="7" a="1"/>
  <c r="F156" i="7" s="1"/>
  <c r="H155" i="7" a="1"/>
  <c r="H155" i="7" s="1"/>
  <c r="G155" i="7" a="1"/>
  <c r="G155" i="7" s="1"/>
  <c r="F155" i="7" a="1"/>
  <c r="F155" i="7" s="1"/>
  <c r="H154" i="7" a="1"/>
  <c r="H154" i="7" s="1"/>
  <c r="G154" i="7" a="1"/>
  <c r="G154" i="7" s="1"/>
  <c r="F154" i="7" a="1"/>
  <c r="F154" i="7" s="1"/>
  <c r="H153" i="7" a="1"/>
  <c r="H153" i="7" s="1"/>
  <c r="G153" i="7" a="1"/>
  <c r="G153" i="7" s="1"/>
  <c r="F153" i="7" a="1"/>
  <c r="F153" i="7" s="1"/>
  <c r="H152" i="7" a="1"/>
  <c r="H152" i="7" s="1"/>
  <c r="G152" i="7" a="1"/>
  <c r="G152" i="7" s="1"/>
  <c r="F152" i="7" a="1"/>
  <c r="F152" i="7" s="1"/>
  <c r="H151" i="7" a="1"/>
  <c r="H151" i="7" s="1"/>
  <c r="G151" i="7" a="1"/>
  <c r="G151" i="7" s="1"/>
  <c r="F151" i="7" a="1"/>
  <c r="F151" i="7" s="1"/>
  <c r="H150" i="7" a="1"/>
  <c r="H150" i="7" s="1"/>
  <c r="G150" i="7" a="1"/>
  <c r="G150" i="7" s="1"/>
  <c r="F150" i="7" a="1"/>
  <c r="F150" i="7" s="1"/>
  <c r="H149" i="7" a="1"/>
  <c r="H149" i="7" s="1"/>
  <c r="G149" i="7" a="1"/>
  <c r="G149" i="7" s="1"/>
  <c r="F149" i="7" a="1"/>
  <c r="F149" i="7" s="1"/>
  <c r="H148" i="7" a="1"/>
  <c r="H148" i="7" s="1"/>
  <c r="G148" i="7" a="1"/>
  <c r="G148" i="7" s="1"/>
  <c r="F148" i="7" a="1"/>
  <c r="F148" i="7" s="1"/>
  <c r="H147" i="7" a="1"/>
  <c r="H147" i="7" s="1"/>
  <c r="G147" i="7" a="1"/>
  <c r="G147" i="7" s="1"/>
  <c r="F147" i="7" a="1"/>
  <c r="F147" i="7" s="1"/>
  <c r="H146" i="7" a="1"/>
  <c r="H146" i="7" s="1"/>
  <c r="G146" i="7" a="1"/>
  <c r="G146" i="7" s="1"/>
  <c r="F146" i="7" a="1"/>
  <c r="F146" i="7" s="1"/>
  <c r="H145" i="7" a="1"/>
  <c r="H145" i="7" s="1"/>
  <c r="G145" i="7" a="1"/>
  <c r="G145" i="7" s="1"/>
  <c r="F145" i="7" a="1"/>
  <c r="F145" i="7" s="1"/>
  <c r="H144" i="7" a="1"/>
  <c r="H144" i="7" s="1"/>
  <c r="G144" i="7" a="1"/>
  <c r="G144" i="7" s="1"/>
  <c r="F144" i="7" a="1"/>
  <c r="F144" i="7" s="1"/>
  <c r="H143" i="7" a="1"/>
  <c r="H143" i="7" s="1"/>
  <c r="G143" i="7" a="1"/>
  <c r="G143" i="7" s="1"/>
  <c r="F143" i="7" a="1"/>
  <c r="F143" i="7" s="1"/>
  <c r="H142" i="7" a="1"/>
  <c r="H142" i="7" s="1"/>
  <c r="G142" i="7" a="1"/>
  <c r="G142" i="7" s="1"/>
  <c r="F142" i="7" a="1"/>
  <c r="F142" i="7" s="1"/>
  <c r="H141" i="7" a="1"/>
  <c r="H141" i="7" s="1"/>
  <c r="G141" i="7" a="1"/>
  <c r="G141" i="7" s="1"/>
  <c r="F141" i="7" a="1"/>
  <c r="F141" i="7" s="1"/>
  <c r="H140" i="7" a="1"/>
  <c r="H140" i="7" s="1"/>
  <c r="G140" i="7" a="1"/>
  <c r="G140" i="7" s="1"/>
  <c r="F140" i="7" a="1"/>
  <c r="F140" i="7" s="1"/>
  <c r="H139" i="7" a="1"/>
  <c r="H139" i="7" s="1"/>
  <c r="G139" i="7" a="1"/>
  <c r="G139" i="7" s="1"/>
  <c r="F139" i="7" a="1"/>
  <c r="F139" i="7" s="1"/>
  <c r="H138" i="7" a="1"/>
  <c r="H138" i="7" s="1"/>
  <c r="G138" i="7" a="1"/>
  <c r="G138" i="7" s="1"/>
  <c r="F138" i="7" a="1"/>
  <c r="F138" i="7" s="1"/>
  <c r="H137" i="7" a="1"/>
  <c r="H137" i="7" s="1"/>
  <c r="G137" i="7" a="1"/>
  <c r="G137" i="7" s="1"/>
  <c r="F137" i="7" a="1"/>
  <c r="F137" i="7" s="1"/>
  <c r="H136" i="7" a="1"/>
  <c r="H136" i="7" s="1"/>
  <c r="G136" i="7" a="1"/>
  <c r="G136" i="7" s="1"/>
  <c r="F136" i="7" a="1"/>
  <c r="F136" i="7" s="1"/>
  <c r="H135" i="7" a="1"/>
  <c r="H135" i="7" s="1"/>
  <c r="G135" i="7" a="1"/>
  <c r="G135" i="7" s="1"/>
  <c r="F135" i="7" a="1"/>
  <c r="F135" i="7" s="1"/>
  <c r="H134" i="7" a="1"/>
  <c r="H134" i="7" s="1"/>
  <c r="G134" i="7" a="1"/>
  <c r="G134" i="7" s="1"/>
  <c r="F134" i="7" a="1"/>
  <c r="F134" i="7" s="1"/>
  <c r="H133" i="7" a="1"/>
  <c r="H133" i="7" s="1"/>
  <c r="G133" i="7" a="1"/>
  <c r="G133" i="7" s="1"/>
  <c r="F133" i="7" a="1"/>
  <c r="F133" i="7" s="1"/>
  <c r="H132" i="7" a="1"/>
  <c r="H132" i="7" s="1"/>
  <c r="G132" i="7" a="1"/>
  <c r="G132" i="7" s="1"/>
  <c r="F132" i="7" a="1"/>
  <c r="F132" i="7" s="1"/>
  <c r="H131" i="7" a="1"/>
  <c r="H131" i="7" s="1"/>
  <c r="G131" i="7" a="1"/>
  <c r="G131" i="7" s="1"/>
  <c r="F131" i="7" a="1"/>
  <c r="F131" i="7" s="1"/>
  <c r="H130" i="7" a="1"/>
  <c r="H130" i="7" s="1"/>
  <c r="G130" i="7" a="1"/>
  <c r="G130" i="7" s="1"/>
  <c r="F130" i="7" a="1"/>
  <c r="F130" i="7" s="1"/>
  <c r="H129" i="7" a="1"/>
  <c r="H129" i="7" s="1"/>
  <c r="G129" i="7" a="1"/>
  <c r="G129" i="7" s="1"/>
  <c r="F129" i="7" a="1"/>
  <c r="F129" i="7" s="1"/>
  <c r="H128" i="7" a="1"/>
  <c r="H128" i="7" s="1"/>
  <c r="G128" i="7" a="1"/>
  <c r="G128" i="7" s="1"/>
  <c r="F128" i="7" a="1"/>
  <c r="F128" i="7" s="1"/>
  <c r="H127" i="7" a="1"/>
  <c r="H127" i="7" s="1"/>
  <c r="G127" i="7" a="1"/>
  <c r="G127" i="7" s="1"/>
  <c r="F127" i="7" a="1"/>
  <c r="F127" i="7" s="1"/>
  <c r="H126" i="7" a="1"/>
  <c r="H126" i="7" s="1"/>
  <c r="G126" i="7" a="1"/>
  <c r="G126" i="7" s="1"/>
  <c r="F126" i="7" a="1"/>
  <c r="F126" i="7" s="1"/>
  <c r="H125" i="7" a="1"/>
  <c r="H125" i="7" s="1"/>
  <c r="G125" i="7" a="1"/>
  <c r="G125" i="7" s="1"/>
  <c r="F125" i="7" a="1"/>
  <c r="F125" i="7" s="1"/>
  <c r="H124" i="7" a="1"/>
  <c r="H124" i="7" s="1"/>
  <c r="G124" i="7" a="1"/>
  <c r="G124" i="7" s="1"/>
  <c r="F124" i="7" a="1"/>
  <c r="F124" i="7" s="1"/>
  <c r="H123" i="7" a="1"/>
  <c r="H123" i="7" s="1"/>
  <c r="G123" i="7" a="1"/>
  <c r="G123" i="7" s="1"/>
  <c r="F123" i="7" a="1"/>
  <c r="F123" i="7" s="1"/>
  <c r="H122" i="7" a="1"/>
  <c r="H122" i="7" s="1"/>
  <c r="G122" i="7" a="1"/>
  <c r="G122" i="7" s="1"/>
  <c r="F122" i="7" a="1"/>
  <c r="F122" i="7" s="1"/>
  <c r="H121" i="7" a="1"/>
  <c r="H121" i="7" s="1"/>
  <c r="G121" i="7" a="1"/>
  <c r="G121" i="7" s="1"/>
  <c r="F121" i="7" a="1"/>
  <c r="F121" i="7" s="1"/>
  <c r="H120" i="7" a="1"/>
  <c r="H120" i="7" s="1"/>
  <c r="G120" i="7" a="1"/>
  <c r="G120" i="7" s="1"/>
  <c r="F120" i="7" a="1"/>
  <c r="F120" i="7" s="1"/>
  <c r="H119" i="7" a="1"/>
  <c r="H119" i="7" s="1"/>
  <c r="G119" i="7" a="1"/>
  <c r="G119" i="7" s="1"/>
  <c r="F119" i="7" a="1"/>
  <c r="F119" i="7" s="1"/>
  <c r="H118" i="7" a="1"/>
  <c r="H118" i="7" s="1"/>
  <c r="G118" i="7" a="1"/>
  <c r="G118" i="7" s="1"/>
  <c r="F118" i="7" a="1"/>
  <c r="F118" i="7" s="1"/>
  <c r="H117" i="7" a="1"/>
  <c r="H117" i="7" s="1"/>
  <c r="G117" i="7" a="1"/>
  <c r="G117" i="7" s="1"/>
  <c r="F117" i="7" a="1"/>
  <c r="F117" i="7" s="1"/>
  <c r="H116" i="7" a="1"/>
  <c r="H116" i="7" s="1"/>
  <c r="G116" i="7" a="1"/>
  <c r="G116" i="7" s="1"/>
  <c r="F116" i="7" a="1"/>
  <c r="F116" i="7" s="1"/>
  <c r="H115" i="7" a="1"/>
  <c r="H115" i="7" s="1"/>
  <c r="G115" i="7" a="1"/>
  <c r="G115" i="7" s="1"/>
  <c r="F115" i="7" a="1"/>
  <c r="F115" i="7" s="1"/>
  <c r="H114" i="7" a="1"/>
  <c r="H114" i="7" s="1"/>
  <c r="G114" i="7" a="1"/>
  <c r="G114" i="7" s="1"/>
  <c r="F114" i="7" a="1"/>
  <c r="F114" i="7" s="1"/>
  <c r="H113" i="7" a="1"/>
  <c r="H113" i="7" s="1"/>
  <c r="G113" i="7" a="1"/>
  <c r="G113" i="7" s="1"/>
  <c r="F113" i="7" a="1"/>
  <c r="F113" i="7" s="1"/>
  <c r="H112" i="7" a="1"/>
  <c r="H112" i="7" s="1"/>
  <c r="G112" i="7" a="1"/>
  <c r="G112" i="7" s="1"/>
  <c r="F112" i="7" a="1"/>
  <c r="F112" i="7" s="1"/>
  <c r="H111" i="7" a="1"/>
  <c r="H111" i="7" s="1"/>
  <c r="G111" i="7" a="1"/>
  <c r="G111" i="7" s="1"/>
  <c r="F111" i="7" a="1"/>
  <c r="F111" i="7" s="1"/>
  <c r="H110" i="7" a="1"/>
  <c r="H110" i="7" s="1"/>
  <c r="G110" i="7" a="1"/>
  <c r="G110" i="7" s="1"/>
  <c r="F110" i="7" a="1"/>
  <c r="F110" i="7" s="1"/>
  <c r="H109" i="7" a="1"/>
  <c r="H109" i="7" s="1"/>
  <c r="G109" i="7" a="1"/>
  <c r="G109" i="7" s="1"/>
  <c r="F109" i="7" a="1"/>
  <c r="F109" i="7" s="1"/>
  <c r="H108" i="7" a="1"/>
  <c r="H108" i="7" s="1"/>
  <c r="G108" i="7" a="1"/>
  <c r="G108" i="7" s="1"/>
  <c r="F108" i="7" a="1"/>
  <c r="F108" i="7" s="1"/>
  <c r="H107" i="7" a="1"/>
  <c r="H107" i="7" s="1"/>
  <c r="G107" i="7" a="1"/>
  <c r="G107" i="7" s="1"/>
  <c r="F107" i="7" a="1"/>
  <c r="F107" i="7" s="1"/>
  <c r="H106" i="7" a="1"/>
  <c r="H106" i="7" s="1"/>
  <c r="G106" i="7" a="1"/>
  <c r="G106" i="7" s="1"/>
  <c r="F106" i="7" a="1"/>
  <c r="F106" i="7" s="1"/>
  <c r="H105" i="7" a="1"/>
  <c r="H105" i="7" s="1"/>
  <c r="G105" i="7" a="1"/>
  <c r="G105" i="7" s="1"/>
  <c r="F105" i="7" a="1"/>
  <c r="F105" i="7" s="1"/>
  <c r="H104" i="7" a="1"/>
  <c r="H104" i="7" s="1"/>
  <c r="G104" i="7" a="1"/>
  <c r="G104" i="7" s="1"/>
  <c r="F104" i="7" a="1"/>
  <c r="F104" i="7" s="1"/>
  <c r="H103" i="7" a="1"/>
  <c r="H103" i="7" s="1"/>
  <c r="G103" i="7" a="1"/>
  <c r="G103" i="7" s="1"/>
  <c r="F103" i="7" a="1"/>
  <c r="F103" i="7" s="1"/>
  <c r="H102" i="7" a="1"/>
  <c r="H102" i="7" s="1"/>
  <c r="G102" i="7" a="1"/>
  <c r="G102" i="7" s="1"/>
  <c r="F102" i="7" a="1"/>
  <c r="F102" i="7" s="1"/>
  <c r="H101" i="7" a="1"/>
  <c r="H101" i="7" s="1"/>
  <c r="G101" i="7" a="1"/>
  <c r="G101" i="7" s="1"/>
  <c r="F101" i="7" a="1"/>
  <c r="F101" i="7" s="1"/>
  <c r="H100" i="7" a="1"/>
  <c r="H100" i="7" s="1"/>
  <c r="G100" i="7" a="1"/>
  <c r="G100" i="7" s="1"/>
  <c r="F100" i="7" a="1"/>
  <c r="F100" i="7" s="1"/>
  <c r="H99" i="7" a="1"/>
  <c r="H99" i="7" s="1"/>
  <c r="G99" i="7" a="1"/>
  <c r="G99" i="7" s="1"/>
  <c r="F99" i="7" a="1"/>
  <c r="F99" i="7" s="1"/>
  <c r="H98" i="7" a="1"/>
  <c r="H98" i="7" s="1"/>
  <c r="G98" i="7" a="1"/>
  <c r="G98" i="7" s="1"/>
  <c r="F98" i="7" a="1"/>
  <c r="F98" i="7" s="1"/>
  <c r="H97" i="7" a="1"/>
  <c r="H97" i="7" s="1"/>
  <c r="G97" i="7" a="1"/>
  <c r="G97" i="7" s="1"/>
  <c r="F97" i="7" a="1"/>
  <c r="F97" i="7" s="1"/>
  <c r="H96" i="7" a="1"/>
  <c r="H96" i="7" s="1"/>
  <c r="G96" i="7" a="1"/>
  <c r="G96" i="7" s="1"/>
  <c r="F96" i="7" a="1"/>
  <c r="F96" i="7" s="1"/>
  <c r="H95" i="7" a="1"/>
  <c r="H95" i="7" s="1"/>
  <c r="G95" i="7" a="1"/>
  <c r="G95" i="7" s="1"/>
  <c r="F95" i="7" a="1"/>
  <c r="F95" i="7" s="1"/>
  <c r="H94" i="7" a="1"/>
  <c r="H94" i="7" s="1"/>
  <c r="G94" i="7" a="1"/>
  <c r="G94" i="7" s="1"/>
  <c r="F94" i="7" a="1"/>
  <c r="F94" i="7" s="1"/>
  <c r="H93" i="7" a="1"/>
  <c r="H93" i="7" s="1"/>
  <c r="G93" i="7" a="1"/>
  <c r="G93" i="7" s="1"/>
  <c r="F93" i="7" a="1"/>
  <c r="F93" i="7" s="1"/>
  <c r="H92" i="7" a="1"/>
  <c r="H92" i="7" s="1"/>
  <c r="G92" i="7" a="1"/>
  <c r="G92" i="7" s="1"/>
  <c r="F92" i="7" a="1"/>
  <c r="F92" i="7" s="1"/>
  <c r="H91" i="7" a="1"/>
  <c r="H91" i="7" s="1"/>
  <c r="G91" i="7" a="1"/>
  <c r="G91" i="7" s="1"/>
  <c r="F91" i="7" a="1"/>
  <c r="F91" i="7" s="1"/>
  <c r="H90" i="7" a="1"/>
  <c r="H90" i="7" s="1"/>
  <c r="G90" i="7" a="1"/>
  <c r="G90" i="7" s="1"/>
  <c r="F90" i="7" a="1"/>
  <c r="F90" i="7" s="1"/>
  <c r="H89" i="7" a="1"/>
  <c r="H89" i="7" s="1"/>
  <c r="G89" i="7" a="1"/>
  <c r="G89" i="7" s="1"/>
  <c r="F89" i="7" a="1"/>
  <c r="F89" i="7" s="1"/>
  <c r="H88" i="7" a="1"/>
  <c r="H88" i="7" s="1"/>
  <c r="G88" i="7" a="1"/>
  <c r="G88" i="7" s="1"/>
  <c r="F88" i="7" a="1"/>
  <c r="F88" i="7" s="1"/>
  <c r="H87" i="7" a="1"/>
  <c r="H87" i="7" s="1"/>
  <c r="G87" i="7" a="1"/>
  <c r="G87" i="7" s="1"/>
  <c r="F87" i="7" a="1"/>
  <c r="F87" i="7" s="1"/>
  <c r="H86" i="7" a="1"/>
  <c r="H86" i="7" s="1"/>
  <c r="G86" i="7" a="1"/>
  <c r="G86" i="7" s="1"/>
  <c r="F86" i="7" a="1"/>
  <c r="F86" i="7" s="1"/>
  <c r="H85" i="7" a="1"/>
  <c r="H85" i="7" s="1"/>
  <c r="G85" i="7" a="1"/>
  <c r="G85" i="7" s="1"/>
  <c r="F85" i="7" a="1"/>
  <c r="F85" i="7" s="1"/>
  <c r="H84" i="7" a="1"/>
  <c r="H84" i="7" s="1"/>
  <c r="G84" i="7" a="1"/>
  <c r="G84" i="7" s="1"/>
  <c r="F84" i="7" a="1"/>
  <c r="F84" i="7" s="1"/>
  <c r="H83" i="7" a="1"/>
  <c r="H83" i="7" s="1"/>
  <c r="G83" i="7" a="1"/>
  <c r="G83" i="7" s="1"/>
  <c r="F83" i="7" a="1"/>
  <c r="F83" i="7" s="1"/>
  <c r="H82" i="7" a="1"/>
  <c r="H82" i="7" s="1"/>
  <c r="G82" i="7" a="1"/>
  <c r="G82" i="7" s="1"/>
  <c r="F82" i="7" a="1"/>
  <c r="F82" i="7" s="1"/>
  <c r="H81" i="7" a="1"/>
  <c r="H81" i="7" s="1"/>
  <c r="G81" i="7" a="1"/>
  <c r="G81" i="7" s="1"/>
  <c r="F81" i="7" a="1"/>
  <c r="F81" i="7" s="1"/>
  <c r="H80" i="7" a="1"/>
  <c r="H80" i="7" s="1"/>
  <c r="G80" i="7" a="1"/>
  <c r="G80" i="7" s="1"/>
  <c r="F80" i="7" a="1"/>
  <c r="F80" i="7" s="1"/>
  <c r="H79" i="7" a="1"/>
  <c r="H79" i="7" s="1"/>
  <c r="G79" i="7" a="1"/>
  <c r="G79" i="7" s="1"/>
  <c r="F79" i="7" a="1"/>
  <c r="F79" i="7" s="1"/>
  <c r="H78" i="7" a="1"/>
  <c r="H78" i="7" s="1"/>
  <c r="G78" i="7" a="1"/>
  <c r="G78" i="7" s="1"/>
  <c r="F78" i="7" a="1"/>
  <c r="F78" i="7" s="1"/>
  <c r="H77" i="7" a="1"/>
  <c r="H77" i="7" s="1"/>
  <c r="G77" i="7" a="1"/>
  <c r="G77" i="7" s="1"/>
  <c r="F77" i="7" a="1"/>
  <c r="F77" i="7" s="1"/>
  <c r="H76" i="7" a="1"/>
  <c r="H76" i="7" s="1"/>
  <c r="G76" i="7" a="1"/>
  <c r="G76" i="7" s="1"/>
  <c r="F76" i="7" a="1"/>
  <c r="F76" i="7" s="1"/>
  <c r="H75" i="7" a="1"/>
  <c r="H75" i="7" s="1"/>
  <c r="G75" i="7" a="1"/>
  <c r="G75" i="7" s="1"/>
  <c r="F75" i="7" a="1"/>
  <c r="F75" i="7" s="1"/>
  <c r="H74" i="7" a="1"/>
  <c r="H74" i="7" s="1"/>
  <c r="G74" i="7" a="1"/>
  <c r="G74" i="7" s="1"/>
  <c r="F74" i="7" a="1"/>
  <c r="F74" i="7" s="1"/>
  <c r="H73" i="7" a="1"/>
  <c r="H73" i="7" s="1"/>
  <c r="G73" i="7" a="1"/>
  <c r="G73" i="7" s="1"/>
  <c r="F73" i="7" a="1"/>
  <c r="F73" i="7" s="1"/>
  <c r="H72" i="7" a="1"/>
  <c r="H72" i="7" s="1"/>
  <c r="G72" i="7" a="1"/>
  <c r="G72" i="7" s="1"/>
  <c r="F72" i="7" a="1"/>
  <c r="F72" i="7" s="1"/>
  <c r="H71" i="7" a="1"/>
  <c r="H71" i="7" s="1"/>
  <c r="G71" i="7" a="1"/>
  <c r="G71" i="7" s="1"/>
  <c r="F71" i="7" a="1"/>
  <c r="F71" i="7" s="1"/>
  <c r="H70" i="7" a="1"/>
  <c r="H70" i="7" s="1"/>
  <c r="G70" i="7" a="1"/>
  <c r="G70" i="7" s="1"/>
  <c r="F70" i="7" a="1"/>
  <c r="F70" i="7" s="1"/>
  <c r="H69" i="7" a="1"/>
  <c r="H69" i="7" s="1"/>
  <c r="G69" i="7" a="1"/>
  <c r="G69" i="7" s="1"/>
  <c r="F69" i="7" a="1"/>
  <c r="F69" i="7" s="1"/>
  <c r="H68" i="7" a="1"/>
  <c r="H68" i="7" s="1"/>
  <c r="G68" i="7" a="1"/>
  <c r="G68" i="7" s="1"/>
  <c r="F68" i="7" a="1"/>
  <c r="F68" i="7" s="1"/>
  <c r="H67" i="7" a="1"/>
  <c r="H67" i="7" s="1"/>
  <c r="G67" i="7" a="1"/>
  <c r="G67" i="7" s="1"/>
  <c r="F67" i="7" a="1"/>
  <c r="F67" i="7" s="1"/>
  <c r="H66" i="7" a="1"/>
  <c r="H66" i="7" s="1"/>
  <c r="G66" i="7" a="1"/>
  <c r="G66" i="7" s="1"/>
  <c r="F66" i="7" a="1"/>
  <c r="F66" i="7" s="1"/>
  <c r="H65" i="7" a="1"/>
  <c r="H65" i="7" s="1"/>
  <c r="G65" i="7" a="1"/>
  <c r="G65" i="7" s="1"/>
  <c r="F65" i="7" a="1"/>
  <c r="F65" i="7" s="1"/>
  <c r="H64" i="7" a="1"/>
  <c r="H64" i="7" s="1"/>
  <c r="G64" i="7" a="1"/>
  <c r="G64" i="7" s="1"/>
  <c r="F64" i="7" a="1"/>
  <c r="F64" i="7" s="1"/>
  <c r="H63" i="7" a="1"/>
  <c r="H63" i="7" s="1"/>
  <c r="G63" i="7" a="1"/>
  <c r="G63" i="7" s="1"/>
  <c r="F63" i="7" a="1"/>
  <c r="F63" i="7" s="1"/>
  <c r="H62" i="7" a="1"/>
  <c r="H62" i="7" s="1"/>
  <c r="G62" i="7" a="1"/>
  <c r="G62" i="7" s="1"/>
  <c r="F62" i="7" a="1"/>
  <c r="F62" i="7" s="1"/>
  <c r="H61" i="7" a="1"/>
  <c r="H61" i="7" s="1"/>
  <c r="G61" i="7" a="1"/>
  <c r="G61" i="7" s="1"/>
  <c r="F61" i="7" a="1"/>
  <c r="F61" i="7" s="1"/>
  <c r="H60" i="7" a="1"/>
  <c r="H60" i="7" s="1"/>
  <c r="G60" i="7" a="1"/>
  <c r="G60" i="7" s="1"/>
  <c r="F60" i="7" a="1"/>
  <c r="F60" i="7" s="1"/>
  <c r="H59" i="7" a="1"/>
  <c r="H59" i="7" s="1"/>
  <c r="G59" i="7" a="1"/>
  <c r="G59" i="7" s="1"/>
  <c r="F59" i="7" a="1"/>
  <c r="F59" i="7" s="1"/>
  <c r="H58" i="7" a="1"/>
  <c r="H58" i="7" s="1"/>
  <c r="G58" i="7" a="1"/>
  <c r="G58" i="7" s="1"/>
  <c r="F58" i="7" a="1"/>
  <c r="F58" i="7" s="1"/>
  <c r="H57" i="7" a="1"/>
  <c r="H57" i="7" s="1"/>
  <c r="G57" i="7" a="1"/>
  <c r="G57" i="7" s="1"/>
  <c r="F57" i="7" a="1"/>
  <c r="F57" i="7" s="1"/>
  <c r="H56" i="7" a="1"/>
  <c r="H56" i="7" s="1"/>
  <c r="G56" i="7" a="1"/>
  <c r="G56" i="7" s="1"/>
  <c r="F56" i="7" a="1"/>
  <c r="F56" i="7" s="1"/>
  <c r="H55" i="7" a="1"/>
  <c r="H55" i="7" s="1"/>
  <c r="G55" i="7" a="1"/>
  <c r="G55" i="7" s="1"/>
  <c r="F55" i="7" a="1"/>
  <c r="F55" i="7" s="1"/>
  <c r="H54" i="7" a="1"/>
  <c r="H54" i="7" s="1"/>
  <c r="G54" i="7" a="1"/>
  <c r="G54" i="7" s="1"/>
  <c r="F54" i="7" a="1"/>
  <c r="F54" i="7" s="1"/>
  <c r="H53" i="7" a="1"/>
  <c r="H53" i="7" s="1"/>
  <c r="G53" i="7" a="1"/>
  <c r="G53" i="7" s="1"/>
  <c r="F53" i="7" a="1"/>
  <c r="F53" i="7" s="1"/>
  <c r="H52" i="7" a="1"/>
  <c r="H52" i="7" s="1"/>
  <c r="G52" i="7" a="1"/>
  <c r="G52" i="7" s="1"/>
  <c r="F52" i="7" a="1"/>
  <c r="F52" i="7" s="1"/>
  <c r="H51" i="7" a="1"/>
  <c r="H51" i="7" s="1"/>
  <c r="G51" i="7" a="1"/>
  <c r="G51" i="7" s="1"/>
  <c r="F51" i="7" a="1"/>
  <c r="F51" i="7" s="1"/>
  <c r="H50" i="7" a="1"/>
  <c r="H50" i="7" s="1"/>
  <c r="G50" i="7" a="1"/>
  <c r="G50" i="7" s="1"/>
  <c r="F50" i="7" a="1"/>
  <c r="F50" i="7" s="1"/>
  <c r="H49" i="7" a="1"/>
  <c r="H49" i="7" s="1"/>
  <c r="G49" i="7" a="1"/>
  <c r="G49" i="7" s="1"/>
  <c r="F49" i="7" a="1"/>
  <c r="F49" i="7" s="1"/>
  <c r="H48" i="7" a="1"/>
  <c r="H48" i="7" s="1"/>
  <c r="G48" i="7" a="1"/>
  <c r="G48" i="7" s="1"/>
  <c r="F48" i="7" a="1"/>
  <c r="F48" i="7" s="1"/>
  <c r="H47" i="7" a="1"/>
  <c r="H47" i="7" s="1"/>
  <c r="G47" i="7" a="1"/>
  <c r="G47" i="7" s="1"/>
  <c r="F47" i="7" a="1"/>
  <c r="F47" i="7" s="1"/>
  <c r="H46" i="7" a="1"/>
  <c r="H46" i="7" s="1"/>
  <c r="G46" i="7" a="1"/>
  <c r="G46" i="7" s="1"/>
  <c r="F46" i="7" a="1"/>
  <c r="F46" i="7" s="1"/>
  <c r="H45" i="7" a="1"/>
  <c r="H45" i="7" s="1"/>
  <c r="G45" i="7" a="1"/>
  <c r="G45" i="7" s="1"/>
  <c r="F45" i="7" a="1"/>
  <c r="F45" i="7" s="1"/>
  <c r="H44" i="7" a="1"/>
  <c r="H44" i="7" s="1"/>
  <c r="G44" i="7" a="1"/>
  <c r="G44" i="7" s="1"/>
  <c r="F44" i="7" a="1"/>
  <c r="F44" i="7" s="1"/>
  <c r="H43" i="7" a="1"/>
  <c r="H43" i="7" s="1"/>
  <c r="G43" i="7" a="1"/>
  <c r="G43" i="7" s="1"/>
  <c r="F43" i="7" a="1"/>
  <c r="F43" i="7" s="1"/>
  <c r="H42" i="7" a="1"/>
  <c r="H42" i="7" s="1"/>
  <c r="G42" i="7" a="1"/>
  <c r="G42" i="7" s="1"/>
  <c r="F42" i="7" a="1"/>
  <c r="F42" i="7" s="1"/>
  <c r="H41" i="7" a="1"/>
  <c r="H41" i="7" s="1"/>
  <c r="G41" i="7" a="1"/>
  <c r="G41" i="7" s="1"/>
  <c r="F41" i="7" a="1"/>
  <c r="F41" i="7" s="1"/>
  <c r="H40" i="7" a="1"/>
  <c r="H40" i="7" s="1"/>
  <c r="G40" i="7" a="1"/>
  <c r="G40" i="7" s="1"/>
  <c r="F40" i="7" a="1"/>
  <c r="F40" i="7" s="1"/>
  <c r="H39" i="7" a="1"/>
  <c r="H39" i="7" s="1"/>
  <c r="G39" i="7" a="1"/>
  <c r="G39" i="7" s="1"/>
  <c r="F39" i="7" a="1"/>
  <c r="F39" i="7" s="1"/>
  <c r="H38" i="7" a="1"/>
  <c r="H38" i="7" s="1"/>
  <c r="G38" i="7" a="1"/>
  <c r="G38" i="7" s="1"/>
  <c r="F38" i="7" a="1"/>
  <c r="F38" i="7" s="1"/>
  <c r="H37" i="7" a="1"/>
  <c r="H37" i="7" s="1"/>
  <c r="G37" i="7" a="1"/>
  <c r="G37" i="7" s="1"/>
  <c r="F37" i="7" a="1"/>
  <c r="F37" i="7" s="1"/>
  <c r="H36" i="7" a="1"/>
  <c r="H36" i="7" s="1"/>
  <c r="G36" i="7" a="1"/>
  <c r="G36" i="7" s="1"/>
  <c r="F36" i="7" a="1"/>
  <c r="F36" i="7" s="1"/>
  <c r="H35" i="7" a="1"/>
  <c r="H35" i="7" s="1"/>
  <c r="G35" i="7" a="1"/>
  <c r="G35" i="7" s="1"/>
  <c r="F35" i="7" a="1"/>
  <c r="F35" i="7" s="1"/>
  <c r="H34" i="7" a="1"/>
  <c r="H34" i="7" s="1"/>
  <c r="G34" i="7" a="1"/>
  <c r="G34" i="7" s="1"/>
  <c r="F34" i="7" a="1"/>
  <c r="F34" i="7" s="1"/>
  <c r="H33" i="7" a="1"/>
  <c r="H33" i="7" s="1"/>
  <c r="G33" i="7" a="1"/>
  <c r="G33" i="7" s="1"/>
  <c r="F33" i="7" a="1"/>
  <c r="F33" i="7" s="1"/>
  <c r="H32" i="7" a="1"/>
  <c r="H32" i="7" s="1"/>
  <c r="G32" i="7" a="1"/>
  <c r="G32" i="7" s="1"/>
  <c r="F32" i="7" a="1"/>
  <c r="F32" i="7" s="1"/>
  <c r="H31" i="7" a="1"/>
  <c r="H31" i="7" s="1"/>
  <c r="G31" i="7" a="1"/>
  <c r="G31" i="7" s="1"/>
  <c r="F31" i="7" a="1"/>
  <c r="F31" i="7" s="1"/>
  <c r="H30" i="7" a="1"/>
  <c r="H30" i="7" s="1"/>
  <c r="G30" i="7" a="1"/>
  <c r="G30" i="7" s="1"/>
  <c r="F30" i="7" a="1"/>
  <c r="F30" i="7" s="1"/>
  <c r="H29" i="7" a="1"/>
  <c r="H29" i="7" s="1"/>
  <c r="G29" i="7" a="1"/>
  <c r="G29" i="7" s="1"/>
  <c r="F29" i="7" a="1"/>
  <c r="F29" i="7" s="1"/>
  <c r="H28" i="7" a="1"/>
  <c r="H28" i="7" s="1"/>
  <c r="G28" i="7" a="1"/>
  <c r="G28" i="7" s="1"/>
  <c r="F28" i="7" a="1"/>
  <c r="F28" i="7" s="1"/>
  <c r="H27" i="7" a="1"/>
  <c r="H27" i="7" s="1"/>
  <c r="G27" i="7" a="1"/>
  <c r="G27" i="7" s="1"/>
  <c r="F27" i="7" a="1"/>
  <c r="F27" i="7" s="1"/>
  <c r="H26" i="7" a="1"/>
  <c r="H26" i="7" s="1"/>
  <c r="G26" i="7" a="1"/>
  <c r="G26" i="7" s="1"/>
  <c r="F26" i="7" a="1"/>
  <c r="F26" i="7" s="1"/>
  <c r="H25" i="7" a="1"/>
  <c r="H25" i="7" s="1"/>
  <c r="G25" i="7" a="1"/>
  <c r="G25" i="7" s="1"/>
  <c r="F25" i="7" a="1"/>
  <c r="F25" i="7" s="1"/>
  <c r="H24" i="7" a="1"/>
  <c r="H24" i="7" s="1"/>
  <c r="G24" i="7" a="1"/>
  <c r="G24" i="7" s="1"/>
  <c r="F24" i="7" a="1"/>
  <c r="F24" i="7" s="1"/>
  <c r="H23" i="7" a="1"/>
  <c r="H23" i="7" s="1"/>
  <c r="G23" i="7" a="1"/>
  <c r="G23" i="7" s="1"/>
  <c r="F23" i="7" a="1"/>
  <c r="F23" i="7" s="1"/>
  <c r="H22" i="7" a="1"/>
  <c r="H22" i="7" s="1"/>
  <c r="G22" i="7" a="1"/>
  <c r="G22" i="7" s="1"/>
  <c r="F22" i="7" a="1"/>
  <c r="F22" i="7" s="1"/>
  <c r="H21" i="7" a="1"/>
  <c r="H21" i="7" s="1"/>
  <c r="G21" i="7" a="1"/>
  <c r="G21" i="7" s="1"/>
  <c r="F21" i="7" a="1"/>
  <c r="F21" i="7" s="1"/>
  <c r="H20" i="7" a="1"/>
  <c r="H20" i="7" s="1"/>
  <c r="G20" i="7" a="1"/>
  <c r="G20" i="7" s="1"/>
  <c r="F20" i="7" a="1"/>
  <c r="F20" i="7" s="1"/>
  <c r="H19" i="7" a="1"/>
  <c r="H19" i="7" s="1"/>
  <c r="G19" i="7" a="1"/>
  <c r="G19" i="7" s="1"/>
  <c r="F19" i="7" a="1"/>
  <c r="F19" i="7" s="1"/>
  <c r="H18" i="7" a="1"/>
  <c r="H18" i="7" s="1"/>
  <c r="G18" i="7" a="1"/>
  <c r="G18" i="7" s="1"/>
  <c r="F18" i="7" a="1"/>
  <c r="F18" i="7" s="1"/>
  <c r="H17" i="7" a="1"/>
  <c r="H17" i="7" s="1"/>
  <c r="G17" i="7" a="1"/>
  <c r="G17" i="7" s="1"/>
  <c r="F17" i="7" a="1"/>
  <c r="F17" i="7" s="1"/>
  <c r="B2" i="1"/>
  <c r="C2" i="1"/>
  <c r="D2" i="1"/>
  <c r="B3" i="1"/>
  <c r="E210" i="3" s="1"/>
  <c r="C3" i="1"/>
  <c r="D210" i="3" s="1"/>
  <c r="D3" i="1"/>
  <c r="B4" i="1"/>
  <c r="C4" i="1"/>
  <c r="D4" i="1"/>
  <c r="B5" i="1"/>
  <c r="C5" i="1"/>
  <c r="D5" i="1"/>
  <c r="B6" i="1"/>
  <c r="C6" i="1"/>
  <c r="D6" i="1"/>
  <c r="B7" i="1"/>
  <c r="C7" i="1"/>
  <c r="B8" i="1"/>
  <c r="C8" i="1"/>
  <c r="D8" i="1"/>
  <c r="B9" i="1"/>
  <c r="E221" i="3" s="1"/>
  <c r="C9" i="1"/>
  <c r="D221" i="3" s="1"/>
  <c r="B10" i="1"/>
  <c r="C10" i="1"/>
  <c r="D10" i="1"/>
  <c r="B11" i="1"/>
  <c r="C11" i="1"/>
  <c r="D11" i="1"/>
  <c r="B12" i="1"/>
  <c r="E164" i="3" s="1"/>
  <c r="C12" i="1"/>
  <c r="D164" i="3" s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2" i="1"/>
  <c r="E166" i="3" s="1"/>
  <c r="C22" i="1"/>
  <c r="D166" i="3" s="1"/>
  <c r="B23" i="1"/>
  <c r="C23" i="1"/>
  <c r="B21" i="1"/>
  <c r="C21" i="1"/>
  <c r="B24" i="1"/>
  <c r="E167" i="3" s="1"/>
  <c r="C24" i="1"/>
  <c r="D167" i="3" s="1"/>
  <c r="D24" i="1"/>
  <c r="B25" i="1"/>
  <c r="C25" i="1"/>
  <c r="D25" i="1"/>
  <c r="B26" i="1"/>
  <c r="E168" i="3" s="1"/>
  <c r="C26" i="1"/>
  <c r="D168" i="3" s="1"/>
  <c r="D26" i="1"/>
  <c r="B27" i="1"/>
  <c r="C27" i="1"/>
  <c r="D27" i="1"/>
  <c r="B28" i="1"/>
  <c r="E169" i="3" s="1"/>
  <c r="C28" i="1"/>
  <c r="D169" i="3" s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E170" i="3" s="1"/>
  <c r="C33" i="1"/>
  <c r="D170" i="3" s="1"/>
  <c r="D33" i="1"/>
  <c r="B35" i="1"/>
  <c r="E171" i="3" s="1"/>
  <c r="C35" i="1"/>
  <c r="D171" i="3" s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E333" i="3" s="1"/>
  <c r="C42" i="1"/>
  <c r="D333" i="3" s="1"/>
  <c r="D42" i="1"/>
  <c r="B43" i="1"/>
  <c r="C43" i="1"/>
  <c r="D43" i="1"/>
  <c r="B44" i="1"/>
  <c r="E177" i="3" s="1"/>
  <c r="C44" i="1"/>
  <c r="D177" i="3" s="1"/>
  <c r="D44" i="1"/>
  <c r="D334" i="3" l="1"/>
  <c r="D335" i="3"/>
  <c r="D336" i="3"/>
  <c r="D337" i="3"/>
  <c r="D338" i="3"/>
  <c r="D339" i="3"/>
  <c r="D340" i="3"/>
  <c r="D341" i="3"/>
  <c r="E334" i="3"/>
  <c r="E335" i="3"/>
  <c r="E336" i="3"/>
  <c r="E337" i="3"/>
  <c r="E338" i="3"/>
  <c r="E339" i="3"/>
  <c r="E340" i="3"/>
  <c r="E341" i="3"/>
  <c r="D326" i="3"/>
  <c r="D327" i="3"/>
  <c r="D328" i="3"/>
  <c r="D329" i="3"/>
  <c r="D330" i="3"/>
  <c r="D331" i="3"/>
  <c r="D332" i="3"/>
  <c r="D323" i="3"/>
  <c r="D324" i="3"/>
  <c r="D325" i="3"/>
  <c r="E326" i="3"/>
  <c r="E327" i="3"/>
  <c r="E328" i="3"/>
  <c r="E329" i="3"/>
  <c r="E330" i="3"/>
  <c r="E331" i="3"/>
  <c r="E332" i="3"/>
  <c r="E323" i="3"/>
  <c r="E324" i="3"/>
  <c r="E325" i="3"/>
  <c r="D312" i="3"/>
  <c r="D313" i="3"/>
  <c r="D314" i="3"/>
  <c r="D315" i="3"/>
  <c r="D316" i="3"/>
  <c r="D317" i="3"/>
  <c r="D318" i="3"/>
  <c r="D319" i="3"/>
  <c r="D320" i="3"/>
  <c r="D321" i="3"/>
  <c r="D322" i="3"/>
  <c r="E312" i="3"/>
  <c r="E313" i="3"/>
  <c r="E314" i="3"/>
  <c r="E315" i="3"/>
  <c r="E316" i="3"/>
  <c r="E317" i="3"/>
  <c r="E318" i="3"/>
  <c r="E319" i="3"/>
  <c r="E320" i="3"/>
  <c r="E321" i="3"/>
  <c r="E322" i="3"/>
  <c r="D305" i="3"/>
  <c r="D306" i="3"/>
  <c r="D307" i="3"/>
  <c r="D308" i="3"/>
  <c r="D309" i="3"/>
  <c r="D310" i="3"/>
  <c r="D311" i="3"/>
  <c r="E305" i="3"/>
  <c r="E306" i="3"/>
  <c r="E307" i="3"/>
  <c r="E308" i="3"/>
  <c r="E309" i="3"/>
  <c r="E310" i="3"/>
  <c r="E311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D264" i="3"/>
  <c r="D265" i="3"/>
  <c r="D266" i="3"/>
  <c r="D267" i="3"/>
  <c r="D268" i="3"/>
  <c r="D269" i="3"/>
  <c r="D270" i="3"/>
  <c r="D271" i="3"/>
  <c r="D272" i="3"/>
  <c r="E264" i="3"/>
  <c r="E265" i="3"/>
  <c r="E266" i="3"/>
  <c r="E267" i="3"/>
  <c r="E268" i="3"/>
  <c r="E269" i="3"/>
  <c r="E270" i="3"/>
  <c r="E271" i="3"/>
  <c r="E272" i="3"/>
  <c r="D262" i="3"/>
  <c r="D263" i="3"/>
  <c r="E262" i="3"/>
  <c r="E263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D258" i="3"/>
  <c r="D259" i="3"/>
  <c r="D260" i="3"/>
  <c r="D261" i="3"/>
  <c r="E258" i="3"/>
  <c r="E259" i="3"/>
  <c r="E260" i="3"/>
  <c r="E261" i="3"/>
  <c r="D175" i="3"/>
  <c r="D176" i="3"/>
  <c r="E175" i="3"/>
  <c r="E176" i="3"/>
  <c r="D172" i="3"/>
  <c r="D173" i="3"/>
  <c r="D174" i="3"/>
  <c r="E172" i="3"/>
  <c r="E173" i="3"/>
  <c r="E174" i="3"/>
  <c r="D244" i="3"/>
  <c r="D245" i="3"/>
  <c r="E244" i="3"/>
  <c r="E245" i="3"/>
  <c r="D236" i="3"/>
  <c r="D237" i="3"/>
  <c r="D238" i="3"/>
  <c r="D239" i="3"/>
  <c r="D240" i="3"/>
  <c r="D241" i="3"/>
  <c r="D242" i="3"/>
  <c r="D243" i="3"/>
  <c r="E236" i="3"/>
  <c r="E237" i="3"/>
  <c r="E238" i="3"/>
  <c r="E239" i="3"/>
  <c r="E240" i="3"/>
  <c r="E241" i="3"/>
  <c r="E242" i="3"/>
  <c r="E243" i="3"/>
  <c r="D228" i="3"/>
  <c r="D229" i="3"/>
  <c r="D230" i="3"/>
  <c r="D231" i="3"/>
  <c r="D232" i="3"/>
  <c r="D233" i="3"/>
  <c r="D234" i="3"/>
  <c r="D235" i="3"/>
  <c r="E228" i="3"/>
  <c r="E229" i="3"/>
  <c r="E230" i="3"/>
  <c r="E231" i="3"/>
  <c r="E232" i="3"/>
  <c r="E233" i="3"/>
  <c r="E234" i="3"/>
  <c r="E235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D224" i="3"/>
  <c r="D225" i="3"/>
  <c r="D226" i="3"/>
  <c r="D227" i="3"/>
  <c r="E224" i="3"/>
  <c r="E225" i="3"/>
  <c r="E226" i="3"/>
  <c r="E227" i="3"/>
  <c r="D222" i="3"/>
  <c r="D223" i="3"/>
  <c r="E222" i="3"/>
  <c r="E223" i="3"/>
  <c r="D219" i="3"/>
  <c r="D220" i="3"/>
  <c r="E219" i="3"/>
  <c r="E220" i="3"/>
  <c r="D211" i="3"/>
  <c r="D212" i="3"/>
  <c r="D213" i="3"/>
  <c r="D214" i="3"/>
  <c r="D215" i="3"/>
  <c r="D216" i="3"/>
  <c r="D217" i="3"/>
  <c r="D218" i="3"/>
  <c r="E211" i="3"/>
  <c r="E212" i="3"/>
  <c r="E213" i="3"/>
  <c r="E214" i="3"/>
  <c r="E215" i="3"/>
  <c r="E216" i="3"/>
  <c r="E217" i="3"/>
  <c r="E218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D165" i="3"/>
  <c r="E165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D92" i="3"/>
  <c r="D93" i="3"/>
  <c r="D94" i="3"/>
  <c r="D95" i="3"/>
  <c r="D96" i="3"/>
  <c r="D97" i="3"/>
  <c r="D98" i="3"/>
  <c r="D99" i="3"/>
  <c r="D100" i="3"/>
  <c r="D101" i="3"/>
  <c r="D102" i="3"/>
  <c r="D103" i="3"/>
  <c r="E92" i="3"/>
  <c r="E93" i="3"/>
  <c r="E94" i="3"/>
  <c r="E95" i="3"/>
  <c r="E96" i="3"/>
  <c r="E97" i="3"/>
  <c r="E98" i="3"/>
  <c r="E99" i="3"/>
  <c r="E100" i="3"/>
  <c r="E101" i="3"/>
  <c r="E102" i="3"/>
  <c r="E103" i="3"/>
  <c r="D80" i="3"/>
  <c r="D81" i="3"/>
  <c r="D82" i="3"/>
  <c r="D83" i="3"/>
  <c r="D84" i="3"/>
  <c r="D85" i="3"/>
  <c r="D86" i="3"/>
  <c r="D87" i="3"/>
  <c r="D88" i="3"/>
  <c r="D89" i="3"/>
  <c r="D90" i="3"/>
  <c r="D91" i="3"/>
  <c r="E80" i="3"/>
  <c r="E81" i="3"/>
  <c r="E82" i="3"/>
  <c r="E83" i="3"/>
  <c r="E84" i="3"/>
  <c r="E85" i="3"/>
  <c r="E86" i="3"/>
  <c r="E87" i="3"/>
  <c r="E88" i="3"/>
  <c r="E89" i="3"/>
  <c r="E90" i="3"/>
  <c r="E91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<sst xmlns="http://schemas.openxmlformats.org/spreadsheetml/2006/main" count="804" uniqueCount="201">
  <si>
    <t>Account ID</t>
  </si>
  <si>
    <t>Amount</t>
  </si>
  <si>
    <t>Date</t>
  </si>
  <si>
    <t>Account Type</t>
  </si>
  <si>
    <t>Account Owner</t>
  </si>
  <si>
    <t>Notes</t>
  </si>
  <si>
    <t>Tax Deducatable</t>
  </si>
  <si>
    <t>Com-Prepared Meals</t>
  </si>
  <si>
    <t>Chefgood</t>
  </si>
  <si>
    <t>Com-Gym</t>
  </si>
  <si>
    <t>Com-Health Insurance</t>
  </si>
  <si>
    <t>Com-Home Insurance</t>
  </si>
  <si>
    <t>Com-Mortgage</t>
  </si>
  <si>
    <t>Com-Internet</t>
  </si>
  <si>
    <t>Sam-Mobile Phone</t>
  </si>
  <si>
    <t>Syb-Mobile Phone</t>
  </si>
  <si>
    <t>Syb-Netflix</t>
  </si>
  <si>
    <t>Com-Rates</t>
  </si>
  <si>
    <t>Com-Dragon Disposal</t>
  </si>
  <si>
    <t>Com-Car Maintenance</t>
  </si>
  <si>
    <t>Com-Electricity</t>
  </si>
  <si>
    <t>Com-Water</t>
  </si>
  <si>
    <t>Sam-Boots</t>
  </si>
  <si>
    <t>re-heel boots</t>
  </si>
  <si>
    <t>Sam-Bandages</t>
  </si>
  <si>
    <t>Sam-Salves and Ointments</t>
  </si>
  <si>
    <t>Syb-Clothes</t>
  </si>
  <si>
    <t>evening gown</t>
  </si>
  <si>
    <t>corset repair</t>
  </si>
  <si>
    <t>dancing shoes</t>
  </si>
  <si>
    <t>Syb-Wigs</t>
  </si>
  <si>
    <t>wig maintenance</t>
  </si>
  <si>
    <t>new wig</t>
  </si>
  <si>
    <t>Syb-Dental</t>
  </si>
  <si>
    <t>regular checkup</t>
  </si>
  <si>
    <t>Com-Groceries</t>
  </si>
  <si>
    <t>Com-Meals Out</t>
  </si>
  <si>
    <t>breakfast</t>
  </si>
  <si>
    <t>lunch</t>
  </si>
  <si>
    <t>dinner</t>
  </si>
  <si>
    <t>brunch</t>
  </si>
  <si>
    <t>Com-Parties</t>
  </si>
  <si>
    <t>high tea</t>
  </si>
  <si>
    <t>Com-Vitamins</t>
  </si>
  <si>
    <t>Com-Gardening</t>
  </si>
  <si>
    <t>Com-Home Maintenance</t>
  </si>
  <si>
    <t>gutter repairs</t>
  </si>
  <si>
    <t>Com-Cleaning Products</t>
  </si>
  <si>
    <t>Com-Gardening Supplies</t>
  </si>
  <si>
    <t>Com-Dragon Feed</t>
  </si>
  <si>
    <t>Com-Dragon Medicine</t>
  </si>
  <si>
    <t>Com-Dragon Pen Maintenance</t>
  </si>
  <si>
    <t>new roof</t>
  </si>
  <si>
    <t>replacement gate</t>
  </si>
  <si>
    <t>Com-Car Insurance</t>
  </si>
  <si>
    <t>Com-Petrol</t>
  </si>
  <si>
    <t>Sam-Armour Polish</t>
  </si>
  <si>
    <t>Sam-Cigars</t>
  </si>
  <si>
    <t>Sam-Meals Out</t>
  </si>
  <si>
    <t>breakfast - hagras hosue of ribs</t>
  </si>
  <si>
    <t>dinner - gimlets whole foods</t>
  </si>
  <si>
    <t>coffee and a figgin</t>
  </si>
  <si>
    <t>coffee</t>
  </si>
  <si>
    <t>sausage in a bun</t>
  </si>
  <si>
    <t>Sam-Other Discretionary</t>
  </si>
  <si>
    <t>new shirt</t>
  </si>
  <si>
    <t>retirement whip around</t>
  </si>
  <si>
    <t>distressed pudding</t>
  </si>
  <si>
    <t>blackjack</t>
  </si>
  <si>
    <t>new belt</t>
  </si>
  <si>
    <t>orphans fund</t>
  </si>
  <si>
    <t>Syb-Meals Out</t>
  </si>
  <si>
    <t>lunch with the gels</t>
  </si>
  <si>
    <t>curry for the gels working late at the sanctuary</t>
  </si>
  <si>
    <t>Syb-Other Discretionary</t>
  </si>
  <si>
    <t>stationery</t>
  </si>
  <si>
    <t>birthday present</t>
  </si>
  <si>
    <t>donation</t>
  </si>
  <si>
    <t>chocolates</t>
  </si>
  <si>
    <t>new pillow</t>
  </si>
  <si>
    <t>tea pot</t>
  </si>
  <si>
    <t>perfume</t>
  </si>
  <si>
    <t>photo frame</t>
  </si>
  <si>
    <t>Syb-Opera</t>
  </si>
  <si>
    <t>Makerade</t>
  </si>
  <si>
    <t>Syb-Burn Cream</t>
  </si>
  <si>
    <t>Account</t>
  </si>
  <si>
    <t>Frequency</t>
  </si>
  <si>
    <t>Budgeted Amount at Frequency</t>
  </si>
  <si>
    <t>Budgeted Weekly Amount</t>
  </si>
  <si>
    <t>Is Current</t>
  </si>
  <si>
    <t>Effective From</t>
  </si>
  <si>
    <t>Effective To</t>
  </si>
  <si>
    <t>Weekly</t>
  </si>
  <si>
    <t>Monthly</t>
  </si>
  <si>
    <t>Fortnightly</t>
  </si>
  <si>
    <t>Garden Upkeep</t>
  </si>
  <si>
    <t>Home Upkeep</t>
  </si>
  <si>
    <t>Annually</t>
  </si>
  <si>
    <t>Com-Pest Control</t>
  </si>
  <si>
    <t>Quarterly</t>
  </si>
  <si>
    <t>Half-Yearly</t>
  </si>
  <si>
    <t>Sam-Dental</t>
  </si>
  <si>
    <t>Is Day to Day Living</t>
  </si>
  <si>
    <t>Is Food Related</t>
  </si>
  <si>
    <t>Breakdown</t>
  </si>
  <si>
    <t>Common</t>
  </si>
  <si>
    <t>Entertainment</t>
  </si>
  <si>
    <t>Meals Out</t>
  </si>
  <si>
    <t>Parties</t>
  </si>
  <si>
    <t>Health</t>
  </si>
  <si>
    <t>Gym</t>
  </si>
  <si>
    <t>Health Insurance</t>
  </si>
  <si>
    <t>Vitamins</t>
  </si>
  <si>
    <t>Home</t>
  </si>
  <si>
    <t>Gardening</t>
  </si>
  <si>
    <t>Home Insurance</t>
  </si>
  <si>
    <t>Home Maintenance</t>
  </si>
  <si>
    <t>Mortgage</t>
  </si>
  <si>
    <t>Pest Control</t>
  </si>
  <si>
    <t>Rates</t>
  </si>
  <si>
    <t>Sundries</t>
  </si>
  <si>
    <t>Cleaning Products</t>
  </si>
  <si>
    <t>Gardening Supplies</t>
  </si>
  <si>
    <t>Groceries</t>
  </si>
  <si>
    <t>Prepared Meals</t>
  </si>
  <si>
    <t>Swamp Dragon</t>
  </si>
  <si>
    <t>Dragon Disposal</t>
  </si>
  <si>
    <t>Dragon Feed</t>
  </si>
  <si>
    <t>Dragon Medicine</t>
  </si>
  <si>
    <t>Dragon Pen Maintenance</t>
  </si>
  <si>
    <t>Transport</t>
  </si>
  <si>
    <t>Car Maintenance</t>
  </si>
  <si>
    <t>Car Insurance</t>
  </si>
  <si>
    <t>Petrol</t>
  </si>
  <si>
    <t>Utility</t>
  </si>
  <si>
    <t>Electricity</t>
  </si>
  <si>
    <t>Internet</t>
  </si>
  <si>
    <t>Water</t>
  </si>
  <si>
    <t>Sam</t>
  </si>
  <si>
    <t>Discretionary</t>
  </si>
  <si>
    <t>Armour Polish</t>
  </si>
  <si>
    <t>Boots</t>
  </si>
  <si>
    <t>Cigars</t>
  </si>
  <si>
    <t>Mobile Phone</t>
  </si>
  <si>
    <t>Other Discretionary</t>
  </si>
  <si>
    <t>Bandages</t>
  </si>
  <si>
    <t>Dental</t>
  </si>
  <si>
    <t>Salves and Ointments</t>
  </si>
  <si>
    <t>Sybil</t>
  </si>
  <si>
    <t>Clothes</t>
  </si>
  <si>
    <t>Wigs</t>
  </si>
  <si>
    <t>Netflix</t>
  </si>
  <si>
    <t>Opera</t>
  </si>
  <si>
    <t>Burn Cream</t>
  </si>
  <si>
    <t>ReferenceTables</t>
  </si>
  <si>
    <t>DateRange</t>
  </si>
  <si>
    <t>DatePicker</t>
  </si>
  <si>
    <t>BudgetedFrequency</t>
  </si>
  <si>
    <t>DayOfWeek</t>
  </si>
  <si>
    <t>TrueFalse</t>
  </si>
  <si>
    <t>Table</t>
  </si>
  <si>
    <t>Purpose</t>
  </si>
  <si>
    <t>Start Date</t>
  </si>
  <si>
    <t>End Date</t>
  </si>
  <si>
    <t>Budgeted Frequency</t>
  </si>
  <si>
    <t>Divisor For Weekly Amount</t>
  </si>
  <si>
    <t>Day of Week</t>
  </si>
  <si>
    <t>True False</t>
  </si>
  <si>
    <t>Explains how the various reference tables are used by this spreadsheet and/or Power BI.</t>
  </si>
  <si>
    <t>Monday</t>
  </si>
  <si>
    <t>Sets the start and end date of the Power BI date table to match the budget effective from and to dates. Saves Power Query some work.</t>
  </si>
  <si>
    <t>Tuesday</t>
  </si>
  <si>
    <t>List of dates for Actuals entries to make mobile data entry via Excel Table Cards a little easier.</t>
  </si>
  <si>
    <t>Wednesday</t>
  </si>
  <si>
    <t>Converts budgeted amounts at various intervals to weekly amounts.</t>
  </si>
  <si>
    <t>Thursday</t>
  </si>
  <si>
    <t>Used to quickly set day sof week for bulk actuals generation.</t>
  </si>
  <si>
    <t>Friday</t>
  </si>
  <si>
    <t>List containing TRUE and FALSE to act as a picklist for any boolean flags used in other tables.</t>
  </si>
  <si>
    <t>Saturday</t>
  </si>
  <si>
    <t>Sunday</t>
  </si>
  <si>
    <t>Calendar Year</t>
  </si>
  <si>
    <t>You can use this tab to bulk create actuals for known regular expenses,</t>
  </si>
  <si>
    <t>e.g. mobile phone payments</t>
  </si>
  <si>
    <t/>
  </si>
  <si>
    <t>Target Account</t>
  </si>
  <si>
    <t>Once you have set your targets:</t>
  </si>
  <si>
    <t>Target Amount</t>
  </si>
  <si>
    <t>highlight columns F through H</t>
  </si>
  <si>
    <t>Target Frequency</t>
  </si>
  <si>
    <r>
      <rPr>
        <sz val="11"/>
        <color rgb="FF000000"/>
        <rFont val="Calibri"/>
      </rPr>
      <t xml:space="preserve">copy and </t>
    </r>
    <r>
      <rPr>
        <b/>
        <sz val="11"/>
        <color rgb="FFFF0000"/>
        <rFont val="Calibri"/>
      </rPr>
      <t>paste values</t>
    </r>
    <r>
      <rPr>
        <sz val="11"/>
        <color rgb="FF000000"/>
        <rFont val="Calibri"/>
      </rPr>
      <t xml:space="preserve">  into columns K through M</t>
    </r>
  </si>
  <si>
    <t>while still highlighted select Data &gt; Remove Duplicates</t>
  </si>
  <si>
    <t>Target Day of Week</t>
  </si>
  <si>
    <r>
      <rPr>
        <sz val="11"/>
        <color rgb="FF000000"/>
        <rFont val="Calibri"/>
      </rPr>
      <t xml:space="preserve">copy and </t>
    </r>
    <r>
      <rPr>
        <b/>
        <sz val="11"/>
        <color rgb="FFFF0000"/>
        <rFont val="Calibri"/>
      </rPr>
      <t>paste values</t>
    </r>
    <r>
      <rPr>
        <sz val="11"/>
        <color rgb="FF000000"/>
        <rFont val="Calibri"/>
      </rPr>
      <t xml:space="preserve"> into the Actuals table</t>
    </r>
  </si>
  <si>
    <t>Target Day of Month</t>
  </si>
  <si>
    <t>don't worry if the date format is lost on this tab it should be</t>
  </si>
  <si>
    <t>reapplied when you paste into the Actuals table</t>
  </si>
  <si>
    <t>Target Date</t>
  </si>
  <si>
    <t>Fornight YN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</si>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</sst>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409]* #,##0.00_ ;_-[$$-409]* \-#,##0.00\ ;_-[$$-409]* &quot;-&quot;??_ ;_-@_ "/>
  </numFmts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0" applyFont="1" applyFill="1"/>
    <xf numFmtId="0" fontId="0" fillId="4" borderId="0" xfId="0" applyFill="1"/>
    <xf numFmtId="14" fontId="0" fillId="4" borderId="0" xfId="0" applyNumberFormat="1" applyFill="1"/>
    <xf numFmtId="0" fontId="2" fillId="4" borderId="0" xfId="0" applyFont="1" applyFill="1"/>
    <xf numFmtId="14" fontId="2" fillId="0" borderId="0" xfId="0" applyNumberFormat="1" applyFont="1"/>
    <xf numFmtId="0" fontId="0" fillId="5" borderId="0" xfId="0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17"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19" formatCode="d/mm/yyyy"/>
    </dxf>
    <dxf>
      <numFmt numFmtId="34" formatCode="_-&quot;$&quot;* #,##0.00_-;\-&quot;$&quot;* #,##0.00_-;_-&quot;$&quot;* &quot;-&quot;??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804D3B-8767-49C1-AA1D-9D650FEB1DCA}" name="Actuals" displayName="Actuals" ref="A1:G341" totalsRowShown="0">
  <autoFilter ref="A1:G341" xr:uid="{53804D3B-8767-49C1-AA1D-9D650FEB1DCA}"/>
  <sortState xmlns:xlrd2="http://schemas.microsoft.com/office/spreadsheetml/2017/richdata2" ref="A2:F39">
    <sortCondition ref="C1:C39"/>
  </sortState>
  <tableColumns count="7">
    <tableColumn id="1" xr3:uid="{651E6176-E08B-4248-8345-7F887D6F7288}" name="Account ID"/>
    <tableColumn id="4" xr3:uid="{77323CCD-B842-4F4C-863D-F86FB601706E}" name="Amount" dataDxfId="16"/>
    <tableColumn id="2" xr3:uid="{C2B8D118-429D-4B44-8FC2-2426764C2C77}" name="Date" dataDxfId="15"/>
    <tableColumn id="5" xr3:uid="{1DA83AB7-8758-4082-9FAA-992901E6D951}" name="Account Type" dataDxfId="14">
      <calculatedColumnFormula>_xlfn.XLOOKUP(Actuals[[#This Row],[Account ID]], Budget[Account ID], Budget[Account Type])</calculatedColumnFormula>
    </tableColumn>
    <tableColumn id="6" xr3:uid="{62D67FB9-8919-44C3-88AB-D3C749917E39}" name="Account Owner" dataDxfId="13">
      <calculatedColumnFormula>_xlfn.XLOOKUP(Actuals[[#This Row],[Account ID]], Budget[Account ID], Budget[Account Owner])</calculatedColumnFormula>
    </tableColumn>
    <tableColumn id="3" xr3:uid="{C4F28E44-34D6-486C-B298-2259ED682FD0}" name="Notes"/>
    <tableColumn id="9" xr3:uid="{E5B2D053-6632-4711-8A60-C7A45EDC8FB7}" name="Tax Deducata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BCC89-76ED-4E20-987F-A35F425D2409}" name="Budget" displayName="Budget" ref="A1:J44">
  <autoFilter ref="A1:J44" xr:uid="{8B1BCC89-76ED-4E20-987F-A35F425D2409}"/>
  <sortState xmlns:xlrd2="http://schemas.microsoft.com/office/spreadsheetml/2017/richdata2" ref="A2:J44">
    <sortCondition ref="B2:B44"/>
    <sortCondition ref="C2:C44"/>
    <sortCondition ref="D2:D44"/>
  </sortState>
  <tableColumns count="10">
    <tableColumn id="1" xr3:uid="{92BAB558-9F90-4554-99EE-DC34C33D8C20}" name="Account ID" totalsRowLabel="Total"/>
    <tableColumn id="2" xr3:uid="{C062BF6A-42FF-4FB8-881B-F3AE2D069D08}" name="Account Owner"/>
    <tableColumn id="3" xr3:uid="{AB4F97F1-812E-4F1B-B7D1-315DEBE55223}" name="Account Type"/>
    <tableColumn id="4" xr3:uid="{27B715C7-F9A5-4D8C-AB3A-67195563F271}" name="Account"/>
    <tableColumn id="5" xr3:uid="{0CD3C03F-8DC1-4E6F-8273-DA36A44E23C5}" name="Frequency"/>
    <tableColumn id="6" xr3:uid="{44576C93-21F0-4A53-80EE-1B0431E3C847}" name="Budgeted Amount at Frequency" dataDxfId="12"/>
    <tableColumn id="7" xr3:uid="{957ED4CB-61D4-4FC7-A880-7862FD35E428}" name="Budgeted Weekly Amount" totalsRowFunction="custom" dataDxfId="11">
      <calculatedColumnFormula>Budget[[#This Row],[Budgeted Amount at Frequency]] / _xlfn.XLOOKUP(Budget[[#This Row],[Frequency]], BudgetedFrequency[Budgeted Frequency], BudgetedFrequency[Divisor For Weekly Amount])</calculatedColumnFormula>
      <totalsRowFormula>SUBTOTAL(109,G2:G44)</totalsRowFormula>
    </tableColumn>
    <tableColumn id="8" xr3:uid="{19F1FF39-F9A3-41DA-8B60-1E9FC763E7CB}" name="Is Current"/>
    <tableColumn id="9" xr3:uid="{03D69297-948D-4422-989F-8B03DFFA0E0A}" name="Effective From" dataDxfId="10"/>
    <tableColumn id="10" xr3:uid="{49AD6037-401F-41A1-95A6-F38835A200CD}" name="Effective To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DB39E0-4CD6-412C-AE8B-14AB78F4EE63}" name="Account" displayName="Account" ref="A1:G44" totalsRowShown="0">
  <autoFilter ref="A1:G44" xr:uid="{EBDB39E0-4CD6-412C-AE8B-14AB78F4EE63}"/>
  <sortState xmlns:xlrd2="http://schemas.microsoft.com/office/spreadsheetml/2017/richdata2" ref="A2:G44">
    <sortCondition ref="B2:B44"/>
    <sortCondition ref="C2:C44"/>
    <sortCondition ref="D2:D44"/>
  </sortState>
  <tableColumns count="7">
    <tableColumn id="1" xr3:uid="{1BFCBD63-B103-4259-B193-4AD2C18417A6}" name="Account ID" dataDxfId="8">
      <calculatedColumnFormula>LEFT(Account[[#This Row],[Account Owner]], 3) &amp; "-" &amp; Account[[#This Row],[Account]]</calculatedColumnFormula>
    </tableColumn>
    <tableColumn id="2" xr3:uid="{AEB93644-3FA1-447E-8A6C-1D63B817FA4D}" name="Account Owner"/>
    <tableColumn id="3" xr3:uid="{DC5F942D-852C-41AB-8CFA-C53E92567C4D}" name="Account Type"/>
    <tableColumn id="4" xr3:uid="{9A4B1F87-9BA1-4FB1-AD5D-D30686A80AF8}" name="Account"/>
    <tableColumn id="5" xr3:uid="{00DB1004-E42E-4194-950F-F1737F9A1C02}" name="Is Day to Day Living"/>
    <tableColumn id="6" xr3:uid="{47092782-5C51-47B5-B43D-E41622CA3DBB}" name="Is Food Related"/>
    <tableColumn id="7" xr3:uid="{6FDA470A-BB66-473A-84A6-5827574DB4A5}" name="Breakdown" dataDxfId="7">
      <calculatedColumnFormula>IF(Account[[#This Row],[Is Food Related]], "Food", IF(Account[[#This Row],[Is Day to Day Living]], "Day to Day", "Other"))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0A9010-0EFD-4054-AE6C-2ABF27991F7E}" name="DateRange" displayName="DateRange" ref="D2:E3" totalsRowShown="0">
  <autoFilter ref="D2:E3" xr:uid="{3C0A9010-0EFD-4054-AE6C-2ABF27991F7E}"/>
  <tableColumns count="2">
    <tableColumn id="1" xr3:uid="{B43A5DC3-8F05-4DB9-87C1-14356D1F2F97}" name="Start Date" dataDxfId="6">
      <calculatedColumnFormula>MIN(Budget[Effective From])</calculatedColumnFormula>
    </tableColumn>
    <tableColumn id="2" xr3:uid="{3C529703-5A20-459A-A1B1-D087631D305D}" name="End Date" dataDxfId="5">
      <calculatedColumnFormula>MAX(Budget[Effective To])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2DF6AA-0EA0-485B-95C6-EAD1010A39C9}" name="DatePicker" displayName="DatePicker" ref="G2:G366" totalsRowShown="0">
  <autoFilter ref="G2:G366" xr:uid="{612DF6AA-0EA0-485B-95C6-EAD1010A39C9}"/>
  <tableColumns count="1">
    <tableColumn id="1" xr3:uid="{4877748C-6508-4604-A453-C4C2CAD177AA}" name="Dat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068999-2CF7-408E-A418-74D4C9F536C8}" name="BudgetedFrequency" displayName="BudgetedFrequency" ref="I2:J8" totalsRowShown="0">
  <autoFilter ref="I2:J8" xr:uid="{F1068999-2CF7-408E-A418-74D4C9F536C8}"/>
  <tableColumns count="2">
    <tableColumn id="1" xr3:uid="{6CB90E05-23E5-4031-89B2-6034560D14F4}" name="Budgeted Frequency"/>
    <tableColumn id="2" xr3:uid="{E92BD862-D66F-4A87-9C2E-19130754A0B8}" name="Divisor For Weekly Am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D59190-B2D9-4D8B-9B97-814480075C14}" name="ReferenceTables" displayName="ReferenceTables" ref="A2:B8" totalsRowShown="0">
  <autoFilter ref="A2:B8" xr:uid="{02D59190-B2D9-4D8B-9B97-814480075C14}"/>
  <tableColumns count="2">
    <tableColumn id="1" xr3:uid="{BC38C9D2-4F0A-472A-A2A2-6ED182DB1C41}" name="Table"/>
    <tableColumn id="2" xr3:uid="{5061407F-E13D-4DB1-8A02-4A8F4774745E}" name="Purpos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C14DD5-2C55-4670-8979-D55C80F51F35}" name="DayOfWeek" displayName="DayOfWeek" ref="L2:L9" totalsRowShown="0">
  <autoFilter ref="L2:L9" xr:uid="{B2C14DD5-2C55-4670-8979-D55C80F51F35}"/>
  <tableColumns count="1">
    <tableColumn id="1" xr3:uid="{B549D449-8A35-471A-85CC-FFFB2E5FC139}" name="Day of Wee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97604E-DEC0-45F9-9BAD-ED1E233350BE}" name="TrueFalse" displayName="TrueFalse" ref="N2:N4" totalsRowShown="0">
  <autoFilter ref="N2:N4" xr:uid="{7E97604E-DEC0-45F9-9BAD-ED1E233350BE}"/>
  <tableColumns count="1">
    <tableColumn id="1" xr3:uid="{AD3D9A18-2E74-4B84-A379-4B0CD7D40BCD}" name="True Fals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A037F0-6D24-4FA7-A3CD-ACAC31864B50}" name="BulkGenerate" displayName="BulkGenerate" ref="B16:H381" totalsRowShown="0">
  <autoFilter ref="B16:H381" xr:uid="{A1A037F0-6D24-4FA7-A3CD-ACAC31864B50}"/>
  <tableColumns count="7">
    <tableColumn id="1" xr3:uid="{C72FEAEF-6EA5-4E49-8431-4F7CDB696FC8}" name="Target Date" dataDxfId="3">
      <calculatedColumnFormula>B16+1</calculatedColumnFormula>
    </tableColumn>
    <tableColumn id="2" xr3:uid="{02E54EC8-17A7-4842-B8BF-0891D232D585}" name="Day of Week">
      <calculatedColumnFormula array="1">_xlfn.SWITCH(WEEKDAY(B17, 1), 1, "Sunday", 2, "Monday", 3, "Tuesday", 4, "Wednesday", 5, "Thursday", 6, "Friday", 7, "Saturday")</calculatedColumnFormula>
    </tableColumn>
    <tableColumn id="3" xr3:uid="{CC8A825E-6C93-49A2-98D6-4CAE11EBB644}" name="Fornight YN">
      <calculatedColumnFormula>MOD(WEEKNUM(B17), 2) = 0</calculatedColumnFormula>
    </tableColumn>
    <tableColumn id="4" xr3:uid="{A7C004C9-539C-47A3-B4EB-79B841B80D67}" name="Day of Month">
      <calculatedColumnFormula>DAY(B17)</calculatedColumnFormula>
    </tableColumn>
    <tableColumn id="5" xr3:uid="{F9497E7F-59ED-4BC6-A82D-6F449BE9E554}" name="Account ID" dataDxfId="2">
      <calculatedColumnFormula array="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calculatedColumnFormula>
    </tableColumn>
    <tableColumn id="6" xr3:uid="{35FF3D5F-4EEC-4CF4-A461-615DB9DA7A96}" name="Amount" dataDxfId="1">
      <calculatedColumnFormula array="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calculatedColumnFormula>
    </tableColumn>
    <tableColumn id="7" xr3:uid="{F3934758-B895-4115-B977-5FB8F1F8F39C}" name="Date" dataDxfId="0">
      <calculatedColumnFormula array="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7294-FCA0-4582-B49D-6278DA2DA473}">
  <dimension ref="A1:G341"/>
  <sheetViews>
    <sheetView tabSelected="1" workbookViewId="0">
      <selection activeCell="H3" sqref="H3"/>
    </sheetView>
  </sheetViews>
  <sheetFormatPr defaultRowHeight="15"/>
  <cols>
    <col min="1" max="1" width="28.42578125" bestFit="1" customWidth="1"/>
    <col min="2" max="2" width="12.28515625" style="2" bestFit="1" customWidth="1"/>
    <col min="3" max="3" width="11.42578125" style="1" bestFit="1" customWidth="1"/>
    <col min="4" max="4" width="15.7109375" bestFit="1" customWidth="1"/>
    <col min="5" max="5" width="17.42578125" bestFit="1" customWidth="1"/>
    <col min="6" max="6" width="43" bestFit="1" customWidth="1"/>
    <col min="7" max="7" width="18.42578125" bestFit="1" customWidth="1"/>
    <col min="8" max="8" width="18" bestFit="1" customWidth="1"/>
    <col min="9" max="9" width="18.42578125" bestFit="1" customWidth="1"/>
    <col min="11" max="11" width="12.42578125" bestFit="1" customWidth="1"/>
    <col min="12" max="12" width="11.42578125" bestFit="1" customWidth="1"/>
  </cols>
  <sheetData>
    <row r="1" spans="1:7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>
        <v>80</v>
      </c>
      <c r="C2" s="1">
        <v>44930</v>
      </c>
      <c r="D2" t="str">
        <f>_xlfn.XLOOKUP(Actuals[[#This Row],[Account ID]], Budget[Account ID], Budget[Account Type])</f>
        <v>Sundries</v>
      </c>
      <c r="E2" t="str">
        <f>_xlfn.XLOOKUP(Actuals[[#This Row],[Account ID]], Budget[Account ID], Budget[Account Owner])</f>
        <v>Common</v>
      </c>
      <c r="F2" t="s">
        <v>8</v>
      </c>
    </row>
    <row r="3" spans="1:7">
      <c r="A3" t="s">
        <v>7</v>
      </c>
      <c r="B3" s="2">
        <v>80</v>
      </c>
      <c r="C3" s="1">
        <v>44937</v>
      </c>
      <c r="D3" t="str">
        <f>_xlfn.XLOOKUP(Actuals[[#This Row],[Account ID]], Budget[Account ID], Budget[Account Type])</f>
        <v>Sundries</v>
      </c>
      <c r="E3" t="str">
        <f>_xlfn.XLOOKUP(Actuals[[#This Row],[Account ID]], Budget[Account ID], Budget[Account Owner])</f>
        <v>Common</v>
      </c>
      <c r="F3" t="s">
        <v>8</v>
      </c>
    </row>
    <row r="4" spans="1:7">
      <c r="A4" t="s">
        <v>7</v>
      </c>
      <c r="B4" s="2">
        <v>80</v>
      </c>
      <c r="C4" s="1">
        <v>44944</v>
      </c>
      <c r="D4" t="str">
        <f>_xlfn.XLOOKUP(Actuals[[#This Row],[Account ID]], Budget[Account ID], Budget[Account Type])</f>
        <v>Sundries</v>
      </c>
      <c r="E4" t="str">
        <f>_xlfn.XLOOKUP(Actuals[[#This Row],[Account ID]], Budget[Account ID], Budget[Account Owner])</f>
        <v>Common</v>
      </c>
      <c r="F4" t="s">
        <v>8</v>
      </c>
    </row>
    <row r="5" spans="1:7">
      <c r="A5" t="s">
        <v>7</v>
      </c>
      <c r="B5" s="2">
        <v>80</v>
      </c>
      <c r="C5" s="1">
        <v>44951</v>
      </c>
      <c r="D5" t="str">
        <f>_xlfn.XLOOKUP(Actuals[[#This Row],[Account ID]], Budget[Account ID], Budget[Account Type])</f>
        <v>Sundries</v>
      </c>
      <c r="E5" t="str">
        <f>_xlfn.XLOOKUP(Actuals[[#This Row],[Account ID]], Budget[Account ID], Budget[Account Owner])</f>
        <v>Common</v>
      </c>
      <c r="F5" t="s">
        <v>8</v>
      </c>
    </row>
    <row r="6" spans="1:7">
      <c r="A6" t="s">
        <v>7</v>
      </c>
      <c r="B6" s="2">
        <v>80</v>
      </c>
      <c r="C6" s="1">
        <v>44958</v>
      </c>
      <c r="D6" t="str">
        <f>_xlfn.XLOOKUP(Actuals[[#This Row],[Account ID]], Budget[Account ID], Budget[Account Type])</f>
        <v>Sundries</v>
      </c>
      <c r="E6" t="str">
        <f>_xlfn.XLOOKUP(Actuals[[#This Row],[Account ID]], Budget[Account ID], Budget[Account Owner])</f>
        <v>Common</v>
      </c>
      <c r="F6" t="s">
        <v>8</v>
      </c>
    </row>
    <row r="7" spans="1:7">
      <c r="A7" t="s">
        <v>7</v>
      </c>
      <c r="B7" s="2">
        <v>80</v>
      </c>
      <c r="C7" s="1">
        <v>44965</v>
      </c>
      <c r="D7" t="str">
        <f>_xlfn.XLOOKUP(Actuals[[#This Row],[Account ID]], Budget[Account ID], Budget[Account Type])</f>
        <v>Sundries</v>
      </c>
      <c r="E7" t="str">
        <f>_xlfn.XLOOKUP(Actuals[[#This Row],[Account ID]], Budget[Account ID], Budget[Account Owner])</f>
        <v>Common</v>
      </c>
      <c r="F7" t="s">
        <v>8</v>
      </c>
    </row>
    <row r="8" spans="1:7">
      <c r="A8" t="s">
        <v>7</v>
      </c>
      <c r="B8" s="2">
        <v>80</v>
      </c>
      <c r="C8" s="1">
        <v>44972</v>
      </c>
      <c r="D8" t="str">
        <f>_xlfn.XLOOKUP(Actuals[[#This Row],[Account ID]], Budget[Account ID], Budget[Account Type])</f>
        <v>Sundries</v>
      </c>
      <c r="E8" t="str">
        <f>_xlfn.XLOOKUP(Actuals[[#This Row],[Account ID]], Budget[Account ID], Budget[Account Owner])</f>
        <v>Common</v>
      </c>
      <c r="F8" t="s">
        <v>8</v>
      </c>
    </row>
    <row r="9" spans="1:7">
      <c r="A9" t="s">
        <v>7</v>
      </c>
      <c r="B9" s="2">
        <v>80</v>
      </c>
      <c r="C9" s="1">
        <v>44979</v>
      </c>
      <c r="D9" t="str">
        <f>_xlfn.XLOOKUP(Actuals[[#This Row],[Account ID]], Budget[Account ID], Budget[Account Type])</f>
        <v>Sundries</v>
      </c>
      <c r="E9" t="str">
        <f>_xlfn.XLOOKUP(Actuals[[#This Row],[Account ID]], Budget[Account ID], Budget[Account Owner])</f>
        <v>Common</v>
      </c>
      <c r="F9" t="s">
        <v>8</v>
      </c>
    </row>
    <row r="10" spans="1:7">
      <c r="A10" t="s">
        <v>7</v>
      </c>
      <c r="B10" s="2">
        <v>80</v>
      </c>
      <c r="C10" s="1">
        <v>44986</v>
      </c>
      <c r="D10" t="str">
        <f>_xlfn.XLOOKUP(Actuals[[#This Row],[Account ID]], Budget[Account ID], Budget[Account Type])</f>
        <v>Sundries</v>
      </c>
      <c r="E10" t="str">
        <f>_xlfn.XLOOKUP(Actuals[[#This Row],[Account ID]], Budget[Account ID], Budget[Account Owner])</f>
        <v>Common</v>
      </c>
      <c r="F10" t="s">
        <v>8</v>
      </c>
    </row>
    <row r="11" spans="1:7">
      <c r="A11" t="s">
        <v>7</v>
      </c>
      <c r="B11" s="2">
        <v>80</v>
      </c>
      <c r="C11" s="1">
        <v>44993</v>
      </c>
      <c r="D11" t="str">
        <f>_xlfn.XLOOKUP(Actuals[[#This Row],[Account ID]], Budget[Account ID], Budget[Account Type])</f>
        <v>Sundries</v>
      </c>
      <c r="E11" t="str">
        <f>_xlfn.XLOOKUP(Actuals[[#This Row],[Account ID]], Budget[Account ID], Budget[Account Owner])</f>
        <v>Common</v>
      </c>
      <c r="F11" t="s">
        <v>8</v>
      </c>
    </row>
    <row r="12" spans="1:7">
      <c r="A12" t="s">
        <v>7</v>
      </c>
      <c r="B12" s="2">
        <v>80</v>
      </c>
      <c r="C12" s="1">
        <v>45000</v>
      </c>
      <c r="D12" t="str">
        <f>_xlfn.XLOOKUP(Actuals[[#This Row],[Account ID]], Budget[Account ID], Budget[Account Type])</f>
        <v>Sundries</v>
      </c>
      <c r="E12" t="str">
        <f>_xlfn.XLOOKUP(Actuals[[#This Row],[Account ID]], Budget[Account ID], Budget[Account Owner])</f>
        <v>Common</v>
      </c>
      <c r="F12" t="s">
        <v>8</v>
      </c>
    </row>
    <row r="13" spans="1:7">
      <c r="A13" t="s">
        <v>7</v>
      </c>
      <c r="B13" s="2">
        <v>80</v>
      </c>
      <c r="C13" s="1">
        <v>45007</v>
      </c>
      <c r="D13" t="str">
        <f>_xlfn.XLOOKUP(Actuals[[#This Row],[Account ID]], Budget[Account ID], Budget[Account Type])</f>
        <v>Sundries</v>
      </c>
      <c r="E13" t="str">
        <f>_xlfn.XLOOKUP(Actuals[[#This Row],[Account ID]], Budget[Account ID], Budget[Account Owner])</f>
        <v>Common</v>
      </c>
      <c r="F13" t="s">
        <v>8</v>
      </c>
    </row>
    <row r="14" spans="1:7">
      <c r="A14" t="s">
        <v>7</v>
      </c>
      <c r="B14" s="2">
        <v>80</v>
      </c>
      <c r="C14" s="1">
        <v>45014</v>
      </c>
      <c r="D14" t="str">
        <f>_xlfn.XLOOKUP(Actuals[[#This Row],[Account ID]], Budget[Account ID], Budget[Account Type])</f>
        <v>Sundries</v>
      </c>
      <c r="E14" t="str">
        <f>_xlfn.XLOOKUP(Actuals[[#This Row],[Account ID]], Budget[Account ID], Budget[Account Owner])</f>
        <v>Common</v>
      </c>
      <c r="F14" t="s">
        <v>8</v>
      </c>
    </row>
    <row r="15" spans="1:7">
      <c r="A15" t="s">
        <v>7</v>
      </c>
      <c r="B15" s="2">
        <v>80</v>
      </c>
      <c r="C15" s="1">
        <v>45021</v>
      </c>
      <c r="D15" t="str">
        <f>_xlfn.XLOOKUP(Actuals[[#This Row],[Account ID]], Budget[Account ID], Budget[Account Type])</f>
        <v>Sundries</v>
      </c>
      <c r="E15" t="str">
        <f>_xlfn.XLOOKUP(Actuals[[#This Row],[Account ID]], Budget[Account ID], Budget[Account Owner])</f>
        <v>Common</v>
      </c>
      <c r="F15" t="s">
        <v>8</v>
      </c>
    </row>
    <row r="16" spans="1:7">
      <c r="A16" t="s">
        <v>7</v>
      </c>
      <c r="B16" s="2">
        <v>80</v>
      </c>
      <c r="C16" s="1">
        <v>45028</v>
      </c>
      <c r="D16" t="str">
        <f>_xlfn.XLOOKUP(Actuals[[#This Row],[Account ID]], Budget[Account ID], Budget[Account Type])</f>
        <v>Sundries</v>
      </c>
      <c r="E16" t="str">
        <f>_xlfn.XLOOKUP(Actuals[[#This Row],[Account ID]], Budget[Account ID], Budget[Account Owner])</f>
        <v>Common</v>
      </c>
      <c r="F16" t="s">
        <v>8</v>
      </c>
    </row>
    <row r="17" spans="1:6">
      <c r="A17" t="s">
        <v>7</v>
      </c>
      <c r="B17" s="2">
        <v>80</v>
      </c>
      <c r="C17" s="1">
        <v>45035</v>
      </c>
      <c r="D17" t="str">
        <f>_xlfn.XLOOKUP(Actuals[[#This Row],[Account ID]], Budget[Account ID], Budget[Account Type])</f>
        <v>Sundries</v>
      </c>
      <c r="E17" t="str">
        <f>_xlfn.XLOOKUP(Actuals[[#This Row],[Account ID]], Budget[Account ID], Budget[Account Owner])</f>
        <v>Common</v>
      </c>
      <c r="F17" t="s">
        <v>8</v>
      </c>
    </row>
    <row r="18" spans="1:6">
      <c r="A18" t="s">
        <v>7</v>
      </c>
      <c r="B18" s="2">
        <v>80</v>
      </c>
      <c r="C18" s="1">
        <v>45042</v>
      </c>
      <c r="D18" t="str">
        <f>_xlfn.XLOOKUP(Actuals[[#This Row],[Account ID]], Budget[Account ID], Budget[Account Type])</f>
        <v>Sundries</v>
      </c>
      <c r="E18" t="str">
        <f>_xlfn.XLOOKUP(Actuals[[#This Row],[Account ID]], Budget[Account ID], Budget[Account Owner])</f>
        <v>Common</v>
      </c>
      <c r="F18" t="s">
        <v>8</v>
      </c>
    </row>
    <row r="19" spans="1:6">
      <c r="A19" t="s">
        <v>7</v>
      </c>
      <c r="B19" s="2">
        <v>80</v>
      </c>
      <c r="C19" s="1">
        <v>45049</v>
      </c>
      <c r="D19" t="str">
        <f>_xlfn.XLOOKUP(Actuals[[#This Row],[Account ID]], Budget[Account ID], Budget[Account Type])</f>
        <v>Sundries</v>
      </c>
      <c r="E19" t="str">
        <f>_xlfn.XLOOKUP(Actuals[[#This Row],[Account ID]], Budget[Account ID], Budget[Account Owner])</f>
        <v>Common</v>
      </c>
      <c r="F19" t="s">
        <v>8</v>
      </c>
    </row>
    <row r="20" spans="1:6">
      <c r="A20" t="s">
        <v>7</v>
      </c>
      <c r="B20" s="2">
        <v>80</v>
      </c>
      <c r="C20" s="1">
        <v>45056</v>
      </c>
      <c r="D20" t="str">
        <f>_xlfn.XLOOKUP(Actuals[[#This Row],[Account ID]], Budget[Account ID], Budget[Account Type])</f>
        <v>Sundries</v>
      </c>
      <c r="E20" t="str">
        <f>_xlfn.XLOOKUP(Actuals[[#This Row],[Account ID]], Budget[Account ID], Budget[Account Owner])</f>
        <v>Common</v>
      </c>
      <c r="F20" t="s">
        <v>8</v>
      </c>
    </row>
    <row r="21" spans="1:6">
      <c r="A21" t="s">
        <v>7</v>
      </c>
      <c r="B21" s="2">
        <v>80</v>
      </c>
      <c r="C21" s="1">
        <v>45063</v>
      </c>
      <c r="D21" t="str">
        <f>_xlfn.XLOOKUP(Actuals[[#This Row],[Account ID]], Budget[Account ID], Budget[Account Type])</f>
        <v>Sundries</v>
      </c>
      <c r="E21" t="str">
        <f>_xlfn.XLOOKUP(Actuals[[#This Row],[Account ID]], Budget[Account ID], Budget[Account Owner])</f>
        <v>Common</v>
      </c>
      <c r="F21" t="s">
        <v>8</v>
      </c>
    </row>
    <row r="22" spans="1:6">
      <c r="A22" t="s">
        <v>7</v>
      </c>
      <c r="B22" s="2">
        <v>80</v>
      </c>
      <c r="C22" s="1">
        <v>45070</v>
      </c>
      <c r="D22" t="str">
        <f>_xlfn.XLOOKUP(Actuals[[#This Row],[Account ID]], Budget[Account ID], Budget[Account Type])</f>
        <v>Sundries</v>
      </c>
      <c r="E22" t="str">
        <f>_xlfn.XLOOKUP(Actuals[[#This Row],[Account ID]], Budget[Account ID], Budget[Account Owner])</f>
        <v>Common</v>
      </c>
      <c r="F22" t="s">
        <v>8</v>
      </c>
    </row>
    <row r="23" spans="1:6">
      <c r="A23" t="s">
        <v>7</v>
      </c>
      <c r="B23" s="2">
        <v>80</v>
      </c>
      <c r="C23" s="1">
        <v>45077</v>
      </c>
      <c r="D23" t="str">
        <f>_xlfn.XLOOKUP(Actuals[[#This Row],[Account ID]], Budget[Account ID], Budget[Account Type])</f>
        <v>Sundries</v>
      </c>
      <c r="E23" t="str">
        <f>_xlfn.XLOOKUP(Actuals[[#This Row],[Account ID]], Budget[Account ID], Budget[Account Owner])</f>
        <v>Common</v>
      </c>
      <c r="F23" t="s">
        <v>8</v>
      </c>
    </row>
    <row r="24" spans="1:6">
      <c r="A24" t="s">
        <v>7</v>
      </c>
      <c r="B24" s="2">
        <v>80</v>
      </c>
      <c r="C24" s="1">
        <v>45084</v>
      </c>
      <c r="D24" t="str">
        <f>_xlfn.XLOOKUP(Actuals[[#This Row],[Account ID]], Budget[Account ID], Budget[Account Type])</f>
        <v>Sundries</v>
      </c>
      <c r="E24" t="str">
        <f>_xlfn.XLOOKUP(Actuals[[#This Row],[Account ID]], Budget[Account ID], Budget[Account Owner])</f>
        <v>Common</v>
      </c>
      <c r="F24" t="s">
        <v>8</v>
      </c>
    </row>
    <row r="25" spans="1:6">
      <c r="A25" t="s">
        <v>7</v>
      </c>
      <c r="B25" s="2">
        <v>80</v>
      </c>
      <c r="C25" s="1">
        <v>45091</v>
      </c>
      <c r="D25" t="str">
        <f>_xlfn.XLOOKUP(Actuals[[#This Row],[Account ID]], Budget[Account ID], Budget[Account Type])</f>
        <v>Sundries</v>
      </c>
      <c r="E25" t="str">
        <f>_xlfn.XLOOKUP(Actuals[[#This Row],[Account ID]], Budget[Account ID], Budget[Account Owner])</f>
        <v>Common</v>
      </c>
      <c r="F25" t="s">
        <v>8</v>
      </c>
    </row>
    <row r="26" spans="1:6">
      <c r="A26" t="s">
        <v>7</v>
      </c>
      <c r="B26" s="2">
        <v>80</v>
      </c>
      <c r="C26" s="1">
        <v>45098</v>
      </c>
      <c r="D26" t="str">
        <f>_xlfn.XLOOKUP(Actuals[[#This Row],[Account ID]], Budget[Account ID], Budget[Account Type])</f>
        <v>Sundries</v>
      </c>
      <c r="E26" t="str">
        <f>_xlfn.XLOOKUP(Actuals[[#This Row],[Account ID]], Budget[Account ID], Budget[Account Owner])</f>
        <v>Common</v>
      </c>
      <c r="F26" t="s">
        <v>8</v>
      </c>
    </row>
    <row r="27" spans="1:6">
      <c r="A27" t="s">
        <v>7</v>
      </c>
      <c r="B27" s="2">
        <v>80</v>
      </c>
      <c r="C27" s="1">
        <v>45105</v>
      </c>
      <c r="D27" t="str">
        <f>_xlfn.XLOOKUP(Actuals[[#This Row],[Account ID]], Budget[Account ID], Budget[Account Type])</f>
        <v>Sundries</v>
      </c>
      <c r="E27" t="str">
        <f>_xlfn.XLOOKUP(Actuals[[#This Row],[Account ID]], Budget[Account ID], Budget[Account Owner])</f>
        <v>Common</v>
      </c>
      <c r="F27" t="s">
        <v>8</v>
      </c>
    </row>
    <row r="28" spans="1:6">
      <c r="A28" t="s">
        <v>7</v>
      </c>
      <c r="B28" s="2">
        <v>80</v>
      </c>
      <c r="C28" s="1">
        <v>45112</v>
      </c>
      <c r="D28" t="str">
        <f>_xlfn.XLOOKUP(Actuals[[#This Row],[Account ID]], Budget[Account ID], Budget[Account Type])</f>
        <v>Sundries</v>
      </c>
      <c r="E28" t="str">
        <f>_xlfn.XLOOKUP(Actuals[[#This Row],[Account ID]], Budget[Account ID], Budget[Account Owner])</f>
        <v>Common</v>
      </c>
      <c r="F28" t="s">
        <v>8</v>
      </c>
    </row>
    <row r="29" spans="1:6">
      <c r="A29" t="s">
        <v>7</v>
      </c>
      <c r="B29" s="2">
        <v>80</v>
      </c>
      <c r="C29" s="1">
        <v>45119</v>
      </c>
      <c r="D29" t="str">
        <f>_xlfn.XLOOKUP(Actuals[[#This Row],[Account ID]], Budget[Account ID], Budget[Account Type])</f>
        <v>Sundries</v>
      </c>
      <c r="E29" t="str">
        <f>_xlfn.XLOOKUP(Actuals[[#This Row],[Account ID]], Budget[Account ID], Budget[Account Owner])</f>
        <v>Common</v>
      </c>
      <c r="F29" t="s">
        <v>8</v>
      </c>
    </row>
    <row r="30" spans="1:6">
      <c r="A30" t="s">
        <v>7</v>
      </c>
      <c r="B30" s="2">
        <v>80</v>
      </c>
      <c r="C30" s="1">
        <v>45126</v>
      </c>
      <c r="D30" t="str">
        <f>_xlfn.XLOOKUP(Actuals[[#This Row],[Account ID]], Budget[Account ID], Budget[Account Type])</f>
        <v>Sundries</v>
      </c>
      <c r="E30" t="str">
        <f>_xlfn.XLOOKUP(Actuals[[#This Row],[Account ID]], Budget[Account ID], Budget[Account Owner])</f>
        <v>Common</v>
      </c>
      <c r="F30" t="s">
        <v>8</v>
      </c>
    </row>
    <row r="31" spans="1:6">
      <c r="A31" t="s">
        <v>7</v>
      </c>
      <c r="B31" s="2">
        <v>80</v>
      </c>
      <c r="C31" s="1">
        <v>45133</v>
      </c>
      <c r="D31" t="str">
        <f>_xlfn.XLOOKUP(Actuals[[#This Row],[Account ID]], Budget[Account ID], Budget[Account Type])</f>
        <v>Sundries</v>
      </c>
      <c r="E31" t="str">
        <f>_xlfn.XLOOKUP(Actuals[[#This Row],[Account ID]], Budget[Account ID], Budget[Account Owner])</f>
        <v>Common</v>
      </c>
      <c r="F31" t="s">
        <v>8</v>
      </c>
    </row>
    <row r="32" spans="1:6">
      <c r="A32" t="s">
        <v>7</v>
      </c>
      <c r="B32" s="2">
        <v>80</v>
      </c>
      <c r="C32" s="1">
        <v>45140</v>
      </c>
      <c r="D32" t="str">
        <f>_xlfn.XLOOKUP(Actuals[[#This Row],[Account ID]], Budget[Account ID], Budget[Account Type])</f>
        <v>Sundries</v>
      </c>
      <c r="E32" t="str">
        <f>_xlfn.XLOOKUP(Actuals[[#This Row],[Account ID]], Budget[Account ID], Budget[Account Owner])</f>
        <v>Common</v>
      </c>
      <c r="F32" t="s">
        <v>8</v>
      </c>
    </row>
    <row r="33" spans="1:6">
      <c r="A33" t="s">
        <v>7</v>
      </c>
      <c r="B33" s="2">
        <v>80</v>
      </c>
      <c r="C33" s="1">
        <v>45147</v>
      </c>
      <c r="D33" t="str">
        <f>_xlfn.XLOOKUP(Actuals[[#This Row],[Account ID]], Budget[Account ID], Budget[Account Type])</f>
        <v>Sundries</v>
      </c>
      <c r="E33" t="str">
        <f>_xlfn.XLOOKUP(Actuals[[#This Row],[Account ID]], Budget[Account ID], Budget[Account Owner])</f>
        <v>Common</v>
      </c>
      <c r="F33" t="s">
        <v>8</v>
      </c>
    </row>
    <row r="34" spans="1:6">
      <c r="A34" t="s">
        <v>7</v>
      </c>
      <c r="B34" s="2">
        <v>80</v>
      </c>
      <c r="C34" s="1">
        <v>45154</v>
      </c>
      <c r="D34" t="str">
        <f>_xlfn.XLOOKUP(Actuals[[#This Row],[Account ID]], Budget[Account ID], Budget[Account Type])</f>
        <v>Sundries</v>
      </c>
      <c r="E34" t="str">
        <f>_xlfn.XLOOKUP(Actuals[[#This Row],[Account ID]], Budget[Account ID], Budget[Account Owner])</f>
        <v>Common</v>
      </c>
      <c r="F34" t="s">
        <v>8</v>
      </c>
    </row>
    <row r="35" spans="1:6">
      <c r="A35" t="s">
        <v>7</v>
      </c>
      <c r="B35" s="2">
        <v>80</v>
      </c>
      <c r="C35" s="1">
        <v>45161</v>
      </c>
      <c r="D35" t="str">
        <f>_xlfn.XLOOKUP(Actuals[[#This Row],[Account ID]], Budget[Account ID], Budget[Account Type])</f>
        <v>Sundries</v>
      </c>
      <c r="E35" t="str">
        <f>_xlfn.XLOOKUP(Actuals[[#This Row],[Account ID]], Budget[Account ID], Budget[Account Owner])</f>
        <v>Common</v>
      </c>
      <c r="F35" t="s">
        <v>8</v>
      </c>
    </row>
    <row r="36" spans="1:6">
      <c r="A36" t="s">
        <v>7</v>
      </c>
      <c r="B36" s="2">
        <v>80</v>
      </c>
      <c r="C36" s="1">
        <v>45168</v>
      </c>
      <c r="D36" t="str">
        <f>_xlfn.XLOOKUP(Actuals[[#This Row],[Account ID]], Budget[Account ID], Budget[Account Type])</f>
        <v>Sundries</v>
      </c>
      <c r="E36" t="str">
        <f>_xlfn.XLOOKUP(Actuals[[#This Row],[Account ID]], Budget[Account ID], Budget[Account Owner])</f>
        <v>Common</v>
      </c>
      <c r="F36" t="s">
        <v>8</v>
      </c>
    </row>
    <row r="37" spans="1:6">
      <c r="A37" t="s">
        <v>7</v>
      </c>
      <c r="B37" s="2">
        <v>80</v>
      </c>
      <c r="C37" s="1">
        <v>45175</v>
      </c>
      <c r="D37" t="str">
        <f>_xlfn.XLOOKUP(Actuals[[#This Row],[Account ID]], Budget[Account ID], Budget[Account Type])</f>
        <v>Sundries</v>
      </c>
      <c r="E37" t="str">
        <f>_xlfn.XLOOKUP(Actuals[[#This Row],[Account ID]], Budget[Account ID], Budget[Account Owner])</f>
        <v>Common</v>
      </c>
      <c r="F37" t="s">
        <v>8</v>
      </c>
    </row>
    <row r="38" spans="1:6">
      <c r="A38" t="s">
        <v>7</v>
      </c>
      <c r="B38" s="2">
        <v>80</v>
      </c>
      <c r="C38" s="1">
        <v>45182</v>
      </c>
      <c r="D38" t="str">
        <f>_xlfn.XLOOKUP(Actuals[[#This Row],[Account ID]], Budget[Account ID], Budget[Account Type])</f>
        <v>Sundries</v>
      </c>
      <c r="E38" t="str">
        <f>_xlfn.XLOOKUP(Actuals[[#This Row],[Account ID]], Budget[Account ID], Budget[Account Owner])</f>
        <v>Common</v>
      </c>
      <c r="F38" t="s">
        <v>8</v>
      </c>
    </row>
    <row r="39" spans="1:6">
      <c r="A39" t="s">
        <v>7</v>
      </c>
      <c r="B39" s="2">
        <v>80</v>
      </c>
      <c r="C39" s="1">
        <v>45189</v>
      </c>
      <c r="D39" t="str">
        <f>_xlfn.XLOOKUP(Actuals[[#This Row],[Account ID]], Budget[Account ID], Budget[Account Type])</f>
        <v>Sundries</v>
      </c>
      <c r="E39" t="str">
        <f>_xlfn.XLOOKUP(Actuals[[#This Row],[Account ID]], Budget[Account ID], Budget[Account Owner])</f>
        <v>Common</v>
      </c>
      <c r="F39" t="s">
        <v>8</v>
      </c>
    </row>
    <row r="40" spans="1:6">
      <c r="A40" t="s">
        <v>7</v>
      </c>
      <c r="B40" s="2">
        <v>80</v>
      </c>
      <c r="C40" s="1">
        <v>45196</v>
      </c>
      <c r="D40" t="str">
        <f>_xlfn.XLOOKUP(Actuals[[#This Row],[Account ID]], Budget[Account ID], Budget[Account Type])</f>
        <v>Sundries</v>
      </c>
      <c r="E40" t="str">
        <f>_xlfn.XLOOKUP(Actuals[[#This Row],[Account ID]], Budget[Account ID], Budget[Account Owner])</f>
        <v>Common</v>
      </c>
      <c r="F40" t="s">
        <v>8</v>
      </c>
    </row>
    <row r="41" spans="1:6">
      <c r="A41" t="s">
        <v>7</v>
      </c>
      <c r="B41" s="2">
        <v>80</v>
      </c>
      <c r="C41" s="1">
        <v>45203</v>
      </c>
      <c r="D41" t="str">
        <f>_xlfn.XLOOKUP(Actuals[[#This Row],[Account ID]], Budget[Account ID], Budget[Account Type])</f>
        <v>Sundries</v>
      </c>
      <c r="E41" t="str">
        <f>_xlfn.XLOOKUP(Actuals[[#This Row],[Account ID]], Budget[Account ID], Budget[Account Owner])</f>
        <v>Common</v>
      </c>
      <c r="F41" t="s">
        <v>8</v>
      </c>
    </row>
    <row r="42" spans="1:6">
      <c r="A42" t="s">
        <v>7</v>
      </c>
      <c r="B42" s="2">
        <v>80</v>
      </c>
      <c r="C42" s="1">
        <v>45210</v>
      </c>
      <c r="D42" t="str">
        <f>_xlfn.XLOOKUP(Actuals[[#This Row],[Account ID]], Budget[Account ID], Budget[Account Type])</f>
        <v>Sundries</v>
      </c>
      <c r="E42" t="str">
        <f>_xlfn.XLOOKUP(Actuals[[#This Row],[Account ID]], Budget[Account ID], Budget[Account Owner])</f>
        <v>Common</v>
      </c>
      <c r="F42" t="s">
        <v>8</v>
      </c>
    </row>
    <row r="43" spans="1:6">
      <c r="A43" t="s">
        <v>7</v>
      </c>
      <c r="B43" s="2">
        <v>80</v>
      </c>
      <c r="C43" s="1">
        <v>45217</v>
      </c>
      <c r="D43" t="str">
        <f>_xlfn.XLOOKUP(Actuals[[#This Row],[Account ID]], Budget[Account ID], Budget[Account Type])</f>
        <v>Sundries</v>
      </c>
      <c r="E43" t="str">
        <f>_xlfn.XLOOKUP(Actuals[[#This Row],[Account ID]], Budget[Account ID], Budget[Account Owner])</f>
        <v>Common</v>
      </c>
      <c r="F43" t="s">
        <v>8</v>
      </c>
    </row>
    <row r="44" spans="1:6">
      <c r="A44" t="s">
        <v>7</v>
      </c>
      <c r="B44" s="2">
        <v>80</v>
      </c>
      <c r="C44" s="1">
        <v>45224</v>
      </c>
      <c r="D44" t="str">
        <f>_xlfn.XLOOKUP(Actuals[[#This Row],[Account ID]], Budget[Account ID], Budget[Account Type])</f>
        <v>Sundries</v>
      </c>
      <c r="E44" t="str">
        <f>_xlfn.XLOOKUP(Actuals[[#This Row],[Account ID]], Budget[Account ID], Budget[Account Owner])</f>
        <v>Common</v>
      </c>
      <c r="F44" t="s">
        <v>8</v>
      </c>
    </row>
    <row r="45" spans="1:6">
      <c r="A45" t="s">
        <v>7</v>
      </c>
      <c r="B45" s="2">
        <v>80</v>
      </c>
      <c r="C45" s="1">
        <v>45231</v>
      </c>
      <c r="D45" t="str">
        <f>_xlfn.XLOOKUP(Actuals[[#This Row],[Account ID]], Budget[Account ID], Budget[Account Type])</f>
        <v>Sundries</v>
      </c>
      <c r="E45" t="str">
        <f>_xlfn.XLOOKUP(Actuals[[#This Row],[Account ID]], Budget[Account ID], Budget[Account Owner])</f>
        <v>Common</v>
      </c>
      <c r="F45" t="s">
        <v>8</v>
      </c>
    </row>
    <row r="46" spans="1:6">
      <c r="A46" t="s">
        <v>7</v>
      </c>
      <c r="B46" s="2">
        <v>80</v>
      </c>
      <c r="C46" s="1">
        <v>45238</v>
      </c>
      <c r="D46" t="str">
        <f>_xlfn.XLOOKUP(Actuals[[#This Row],[Account ID]], Budget[Account ID], Budget[Account Type])</f>
        <v>Sundries</v>
      </c>
      <c r="E46" t="str">
        <f>_xlfn.XLOOKUP(Actuals[[#This Row],[Account ID]], Budget[Account ID], Budget[Account Owner])</f>
        <v>Common</v>
      </c>
      <c r="F46" t="s">
        <v>8</v>
      </c>
    </row>
    <row r="47" spans="1:6">
      <c r="A47" t="s">
        <v>7</v>
      </c>
      <c r="B47" s="2">
        <v>80</v>
      </c>
      <c r="C47" s="1">
        <v>45245</v>
      </c>
      <c r="D47" t="str">
        <f>_xlfn.XLOOKUP(Actuals[[#This Row],[Account ID]], Budget[Account ID], Budget[Account Type])</f>
        <v>Sundries</v>
      </c>
      <c r="E47" t="str">
        <f>_xlfn.XLOOKUP(Actuals[[#This Row],[Account ID]], Budget[Account ID], Budget[Account Owner])</f>
        <v>Common</v>
      </c>
      <c r="F47" t="s">
        <v>8</v>
      </c>
    </row>
    <row r="48" spans="1:6">
      <c r="A48" t="s">
        <v>7</v>
      </c>
      <c r="B48" s="2">
        <v>80</v>
      </c>
      <c r="C48" s="1">
        <v>45252</v>
      </c>
      <c r="D48" t="str">
        <f>_xlfn.XLOOKUP(Actuals[[#This Row],[Account ID]], Budget[Account ID], Budget[Account Type])</f>
        <v>Sundries</v>
      </c>
      <c r="E48" t="str">
        <f>_xlfn.XLOOKUP(Actuals[[#This Row],[Account ID]], Budget[Account ID], Budget[Account Owner])</f>
        <v>Common</v>
      </c>
      <c r="F48" t="s">
        <v>8</v>
      </c>
    </row>
    <row r="49" spans="1:6">
      <c r="A49" t="s">
        <v>7</v>
      </c>
      <c r="B49" s="2">
        <v>80</v>
      </c>
      <c r="C49" s="1">
        <v>45259</v>
      </c>
      <c r="D49" t="str">
        <f>_xlfn.XLOOKUP(Actuals[[#This Row],[Account ID]], Budget[Account ID], Budget[Account Type])</f>
        <v>Sundries</v>
      </c>
      <c r="E49" t="str">
        <f>_xlfn.XLOOKUP(Actuals[[#This Row],[Account ID]], Budget[Account ID], Budget[Account Owner])</f>
        <v>Common</v>
      </c>
      <c r="F49" t="s">
        <v>8</v>
      </c>
    </row>
    <row r="50" spans="1:6">
      <c r="A50" t="s">
        <v>7</v>
      </c>
      <c r="B50" s="2">
        <v>80</v>
      </c>
      <c r="C50" s="1">
        <v>45266</v>
      </c>
      <c r="D50" t="str">
        <f>_xlfn.XLOOKUP(Actuals[[#This Row],[Account ID]], Budget[Account ID], Budget[Account Type])</f>
        <v>Sundries</v>
      </c>
      <c r="E50" t="str">
        <f>_xlfn.XLOOKUP(Actuals[[#This Row],[Account ID]], Budget[Account ID], Budget[Account Owner])</f>
        <v>Common</v>
      </c>
      <c r="F50" t="s">
        <v>8</v>
      </c>
    </row>
    <row r="51" spans="1:6">
      <c r="A51" t="s">
        <v>7</v>
      </c>
      <c r="B51" s="2">
        <v>80</v>
      </c>
      <c r="C51" s="1">
        <v>45273</v>
      </c>
      <c r="D51" t="str">
        <f>_xlfn.XLOOKUP(Actuals[[#This Row],[Account ID]], Budget[Account ID], Budget[Account Type])</f>
        <v>Sundries</v>
      </c>
      <c r="E51" t="str">
        <f>_xlfn.XLOOKUP(Actuals[[#This Row],[Account ID]], Budget[Account ID], Budget[Account Owner])</f>
        <v>Common</v>
      </c>
      <c r="F51" t="s">
        <v>8</v>
      </c>
    </row>
    <row r="52" spans="1:6">
      <c r="A52" t="s">
        <v>7</v>
      </c>
      <c r="B52" s="2">
        <v>80</v>
      </c>
      <c r="C52" s="1">
        <v>45280</v>
      </c>
      <c r="D52" t="str">
        <f>_xlfn.XLOOKUP(Actuals[[#This Row],[Account ID]], Budget[Account ID], Budget[Account Type])</f>
        <v>Sundries</v>
      </c>
      <c r="E52" t="str">
        <f>_xlfn.XLOOKUP(Actuals[[#This Row],[Account ID]], Budget[Account ID], Budget[Account Owner])</f>
        <v>Common</v>
      </c>
      <c r="F52" t="s">
        <v>8</v>
      </c>
    </row>
    <row r="53" spans="1:6">
      <c r="A53" t="s">
        <v>7</v>
      </c>
      <c r="B53" s="2">
        <v>80</v>
      </c>
      <c r="C53" s="1">
        <v>45287</v>
      </c>
      <c r="D53" t="str">
        <f>_xlfn.XLOOKUP(Actuals[[#This Row],[Account ID]], Budget[Account ID], Budget[Account Type])</f>
        <v>Sundries</v>
      </c>
      <c r="E53" t="str">
        <f>_xlfn.XLOOKUP(Actuals[[#This Row],[Account ID]], Budget[Account ID], Budget[Account Owner])</f>
        <v>Common</v>
      </c>
      <c r="F53" t="s">
        <v>8</v>
      </c>
    </row>
    <row r="54" spans="1:6">
      <c r="A54" t="s">
        <v>9</v>
      </c>
      <c r="B54" s="2">
        <v>80</v>
      </c>
      <c r="C54" s="1">
        <v>44939</v>
      </c>
      <c r="D54" t="str">
        <f>_xlfn.XLOOKUP(Actuals[[#This Row],[Account ID]], Budget[Account ID], Budget[Account Type])</f>
        <v>Health</v>
      </c>
      <c r="E54" t="str">
        <f>_xlfn.XLOOKUP(Actuals[[#This Row],[Account ID]], Budget[Account ID], Budget[Account Owner])</f>
        <v>Common</v>
      </c>
    </row>
    <row r="55" spans="1:6">
      <c r="A55" t="s">
        <v>9</v>
      </c>
      <c r="B55" s="2">
        <v>80</v>
      </c>
      <c r="C55" s="1">
        <v>44953</v>
      </c>
      <c r="D55" t="str">
        <f>_xlfn.XLOOKUP(Actuals[[#This Row],[Account ID]], Budget[Account ID], Budget[Account Type])</f>
        <v>Health</v>
      </c>
      <c r="E55" t="str">
        <f>_xlfn.XLOOKUP(Actuals[[#This Row],[Account ID]], Budget[Account ID], Budget[Account Owner])</f>
        <v>Common</v>
      </c>
    </row>
    <row r="56" spans="1:6">
      <c r="A56" t="s">
        <v>9</v>
      </c>
      <c r="B56" s="2">
        <v>80</v>
      </c>
      <c r="C56" s="1">
        <v>44967</v>
      </c>
      <c r="D56" t="str">
        <f>_xlfn.XLOOKUP(Actuals[[#This Row],[Account ID]], Budget[Account ID], Budget[Account Type])</f>
        <v>Health</v>
      </c>
      <c r="E56" t="str">
        <f>_xlfn.XLOOKUP(Actuals[[#This Row],[Account ID]], Budget[Account ID], Budget[Account Owner])</f>
        <v>Common</v>
      </c>
    </row>
    <row r="57" spans="1:6">
      <c r="A57" t="s">
        <v>9</v>
      </c>
      <c r="B57" s="2">
        <v>80</v>
      </c>
      <c r="C57" s="1">
        <v>44981</v>
      </c>
      <c r="D57" t="str">
        <f>_xlfn.XLOOKUP(Actuals[[#This Row],[Account ID]], Budget[Account ID], Budget[Account Type])</f>
        <v>Health</v>
      </c>
      <c r="E57" t="str">
        <f>_xlfn.XLOOKUP(Actuals[[#This Row],[Account ID]], Budget[Account ID], Budget[Account Owner])</f>
        <v>Common</v>
      </c>
    </row>
    <row r="58" spans="1:6">
      <c r="A58" t="s">
        <v>9</v>
      </c>
      <c r="B58" s="2">
        <v>80</v>
      </c>
      <c r="C58" s="1">
        <v>44995</v>
      </c>
      <c r="D58" t="str">
        <f>_xlfn.XLOOKUP(Actuals[[#This Row],[Account ID]], Budget[Account ID], Budget[Account Type])</f>
        <v>Health</v>
      </c>
      <c r="E58" t="str">
        <f>_xlfn.XLOOKUP(Actuals[[#This Row],[Account ID]], Budget[Account ID], Budget[Account Owner])</f>
        <v>Common</v>
      </c>
    </row>
    <row r="59" spans="1:6">
      <c r="A59" t="s">
        <v>9</v>
      </c>
      <c r="B59" s="2">
        <v>80</v>
      </c>
      <c r="C59" s="1">
        <v>45009</v>
      </c>
      <c r="D59" t="str">
        <f>_xlfn.XLOOKUP(Actuals[[#This Row],[Account ID]], Budget[Account ID], Budget[Account Type])</f>
        <v>Health</v>
      </c>
      <c r="E59" t="str">
        <f>_xlfn.XLOOKUP(Actuals[[#This Row],[Account ID]], Budget[Account ID], Budget[Account Owner])</f>
        <v>Common</v>
      </c>
    </row>
    <row r="60" spans="1:6">
      <c r="A60" t="s">
        <v>9</v>
      </c>
      <c r="B60" s="2">
        <v>80</v>
      </c>
      <c r="C60" s="1">
        <v>45023</v>
      </c>
      <c r="D60" t="str">
        <f>_xlfn.XLOOKUP(Actuals[[#This Row],[Account ID]], Budget[Account ID], Budget[Account Type])</f>
        <v>Health</v>
      </c>
      <c r="E60" t="str">
        <f>_xlfn.XLOOKUP(Actuals[[#This Row],[Account ID]], Budget[Account ID], Budget[Account Owner])</f>
        <v>Common</v>
      </c>
    </row>
    <row r="61" spans="1:6">
      <c r="A61" t="s">
        <v>9</v>
      </c>
      <c r="B61" s="2">
        <v>80</v>
      </c>
      <c r="C61" s="1">
        <v>45037</v>
      </c>
      <c r="D61" t="str">
        <f>_xlfn.XLOOKUP(Actuals[[#This Row],[Account ID]], Budget[Account ID], Budget[Account Type])</f>
        <v>Health</v>
      </c>
      <c r="E61" t="str">
        <f>_xlfn.XLOOKUP(Actuals[[#This Row],[Account ID]], Budget[Account ID], Budget[Account Owner])</f>
        <v>Common</v>
      </c>
    </row>
    <row r="62" spans="1:6">
      <c r="A62" t="s">
        <v>9</v>
      </c>
      <c r="B62" s="2">
        <v>80</v>
      </c>
      <c r="C62" s="1">
        <v>45051</v>
      </c>
      <c r="D62" t="str">
        <f>_xlfn.XLOOKUP(Actuals[[#This Row],[Account ID]], Budget[Account ID], Budget[Account Type])</f>
        <v>Health</v>
      </c>
      <c r="E62" t="str">
        <f>_xlfn.XLOOKUP(Actuals[[#This Row],[Account ID]], Budget[Account ID], Budget[Account Owner])</f>
        <v>Common</v>
      </c>
    </row>
    <row r="63" spans="1:6">
      <c r="A63" t="s">
        <v>9</v>
      </c>
      <c r="B63" s="2">
        <v>80</v>
      </c>
      <c r="C63" s="1">
        <v>45065</v>
      </c>
      <c r="D63" t="str">
        <f>_xlfn.XLOOKUP(Actuals[[#This Row],[Account ID]], Budget[Account ID], Budget[Account Type])</f>
        <v>Health</v>
      </c>
      <c r="E63" t="str">
        <f>_xlfn.XLOOKUP(Actuals[[#This Row],[Account ID]], Budget[Account ID], Budget[Account Owner])</f>
        <v>Common</v>
      </c>
    </row>
    <row r="64" spans="1:6">
      <c r="A64" t="s">
        <v>9</v>
      </c>
      <c r="B64" s="2">
        <v>80</v>
      </c>
      <c r="C64" s="1">
        <v>45079</v>
      </c>
      <c r="D64" t="str">
        <f>_xlfn.XLOOKUP(Actuals[[#This Row],[Account ID]], Budget[Account ID], Budget[Account Type])</f>
        <v>Health</v>
      </c>
      <c r="E64" t="str">
        <f>_xlfn.XLOOKUP(Actuals[[#This Row],[Account ID]], Budget[Account ID], Budget[Account Owner])</f>
        <v>Common</v>
      </c>
    </row>
    <row r="65" spans="1:5">
      <c r="A65" t="s">
        <v>9</v>
      </c>
      <c r="B65" s="2">
        <v>80</v>
      </c>
      <c r="C65" s="1">
        <v>45093</v>
      </c>
      <c r="D65" t="str">
        <f>_xlfn.XLOOKUP(Actuals[[#This Row],[Account ID]], Budget[Account ID], Budget[Account Type])</f>
        <v>Health</v>
      </c>
      <c r="E65" t="str">
        <f>_xlfn.XLOOKUP(Actuals[[#This Row],[Account ID]], Budget[Account ID], Budget[Account Owner])</f>
        <v>Common</v>
      </c>
    </row>
    <row r="66" spans="1:5">
      <c r="A66" t="s">
        <v>9</v>
      </c>
      <c r="B66" s="2">
        <v>80</v>
      </c>
      <c r="C66" s="1">
        <v>45107</v>
      </c>
      <c r="D66" t="str">
        <f>_xlfn.XLOOKUP(Actuals[[#This Row],[Account ID]], Budget[Account ID], Budget[Account Type])</f>
        <v>Health</v>
      </c>
      <c r="E66" t="str">
        <f>_xlfn.XLOOKUP(Actuals[[#This Row],[Account ID]], Budget[Account ID], Budget[Account Owner])</f>
        <v>Common</v>
      </c>
    </row>
    <row r="67" spans="1:5">
      <c r="A67" t="s">
        <v>9</v>
      </c>
      <c r="B67" s="2">
        <v>80</v>
      </c>
      <c r="C67" s="1">
        <v>45121</v>
      </c>
      <c r="D67" t="str">
        <f>_xlfn.XLOOKUP(Actuals[[#This Row],[Account ID]], Budget[Account ID], Budget[Account Type])</f>
        <v>Health</v>
      </c>
      <c r="E67" t="str">
        <f>_xlfn.XLOOKUP(Actuals[[#This Row],[Account ID]], Budget[Account ID], Budget[Account Owner])</f>
        <v>Common</v>
      </c>
    </row>
    <row r="68" spans="1:5">
      <c r="A68" t="s">
        <v>9</v>
      </c>
      <c r="B68" s="2">
        <v>80</v>
      </c>
      <c r="C68" s="1">
        <v>45135</v>
      </c>
      <c r="D68" t="str">
        <f>_xlfn.XLOOKUP(Actuals[[#This Row],[Account ID]], Budget[Account ID], Budget[Account Type])</f>
        <v>Health</v>
      </c>
      <c r="E68" t="str">
        <f>_xlfn.XLOOKUP(Actuals[[#This Row],[Account ID]], Budget[Account ID], Budget[Account Owner])</f>
        <v>Common</v>
      </c>
    </row>
    <row r="69" spans="1:5">
      <c r="A69" t="s">
        <v>9</v>
      </c>
      <c r="B69" s="2">
        <v>80</v>
      </c>
      <c r="C69" s="1">
        <v>45149</v>
      </c>
      <c r="D69" t="str">
        <f>_xlfn.XLOOKUP(Actuals[[#This Row],[Account ID]], Budget[Account ID], Budget[Account Type])</f>
        <v>Health</v>
      </c>
      <c r="E69" t="str">
        <f>_xlfn.XLOOKUP(Actuals[[#This Row],[Account ID]], Budget[Account ID], Budget[Account Owner])</f>
        <v>Common</v>
      </c>
    </row>
    <row r="70" spans="1:5">
      <c r="A70" t="s">
        <v>9</v>
      </c>
      <c r="B70" s="2">
        <v>80</v>
      </c>
      <c r="C70" s="1">
        <v>45163</v>
      </c>
      <c r="D70" t="str">
        <f>_xlfn.XLOOKUP(Actuals[[#This Row],[Account ID]], Budget[Account ID], Budget[Account Type])</f>
        <v>Health</v>
      </c>
      <c r="E70" t="str">
        <f>_xlfn.XLOOKUP(Actuals[[#This Row],[Account ID]], Budget[Account ID], Budget[Account Owner])</f>
        <v>Common</v>
      </c>
    </row>
    <row r="71" spans="1:5">
      <c r="A71" t="s">
        <v>9</v>
      </c>
      <c r="B71" s="2">
        <v>80</v>
      </c>
      <c r="C71" s="1">
        <v>45177</v>
      </c>
      <c r="D71" t="str">
        <f>_xlfn.XLOOKUP(Actuals[[#This Row],[Account ID]], Budget[Account ID], Budget[Account Type])</f>
        <v>Health</v>
      </c>
      <c r="E71" t="str">
        <f>_xlfn.XLOOKUP(Actuals[[#This Row],[Account ID]], Budget[Account ID], Budget[Account Owner])</f>
        <v>Common</v>
      </c>
    </row>
    <row r="72" spans="1:5">
      <c r="A72" t="s">
        <v>9</v>
      </c>
      <c r="B72" s="2">
        <v>80</v>
      </c>
      <c r="C72" s="1">
        <v>45191</v>
      </c>
      <c r="D72" t="str">
        <f>_xlfn.XLOOKUP(Actuals[[#This Row],[Account ID]], Budget[Account ID], Budget[Account Type])</f>
        <v>Health</v>
      </c>
      <c r="E72" t="str">
        <f>_xlfn.XLOOKUP(Actuals[[#This Row],[Account ID]], Budget[Account ID], Budget[Account Owner])</f>
        <v>Common</v>
      </c>
    </row>
    <row r="73" spans="1:5">
      <c r="A73" t="s">
        <v>9</v>
      </c>
      <c r="B73" s="2">
        <v>80</v>
      </c>
      <c r="C73" s="1">
        <v>45205</v>
      </c>
      <c r="D73" t="str">
        <f>_xlfn.XLOOKUP(Actuals[[#This Row],[Account ID]], Budget[Account ID], Budget[Account Type])</f>
        <v>Health</v>
      </c>
      <c r="E73" t="str">
        <f>_xlfn.XLOOKUP(Actuals[[#This Row],[Account ID]], Budget[Account ID], Budget[Account Owner])</f>
        <v>Common</v>
      </c>
    </row>
    <row r="74" spans="1:5">
      <c r="A74" t="s">
        <v>9</v>
      </c>
      <c r="B74" s="2">
        <v>80</v>
      </c>
      <c r="C74" s="1">
        <v>45219</v>
      </c>
      <c r="D74" t="str">
        <f>_xlfn.XLOOKUP(Actuals[[#This Row],[Account ID]], Budget[Account ID], Budget[Account Type])</f>
        <v>Health</v>
      </c>
      <c r="E74" t="str">
        <f>_xlfn.XLOOKUP(Actuals[[#This Row],[Account ID]], Budget[Account ID], Budget[Account Owner])</f>
        <v>Common</v>
      </c>
    </row>
    <row r="75" spans="1:5">
      <c r="A75" t="s">
        <v>9</v>
      </c>
      <c r="B75" s="2">
        <v>80</v>
      </c>
      <c r="C75" s="1">
        <v>45233</v>
      </c>
      <c r="D75" t="str">
        <f>_xlfn.XLOOKUP(Actuals[[#This Row],[Account ID]], Budget[Account ID], Budget[Account Type])</f>
        <v>Health</v>
      </c>
      <c r="E75" t="str">
        <f>_xlfn.XLOOKUP(Actuals[[#This Row],[Account ID]], Budget[Account ID], Budget[Account Owner])</f>
        <v>Common</v>
      </c>
    </row>
    <row r="76" spans="1:5">
      <c r="A76" t="s">
        <v>9</v>
      </c>
      <c r="B76" s="2">
        <v>80</v>
      </c>
      <c r="C76" s="1">
        <v>45247</v>
      </c>
      <c r="D76" t="str">
        <f>_xlfn.XLOOKUP(Actuals[[#This Row],[Account ID]], Budget[Account ID], Budget[Account Type])</f>
        <v>Health</v>
      </c>
      <c r="E76" t="str">
        <f>_xlfn.XLOOKUP(Actuals[[#This Row],[Account ID]], Budget[Account ID], Budget[Account Owner])</f>
        <v>Common</v>
      </c>
    </row>
    <row r="77" spans="1:5">
      <c r="A77" t="s">
        <v>9</v>
      </c>
      <c r="B77" s="2">
        <v>80</v>
      </c>
      <c r="C77" s="1">
        <v>45261</v>
      </c>
      <c r="D77" t="str">
        <f>_xlfn.XLOOKUP(Actuals[[#This Row],[Account ID]], Budget[Account ID], Budget[Account Type])</f>
        <v>Health</v>
      </c>
      <c r="E77" t="str">
        <f>_xlfn.XLOOKUP(Actuals[[#This Row],[Account ID]], Budget[Account ID], Budget[Account Owner])</f>
        <v>Common</v>
      </c>
    </row>
    <row r="78" spans="1:5">
      <c r="A78" t="s">
        <v>9</v>
      </c>
      <c r="B78" s="2">
        <v>80</v>
      </c>
      <c r="C78" s="1">
        <v>45275</v>
      </c>
      <c r="D78" t="str">
        <f>_xlfn.XLOOKUP(Actuals[[#This Row],[Account ID]], Budget[Account ID], Budget[Account Type])</f>
        <v>Health</v>
      </c>
      <c r="E78" t="str">
        <f>_xlfn.XLOOKUP(Actuals[[#This Row],[Account ID]], Budget[Account ID], Budget[Account Owner])</f>
        <v>Common</v>
      </c>
    </row>
    <row r="79" spans="1:5">
      <c r="A79" t="s">
        <v>9</v>
      </c>
      <c r="B79" s="2">
        <v>80</v>
      </c>
      <c r="C79" s="1">
        <v>45289</v>
      </c>
      <c r="D79" t="str">
        <f>_xlfn.XLOOKUP(Actuals[[#This Row],[Account ID]], Budget[Account ID], Budget[Account Type])</f>
        <v>Health</v>
      </c>
      <c r="E79" t="str">
        <f>_xlfn.XLOOKUP(Actuals[[#This Row],[Account ID]], Budget[Account ID], Budget[Account Owner])</f>
        <v>Common</v>
      </c>
    </row>
    <row r="80" spans="1:5">
      <c r="A80" t="s">
        <v>10</v>
      </c>
      <c r="B80" s="2">
        <v>600</v>
      </c>
      <c r="C80" s="1">
        <v>44936</v>
      </c>
      <c r="D80" t="str">
        <f>_xlfn.XLOOKUP(Actuals[[#This Row],[Account ID]], Budget[Account ID], Budget[Account Type])</f>
        <v>Health</v>
      </c>
      <c r="E80" t="str">
        <f>_xlfn.XLOOKUP(Actuals[[#This Row],[Account ID]], Budget[Account ID], Budget[Account Owner])</f>
        <v>Common</v>
      </c>
    </row>
    <row r="81" spans="1:5">
      <c r="A81" t="s">
        <v>10</v>
      </c>
      <c r="B81" s="2">
        <v>600</v>
      </c>
      <c r="C81" s="1">
        <v>44967</v>
      </c>
      <c r="D81" t="str">
        <f>_xlfn.XLOOKUP(Actuals[[#This Row],[Account ID]], Budget[Account ID], Budget[Account Type])</f>
        <v>Health</v>
      </c>
      <c r="E81" t="str">
        <f>_xlfn.XLOOKUP(Actuals[[#This Row],[Account ID]], Budget[Account ID], Budget[Account Owner])</f>
        <v>Common</v>
      </c>
    </row>
    <row r="82" spans="1:5">
      <c r="A82" t="s">
        <v>10</v>
      </c>
      <c r="B82" s="2">
        <v>600</v>
      </c>
      <c r="C82" s="1">
        <v>44995</v>
      </c>
      <c r="D82" t="str">
        <f>_xlfn.XLOOKUP(Actuals[[#This Row],[Account ID]], Budget[Account ID], Budget[Account Type])</f>
        <v>Health</v>
      </c>
      <c r="E82" t="str">
        <f>_xlfn.XLOOKUP(Actuals[[#This Row],[Account ID]], Budget[Account ID], Budget[Account Owner])</f>
        <v>Common</v>
      </c>
    </row>
    <row r="83" spans="1:5">
      <c r="A83" t="s">
        <v>10</v>
      </c>
      <c r="B83" s="2">
        <v>600</v>
      </c>
      <c r="C83" s="1">
        <v>45026</v>
      </c>
      <c r="D83" t="str">
        <f>_xlfn.XLOOKUP(Actuals[[#This Row],[Account ID]], Budget[Account ID], Budget[Account Type])</f>
        <v>Health</v>
      </c>
      <c r="E83" t="str">
        <f>_xlfn.XLOOKUP(Actuals[[#This Row],[Account ID]], Budget[Account ID], Budget[Account Owner])</f>
        <v>Common</v>
      </c>
    </row>
    <row r="84" spans="1:5">
      <c r="A84" t="s">
        <v>10</v>
      </c>
      <c r="B84" s="2">
        <v>600</v>
      </c>
      <c r="C84" s="1">
        <v>45056</v>
      </c>
      <c r="D84" t="str">
        <f>_xlfn.XLOOKUP(Actuals[[#This Row],[Account ID]], Budget[Account ID], Budget[Account Type])</f>
        <v>Health</v>
      </c>
      <c r="E84" t="str">
        <f>_xlfn.XLOOKUP(Actuals[[#This Row],[Account ID]], Budget[Account ID], Budget[Account Owner])</f>
        <v>Common</v>
      </c>
    </row>
    <row r="85" spans="1:5">
      <c r="A85" t="s">
        <v>10</v>
      </c>
      <c r="B85" s="2">
        <v>600</v>
      </c>
      <c r="C85" s="1">
        <v>45087</v>
      </c>
      <c r="D85" t="str">
        <f>_xlfn.XLOOKUP(Actuals[[#This Row],[Account ID]], Budget[Account ID], Budget[Account Type])</f>
        <v>Health</v>
      </c>
      <c r="E85" t="str">
        <f>_xlfn.XLOOKUP(Actuals[[#This Row],[Account ID]], Budget[Account ID], Budget[Account Owner])</f>
        <v>Common</v>
      </c>
    </row>
    <row r="86" spans="1:5">
      <c r="A86" t="s">
        <v>10</v>
      </c>
      <c r="B86" s="2">
        <v>600</v>
      </c>
      <c r="C86" s="1">
        <v>45117</v>
      </c>
      <c r="D86" t="str">
        <f>_xlfn.XLOOKUP(Actuals[[#This Row],[Account ID]], Budget[Account ID], Budget[Account Type])</f>
        <v>Health</v>
      </c>
      <c r="E86" t="str">
        <f>_xlfn.XLOOKUP(Actuals[[#This Row],[Account ID]], Budget[Account ID], Budget[Account Owner])</f>
        <v>Common</v>
      </c>
    </row>
    <row r="87" spans="1:5">
      <c r="A87" t="s">
        <v>10</v>
      </c>
      <c r="B87" s="2">
        <v>600</v>
      </c>
      <c r="C87" s="1">
        <v>45148</v>
      </c>
      <c r="D87" t="str">
        <f>_xlfn.XLOOKUP(Actuals[[#This Row],[Account ID]], Budget[Account ID], Budget[Account Type])</f>
        <v>Health</v>
      </c>
      <c r="E87" t="str">
        <f>_xlfn.XLOOKUP(Actuals[[#This Row],[Account ID]], Budget[Account ID], Budget[Account Owner])</f>
        <v>Common</v>
      </c>
    </row>
    <row r="88" spans="1:5">
      <c r="A88" t="s">
        <v>10</v>
      </c>
      <c r="B88" s="2">
        <v>600</v>
      </c>
      <c r="C88" s="1">
        <v>45179</v>
      </c>
      <c r="D88" t="str">
        <f>_xlfn.XLOOKUP(Actuals[[#This Row],[Account ID]], Budget[Account ID], Budget[Account Type])</f>
        <v>Health</v>
      </c>
      <c r="E88" t="str">
        <f>_xlfn.XLOOKUP(Actuals[[#This Row],[Account ID]], Budget[Account ID], Budget[Account Owner])</f>
        <v>Common</v>
      </c>
    </row>
    <row r="89" spans="1:5">
      <c r="A89" t="s">
        <v>10</v>
      </c>
      <c r="B89" s="2">
        <v>600</v>
      </c>
      <c r="C89" s="1">
        <v>45209</v>
      </c>
      <c r="D89" t="str">
        <f>_xlfn.XLOOKUP(Actuals[[#This Row],[Account ID]], Budget[Account ID], Budget[Account Type])</f>
        <v>Health</v>
      </c>
      <c r="E89" t="str">
        <f>_xlfn.XLOOKUP(Actuals[[#This Row],[Account ID]], Budget[Account ID], Budget[Account Owner])</f>
        <v>Common</v>
      </c>
    </row>
    <row r="90" spans="1:5">
      <c r="A90" t="s">
        <v>10</v>
      </c>
      <c r="B90" s="2">
        <v>600</v>
      </c>
      <c r="C90" s="1">
        <v>45240</v>
      </c>
      <c r="D90" t="str">
        <f>_xlfn.XLOOKUP(Actuals[[#This Row],[Account ID]], Budget[Account ID], Budget[Account Type])</f>
        <v>Health</v>
      </c>
      <c r="E90" t="str">
        <f>_xlfn.XLOOKUP(Actuals[[#This Row],[Account ID]], Budget[Account ID], Budget[Account Owner])</f>
        <v>Common</v>
      </c>
    </row>
    <row r="91" spans="1:5">
      <c r="A91" t="s">
        <v>10</v>
      </c>
      <c r="B91" s="2">
        <v>600</v>
      </c>
      <c r="C91" s="1">
        <v>45270</v>
      </c>
      <c r="D91" t="str">
        <f>_xlfn.XLOOKUP(Actuals[[#This Row],[Account ID]], Budget[Account ID], Budget[Account Type])</f>
        <v>Health</v>
      </c>
      <c r="E91" t="str">
        <f>_xlfn.XLOOKUP(Actuals[[#This Row],[Account ID]], Budget[Account ID], Budget[Account Owner])</f>
        <v>Common</v>
      </c>
    </row>
    <row r="92" spans="1:5">
      <c r="A92" t="s">
        <v>11</v>
      </c>
      <c r="B92" s="2">
        <v>165</v>
      </c>
      <c r="C92" s="1">
        <v>44928</v>
      </c>
      <c r="D92" t="str">
        <f>_xlfn.XLOOKUP(Actuals[[#This Row],[Account ID]], Budget[Account ID], Budget[Account Type])</f>
        <v>Home</v>
      </c>
      <c r="E92" t="str">
        <f>_xlfn.XLOOKUP(Actuals[[#This Row],[Account ID]], Budget[Account ID], Budget[Account Owner])</f>
        <v>Common</v>
      </c>
    </row>
    <row r="93" spans="1:5">
      <c r="A93" t="s">
        <v>11</v>
      </c>
      <c r="B93" s="2">
        <v>165</v>
      </c>
      <c r="C93" s="1">
        <v>44959</v>
      </c>
      <c r="D93" t="str">
        <f>_xlfn.XLOOKUP(Actuals[[#This Row],[Account ID]], Budget[Account ID], Budget[Account Type])</f>
        <v>Home</v>
      </c>
      <c r="E93" t="str">
        <f>_xlfn.XLOOKUP(Actuals[[#This Row],[Account ID]], Budget[Account ID], Budget[Account Owner])</f>
        <v>Common</v>
      </c>
    </row>
    <row r="94" spans="1:5">
      <c r="A94" t="s">
        <v>11</v>
      </c>
      <c r="B94" s="2">
        <v>165</v>
      </c>
      <c r="C94" s="1">
        <v>44987</v>
      </c>
      <c r="D94" t="str">
        <f>_xlfn.XLOOKUP(Actuals[[#This Row],[Account ID]], Budget[Account ID], Budget[Account Type])</f>
        <v>Home</v>
      </c>
      <c r="E94" t="str">
        <f>_xlfn.XLOOKUP(Actuals[[#This Row],[Account ID]], Budget[Account ID], Budget[Account Owner])</f>
        <v>Common</v>
      </c>
    </row>
    <row r="95" spans="1:5">
      <c r="A95" t="s">
        <v>11</v>
      </c>
      <c r="B95" s="2">
        <v>165</v>
      </c>
      <c r="C95" s="1">
        <v>45018</v>
      </c>
      <c r="D95" t="str">
        <f>_xlfn.XLOOKUP(Actuals[[#This Row],[Account ID]], Budget[Account ID], Budget[Account Type])</f>
        <v>Home</v>
      </c>
      <c r="E95" t="str">
        <f>_xlfn.XLOOKUP(Actuals[[#This Row],[Account ID]], Budget[Account ID], Budget[Account Owner])</f>
        <v>Common</v>
      </c>
    </row>
    <row r="96" spans="1:5">
      <c r="A96" t="s">
        <v>11</v>
      </c>
      <c r="B96" s="2">
        <v>165</v>
      </c>
      <c r="C96" s="1">
        <v>45048</v>
      </c>
      <c r="D96" t="str">
        <f>_xlfn.XLOOKUP(Actuals[[#This Row],[Account ID]], Budget[Account ID], Budget[Account Type])</f>
        <v>Home</v>
      </c>
      <c r="E96" t="str">
        <f>_xlfn.XLOOKUP(Actuals[[#This Row],[Account ID]], Budget[Account ID], Budget[Account Owner])</f>
        <v>Common</v>
      </c>
    </row>
    <row r="97" spans="1:5">
      <c r="A97" t="s">
        <v>11</v>
      </c>
      <c r="B97" s="2">
        <v>165</v>
      </c>
      <c r="C97" s="1">
        <v>45079</v>
      </c>
      <c r="D97" t="str">
        <f>_xlfn.XLOOKUP(Actuals[[#This Row],[Account ID]], Budget[Account ID], Budget[Account Type])</f>
        <v>Home</v>
      </c>
      <c r="E97" t="str">
        <f>_xlfn.XLOOKUP(Actuals[[#This Row],[Account ID]], Budget[Account ID], Budget[Account Owner])</f>
        <v>Common</v>
      </c>
    </row>
    <row r="98" spans="1:5">
      <c r="A98" t="s">
        <v>11</v>
      </c>
      <c r="B98" s="2">
        <v>165</v>
      </c>
      <c r="C98" s="1">
        <v>45109</v>
      </c>
      <c r="D98" t="str">
        <f>_xlfn.XLOOKUP(Actuals[[#This Row],[Account ID]], Budget[Account ID], Budget[Account Type])</f>
        <v>Home</v>
      </c>
      <c r="E98" t="str">
        <f>_xlfn.XLOOKUP(Actuals[[#This Row],[Account ID]], Budget[Account ID], Budget[Account Owner])</f>
        <v>Common</v>
      </c>
    </row>
    <row r="99" spans="1:5">
      <c r="A99" t="s">
        <v>11</v>
      </c>
      <c r="B99" s="2">
        <v>165</v>
      </c>
      <c r="C99" s="1">
        <v>45140</v>
      </c>
      <c r="D99" t="str">
        <f>_xlfn.XLOOKUP(Actuals[[#This Row],[Account ID]], Budget[Account ID], Budget[Account Type])</f>
        <v>Home</v>
      </c>
      <c r="E99" t="str">
        <f>_xlfn.XLOOKUP(Actuals[[#This Row],[Account ID]], Budget[Account ID], Budget[Account Owner])</f>
        <v>Common</v>
      </c>
    </row>
    <row r="100" spans="1:5">
      <c r="A100" t="s">
        <v>11</v>
      </c>
      <c r="B100" s="2">
        <v>165</v>
      </c>
      <c r="C100" s="1">
        <v>45171</v>
      </c>
      <c r="D100" t="str">
        <f>_xlfn.XLOOKUP(Actuals[[#This Row],[Account ID]], Budget[Account ID], Budget[Account Type])</f>
        <v>Home</v>
      </c>
      <c r="E100" t="str">
        <f>_xlfn.XLOOKUP(Actuals[[#This Row],[Account ID]], Budget[Account ID], Budget[Account Owner])</f>
        <v>Common</v>
      </c>
    </row>
    <row r="101" spans="1:5">
      <c r="A101" t="s">
        <v>11</v>
      </c>
      <c r="B101" s="2">
        <v>165</v>
      </c>
      <c r="C101" s="1">
        <v>45201</v>
      </c>
      <c r="D101" t="str">
        <f>_xlfn.XLOOKUP(Actuals[[#This Row],[Account ID]], Budget[Account ID], Budget[Account Type])</f>
        <v>Home</v>
      </c>
      <c r="E101" t="str">
        <f>_xlfn.XLOOKUP(Actuals[[#This Row],[Account ID]], Budget[Account ID], Budget[Account Owner])</f>
        <v>Common</v>
      </c>
    </row>
    <row r="102" spans="1:5">
      <c r="A102" t="s">
        <v>11</v>
      </c>
      <c r="B102" s="2">
        <v>165</v>
      </c>
      <c r="C102" s="1">
        <v>45232</v>
      </c>
      <c r="D102" t="str">
        <f>_xlfn.XLOOKUP(Actuals[[#This Row],[Account ID]], Budget[Account ID], Budget[Account Type])</f>
        <v>Home</v>
      </c>
      <c r="E102" t="str">
        <f>_xlfn.XLOOKUP(Actuals[[#This Row],[Account ID]], Budget[Account ID], Budget[Account Owner])</f>
        <v>Common</v>
      </c>
    </row>
    <row r="103" spans="1:5">
      <c r="A103" t="s">
        <v>11</v>
      </c>
      <c r="B103" s="2">
        <v>165</v>
      </c>
      <c r="C103" s="1">
        <v>45262</v>
      </c>
      <c r="D103" t="str">
        <f>_xlfn.XLOOKUP(Actuals[[#This Row],[Account ID]], Budget[Account ID], Budget[Account Type])</f>
        <v>Home</v>
      </c>
      <c r="E103" t="str">
        <f>_xlfn.XLOOKUP(Actuals[[#This Row],[Account ID]], Budget[Account ID], Budget[Account Owner])</f>
        <v>Common</v>
      </c>
    </row>
    <row r="104" spans="1:5">
      <c r="A104" t="s">
        <v>12</v>
      </c>
      <c r="B104" s="2">
        <v>1200</v>
      </c>
      <c r="C104" s="1">
        <v>44953</v>
      </c>
      <c r="D104" t="str">
        <f>_xlfn.XLOOKUP(Actuals[[#This Row],[Account ID]], Budget[Account ID], Budget[Account Type])</f>
        <v>Home</v>
      </c>
      <c r="E104" t="str">
        <f>_xlfn.XLOOKUP(Actuals[[#This Row],[Account ID]], Budget[Account ID], Budget[Account Owner])</f>
        <v>Common</v>
      </c>
    </row>
    <row r="105" spans="1:5">
      <c r="A105" t="s">
        <v>12</v>
      </c>
      <c r="B105" s="2">
        <v>1200</v>
      </c>
      <c r="C105" s="1">
        <v>44984</v>
      </c>
      <c r="D105" t="str">
        <f>_xlfn.XLOOKUP(Actuals[[#This Row],[Account ID]], Budget[Account ID], Budget[Account Type])</f>
        <v>Home</v>
      </c>
      <c r="E105" t="str">
        <f>_xlfn.XLOOKUP(Actuals[[#This Row],[Account ID]], Budget[Account ID], Budget[Account Owner])</f>
        <v>Common</v>
      </c>
    </row>
    <row r="106" spans="1:5">
      <c r="A106" t="s">
        <v>12</v>
      </c>
      <c r="B106" s="2">
        <v>1200</v>
      </c>
      <c r="C106" s="1">
        <v>45012</v>
      </c>
      <c r="D106" t="str">
        <f>_xlfn.XLOOKUP(Actuals[[#This Row],[Account ID]], Budget[Account ID], Budget[Account Type])</f>
        <v>Home</v>
      </c>
      <c r="E106" t="str">
        <f>_xlfn.XLOOKUP(Actuals[[#This Row],[Account ID]], Budget[Account ID], Budget[Account Owner])</f>
        <v>Common</v>
      </c>
    </row>
    <row r="107" spans="1:5">
      <c r="A107" t="s">
        <v>12</v>
      </c>
      <c r="B107" s="2">
        <v>1200</v>
      </c>
      <c r="C107" s="1">
        <v>45043</v>
      </c>
      <c r="D107" t="str">
        <f>_xlfn.XLOOKUP(Actuals[[#This Row],[Account ID]], Budget[Account ID], Budget[Account Type])</f>
        <v>Home</v>
      </c>
      <c r="E107" t="str">
        <f>_xlfn.XLOOKUP(Actuals[[#This Row],[Account ID]], Budget[Account ID], Budget[Account Owner])</f>
        <v>Common</v>
      </c>
    </row>
    <row r="108" spans="1:5">
      <c r="A108" t="s">
        <v>12</v>
      </c>
      <c r="B108" s="2">
        <v>1200</v>
      </c>
      <c r="C108" s="1">
        <v>45073</v>
      </c>
      <c r="D108" t="str">
        <f>_xlfn.XLOOKUP(Actuals[[#This Row],[Account ID]], Budget[Account ID], Budget[Account Type])</f>
        <v>Home</v>
      </c>
      <c r="E108" t="str">
        <f>_xlfn.XLOOKUP(Actuals[[#This Row],[Account ID]], Budget[Account ID], Budget[Account Owner])</f>
        <v>Common</v>
      </c>
    </row>
    <row r="109" spans="1:5">
      <c r="A109" t="s">
        <v>12</v>
      </c>
      <c r="B109" s="2">
        <v>1200</v>
      </c>
      <c r="C109" s="1">
        <v>45104</v>
      </c>
      <c r="D109" t="str">
        <f>_xlfn.XLOOKUP(Actuals[[#This Row],[Account ID]], Budget[Account ID], Budget[Account Type])</f>
        <v>Home</v>
      </c>
      <c r="E109" t="str">
        <f>_xlfn.XLOOKUP(Actuals[[#This Row],[Account ID]], Budget[Account ID], Budget[Account Owner])</f>
        <v>Common</v>
      </c>
    </row>
    <row r="110" spans="1:5">
      <c r="A110" t="s">
        <v>12</v>
      </c>
      <c r="B110" s="2">
        <v>1200</v>
      </c>
      <c r="C110" s="1">
        <v>45134</v>
      </c>
      <c r="D110" t="str">
        <f>_xlfn.XLOOKUP(Actuals[[#This Row],[Account ID]], Budget[Account ID], Budget[Account Type])</f>
        <v>Home</v>
      </c>
      <c r="E110" t="str">
        <f>_xlfn.XLOOKUP(Actuals[[#This Row],[Account ID]], Budget[Account ID], Budget[Account Owner])</f>
        <v>Common</v>
      </c>
    </row>
    <row r="111" spans="1:5">
      <c r="A111" t="s">
        <v>12</v>
      </c>
      <c r="B111" s="2">
        <v>1200</v>
      </c>
      <c r="C111" s="1">
        <v>45165</v>
      </c>
      <c r="D111" t="str">
        <f>_xlfn.XLOOKUP(Actuals[[#This Row],[Account ID]], Budget[Account ID], Budget[Account Type])</f>
        <v>Home</v>
      </c>
      <c r="E111" t="str">
        <f>_xlfn.XLOOKUP(Actuals[[#This Row],[Account ID]], Budget[Account ID], Budget[Account Owner])</f>
        <v>Common</v>
      </c>
    </row>
    <row r="112" spans="1:5">
      <c r="A112" t="s">
        <v>12</v>
      </c>
      <c r="B112" s="2">
        <v>1200</v>
      </c>
      <c r="C112" s="1">
        <v>45196</v>
      </c>
      <c r="D112" t="str">
        <f>_xlfn.XLOOKUP(Actuals[[#This Row],[Account ID]], Budget[Account ID], Budget[Account Type])</f>
        <v>Home</v>
      </c>
      <c r="E112" t="str">
        <f>_xlfn.XLOOKUP(Actuals[[#This Row],[Account ID]], Budget[Account ID], Budget[Account Owner])</f>
        <v>Common</v>
      </c>
    </row>
    <row r="113" spans="1:5">
      <c r="A113" t="s">
        <v>12</v>
      </c>
      <c r="B113" s="2">
        <v>1200</v>
      </c>
      <c r="C113" s="1">
        <v>45226</v>
      </c>
      <c r="D113" t="str">
        <f>_xlfn.XLOOKUP(Actuals[[#This Row],[Account ID]], Budget[Account ID], Budget[Account Type])</f>
        <v>Home</v>
      </c>
      <c r="E113" t="str">
        <f>_xlfn.XLOOKUP(Actuals[[#This Row],[Account ID]], Budget[Account ID], Budget[Account Owner])</f>
        <v>Common</v>
      </c>
    </row>
    <row r="114" spans="1:5">
      <c r="A114" t="s">
        <v>12</v>
      </c>
      <c r="B114" s="2">
        <v>1200</v>
      </c>
      <c r="C114" s="1">
        <v>45257</v>
      </c>
      <c r="D114" t="str">
        <f>_xlfn.XLOOKUP(Actuals[[#This Row],[Account ID]], Budget[Account ID], Budget[Account Type])</f>
        <v>Home</v>
      </c>
      <c r="E114" t="str">
        <f>_xlfn.XLOOKUP(Actuals[[#This Row],[Account ID]], Budget[Account ID], Budget[Account Owner])</f>
        <v>Common</v>
      </c>
    </row>
    <row r="115" spans="1:5">
      <c r="A115" t="s">
        <v>12</v>
      </c>
      <c r="B115" s="2">
        <v>1200</v>
      </c>
      <c r="C115" s="1">
        <v>45287</v>
      </c>
      <c r="D115" t="str">
        <f>_xlfn.XLOOKUP(Actuals[[#This Row],[Account ID]], Budget[Account ID], Budget[Account Type])</f>
        <v>Home</v>
      </c>
      <c r="E115" t="str">
        <f>_xlfn.XLOOKUP(Actuals[[#This Row],[Account ID]], Budget[Account ID], Budget[Account Owner])</f>
        <v>Common</v>
      </c>
    </row>
    <row r="116" spans="1:5">
      <c r="A116" t="s">
        <v>13</v>
      </c>
      <c r="B116" s="2">
        <v>109</v>
      </c>
      <c r="C116" s="1">
        <v>44944</v>
      </c>
      <c r="D116" t="str">
        <f>_xlfn.XLOOKUP(Actuals[[#This Row],[Account ID]], Budget[Account ID], Budget[Account Type])</f>
        <v>Utility</v>
      </c>
      <c r="E116" t="str">
        <f>_xlfn.XLOOKUP(Actuals[[#This Row],[Account ID]], Budget[Account ID], Budget[Account Owner])</f>
        <v>Common</v>
      </c>
    </row>
    <row r="117" spans="1:5">
      <c r="A117" t="s">
        <v>13</v>
      </c>
      <c r="B117" s="2">
        <v>109</v>
      </c>
      <c r="C117" s="1">
        <v>44975</v>
      </c>
      <c r="D117" t="str">
        <f>_xlfn.XLOOKUP(Actuals[[#This Row],[Account ID]], Budget[Account ID], Budget[Account Type])</f>
        <v>Utility</v>
      </c>
      <c r="E117" t="str">
        <f>_xlfn.XLOOKUP(Actuals[[#This Row],[Account ID]], Budget[Account ID], Budget[Account Owner])</f>
        <v>Common</v>
      </c>
    </row>
    <row r="118" spans="1:5">
      <c r="A118" t="s">
        <v>13</v>
      </c>
      <c r="B118" s="2">
        <v>109</v>
      </c>
      <c r="C118" s="1">
        <v>45003</v>
      </c>
      <c r="D118" t="str">
        <f>_xlfn.XLOOKUP(Actuals[[#This Row],[Account ID]], Budget[Account ID], Budget[Account Type])</f>
        <v>Utility</v>
      </c>
      <c r="E118" t="str">
        <f>_xlfn.XLOOKUP(Actuals[[#This Row],[Account ID]], Budget[Account ID], Budget[Account Owner])</f>
        <v>Common</v>
      </c>
    </row>
    <row r="119" spans="1:5">
      <c r="A119" t="s">
        <v>13</v>
      </c>
      <c r="B119" s="2">
        <v>109</v>
      </c>
      <c r="C119" s="1">
        <v>45034</v>
      </c>
      <c r="D119" t="str">
        <f>_xlfn.XLOOKUP(Actuals[[#This Row],[Account ID]], Budget[Account ID], Budget[Account Type])</f>
        <v>Utility</v>
      </c>
      <c r="E119" t="str">
        <f>_xlfn.XLOOKUP(Actuals[[#This Row],[Account ID]], Budget[Account ID], Budget[Account Owner])</f>
        <v>Common</v>
      </c>
    </row>
    <row r="120" spans="1:5">
      <c r="A120" t="s">
        <v>13</v>
      </c>
      <c r="B120" s="2">
        <v>109</v>
      </c>
      <c r="C120" s="1">
        <v>45064</v>
      </c>
      <c r="D120" t="str">
        <f>_xlfn.XLOOKUP(Actuals[[#This Row],[Account ID]], Budget[Account ID], Budget[Account Type])</f>
        <v>Utility</v>
      </c>
      <c r="E120" t="str">
        <f>_xlfn.XLOOKUP(Actuals[[#This Row],[Account ID]], Budget[Account ID], Budget[Account Owner])</f>
        <v>Common</v>
      </c>
    </row>
    <row r="121" spans="1:5">
      <c r="A121" t="s">
        <v>13</v>
      </c>
      <c r="B121" s="2">
        <v>109</v>
      </c>
      <c r="C121" s="1">
        <v>45095</v>
      </c>
      <c r="D121" t="str">
        <f>_xlfn.XLOOKUP(Actuals[[#This Row],[Account ID]], Budget[Account ID], Budget[Account Type])</f>
        <v>Utility</v>
      </c>
      <c r="E121" t="str">
        <f>_xlfn.XLOOKUP(Actuals[[#This Row],[Account ID]], Budget[Account ID], Budget[Account Owner])</f>
        <v>Common</v>
      </c>
    </row>
    <row r="122" spans="1:5">
      <c r="A122" t="s">
        <v>13</v>
      </c>
      <c r="B122" s="2">
        <v>109</v>
      </c>
      <c r="C122" s="1">
        <v>45125</v>
      </c>
      <c r="D122" t="str">
        <f>_xlfn.XLOOKUP(Actuals[[#This Row],[Account ID]], Budget[Account ID], Budget[Account Type])</f>
        <v>Utility</v>
      </c>
      <c r="E122" t="str">
        <f>_xlfn.XLOOKUP(Actuals[[#This Row],[Account ID]], Budget[Account ID], Budget[Account Owner])</f>
        <v>Common</v>
      </c>
    </row>
    <row r="123" spans="1:5">
      <c r="A123" t="s">
        <v>13</v>
      </c>
      <c r="B123" s="2">
        <v>109</v>
      </c>
      <c r="C123" s="1">
        <v>45156</v>
      </c>
      <c r="D123" t="str">
        <f>_xlfn.XLOOKUP(Actuals[[#This Row],[Account ID]], Budget[Account ID], Budget[Account Type])</f>
        <v>Utility</v>
      </c>
      <c r="E123" t="str">
        <f>_xlfn.XLOOKUP(Actuals[[#This Row],[Account ID]], Budget[Account ID], Budget[Account Owner])</f>
        <v>Common</v>
      </c>
    </row>
    <row r="124" spans="1:5">
      <c r="A124" t="s">
        <v>13</v>
      </c>
      <c r="B124" s="2">
        <v>109</v>
      </c>
      <c r="C124" s="1">
        <v>45187</v>
      </c>
      <c r="D124" t="str">
        <f>_xlfn.XLOOKUP(Actuals[[#This Row],[Account ID]], Budget[Account ID], Budget[Account Type])</f>
        <v>Utility</v>
      </c>
      <c r="E124" t="str">
        <f>_xlfn.XLOOKUP(Actuals[[#This Row],[Account ID]], Budget[Account ID], Budget[Account Owner])</f>
        <v>Common</v>
      </c>
    </row>
    <row r="125" spans="1:5">
      <c r="A125" t="s">
        <v>13</v>
      </c>
      <c r="B125" s="2">
        <v>109</v>
      </c>
      <c r="C125" s="1">
        <v>45217</v>
      </c>
      <c r="D125" t="str">
        <f>_xlfn.XLOOKUP(Actuals[[#This Row],[Account ID]], Budget[Account ID], Budget[Account Type])</f>
        <v>Utility</v>
      </c>
      <c r="E125" t="str">
        <f>_xlfn.XLOOKUP(Actuals[[#This Row],[Account ID]], Budget[Account ID], Budget[Account Owner])</f>
        <v>Common</v>
      </c>
    </row>
    <row r="126" spans="1:5">
      <c r="A126" t="s">
        <v>13</v>
      </c>
      <c r="B126" s="2">
        <v>109</v>
      </c>
      <c r="C126" s="1">
        <v>45248</v>
      </c>
      <c r="D126" t="str">
        <f>_xlfn.XLOOKUP(Actuals[[#This Row],[Account ID]], Budget[Account ID], Budget[Account Type])</f>
        <v>Utility</v>
      </c>
      <c r="E126" t="str">
        <f>_xlfn.XLOOKUP(Actuals[[#This Row],[Account ID]], Budget[Account ID], Budget[Account Owner])</f>
        <v>Common</v>
      </c>
    </row>
    <row r="127" spans="1:5">
      <c r="A127" t="s">
        <v>13</v>
      </c>
      <c r="B127" s="2">
        <v>109</v>
      </c>
      <c r="C127" s="1">
        <v>45278</v>
      </c>
      <c r="D127" t="str">
        <f>_xlfn.XLOOKUP(Actuals[[#This Row],[Account ID]], Budget[Account ID], Budget[Account Type])</f>
        <v>Utility</v>
      </c>
      <c r="E127" t="str">
        <f>_xlfn.XLOOKUP(Actuals[[#This Row],[Account ID]], Budget[Account ID], Budget[Account Owner])</f>
        <v>Common</v>
      </c>
    </row>
    <row r="128" spans="1:5">
      <c r="A128" t="s">
        <v>14</v>
      </c>
      <c r="B128" s="2">
        <v>60</v>
      </c>
      <c r="C128" s="1">
        <v>44931</v>
      </c>
      <c r="D128" t="str">
        <f>_xlfn.XLOOKUP(Actuals[[#This Row],[Account ID]], Budget[Account ID], Budget[Account Type])</f>
        <v>Discretionary</v>
      </c>
      <c r="E128" t="str">
        <f>_xlfn.XLOOKUP(Actuals[[#This Row],[Account ID]], Budget[Account ID], Budget[Account Owner])</f>
        <v>Sam</v>
      </c>
    </row>
    <row r="129" spans="1:5">
      <c r="A129" t="s">
        <v>14</v>
      </c>
      <c r="B129" s="2">
        <v>60</v>
      </c>
      <c r="C129" s="1">
        <v>44962</v>
      </c>
      <c r="D129" t="str">
        <f>_xlfn.XLOOKUP(Actuals[[#This Row],[Account ID]], Budget[Account ID], Budget[Account Type])</f>
        <v>Discretionary</v>
      </c>
      <c r="E129" t="str">
        <f>_xlfn.XLOOKUP(Actuals[[#This Row],[Account ID]], Budget[Account ID], Budget[Account Owner])</f>
        <v>Sam</v>
      </c>
    </row>
    <row r="130" spans="1:5">
      <c r="A130" t="s">
        <v>14</v>
      </c>
      <c r="B130" s="2">
        <v>60</v>
      </c>
      <c r="C130" s="1">
        <v>44990</v>
      </c>
      <c r="D130" t="str">
        <f>_xlfn.XLOOKUP(Actuals[[#This Row],[Account ID]], Budget[Account ID], Budget[Account Type])</f>
        <v>Discretionary</v>
      </c>
      <c r="E130" t="str">
        <f>_xlfn.XLOOKUP(Actuals[[#This Row],[Account ID]], Budget[Account ID], Budget[Account Owner])</f>
        <v>Sam</v>
      </c>
    </row>
    <row r="131" spans="1:5">
      <c r="A131" t="s">
        <v>14</v>
      </c>
      <c r="B131" s="2">
        <v>60</v>
      </c>
      <c r="C131" s="1">
        <v>45021</v>
      </c>
      <c r="D131" t="str">
        <f>_xlfn.XLOOKUP(Actuals[[#This Row],[Account ID]], Budget[Account ID], Budget[Account Type])</f>
        <v>Discretionary</v>
      </c>
      <c r="E131" t="str">
        <f>_xlfn.XLOOKUP(Actuals[[#This Row],[Account ID]], Budget[Account ID], Budget[Account Owner])</f>
        <v>Sam</v>
      </c>
    </row>
    <row r="132" spans="1:5">
      <c r="A132" t="s">
        <v>14</v>
      </c>
      <c r="B132" s="2">
        <v>60</v>
      </c>
      <c r="C132" s="1">
        <v>45051</v>
      </c>
      <c r="D132" t="str">
        <f>_xlfn.XLOOKUP(Actuals[[#This Row],[Account ID]], Budget[Account ID], Budget[Account Type])</f>
        <v>Discretionary</v>
      </c>
      <c r="E132" t="str">
        <f>_xlfn.XLOOKUP(Actuals[[#This Row],[Account ID]], Budget[Account ID], Budget[Account Owner])</f>
        <v>Sam</v>
      </c>
    </row>
    <row r="133" spans="1:5">
      <c r="A133" t="s">
        <v>14</v>
      </c>
      <c r="B133" s="2">
        <v>60</v>
      </c>
      <c r="C133" s="1">
        <v>45082</v>
      </c>
      <c r="D133" t="str">
        <f>_xlfn.XLOOKUP(Actuals[[#This Row],[Account ID]], Budget[Account ID], Budget[Account Type])</f>
        <v>Discretionary</v>
      </c>
      <c r="E133" t="str">
        <f>_xlfn.XLOOKUP(Actuals[[#This Row],[Account ID]], Budget[Account ID], Budget[Account Owner])</f>
        <v>Sam</v>
      </c>
    </row>
    <row r="134" spans="1:5">
      <c r="A134" t="s">
        <v>14</v>
      </c>
      <c r="B134" s="2">
        <v>60</v>
      </c>
      <c r="C134" s="1">
        <v>45112</v>
      </c>
      <c r="D134" t="str">
        <f>_xlfn.XLOOKUP(Actuals[[#This Row],[Account ID]], Budget[Account ID], Budget[Account Type])</f>
        <v>Discretionary</v>
      </c>
      <c r="E134" t="str">
        <f>_xlfn.XLOOKUP(Actuals[[#This Row],[Account ID]], Budget[Account ID], Budget[Account Owner])</f>
        <v>Sam</v>
      </c>
    </row>
    <row r="135" spans="1:5">
      <c r="A135" t="s">
        <v>14</v>
      </c>
      <c r="B135" s="2">
        <v>60</v>
      </c>
      <c r="C135" s="1">
        <v>45143</v>
      </c>
      <c r="D135" t="str">
        <f>_xlfn.XLOOKUP(Actuals[[#This Row],[Account ID]], Budget[Account ID], Budget[Account Type])</f>
        <v>Discretionary</v>
      </c>
      <c r="E135" t="str">
        <f>_xlfn.XLOOKUP(Actuals[[#This Row],[Account ID]], Budget[Account ID], Budget[Account Owner])</f>
        <v>Sam</v>
      </c>
    </row>
    <row r="136" spans="1:5">
      <c r="A136" t="s">
        <v>14</v>
      </c>
      <c r="B136" s="2">
        <v>60</v>
      </c>
      <c r="C136" s="1">
        <v>45174</v>
      </c>
      <c r="D136" t="str">
        <f>_xlfn.XLOOKUP(Actuals[[#This Row],[Account ID]], Budget[Account ID], Budget[Account Type])</f>
        <v>Discretionary</v>
      </c>
      <c r="E136" t="str">
        <f>_xlfn.XLOOKUP(Actuals[[#This Row],[Account ID]], Budget[Account ID], Budget[Account Owner])</f>
        <v>Sam</v>
      </c>
    </row>
    <row r="137" spans="1:5">
      <c r="A137" t="s">
        <v>14</v>
      </c>
      <c r="B137" s="2">
        <v>60</v>
      </c>
      <c r="C137" s="1">
        <v>45204</v>
      </c>
      <c r="D137" t="str">
        <f>_xlfn.XLOOKUP(Actuals[[#This Row],[Account ID]], Budget[Account ID], Budget[Account Type])</f>
        <v>Discretionary</v>
      </c>
      <c r="E137" t="str">
        <f>_xlfn.XLOOKUP(Actuals[[#This Row],[Account ID]], Budget[Account ID], Budget[Account Owner])</f>
        <v>Sam</v>
      </c>
    </row>
    <row r="138" spans="1:5">
      <c r="A138" t="s">
        <v>14</v>
      </c>
      <c r="B138" s="2">
        <v>60</v>
      </c>
      <c r="C138" s="1">
        <v>45235</v>
      </c>
      <c r="D138" t="str">
        <f>_xlfn.XLOOKUP(Actuals[[#This Row],[Account ID]], Budget[Account ID], Budget[Account Type])</f>
        <v>Discretionary</v>
      </c>
      <c r="E138" t="str">
        <f>_xlfn.XLOOKUP(Actuals[[#This Row],[Account ID]], Budget[Account ID], Budget[Account Owner])</f>
        <v>Sam</v>
      </c>
    </row>
    <row r="139" spans="1:5">
      <c r="A139" t="s">
        <v>14</v>
      </c>
      <c r="B139" s="2">
        <v>60</v>
      </c>
      <c r="C139" s="1">
        <v>45265</v>
      </c>
      <c r="D139" t="str">
        <f>_xlfn.XLOOKUP(Actuals[[#This Row],[Account ID]], Budget[Account ID], Budget[Account Type])</f>
        <v>Discretionary</v>
      </c>
      <c r="E139" t="str">
        <f>_xlfn.XLOOKUP(Actuals[[#This Row],[Account ID]], Budget[Account ID], Budget[Account Owner])</f>
        <v>Sam</v>
      </c>
    </row>
    <row r="140" spans="1:5">
      <c r="A140" t="s">
        <v>15</v>
      </c>
      <c r="B140" s="2">
        <v>75</v>
      </c>
      <c r="C140" s="1">
        <v>44931</v>
      </c>
      <c r="D140" t="str">
        <f>_xlfn.XLOOKUP(Actuals[[#This Row],[Account ID]], Budget[Account ID], Budget[Account Type])</f>
        <v>Discretionary</v>
      </c>
      <c r="E140" t="str">
        <f>_xlfn.XLOOKUP(Actuals[[#This Row],[Account ID]], Budget[Account ID], Budget[Account Owner])</f>
        <v>Sybil</v>
      </c>
    </row>
    <row r="141" spans="1:5">
      <c r="A141" t="s">
        <v>15</v>
      </c>
      <c r="B141" s="2">
        <v>75</v>
      </c>
      <c r="C141" s="1">
        <v>44962</v>
      </c>
      <c r="D141" t="str">
        <f>_xlfn.XLOOKUP(Actuals[[#This Row],[Account ID]], Budget[Account ID], Budget[Account Type])</f>
        <v>Discretionary</v>
      </c>
      <c r="E141" t="str">
        <f>_xlfn.XLOOKUP(Actuals[[#This Row],[Account ID]], Budget[Account ID], Budget[Account Owner])</f>
        <v>Sybil</v>
      </c>
    </row>
    <row r="142" spans="1:5">
      <c r="A142" t="s">
        <v>15</v>
      </c>
      <c r="B142" s="2">
        <v>75</v>
      </c>
      <c r="C142" s="1">
        <v>44990</v>
      </c>
      <c r="D142" t="str">
        <f>_xlfn.XLOOKUP(Actuals[[#This Row],[Account ID]], Budget[Account ID], Budget[Account Type])</f>
        <v>Discretionary</v>
      </c>
      <c r="E142" t="str">
        <f>_xlfn.XLOOKUP(Actuals[[#This Row],[Account ID]], Budget[Account ID], Budget[Account Owner])</f>
        <v>Sybil</v>
      </c>
    </row>
    <row r="143" spans="1:5">
      <c r="A143" t="s">
        <v>15</v>
      </c>
      <c r="B143" s="2">
        <v>75</v>
      </c>
      <c r="C143" s="1">
        <v>45021</v>
      </c>
      <c r="D143" t="str">
        <f>_xlfn.XLOOKUP(Actuals[[#This Row],[Account ID]], Budget[Account ID], Budget[Account Type])</f>
        <v>Discretionary</v>
      </c>
      <c r="E143" t="str">
        <f>_xlfn.XLOOKUP(Actuals[[#This Row],[Account ID]], Budget[Account ID], Budget[Account Owner])</f>
        <v>Sybil</v>
      </c>
    </row>
    <row r="144" spans="1:5">
      <c r="A144" t="s">
        <v>15</v>
      </c>
      <c r="B144" s="2">
        <v>75</v>
      </c>
      <c r="C144" s="1">
        <v>45051</v>
      </c>
      <c r="D144" t="str">
        <f>_xlfn.XLOOKUP(Actuals[[#This Row],[Account ID]], Budget[Account ID], Budget[Account Type])</f>
        <v>Discretionary</v>
      </c>
      <c r="E144" t="str">
        <f>_xlfn.XLOOKUP(Actuals[[#This Row],[Account ID]], Budget[Account ID], Budget[Account Owner])</f>
        <v>Sybil</v>
      </c>
    </row>
    <row r="145" spans="1:5">
      <c r="A145" t="s">
        <v>15</v>
      </c>
      <c r="B145" s="2">
        <v>75</v>
      </c>
      <c r="C145" s="1">
        <v>45082</v>
      </c>
      <c r="D145" t="str">
        <f>_xlfn.XLOOKUP(Actuals[[#This Row],[Account ID]], Budget[Account ID], Budget[Account Type])</f>
        <v>Discretionary</v>
      </c>
      <c r="E145" t="str">
        <f>_xlfn.XLOOKUP(Actuals[[#This Row],[Account ID]], Budget[Account ID], Budget[Account Owner])</f>
        <v>Sybil</v>
      </c>
    </row>
    <row r="146" spans="1:5">
      <c r="A146" t="s">
        <v>15</v>
      </c>
      <c r="B146" s="2">
        <v>75</v>
      </c>
      <c r="C146" s="1">
        <v>45112</v>
      </c>
      <c r="D146" t="str">
        <f>_xlfn.XLOOKUP(Actuals[[#This Row],[Account ID]], Budget[Account ID], Budget[Account Type])</f>
        <v>Discretionary</v>
      </c>
      <c r="E146" t="str">
        <f>_xlfn.XLOOKUP(Actuals[[#This Row],[Account ID]], Budget[Account ID], Budget[Account Owner])</f>
        <v>Sybil</v>
      </c>
    </row>
    <row r="147" spans="1:5">
      <c r="A147" t="s">
        <v>15</v>
      </c>
      <c r="B147" s="2">
        <v>75</v>
      </c>
      <c r="C147" s="1">
        <v>45143</v>
      </c>
      <c r="D147" t="str">
        <f>_xlfn.XLOOKUP(Actuals[[#This Row],[Account ID]], Budget[Account ID], Budget[Account Type])</f>
        <v>Discretionary</v>
      </c>
      <c r="E147" t="str">
        <f>_xlfn.XLOOKUP(Actuals[[#This Row],[Account ID]], Budget[Account ID], Budget[Account Owner])</f>
        <v>Sybil</v>
      </c>
    </row>
    <row r="148" spans="1:5">
      <c r="A148" t="s">
        <v>15</v>
      </c>
      <c r="B148" s="2">
        <v>75</v>
      </c>
      <c r="C148" s="1">
        <v>45174</v>
      </c>
      <c r="D148" t="str">
        <f>_xlfn.XLOOKUP(Actuals[[#This Row],[Account ID]], Budget[Account ID], Budget[Account Type])</f>
        <v>Discretionary</v>
      </c>
      <c r="E148" t="str">
        <f>_xlfn.XLOOKUP(Actuals[[#This Row],[Account ID]], Budget[Account ID], Budget[Account Owner])</f>
        <v>Sybil</v>
      </c>
    </row>
    <row r="149" spans="1:5">
      <c r="A149" t="s">
        <v>15</v>
      </c>
      <c r="B149" s="2">
        <v>75</v>
      </c>
      <c r="C149" s="1">
        <v>45204</v>
      </c>
      <c r="D149" t="str">
        <f>_xlfn.XLOOKUP(Actuals[[#This Row],[Account ID]], Budget[Account ID], Budget[Account Type])</f>
        <v>Discretionary</v>
      </c>
      <c r="E149" t="str">
        <f>_xlfn.XLOOKUP(Actuals[[#This Row],[Account ID]], Budget[Account ID], Budget[Account Owner])</f>
        <v>Sybil</v>
      </c>
    </row>
    <row r="150" spans="1:5">
      <c r="A150" t="s">
        <v>15</v>
      </c>
      <c r="B150" s="2">
        <v>75</v>
      </c>
      <c r="C150" s="1">
        <v>45235</v>
      </c>
      <c r="D150" t="str">
        <f>_xlfn.XLOOKUP(Actuals[[#This Row],[Account ID]], Budget[Account ID], Budget[Account Type])</f>
        <v>Discretionary</v>
      </c>
      <c r="E150" t="str">
        <f>_xlfn.XLOOKUP(Actuals[[#This Row],[Account ID]], Budget[Account ID], Budget[Account Owner])</f>
        <v>Sybil</v>
      </c>
    </row>
    <row r="151" spans="1:5">
      <c r="A151" t="s">
        <v>15</v>
      </c>
      <c r="B151" s="2">
        <v>75</v>
      </c>
      <c r="C151" s="1">
        <v>45265</v>
      </c>
      <c r="D151" t="str">
        <f>_xlfn.XLOOKUP(Actuals[[#This Row],[Account ID]], Budget[Account ID], Budget[Account Type])</f>
        <v>Discretionary</v>
      </c>
      <c r="E151" t="str">
        <f>_xlfn.XLOOKUP(Actuals[[#This Row],[Account ID]], Budget[Account ID], Budget[Account Owner])</f>
        <v>Sybil</v>
      </c>
    </row>
    <row r="152" spans="1:5">
      <c r="A152" t="s">
        <v>16</v>
      </c>
      <c r="B152" s="2">
        <v>28</v>
      </c>
      <c r="C152" s="1">
        <v>44945</v>
      </c>
      <c r="D152" t="str">
        <f>_xlfn.XLOOKUP(Actuals[[#This Row],[Account ID]], Budget[Account ID], Budget[Account Type])</f>
        <v>Entertainment</v>
      </c>
      <c r="E152" t="str">
        <f>_xlfn.XLOOKUP(Actuals[[#This Row],[Account ID]], Budget[Account ID], Budget[Account Owner])</f>
        <v>Sybil</v>
      </c>
    </row>
    <row r="153" spans="1:5">
      <c r="A153" t="s">
        <v>16</v>
      </c>
      <c r="B153" s="2">
        <v>28</v>
      </c>
      <c r="C153" s="1">
        <v>44976</v>
      </c>
      <c r="D153" t="str">
        <f>_xlfn.XLOOKUP(Actuals[[#This Row],[Account ID]], Budget[Account ID], Budget[Account Type])</f>
        <v>Entertainment</v>
      </c>
      <c r="E153" t="str">
        <f>_xlfn.XLOOKUP(Actuals[[#This Row],[Account ID]], Budget[Account ID], Budget[Account Owner])</f>
        <v>Sybil</v>
      </c>
    </row>
    <row r="154" spans="1:5">
      <c r="A154" t="s">
        <v>16</v>
      </c>
      <c r="B154" s="2">
        <v>28</v>
      </c>
      <c r="C154" s="1">
        <v>45004</v>
      </c>
      <c r="D154" t="str">
        <f>_xlfn.XLOOKUP(Actuals[[#This Row],[Account ID]], Budget[Account ID], Budget[Account Type])</f>
        <v>Entertainment</v>
      </c>
      <c r="E154" t="str">
        <f>_xlfn.XLOOKUP(Actuals[[#This Row],[Account ID]], Budget[Account ID], Budget[Account Owner])</f>
        <v>Sybil</v>
      </c>
    </row>
    <row r="155" spans="1:5">
      <c r="A155" t="s">
        <v>16</v>
      </c>
      <c r="B155" s="2">
        <v>28</v>
      </c>
      <c r="C155" s="1">
        <v>45035</v>
      </c>
      <c r="D155" t="str">
        <f>_xlfn.XLOOKUP(Actuals[[#This Row],[Account ID]], Budget[Account ID], Budget[Account Type])</f>
        <v>Entertainment</v>
      </c>
      <c r="E155" t="str">
        <f>_xlfn.XLOOKUP(Actuals[[#This Row],[Account ID]], Budget[Account ID], Budget[Account Owner])</f>
        <v>Sybil</v>
      </c>
    </row>
    <row r="156" spans="1:5">
      <c r="A156" t="s">
        <v>16</v>
      </c>
      <c r="B156" s="2">
        <v>28</v>
      </c>
      <c r="C156" s="1">
        <v>45065</v>
      </c>
      <c r="D156" t="str">
        <f>_xlfn.XLOOKUP(Actuals[[#This Row],[Account ID]], Budget[Account ID], Budget[Account Type])</f>
        <v>Entertainment</v>
      </c>
      <c r="E156" t="str">
        <f>_xlfn.XLOOKUP(Actuals[[#This Row],[Account ID]], Budget[Account ID], Budget[Account Owner])</f>
        <v>Sybil</v>
      </c>
    </row>
    <row r="157" spans="1:5">
      <c r="A157" t="s">
        <v>16</v>
      </c>
      <c r="B157" s="2">
        <v>28</v>
      </c>
      <c r="C157" s="1">
        <v>45096</v>
      </c>
      <c r="D157" t="str">
        <f>_xlfn.XLOOKUP(Actuals[[#This Row],[Account ID]], Budget[Account ID], Budget[Account Type])</f>
        <v>Entertainment</v>
      </c>
      <c r="E157" t="str">
        <f>_xlfn.XLOOKUP(Actuals[[#This Row],[Account ID]], Budget[Account ID], Budget[Account Owner])</f>
        <v>Sybil</v>
      </c>
    </row>
    <row r="158" spans="1:5">
      <c r="A158" t="s">
        <v>16</v>
      </c>
      <c r="B158" s="2">
        <v>28</v>
      </c>
      <c r="C158" s="1">
        <v>45126</v>
      </c>
      <c r="D158" t="str">
        <f>_xlfn.XLOOKUP(Actuals[[#This Row],[Account ID]], Budget[Account ID], Budget[Account Type])</f>
        <v>Entertainment</v>
      </c>
      <c r="E158" t="str">
        <f>_xlfn.XLOOKUP(Actuals[[#This Row],[Account ID]], Budget[Account ID], Budget[Account Owner])</f>
        <v>Sybil</v>
      </c>
    </row>
    <row r="159" spans="1:5">
      <c r="A159" t="s">
        <v>16</v>
      </c>
      <c r="B159" s="2">
        <v>28</v>
      </c>
      <c r="C159" s="1">
        <v>45157</v>
      </c>
      <c r="D159" t="str">
        <f>_xlfn.XLOOKUP(Actuals[[#This Row],[Account ID]], Budget[Account ID], Budget[Account Type])</f>
        <v>Entertainment</v>
      </c>
      <c r="E159" t="str">
        <f>_xlfn.XLOOKUP(Actuals[[#This Row],[Account ID]], Budget[Account ID], Budget[Account Owner])</f>
        <v>Sybil</v>
      </c>
    </row>
    <row r="160" spans="1:5">
      <c r="A160" t="s">
        <v>16</v>
      </c>
      <c r="B160" s="2">
        <v>28</v>
      </c>
      <c r="C160" s="1">
        <v>45188</v>
      </c>
      <c r="D160" t="str">
        <f>_xlfn.XLOOKUP(Actuals[[#This Row],[Account ID]], Budget[Account ID], Budget[Account Type])</f>
        <v>Entertainment</v>
      </c>
      <c r="E160" t="str">
        <f>_xlfn.XLOOKUP(Actuals[[#This Row],[Account ID]], Budget[Account ID], Budget[Account Owner])</f>
        <v>Sybil</v>
      </c>
    </row>
    <row r="161" spans="1:6">
      <c r="A161" t="s">
        <v>16</v>
      </c>
      <c r="B161" s="2">
        <v>28</v>
      </c>
      <c r="C161" s="1">
        <v>45218</v>
      </c>
      <c r="D161" t="str">
        <f>_xlfn.XLOOKUP(Actuals[[#This Row],[Account ID]], Budget[Account ID], Budget[Account Type])</f>
        <v>Entertainment</v>
      </c>
      <c r="E161" t="str">
        <f>_xlfn.XLOOKUP(Actuals[[#This Row],[Account ID]], Budget[Account ID], Budget[Account Owner])</f>
        <v>Sybil</v>
      </c>
    </row>
    <row r="162" spans="1:6">
      <c r="A162" t="s">
        <v>16</v>
      </c>
      <c r="B162" s="2">
        <v>28</v>
      </c>
      <c r="C162" s="1">
        <v>45249</v>
      </c>
      <c r="D162" t="str">
        <f>_xlfn.XLOOKUP(Actuals[[#This Row],[Account ID]], Budget[Account ID], Budget[Account Type])</f>
        <v>Entertainment</v>
      </c>
      <c r="E162" t="str">
        <f>_xlfn.XLOOKUP(Actuals[[#This Row],[Account ID]], Budget[Account ID], Budget[Account Owner])</f>
        <v>Sybil</v>
      </c>
    </row>
    <row r="163" spans="1:6">
      <c r="A163" t="s">
        <v>16</v>
      </c>
      <c r="B163" s="2">
        <v>28</v>
      </c>
      <c r="C163" s="1">
        <v>45279</v>
      </c>
      <c r="D163" t="str">
        <f>_xlfn.XLOOKUP(Actuals[[#This Row],[Account ID]], Budget[Account ID], Budget[Account Type])</f>
        <v>Entertainment</v>
      </c>
      <c r="E163" t="str">
        <f>_xlfn.XLOOKUP(Actuals[[#This Row],[Account ID]], Budget[Account ID], Budget[Account Owner])</f>
        <v>Sybil</v>
      </c>
    </row>
    <row r="164" spans="1:6">
      <c r="A164" s="4" t="s">
        <v>17</v>
      </c>
      <c r="B164" s="2">
        <v>1170</v>
      </c>
      <c r="C164" s="1">
        <v>44980</v>
      </c>
      <c r="D164" t="str">
        <f>_xlfn.XLOOKUP(Actuals[[#This Row],[Account ID]], Budget[Account ID], Budget[Account Type])</f>
        <v>Home</v>
      </c>
      <c r="E164" t="str">
        <f>_xlfn.XLOOKUP(Actuals[[#This Row],[Account ID]], Budget[Account ID], Budget[Account Owner])</f>
        <v>Common</v>
      </c>
    </row>
    <row r="165" spans="1:6">
      <c r="A165" s="4" t="s">
        <v>18</v>
      </c>
      <c r="B165" s="2">
        <v>135</v>
      </c>
      <c r="C165" s="1">
        <v>44934</v>
      </c>
      <c r="D165" t="str">
        <f>_xlfn.XLOOKUP(Actuals[[#This Row],[Account ID]], Budget[Account ID], Budget[Account Type])</f>
        <v>Swamp Dragon</v>
      </c>
      <c r="E165" t="str">
        <f>_xlfn.XLOOKUP(Actuals[[#This Row],[Account ID]], Budget[Account ID], Budget[Account Owner])</f>
        <v>Common</v>
      </c>
    </row>
    <row r="166" spans="1:6">
      <c r="A166" t="s">
        <v>19</v>
      </c>
      <c r="B166" s="2">
        <v>275</v>
      </c>
      <c r="C166" s="1">
        <v>44962</v>
      </c>
      <c r="D166" t="str">
        <f>_xlfn.XLOOKUP(Actuals[[#This Row],[Account ID]], Budget[Account ID], Budget[Account Type])</f>
        <v>Transport</v>
      </c>
      <c r="E166" t="str">
        <f>_xlfn.XLOOKUP(Actuals[[#This Row],[Account ID]], Budget[Account ID], Budget[Account Owner])</f>
        <v>Common</v>
      </c>
    </row>
    <row r="167" spans="1:6">
      <c r="A167" t="s">
        <v>20</v>
      </c>
      <c r="B167" s="2">
        <v>510</v>
      </c>
      <c r="C167" s="1">
        <v>44955</v>
      </c>
      <c r="D167" t="str">
        <f>_xlfn.XLOOKUP(Actuals[[#This Row],[Account ID]], Budget[Account ID], Budget[Account Type])</f>
        <v>Utility</v>
      </c>
      <c r="E167" t="str">
        <f>_xlfn.XLOOKUP(Actuals[[#This Row],[Account ID]], Budget[Account ID], Budget[Account Owner])</f>
        <v>Common</v>
      </c>
    </row>
    <row r="168" spans="1:6">
      <c r="A168" t="s">
        <v>21</v>
      </c>
      <c r="B168" s="2">
        <v>205</v>
      </c>
      <c r="C168" s="1">
        <v>44958</v>
      </c>
      <c r="D168" t="str">
        <f>_xlfn.XLOOKUP(Actuals[[#This Row],[Account ID]], Budget[Account ID], Budget[Account Type])</f>
        <v>Utility</v>
      </c>
      <c r="E168" t="str">
        <f>_xlfn.XLOOKUP(Actuals[[#This Row],[Account ID]], Budget[Account ID], Budget[Account Owner])</f>
        <v>Common</v>
      </c>
    </row>
    <row r="169" spans="1:6">
      <c r="A169" t="s">
        <v>22</v>
      </c>
      <c r="B169" s="2">
        <v>70</v>
      </c>
      <c r="C169" s="1">
        <v>44973</v>
      </c>
      <c r="D169" t="str">
        <f>_xlfn.XLOOKUP(Actuals[[#This Row],[Account ID]], Budget[Account ID], Budget[Account Type])</f>
        <v>Discretionary</v>
      </c>
      <c r="E169" t="str">
        <f>_xlfn.XLOOKUP(Actuals[[#This Row],[Account ID]], Budget[Account ID], Budget[Account Owner])</f>
        <v>Sam</v>
      </c>
      <c r="F169" t="s">
        <v>23</v>
      </c>
    </row>
    <row r="170" spans="1:6">
      <c r="A170" t="s">
        <v>24</v>
      </c>
      <c r="B170" s="2">
        <v>45</v>
      </c>
      <c r="C170" s="1">
        <v>44954</v>
      </c>
      <c r="D170" t="str">
        <f>_xlfn.XLOOKUP(Actuals[[#This Row],[Account ID]], Budget[Account ID], Budget[Account Type])</f>
        <v>Health</v>
      </c>
      <c r="E170" t="str">
        <f>_xlfn.XLOOKUP(Actuals[[#This Row],[Account ID]], Budget[Account ID], Budget[Account Owner])</f>
        <v>Sam</v>
      </c>
    </row>
    <row r="171" spans="1:6">
      <c r="A171" t="s">
        <v>25</v>
      </c>
      <c r="B171" s="2">
        <v>70</v>
      </c>
      <c r="C171" s="1">
        <v>44954</v>
      </c>
      <c r="D171" t="str">
        <f>_xlfn.XLOOKUP(Actuals[[#This Row],[Account ID]], Budget[Account ID], Budget[Account Type])</f>
        <v>Health</v>
      </c>
      <c r="E171" t="str">
        <f>_xlfn.XLOOKUP(Actuals[[#This Row],[Account ID]], Budget[Account ID], Budget[Account Owner])</f>
        <v>Sam</v>
      </c>
    </row>
    <row r="172" spans="1:6">
      <c r="A172" t="s">
        <v>26</v>
      </c>
      <c r="B172" s="2">
        <v>160</v>
      </c>
      <c r="C172" s="1">
        <v>44928</v>
      </c>
      <c r="D172" t="str">
        <f>_xlfn.XLOOKUP(Actuals[[#This Row],[Account ID]], Budget[Account ID], Budget[Account Type])</f>
        <v>Discretionary</v>
      </c>
      <c r="E172" t="str">
        <f>_xlfn.XLOOKUP(Actuals[[#This Row],[Account ID]], Budget[Account ID], Budget[Account Owner])</f>
        <v>Sybil</v>
      </c>
      <c r="F172" t="s">
        <v>27</v>
      </c>
    </row>
    <row r="173" spans="1:6">
      <c r="A173" t="s">
        <v>26</v>
      </c>
      <c r="B173" s="2">
        <v>80</v>
      </c>
      <c r="C173" s="1">
        <v>44934</v>
      </c>
      <c r="D173" t="str">
        <f>_xlfn.XLOOKUP(Actuals[[#This Row],[Account ID]], Budget[Account ID], Budget[Account Type])</f>
        <v>Discretionary</v>
      </c>
      <c r="E173" t="str">
        <f>_xlfn.XLOOKUP(Actuals[[#This Row],[Account ID]], Budget[Account ID], Budget[Account Owner])</f>
        <v>Sybil</v>
      </c>
      <c r="F173" t="s">
        <v>28</v>
      </c>
    </row>
    <row r="174" spans="1:6">
      <c r="A174" t="s">
        <v>26</v>
      </c>
      <c r="B174" s="2">
        <v>95</v>
      </c>
      <c r="C174" s="1">
        <v>44975</v>
      </c>
      <c r="D174" t="str">
        <f>_xlfn.XLOOKUP(Actuals[[#This Row],[Account ID]], Budget[Account ID], Budget[Account Type])</f>
        <v>Discretionary</v>
      </c>
      <c r="E174" t="str">
        <f>_xlfn.XLOOKUP(Actuals[[#This Row],[Account ID]], Budget[Account ID], Budget[Account Owner])</f>
        <v>Sybil</v>
      </c>
      <c r="F174" t="s">
        <v>29</v>
      </c>
    </row>
    <row r="175" spans="1:6">
      <c r="A175" t="s">
        <v>30</v>
      </c>
      <c r="B175" s="2">
        <v>60</v>
      </c>
      <c r="C175" s="1">
        <v>44933</v>
      </c>
      <c r="D175" t="str">
        <f>_xlfn.XLOOKUP(Actuals[[#This Row],[Account ID]], Budget[Account ID], Budget[Account Type])</f>
        <v>Discretionary</v>
      </c>
      <c r="E175" t="str">
        <f>_xlfn.XLOOKUP(Actuals[[#This Row],[Account ID]], Budget[Account ID], Budget[Account Owner])</f>
        <v>Sybil</v>
      </c>
      <c r="F175" t="s">
        <v>31</v>
      </c>
    </row>
    <row r="176" spans="1:6">
      <c r="A176" t="s">
        <v>30</v>
      </c>
      <c r="B176" s="2">
        <v>120</v>
      </c>
      <c r="C176" s="1">
        <v>44970</v>
      </c>
      <c r="D176" t="str">
        <f>_xlfn.XLOOKUP(Actuals[[#This Row],[Account ID]], Budget[Account ID], Budget[Account Type])</f>
        <v>Discretionary</v>
      </c>
      <c r="E176" t="str">
        <f>_xlfn.XLOOKUP(Actuals[[#This Row],[Account ID]], Budget[Account ID], Budget[Account Owner])</f>
        <v>Sybil</v>
      </c>
      <c r="F176" t="s">
        <v>32</v>
      </c>
    </row>
    <row r="177" spans="1:6">
      <c r="A177" t="s">
        <v>33</v>
      </c>
      <c r="B177" s="2">
        <v>120</v>
      </c>
      <c r="C177" s="1">
        <v>44978</v>
      </c>
      <c r="D177" t="str">
        <f>_xlfn.XLOOKUP(Actuals[[#This Row],[Account ID]], Budget[Account ID], Budget[Account Type])</f>
        <v>Health</v>
      </c>
      <c r="E177" t="str">
        <f>_xlfn.XLOOKUP(Actuals[[#This Row],[Account ID]], Budget[Account ID], Budget[Account Owner])</f>
        <v>Sybil</v>
      </c>
      <c r="F177" t="s">
        <v>34</v>
      </c>
    </row>
    <row r="178" spans="1:6">
      <c r="A178" t="s">
        <v>35</v>
      </c>
      <c r="B178" s="2">
        <v>40</v>
      </c>
      <c r="C178" s="1">
        <v>44932</v>
      </c>
      <c r="D178" t="str">
        <f>_xlfn.XLOOKUP(Actuals[[#This Row],[Account ID]], Budget[Account ID], Budget[Account Type])</f>
        <v>Sundries</v>
      </c>
      <c r="E178" t="str">
        <f>_xlfn.XLOOKUP(Actuals[[#This Row],[Account ID]], Budget[Account ID], Budget[Account Owner])</f>
        <v>Common</v>
      </c>
    </row>
    <row r="179" spans="1:6">
      <c r="A179" t="s">
        <v>35</v>
      </c>
      <c r="B179" s="2">
        <v>55</v>
      </c>
      <c r="C179" s="1">
        <v>44939</v>
      </c>
      <c r="D179" t="str">
        <f>_xlfn.XLOOKUP(Actuals[[#This Row],[Account ID]], Budget[Account ID], Budget[Account Type])</f>
        <v>Sundries</v>
      </c>
      <c r="E179" t="str">
        <f>_xlfn.XLOOKUP(Actuals[[#This Row],[Account ID]], Budget[Account ID], Budget[Account Owner])</f>
        <v>Common</v>
      </c>
    </row>
    <row r="180" spans="1:6">
      <c r="A180" t="s">
        <v>35</v>
      </c>
      <c r="B180" s="2">
        <v>70</v>
      </c>
      <c r="C180" s="1">
        <v>44946</v>
      </c>
      <c r="D180" t="str">
        <f>_xlfn.XLOOKUP(Actuals[[#This Row],[Account ID]], Budget[Account ID], Budget[Account Type])</f>
        <v>Sundries</v>
      </c>
      <c r="E180" t="str">
        <f>_xlfn.XLOOKUP(Actuals[[#This Row],[Account ID]], Budget[Account ID], Budget[Account Owner])</f>
        <v>Common</v>
      </c>
    </row>
    <row r="181" spans="1:6">
      <c r="A181" t="s">
        <v>35</v>
      </c>
      <c r="B181" s="2">
        <v>62</v>
      </c>
      <c r="C181" s="1">
        <v>44953</v>
      </c>
      <c r="D181" t="str">
        <f>_xlfn.XLOOKUP(Actuals[[#This Row],[Account ID]], Budget[Account ID], Budget[Account Type])</f>
        <v>Sundries</v>
      </c>
      <c r="E181" t="str">
        <f>_xlfn.XLOOKUP(Actuals[[#This Row],[Account ID]], Budget[Account ID], Budget[Account Owner])</f>
        <v>Common</v>
      </c>
    </row>
    <row r="182" spans="1:6">
      <c r="A182" t="s">
        <v>35</v>
      </c>
      <c r="B182" s="2">
        <v>38</v>
      </c>
      <c r="C182" s="1">
        <v>44960</v>
      </c>
      <c r="D182" t="str">
        <f>_xlfn.XLOOKUP(Actuals[[#This Row],[Account ID]], Budget[Account ID], Budget[Account Type])</f>
        <v>Sundries</v>
      </c>
      <c r="E182" t="str">
        <f>_xlfn.XLOOKUP(Actuals[[#This Row],[Account ID]], Budget[Account ID], Budget[Account Owner])</f>
        <v>Common</v>
      </c>
    </row>
    <row r="183" spans="1:6">
      <c r="A183" t="s">
        <v>35</v>
      </c>
      <c r="B183" s="2">
        <v>43</v>
      </c>
      <c r="C183" s="1">
        <v>44967</v>
      </c>
      <c r="D183" t="str">
        <f>_xlfn.XLOOKUP(Actuals[[#This Row],[Account ID]], Budget[Account ID], Budget[Account Type])</f>
        <v>Sundries</v>
      </c>
      <c r="E183" t="str">
        <f>_xlfn.XLOOKUP(Actuals[[#This Row],[Account ID]], Budget[Account ID], Budget[Account Owner])</f>
        <v>Common</v>
      </c>
    </row>
    <row r="184" spans="1:6">
      <c r="A184" t="s">
        <v>35</v>
      </c>
      <c r="B184" s="2">
        <v>51</v>
      </c>
      <c r="C184" s="1">
        <v>44974</v>
      </c>
      <c r="D184" t="str">
        <f>_xlfn.XLOOKUP(Actuals[[#This Row],[Account ID]], Budget[Account ID], Budget[Account Type])</f>
        <v>Sundries</v>
      </c>
      <c r="E184" t="str">
        <f>_xlfn.XLOOKUP(Actuals[[#This Row],[Account ID]], Budget[Account ID], Budget[Account Owner])</f>
        <v>Common</v>
      </c>
    </row>
    <row r="185" spans="1:6">
      <c r="A185" t="s">
        <v>35</v>
      </c>
      <c r="B185" s="2">
        <v>91</v>
      </c>
      <c r="C185" s="1">
        <v>44981</v>
      </c>
      <c r="D185" t="str">
        <f>_xlfn.XLOOKUP(Actuals[[#This Row],[Account ID]], Budget[Account ID], Budget[Account Type])</f>
        <v>Sundries</v>
      </c>
      <c r="E185" t="str">
        <f>_xlfn.XLOOKUP(Actuals[[#This Row],[Account ID]], Budget[Account ID], Budget[Account Owner])</f>
        <v>Common</v>
      </c>
    </row>
    <row r="186" spans="1:6">
      <c r="A186" t="s">
        <v>35</v>
      </c>
      <c r="B186" s="2">
        <v>111</v>
      </c>
      <c r="C186" s="1">
        <v>44929</v>
      </c>
      <c r="D186" t="str">
        <f>_xlfn.XLOOKUP(Actuals[[#This Row],[Account ID]], Budget[Account ID], Budget[Account Type])</f>
        <v>Sundries</v>
      </c>
      <c r="E186" t="str">
        <f>_xlfn.XLOOKUP(Actuals[[#This Row],[Account ID]], Budget[Account ID], Budget[Account Owner])</f>
        <v>Common</v>
      </c>
    </row>
    <row r="187" spans="1:6">
      <c r="A187" t="s">
        <v>35</v>
      </c>
      <c r="B187" s="2">
        <v>70</v>
      </c>
      <c r="C187" s="1">
        <v>44934</v>
      </c>
      <c r="D187" t="str">
        <f>_xlfn.XLOOKUP(Actuals[[#This Row],[Account ID]], Budget[Account ID], Budget[Account Type])</f>
        <v>Sundries</v>
      </c>
      <c r="E187" t="str">
        <f>_xlfn.XLOOKUP(Actuals[[#This Row],[Account ID]], Budget[Account ID], Budget[Account Owner])</f>
        <v>Common</v>
      </c>
    </row>
    <row r="188" spans="1:6">
      <c r="A188" t="s">
        <v>35</v>
      </c>
      <c r="B188" s="2">
        <v>23</v>
      </c>
      <c r="C188" s="1">
        <v>44945</v>
      </c>
      <c r="D188" t="str">
        <f>_xlfn.XLOOKUP(Actuals[[#This Row],[Account ID]], Budget[Account ID], Budget[Account Type])</f>
        <v>Sundries</v>
      </c>
      <c r="E188" t="str">
        <f>_xlfn.XLOOKUP(Actuals[[#This Row],[Account ID]], Budget[Account ID], Budget[Account Owner])</f>
        <v>Common</v>
      </c>
    </row>
    <row r="189" spans="1:6">
      <c r="A189" t="s">
        <v>35</v>
      </c>
      <c r="B189" s="2">
        <v>42</v>
      </c>
      <c r="C189" s="1">
        <v>44951</v>
      </c>
      <c r="D189" t="str">
        <f>_xlfn.XLOOKUP(Actuals[[#This Row],[Account ID]], Budget[Account ID], Budget[Account Type])</f>
        <v>Sundries</v>
      </c>
      <c r="E189" t="str">
        <f>_xlfn.XLOOKUP(Actuals[[#This Row],[Account ID]], Budget[Account ID], Budget[Account Owner])</f>
        <v>Common</v>
      </c>
    </row>
    <row r="190" spans="1:6">
      <c r="A190" t="s">
        <v>35</v>
      </c>
      <c r="B190" s="2">
        <v>58</v>
      </c>
      <c r="C190" s="1">
        <v>44959</v>
      </c>
      <c r="D190" t="str">
        <f>_xlfn.XLOOKUP(Actuals[[#This Row],[Account ID]], Budget[Account ID], Budget[Account Type])</f>
        <v>Sundries</v>
      </c>
      <c r="E190" t="str">
        <f>_xlfn.XLOOKUP(Actuals[[#This Row],[Account ID]], Budget[Account ID], Budget[Account Owner])</f>
        <v>Common</v>
      </c>
    </row>
    <row r="191" spans="1:6">
      <c r="A191" t="s">
        <v>35</v>
      </c>
      <c r="B191" s="2">
        <v>38</v>
      </c>
      <c r="C191" s="1">
        <v>44963</v>
      </c>
      <c r="D191" t="str">
        <f>_xlfn.XLOOKUP(Actuals[[#This Row],[Account ID]], Budget[Account ID], Budget[Account Type])</f>
        <v>Sundries</v>
      </c>
      <c r="E191" t="str">
        <f>_xlfn.XLOOKUP(Actuals[[#This Row],[Account ID]], Budget[Account ID], Budget[Account Owner])</f>
        <v>Common</v>
      </c>
    </row>
    <row r="192" spans="1:6">
      <c r="A192" t="s">
        <v>35</v>
      </c>
      <c r="B192" s="2">
        <v>75</v>
      </c>
      <c r="C192" s="1">
        <v>44970</v>
      </c>
      <c r="D192" t="str">
        <f>_xlfn.XLOOKUP(Actuals[[#This Row],[Account ID]], Budget[Account ID], Budget[Account Type])</f>
        <v>Sundries</v>
      </c>
      <c r="E192" t="str">
        <f>_xlfn.XLOOKUP(Actuals[[#This Row],[Account ID]], Budget[Account ID], Budget[Account Owner])</f>
        <v>Common</v>
      </c>
    </row>
    <row r="193" spans="1:6">
      <c r="A193" t="s">
        <v>35</v>
      </c>
      <c r="B193" s="2">
        <v>90</v>
      </c>
      <c r="C193" s="1">
        <v>44980</v>
      </c>
      <c r="D193" t="str">
        <f>_xlfn.XLOOKUP(Actuals[[#This Row],[Account ID]], Budget[Account ID], Budget[Account Type])</f>
        <v>Sundries</v>
      </c>
      <c r="E193" t="str">
        <f>_xlfn.XLOOKUP(Actuals[[#This Row],[Account ID]], Budget[Account ID], Budget[Account Owner])</f>
        <v>Common</v>
      </c>
    </row>
    <row r="194" spans="1:6">
      <c r="A194" t="s">
        <v>36</v>
      </c>
      <c r="B194" s="2">
        <v>65</v>
      </c>
      <c r="C194" s="1">
        <v>44933</v>
      </c>
      <c r="D194" t="str">
        <f>_xlfn.XLOOKUP(Actuals[[#This Row],[Account ID]], Budget[Account ID], Budget[Account Type])</f>
        <v>Entertainment</v>
      </c>
      <c r="E194" t="str">
        <f>_xlfn.XLOOKUP(Actuals[[#This Row],[Account ID]], Budget[Account ID], Budget[Account Owner])</f>
        <v>Common</v>
      </c>
      <c r="F194" t="s">
        <v>37</v>
      </c>
    </row>
    <row r="195" spans="1:6">
      <c r="A195" t="s">
        <v>36</v>
      </c>
      <c r="B195" s="2">
        <v>32</v>
      </c>
      <c r="C195" s="1">
        <v>44940</v>
      </c>
      <c r="D195" t="str">
        <f>_xlfn.XLOOKUP(Actuals[[#This Row],[Account ID]], Budget[Account ID], Budget[Account Type])</f>
        <v>Entertainment</v>
      </c>
      <c r="E195" t="str">
        <f>_xlfn.XLOOKUP(Actuals[[#This Row],[Account ID]], Budget[Account ID], Budget[Account Owner])</f>
        <v>Common</v>
      </c>
      <c r="F195" t="s">
        <v>38</v>
      </c>
    </row>
    <row r="196" spans="1:6">
      <c r="A196" t="s">
        <v>36</v>
      </c>
      <c r="B196" s="2">
        <v>89</v>
      </c>
      <c r="C196" s="1">
        <v>44947</v>
      </c>
      <c r="D196" t="str">
        <f>_xlfn.XLOOKUP(Actuals[[#This Row],[Account ID]], Budget[Account ID], Budget[Account Type])</f>
        <v>Entertainment</v>
      </c>
      <c r="E196" t="str">
        <f>_xlfn.XLOOKUP(Actuals[[#This Row],[Account ID]], Budget[Account ID], Budget[Account Owner])</f>
        <v>Common</v>
      </c>
      <c r="F196" t="s">
        <v>39</v>
      </c>
    </row>
    <row r="197" spans="1:6">
      <c r="A197" t="s">
        <v>36</v>
      </c>
      <c r="B197" s="2">
        <v>120</v>
      </c>
      <c r="C197" s="1">
        <v>44954</v>
      </c>
      <c r="D197" t="str">
        <f>_xlfn.XLOOKUP(Actuals[[#This Row],[Account ID]], Budget[Account ID], Budget[Account Type])</f>
        <v>Entertainment</v>
      </c>
      <c r="E197" t="str">
        <f>_xlfn.XLOOKUP(Actuals[[#This Row],[Account ID]], Budget[Account ID], Budget[Account Owner])</f>
        <v>Common</v>
      </c>
      <c r="F197" t="s">
        <v>38</v>
      </c>
    </row>
    <row r="198" spans="1:6">
      <c r="A198" t="s">
        <v>36</v>
      </c>
      <c r="B198" s="2">
        <v>189</v>
      </c>
      <c r="C198" s="1">
        <v>44961</v>
      </c>
      <c r="D198" t="str">
        <f>_xlfn.XLOOKUP(Actuals[[#This Row],[Account ID]], Budget[Account ID], Budget[Account Type])</f>
        <v>Entertainment</v>
      </c>
      <c r="E198" t="str">
        <f>_xlfn.XLOOKUP(Actuals[[#This Row],[Account ID]], Budget[Account ID], Budget[Account Owner])</f>
        <v>Common</v>
      </c>
      <c r="F198" t="s">
        <v>39</v>
      </c>
    </row>
    <row r="199" spans="1:6">
      <c r="A199" t="s">
        <v>36</v>
      </c>
      <c r="B199" s="2">
        <v>110</v>
      </c>
      <c r="C199" s="1">
        <v>44968</v>
      </c>
      <c r="D199" t="str">
        <f>_xlfn.XLOOKUP(Actuals[[#This Row],[Account ID]], Budget[Account ID], Budget[Account Type])</f>
        <v>Entertainment</v>
      </c>
      <c r="E199" t="str">
        <f>_xlfn.XLOOKUP(Actuals[[#This Row],[Account ID]], Budget[Account ID], Budget[Account Owner])</f>
        <v>Common</v>
      </c>
      <c r="F199" t="s">
        <v>39</v>
      </c>
    </row>
    <row r="200" spans="1:6">
      <c r="A200" t="s">
        <v>36</v>
      </c>
      <c r="B200" s="2">
        <v>74</v>
      </c>
      <c r="C200" s="1">
        <v>44975</v>
      </c>
      <c r="D200" t="str">
        <f>_xlfn.XLOOKUP(Actuals[[#This Row],[Account ID]], Budget[Account ID], Budget[Account Type])</f>
        <v>Entertainment</v>
      </c>
      <c r="E200" t="str">
        <f>_xlfn.XLOOKUP(Actuals[[#This Row],[Account ID]], Budget[Account ID], Budget[Account Owner])</f>
        <v>Common</v>
      </c>
      <c r="F200" t="s">
        <v>38</v>
      </c>
    </row>
    <row r="201" spans="1:6">
      <c r="A201" t="s">
        <v>36</v>
      </c>
      <c r="B201" s="2">
        <v>40</v>
      </c>
      <c r="C201" s="1">
        <v>44982</v>
      </c>
      <c r="D201" t="str">
        <f>_xlfn.XLOOKUP(Actuals[[#This Row],[Account ID]], Budget[Account ID], Budget[Account Type])</f>
        <v>Entertainment</v>
      </c>
      <c r="E201" t="str">
        <f>_xlfn.XLOOKUP(Actuals[[#This Row],[Account ID]], Budget[Account ID], Budget[Account Owner])</f>
        <v>Common</v>
      </c>
      <c r="F201" t="s">
        <v>38</v>
      </c>
    </row>
    <row r="202" spans="1:6">
      <c r="A202" t="s">
        <v>36</v>
      </c>
      <c r="B202" s="2">
        <v>80</v>
      </c>
      <c r="C202" s="1">
        <v>44929</v>
      </c>
      <c r="D202" t="str">
        <f>_xlfn.XLOOKUP(Actuals[[#This Row],[Account ID]], Budget[Account ID], Budget[Account Type])</f>
        <v>Entertainment</v>
      </c>
      <c r="E202" t="str">
        <f>_xlfn.XLOOKUP(Actuals[[#This Row],[Account ID]], Budget[Account ID], Budget[Account Owner])</f>
        <v>Common</v>
      </c>
      <c r="F202" t="s">
        <v>37</v>
      </c>
    </row>
    <row r="203" spans="1:6">
      <c r="A203" t="s">
        <v>36</v>
      </c>
      <c r="B203" s="2">
        <v>28</v>
      </c>
      <c r="C203" s="1">
        <v>44939</v>
      </c>
      <c r="D203" t="str">
        <f>_xlfn.XLOOKUP(Actuals[[#This Row],[Account ID]], Budget[Account ID], Budget[Account Type])</f>
        <v>Entertainment</v>
      </c>
      <c r="E203" t="str">
        <f>_xlfn.XLOOKUP(Actuals[[#This Row],[Account ID]], Budget[Account ID], Budget[Account Owner])</f>
        <v>Common</v>
      </c>
      <c r="F203" t="s">
        <v>37</v>
      </c>
    </row>
    <row r="204" spans="1:6">
      <c r="A204" t="s">
        <v>36</v>
      </c>
      <c r="B204" s="2">
        <v>30</v>
      </c>
      <c r="C204" s="1">
        <v>44949</v>
      </c>
      <c r="D204" t="str">
        <f>_xlfn.XLOOKUP(Actuals[[#This Row],[Account ID]], Budget[Account ID], Budget[Account Type])</f>
        <v>Entertainment</v>
      </c>
      <c r="E204" t="str">
        <f>_xlfn.XLOOKUP(Actuals[[#This Row],[Account ID]], Budget[Account ID], Budget[Account Owner])</f>
        <v>Common</v>
      </c>
      <c r="F204" t="s">
        <v>40</v>
      </c>
    </row>
    <row r="205" spans="1:6">
      <c r="A205" t="s">
        <v>36</v>
      </c>
      <c r="B205" s="2">
        <v>140</v>
      </c>
      <c r="C205" s="1">
        <v>44953</v>
      </c>
      <c r="D205" t="str">
        <f>_xlfn.XLOOKUP(Actuals[[#This Row],[Account ID]], Budget[Account ID], Budget[Account Type])</f>
        <v>Entertainment</v>
      </c>
      <c r="E205" t="str">
        <f>_xlfn.XLOOKUP(Actuals[[#This Row],[Account ID]], Budget[Account ID], Budget[Account Owner])</f>
        <v>Common</v>
      </c>
      <c r="F205" t="s">
        <v>39</v>
      </c>
    </row>
    <row r="206" spans="1:6">
      <c r="A206" t="s">
        <v>36</v>
      </c>
      <c r="B206" s="2">
        <v>217</v>
      </c>
      <c r="C206" s="1">
        <v>44962</v>
      </c>
      <c r="D206" t="str">
        <f>_xlfn.XLOOKUP(Actuals[[#This Row],[Account ID]], Budget[Account ID], Budget[Account Type])</f>
        <v>Entertainment</v>
      </c>
      <c r="E206" t="str">
        <f>_xlfn.XLOOKUP(Actuals[[#This Row],[Account ID]], Budget[Account ID], Budget[Account Owner])</f>
        <v>Common</v>
      </c>
      <c r="F206" t="s">
        <v>39</v>
      </c>
    </row>
    <row r="207" spans="1:6">
      <c r="A207" t="s">
        <v>36</v>
      </c>
      <c r="B207" s="2">
        <v>80</v>
      </c>
      <c r="C207" s="1">
        <v>44969</v>
      </c>
      <c r="D207" t="str">
        <f>_xlfn.XLOOKUP(Actuals[[#This Row],[Account ID]], Budget[Account ID], Budget[Account Type])</f>
        <v>Entertainment</v>
      </c>
      <c r="E207" t="str">
        <f>_xlfn.XLOOKUP(Actuals[[#This Row],[Account ID]], Budget[Account ID], Budget[Account Owner])</f>
        <v>Common</v>
      </c>
      <c r="F207" t="s">
        <v>38</v>
      </c>
    </row>
    <row r="208" spans="1:6">
      <c r="A208" t="s">
        <v>36</v>
      </c>
      <c r="B208" s="2">
        <v>94</v>
      </c>
      <c r="C208" s="1">
        <v>44971</v>
      </c>
      <c r="D208" t="str">
        <f>_xlfn.XLOOKUP(Actuals[[#This Row],[Account ID]], Budget[Account ID], Budget[Account Type])</f>
        <v>Entertainment</v>
      </c>
      <c r="E208" t="str">
        <f>_xlfn.XLOOKUP(Actuals[[#This Row],[Account ID]], Budget[Account ID], Budget[Account Owner])</f>
        <v>Common</v>
      </c>
      <c r="F208" t="s">
        <v>37</v>
      </c>
    </row>
    <row r="209" spans="1:6">
      <c r="A209" t="s">
        <v>36</v>
      </c>
      <c r="B209" s="2">
        <v>113</v>
      </c>
      <c r="C209" s="1">
        <v>44979</v>
      </c>
      <c r="D209" t="str">
        <f>_xlfn.XLOOKUP(Actuals[[#This Row],[Account ID]], Budget[Account ID], Budget[Account Type])</f>
        <v>Entertainment</v>
      </c>
      <c r="E209" t="str">
        <f>_xlfn.XLOOKUP(Actuals[[#This Row],[Account ID]], Budget[Account ID], Budget[Account Owner])</f>
        <v>Common</v>
      </c>
      <c r="F209" t="s">
        <v>39</v>
      </c>
    </row>
    <row r="210" spans="1:6">
      <c r="A210" t="s">
        <v>41</v>
      </c>
      <c r="B210" s="2">
        <v>784</v>
      </c>
      <c r="C210" s="1">
        <v>44945</v>
      </c>
      <c r="D210" t="str">
        <f>_xlfn.XLOOKUP(Actuals[[#This Row],[Account ID]], Budget[Account ID], Budget[Account Type])</f>
        <v>Entertainment</v>
      </c>
      <c r="E210" t="str">
        <f>_xlfn.XLOOKUP(Actuals[[#This Row],[Account ID]], Budget[Account ID], Budget[Account Owner])</f>
        <v>Common</v>
      </c>
      <c r="F210" t="s">
        <v>42</v>
      </c>
    </row>
    <row r="211" spans="1:6">
      <c r="A211" t="s">
        <v>43</v>
      </c>
      <c r="B211" s="2">
        <v>14</v>
      </c>
      <c r="C211" s="1">
        <v>44929</v>
      </c>
      <c r="D211" t="str">
        <f>_xlfn.XLOOKUP(Actuals[[#This Row],[Account ID]], Budget[Account ID], Budget[Account Type])</f>
        <v>Health</v>
      </c>
      <c r="E211" t="str">
        <f>_xlfn.XLOOKUP(Actuals[[#This Row],[Account ID]], Budget[Account ID], Budget[Account Owner])</f>
        <v>Common</v>
      </c>
    </row>
    <row r="212" spans="1:6">
      <c r="A212" t="s">
        <v>43</v>
      </c>
      <c r="B212" s="2">
        <v>23</v>
      </c>
      <c r="C212" s="1">
        <v>44936</v>
      </c>
      <c r="D212" t="str">
        <f>_xlfn.XLOOKUP(Actuals[[#This Row],[Account ID]], Budget[Account ID], Budget[Account Type])</f>
        <v>Health</v>
      </c>
      <c r="E212" t="str">
        <f>_xlfn.XLOOKUP(Actuals[[#This Row],[Account ID]], Budget[Account ID], Budget[Account Owner])</f>
        <v>Common</v>
      </c>
    </row>
    <row r="213" spans="1:6">
      <c r="A213" t="s">
        <v>43</v>
      </c>
      <c r="B213" s="2">
        <v>18</v>
      </c>
      <c r="C213" s="1">
        <v>44943</v>
      </c>
      <c r="D213" t="str">
        <f>_xlfn.XLOOKUP(Actuals[[#This Row],[Account ID]], Budget[Account ID], Budget[Account Type])</f>
        <v>Health</v>
      </c>
      <c r="E213" t="str">
        <f>_xlfn.XLOOKUP(Actuals[[#This Row],[Account ID]], Budget[Account ID], Budget[Account Owner])</f>
        <v>Common</v>
      </c>
    </row>
    <row r="214" spans="1:6">
      <c r="A214" t="s">
        <v>43</v>
      </c>
      <c r="B214" s="2">
        <v>18</v>
      </c>
      <c r="C214" s="1">
        <v>44950</v>
      </c>
      <c r="D214" t="str">
        <f>_xlfn.XLOOKUP(Actuals[[#This Row],[Account ID]], Budget[Account ID], Budget[Account Type])</f>
        <v>Health</v>
      </c>
      <c r="E214" t="str">
        <f>_xlfn.XLOOKUP(Actuals[[#This Row],[Account ID]], Budget[Account ID], Budget[Account Owner])</f>
        <v>Common</v>
      </c>
    </row>
    <row r="215" spans="1:6">
      <c r="A215" t="s">
        <v>43</v>
      </c>
      <c r="B215" s="2">
        <v>18</v>
      </c>
      <c r="C215" s="1">
        <v>44957</v>
      </c>
      <c r="D215" t="str">
        <f>_xlfn.XLOOKUP(Actuals[[#This Row],[Account ID]], Budget[Account ID], Budget[Account Type])</f>
        <v>Health</v>
      </c>
      <c r="E215" t="str">
        <f>_xlfn.XLOOKUP(Actuals[[#This Row],[Account ID]], Budget[Account ID], Budget[Account Owner])</f>
        <v>Common</v>
      </c>
    </row>
    <row r="216" spans="1:6">
      <c r="A216" t="s">
        <v>43</v>
      </c>
      <c r="B216" s="2">
        <v>23</v>
      </c>
      <c r="C216" s="1">
        <v>44964</v>
      </c>
      <c r="D216" t="str">
        <f>_xlfn.XLOOKUP(Actuals[[#This Row],[Account ID]], Budget[Account ID], Budget[Account Type])</f>
        <v>Health</v>
      </c>
      <c r="E216" t="str">
        <f>_xlfn.XLOOKUP(Actuals[[#This Row],[Account ID]], Budget[Account ID], Budget[Account Owner])</f>
        <v>Common</v>
      </c>
    </row>
    <row r="217" spans="1:6">
      <c r="A217" t="s">
        <v>43</v>
      </c>
      <c r="B217" s="2">
        <v>14</v>
      </c>
      <c r="C217" s="1">
        <v>44971</v>
      </c>
      <c r="D217" t="str">
        <f>_xlfn.XLOOKUP(Actuals[[#This Row],[Account ID]], Budget[Account ID], Budget[Account Type])</f>
        <v>Health</v>
      </c>
      <c r="E217" t="str">
        <f>_xlfn.XLOOKUP(Actuals[[#This Row],[Account ID]], Budget[Account ID], Budget[Account Owner])</f>
        <v>Common</v>
      </c>
    </row>
    <row r="218" spans="1:6">
      <c r="A218" t="s">
        <v>43</v>
      </c>
      <c r="B218" s="2">
        <v>17</v>
      </c>
      <c r="C218" s="1">
        <v>44978</v>
      </c>
      <c r="D218" t="str">
        <f>_xlfn.XLOOKUP(Actuals[[#This Row],[Account ID]], Budget[Account ID], Budget[Account Type])</f>
        <v>Health</v>
      </c>
      <c r="E218" t="str">
        <f>_xlfn.XLOOKUP(Actuals[[#This Row],[Account ID]], Budget[Account ID], Budget[Account Owner])</f>
        <v>Common</v>
      </c>
    </row>
    <row r="219" spans="1:6">
      <c r="A219" t="s">
        <v>44</v>
      </c>
      <c r="B219" s="2">
        <v>120</v>
      </c>
      <c r="C219" s="1">
        <v>44929</v>
      </c>
      <c r="D219" t="str">
        <f>_xlfn.XLOOKUP(Actuals[[#This Row],[Account ID]], Budget[Account ID], Budget[Account Type])</f>
        <v>Home</v>
      </c>
      <c r="E219" t="str">
        <f>_xlfn.XLOOKUP(Actuals[[#This Row],[Account ID]], Budget[Account ID], Budget[Account Owner])</f>
        <v>Common</v>
      </c>
    </row>
    <row r="220" spans="1:6">
      <c r="A220" t="s">
        <v>44</v>
      </c>
      <c r="B220" s="2">
        <v>120</v>
      </c>
      <c r="C220" s="1">
        <v>44960</v>
      </c>
      <c r="D220" t="str">
        <f>_xlfn.XLOOKUP(Actuals[[#This Row],[Account ID]], Budget[Account ID], Budget[Account Type])</f>
        <v>Home</v>
      </c>
      <c r="E220" t="str">
        <f>_xlfn.XLOOKUP(Actuals[[#This Row],[Account ID]], Budget[Account ID], Budget[Account Owner])</f>
        <v>Common</v>
      </c>
    </row>
    <row r="221" spans="1:6">
      <c r="A221" t="s">
        <v>45</v>
      </c>
      <c r="B221" s="2">
        <v>1200</v>
      </c>
      <c r="C221" s="1">
        <v>44974</v>
      </c>
      <c r="D221" t="str">
        <f>_xlfn.XLOOKUP(Actuals[[#This Row],[Account ID]], Budget[Account ID], Budget[Account Type])</f>
        <v>Home</v>
      </c>
      <c r="E221" t="str">
        <f>_xlfn.XLOOKUP(Actuals[[#This Row],[Account ID]], Budget[Account ID], Budget[Account Owner])</f>
        <v>Common</v>
      </c>
      <c r="F221" t="s">
        <v>46</v>
      </c>
    </row>
    <row r="222" spans="1:6">
      <c r="A222" t="s">
        <v>47</v>
      </c>
      <c r="B222" s="2">
        <v>84</v>
      </c>
      <c r="C222" s="1">
        <v>44932</v>
      </c>
      <c r="D222" t="str">
        <f>_xlfn.XLOOKUP(Actuals[[#This Row],[Account ID]], Budget[Account ID], Budget[Account Type])</f>
        <v>Sundries</v>
      </c>
      <c r="E222" t="str">
        <f>_xlfn.XLOOKUP(Actuals[[#This Row],[Account ID]], Budget[Account ID], Budget[Account Owner])</f>
        <v>Common</v>
      </c>
    </row>
    <row r="223" spans="1:6">
      <c r="A223" t="s">
        <v>47</v>
      </c>
      <c r="B223" s="2">
        <v>27</v>
      </c>
      <c r="C223" s="1">
        <v>44969</v>
      </c>
      <c r="D223" t="str">
        <f>_xlfn.XLOOKUP(Actuals[[#This Row],[Account ID]], Budget[Account ID], Budget[Account Type])</f>
        <v>Sundries</v>
      </c>
      <c r="E223" t="str">
        <f>_xlfn.XLOOKUP(Actuals[[#This Row],[Account ID]], Budget[Account ID], Budget[Account Owner])</f>
        <v>Common</v>
      </c>
    </row>
    <row r="224" spans="1:6">
      <c r="A224" t="s">
        <v>48</v>
      </c>
      <c r="B224" s="2">
        <v>43</v>
      </c>
      <c r="C224" s="1">
        <v>44936</v>
      </c>
      <c r="D224" t="str">
        <f>_xlfn.XLOOKUP(Actuals[[#This Row],[Account ID]], Budget[Account ID], Budget[Account Type])</f>
        <v>Sundries</v>
      </c>
      <c r="E224" t="str">
        <f>_xlfn.XLOOKUP(Actuals[[#This Row],[Account ID]], Budget[Account ID], Budget[Account Owner])</f>
        <v>Common</v>
      </c>
    </row>
    <row r="225" spans="1:5">
      <c r="A225" t="s">
        <v>48</v>
      </c>
      <c r="B225" s="2">
        <v>58</v>
      </c>
      <c r="C225" s="1">
        <v>44950</v>
      </c>
      <c r="D225" t="str">
        <f>_xlfn.XLOOKUP(Actuals[[#This Row],[Account ID]], Budget[Account ID], Budget[Account Type])</f>
        <v>Sundries</v>
      </c>
      <c r="E225" t="str">
        <f>_xlfn.XLOOKUP(Actuals[[#This Row],[Account ID]], Budget[Account ID], Budget[Account Owner])</f>
        <v>Common</v>
      </c>
    </row>
    <row r="226" spans="1:5">
      <c r="A226" t="s">
        <v>48</v>
      </c>
      <c r="B226" s="2">
        <v>119</v>
      </c>
      <c r="C226" s="1">
        <v>44964</v>
      </c>
      <c r="D226" t="str">
        <f>_xlfn.XLOOKUP(Actuals[[#This Row],[Account ID]], Budget[Account ID], Budget[Account Type])</f>
        <v>Sundries</v>
      </c>
      <c r="E226" t="str">
        <f>_xlfn.XLOOKUP(Actuals[[#This Row],[Account ID]], Budget[Account ID], Budget[Account Owner])</f>
        <v>Common</v>
      </c>
    </row>
    <row r="227" spans="1:5">
      <c r="A227" t="s">
        <v>48</v>
      </c>
      <c r="B227" s="2">
        <v>72</v>
      </c>
      <c r="C227" s="1">
        <v>44978</v>
      </c>
      <c r="D227" t="str">
        <f>_xlfn.XLOOKUP(Actuals[[#This Row],[Account ID]], Budget[Account ID], Budget[Account Type])</f>
        <v>Sundries</v>
      </c>
      <c r="E227" t="str">
        <f>_xlfn.XLOOKUP(Actuals[[#This Row],[Account ID]], Budget[Account ID], Budget[Account Owner])</f>
        <v>Common</v>
      </c>
    </row>
    <row r="228" spans="1:5">
      <c r="A228" t="s">
        <v>49</v>
      </c>
      <c r="B228" s="2">
        <v>265</v>
      </c>
      <c r="C228" s="1">
        <v>44930</v>
      </c>
      <c r="D228" t="str">
        <f>_xlfn.XLOOKUP(Actuals[[#This Row],[Account ID]], Budget[Account ID], Budget[Account Type])</f>
        <v>Swamp Dragon</v>
      </c>
      <c r="E228" t="str">
        <f>_xlfn.XLOOKUP(Actuals[[#This Row],[Account ID]], Budget[Account ID], Budget[Account Owner])</f>
        <v>Common</v>
      </c>
    </row>
    <row r="229" spans="1:5">
      <c r="A229" t="s">
        <v>49</v>
      </c>
      <c r="B229" s="2">
        <v>180</v>
      </c>
      <c r="C229" s="1">
        <v>44937</v>
      </c>
      <c r="D229" t="str">
        <f>_xlfn.XLOOKUP(Actuals[[#This Row],[Account ID]], Budget[Account ID], Budget[Account Type])</f>
        <v>Swamp Dragon</v>
      </c>
      <c r="E229" t="str">
        <f>_xlfn.XLOOKUP(Actuals[[#This Row],[Account ID]], Budget[Account ID], Budget[Account Owner])</f>
        <v>Common</v>
      </c>
    </row>
    <row r="230" spans="1:5">
      <c r="A230" t="s">
        <v>49</v>
      </c>
      <c r="B230" s="2">
        <v>190</v>
      </c>
      <c r="C230" s="1">
        <v>44944</v>
      </c>
      <c r="D230" t="str">
        <f>_xlfn.XLOOKUP(Actuals[[#This Row],[Account ID]], Budget[Account ID], Budget[Account Type])</f>
        <v>Swamp Dragon</v>
      </c>
      <c r="E230" t="str">
        <f>_xlfn.XLOOKUP(Actuals[[#This Row],[Account ID]], Budget[Account ID], Budget[Account Owner])</f>
        <v>Common</v>
      </c>
    </row>
    <row r="231" spans="1:5">
      <c r="A231" t="s">
        <v>49</v>
      </c>
      <c r="B231" s="2">
        <v>230</v>
      </c>
      <c r="C231" s="1">
        <v>44951</v>
      </c>
      <c r="D231" t="str">
        <f>_xlfn.XLOOKUP(Actuals[[#This Row],[Account ID]], Budget[Account ID], Budget[Account Type])</f>
        <v>Swamp Dragon</v>
      </c>
      <c r="E231" t="str">
        <f>_xlfn.XLOOKUP(Actuals[[#This Row],[Account ID]], Budget[Account ID], Budget[Account Owner])</f>
        <v>Common</v>
      </c>
    </row>
    <row r="232" spans="1:5">
      <c r="A232" t="s">
        <v>49</v>
      </c>
      <c r="B232" s="2">
        <v>215</v>
      </c>
      <c r="C232" s="1">
        <v>44958</v>
      </c>
      <c r="D232" t="str">
        <f>_xlfn.XLOOKUP(Actuals[[#This Row],[Account ID]], Budget[Account ID], Budget[Account Type])</f>
        <v>Swamp Dragon</v>
      </c>
      <c r="E232" t="str">
        <f>_xlfn.XLOOKUP(Actuals[[#This Row],[Account ID]], Budget[Account ID], Budget[Account Owner])</f>
        <v>Common</v>
      </c>
    </row>
    <row r="233" spans="1:5">
      <c r="A233" t="s">
        <v>49</v>
      </c>
      <c r="B233" s="2">
        <v>240</v>
      </c>
      <c r="C233" s="1">
        <v>44965</v>
      </c>
      <c r="D233" t="str">
        <f>_xlfn.XLOOKUP(Actuals[[#This Row],[Account ID]], Budget[Account ID], Budget[Account Type])</f>
        <v>Swamp Dragon</v>
      </c>
      <c r="E233" t="str">
        <f>_xlfn.XLOOKUP(Actuals[[#This Row],[Account ID]], Budget[Account ID], Budget[Account Owner])</f>
        <v>Common</v>
      </c>
    </row>
    <row r="234" spans="1:5">
      <c r="A234" t="s">
        <v>49</v>
      </c>
      <c r="B234" s="2">
        <v>174</v>
      </c>
      <c r="C234" s="1">
        <v>44972</v>
      </c>
      <c r="D234" t="str">
        <f>_xlfn.XLOOKUP(Actuals[[#This Row],[Account ID]], Budget[Account ID], Budget[Account Type])</f>
        <v>Swamp Dragon</v>
      </c>
      <c r="E234" t="str">
        <f>_xlfn.XLOOKUP(Actuals[[#This Row],[Account ID]], Budget[Account ID], Budget[Account Owner])</f>
        <v>Common</v>
      </c>
    </row>
    <row r="235" spans="1:5">
      <c r="A235" t="s">
        <v>49</v>
      </c>
      <c r="B235" s="2">
        <v>212</v>
      </c>
      <c r="C235" s="1">
        <v>44979</v>
      </c>
      <c r="D235" t="str">
        <f>_xlfn.XLOOKUP(Actuals[[#This Row],[Account ID]], Budget[Account ID], Budget[Account Type])</f>
        <v>Swamp Dragon</v>
      </c>
      <c r="E235" t="str">
        <f>_xlfn.XLOOKUP(Actuals[[#This Row],[Account ID]], Budget[Account ID], Budget[Account Owner])</f>
        <v>Common</v>
      </c>
    </row>
    <row r="236" spans="1:5">
      <c r="A236" t="s">
        <v>50</v>
      </c>
      <c r="B236" s="2">
        <v>330</v>
      </c>
      <c r="C236" s="1">
        <v>44927</v>
      </c>
      <c r="D236" t="str">
        <f>_xlfn.XLOOKUP(Actuals[[#This Row],[Account ID]], Budget[Account ID], Budget[Account Type])</f>
        <v>Swamp Dragon</v>
      </c>
      <c r="E236" t="str">
        <f>_xlfn.XLOOKUP(Actuals[[#This Row],[Account ID]], Budget[Account ID], Budget[Account Owner])</f>
        <v>Common</v>
      </c>
    </row>
    <row r="237" spans="1:5">
      <c r="A237" t="s">
        <v>50</v>
      </c>
      <c r="B237" s="2">
        <v>410</v>
      </c>
      <c r="C237" s="1">
        <v>44934</v>
      </c>
      <c r="D237" t="str">
        <f>_xlfn.XLOOKUP(Actuals[[#This Row],[Account ID]], Budget[Account ID], Budget[Account Type])</f>
        <v>Swamp Dragon</v>
      </c>
      <c r="E237" t="str">
        <f>_xlfn.XLOOKUP(Actuals[[#This Row],[Account ID]], Budget[Account ID], Budget[Account Owner])</f>
        <v>Common</v>
      </c>
    </row>
    <row r="238" spans="1:5">
      <c r="A238" t="s">
        <v>50</v>
      </c>
      <c r="B238" s="2">
        <v>275</v>
      </c>
      <c r="C238" s="1">
        <v>44941</v>
      </c>
      <c r="D238" t="str">
        <f>_xlfn.XLOOKUP(Actuals[[#This Row],[Account ID]], Budget[Account ID], Budget[Account Type])</f>
        <v>Swamp Dragon</v>
      </c>
      <c r="E238" t="str">
        <f>_xlfn.XLOOKUP(Actuals[[#This Row],[Account ID]], Budget[Account ID], Budget[Account Owner])</f>
        <v>Common</v>
      </c>
    </row>
    <row r="239" spans="1:5">
      <c r="A239" t="s">
        <v>50</v>
      </c>
      <c r="B239" s="2">
        <v>310</v>
      </c>
      <c r="C239" s="1">
        <v>44948</v>
      </c>
      <c r="D239" t="str">
        <f>_xlfn.XLOOKUP(Actuals[[#This Row],[Account ID]], Budget[Account ID], Budget[Account Type])</f>
        <v>Swamp Dragon</v>
      </c>
      <c r="E239" t="str">
        <f>_xlfn.XLOOKUP(Actuals[[#This Row],[Account ID]], Budget[Account ID], Budget[Account Owner])</f>
        <v>Common</v>
      </c>
    </row>
    <row r="240" spans="1:5">
      <c r="A240" t="s">
        <v>50</v>
      </c>
      <c r="B240" s="2">
        <v>312</v>
      </c>
      <c r="C240" s="1">
        <v>44955</v>
      </c>
      <c r="D240" t="str">
        <f>_xlfn.XLOOKUP(Actuals[[#This Row],[Account ID]], Budget[Account ID], Budget[Account Type])</f>
        <v>Swamp Dragon</v>
      </c>
      <c r="E240" t="str">
        <f>_xlfn.XLOOKUP(Actuals[[#This Row],[Account ID]], Budget[Account ID], Budget[Account Owner])</f>
        <v>Common</v>
      </c>
    </row>
    <row r="241" spans="1:6">
      <c r="A241" t="s">
        <v>50</v>
      </c>
      <c r="B241" s="2">
        <v>373</v>
      </c>
      <c r="C241" s="1">
        <v>44962</v>
      </c>
      <c r="D241" t="str">
        <f>_xlfn.XLOOKUP(Actuals[[#This Row],[Account ID]], Budget[Account ID], Budget[Account Type])</f>
        <v>Swamp Dragon</v>
      </c>
      <c r="E241" t="str">
        <f>_xlfn.XLOOKUP(Actuals[[#This Row],[Account ID]], Budget[Account ID], Budget[Account Owner])</f>
        <v>Common</v>
      </c>
    </row>
    <row r="242" spans="1:6">
      <c r="A242" t="s">
        <v>50</v>
      </c>
      <c r="B242" s="2">
        <v>348</v>
      </c>
      <c r="C242" s="1">
        <v>44969</v>
      </c>
      <c r="D242" t="str">
        <f>_xlfn.XLOOKUP(Actuals[[#This Row],[Account ID]], Budget[Account ID], Budget[Account Type])</f>
        <v>Swamp Dragon</v>
      </c>
      <c r="E242" t="str">
        <f>_xlfn.XLOOKUP(Actuals[[#This Row],[Account ID]], Budget[Account ID], Budget[Account Owner])</f>
        <v>Common</v>
      </c>
    </row>
    <row r="243" spans="1:6">
      <c r="A243" t="s">
        <v>50</v>
      </c>
      <c r="B243" s="2">
        <v>270</v>
      </c>
      <c r="C243" s="1">
        <v>44976</v>
      </c>
      <c r="D243" t="str">
        <f>_xlfn.XLOOKUP(Actuals[[#This Row],[Account ID]], Budget[Account ID], Budget[Account Type])</f>
        <v>Swamp Dragon</v>
      </c>
      <c r="E243" t="str">
        <f>_xlfn.XLOOKUP(Actuals[[#This Row],[Account ID]], Budget[Account ID], Budget[Account Owner])</f>
        <v>Common</v>
      </c>
    </row>
    <row r="244" spans="1:6">
      <c r="A244" t="s">
        <v>51</v>
      </c>
      <c r="B244" s="2">
        <v>460</v>
      </c>
      <c r="C244" s="1">
        <v>44932</v>
      </c>
      <c r="D244" t="str">
        <f>_xlfn.XLOOKUP(Actuals[[#This Row],[Account ID]], Budget[Account ID], Budget[Account Type])</f>
        <v>Swamp Dragon</v>
      </c>
      <c r="E244" t="str">
        <f>_xlfn.XLOOKUP(Actuals[[#This Row],[Account ID]], Budget[Account ID], Budget[Account Owner])</f>
        <v>Common</v>
      </c>
      <c r="F244" t="s">
        <v>52</v>
      </c>
    </row>
    <row r="245" spans="1:6">
      <c r="A245" t="s">
        <v>51</v>
      </c>
      <c r="B245" s="2">
        <v>145</v>
      </c>
      <c r="C245" s="1">
        <v>44969</v>
      </c>
      <c r="D245" t="str">
        <f>_xlfn.XLOOKUP(Actuals[[#This Row],[Account ID]], Budget[Account ID], Budget[Account Type])</f>
        <v>Swamp Dragon</v>
      </c>
      <c r="E245" t="str">
        <f>_xlfn.XLOOKUP(Actuals[[#This Row],[Account ID]], Budget[Account ID], Budget[Account Owner])</f>
        <v>Common</v>
      </c>
      <c r="F245" t="s">
        <v>53</v>
      </c>
    </row>
    <row r="246" spans="1:6">
      <c r="A246" t="s">
        <v>54</v>
      </c>
      <c r="B246" s="2">
        <v>160</v>
      </c>
      <c r="C246" s="1">
        <v>44944</v>
      </c>
      <c r="D246" t="str">
        <f>_xlfn.XLOOKUP(Actuals[[#This Row],[Account ID]], Budget[Account ID], Budget[Account Type])</f>
        <v>Transport</v>
      </c>
      <c r="E246" t="str">
        <f>_xlfn.XLOOKUP(Actuals[[#This Row],[Account ID]], Budget[Account ID], Budget[Account Owner])</f>
        <v>Common</v>
      </c>
    </row>
    <row r="247" spans="1:6">
      <c r="A247" t="s">
        <v>54</v>
      </c>
      <c r="B247" s="2">
        <v>160</v>
      </c>
      <c r="C247" s="1">
        <v>44975</v>
      </c>
      <c r="D247" t="str">
        <f>_xlfn.XLOOKUP(Actuals[[#This Row],[Account ID]], Budget[Account ID], Budget[Account Type])</f>
        <v>Transport</v>
      </c>
      <c r="E247" t="str">
        <f>_xlfn.XLOOKUP(Actuals[[#This Row],[Account ID]], Budget[Account ID], Budget[Account Owner])</f>
        <v>Common</v>
      </c>
    </row>
    <row r="248" spans="1:6">
      <c r="A248" t="s">
        <v>54</v>
      </c>
      <c r="B248" s="2">
        <v>160</v>
      </c>
      <c r="C248" s="1">
        <v>45003</v>
      </c>
      <c r="D248" t="str">
        <f>_xlfn.XLOOKUP(Actuals[[#This Row],[Account ID]], Budget[Account ID], Budget[Account Type])</f>
        <v>Transport</v>
      </c>
      <c r="E248" t="str">
        <f>_xlfn.XLOOKUP(Actuals[[#This Row],[Account ID]], Budget[Account ID], Budget[Account Owner])</f>
        <v>Common</v>
      </c>
    </row>
    <row r="249" spans="1:6">
      <c r="A249" t="s">
        <v>54</v>
      </c>
      <c r="B249" s="2">
        <v>160</v>
      </c>
      <c r="C249" s="1">
        <v>45034</v>
      </c>
      <c r="D249" t="str">
        <f>_xlfn.XLOOKUP(Actuals[[#This Row],[Account ID]], Budget[Account ID], Budget[Account Type])</f>
        <v>Transport</v>
      </c>
      <c r="E249" t="str">
        <f>_xlfn.XLOOKUP(Actuals[[#This Row],[Account ID]], Budget[Account ID], Budget[Account Owner])</f>
        <v>Common</v>
      </c>
    </row>
    <row r="250" spans="1:6">
      <c r="A250" t="s">
        <v>54</v>
      </c>
      <c r="B250" s="2">
        <v>160</v>
      </c>
      <c r="C250" s="1">
        <v>45064</v>
      </c>
      <c r="D250" t="str">
        <f>_xlfn.XLOOKUP(Actuals[[#This Row],[Account ID]], Budget[Account ID], Budget[Account Type])</f>
        <v>Transport</v>
      </c>
      <c r="E250" t="str">
        <f>_xlfn.XLOOKUP(Actuals[[#This Row],[Account ID]], Budget[Account ID], Budget[Account Owner])</f>
        <v>Common</v>
      </c>
    </row>
    <row r="251" spans="1:6">
      <c r="A251" t="s">
        <v>54</v>
      </c>
      <c r="B251" s="2">
        <v>160</v>
      </c>
      <c r="C251" s="1">
        <v>45095</v>
      </c>
      <c r="D251" t="str">
        <f>_xlfn.XLOOKUP(Actuals[[#This Row],[Account ID]], Budget[Account ID], Budget[Account Type])</f>
        <v>Transport</v>
      </c>
      <c r="E251" t="str">
        <f>_xlfn.XLOOKUP(Actuals[[#This Row],[Account ID]], Budget[Account ID], Budget[Account Owner])</f>
        <v>Common</v>
      </c>
    </row>
    <row r="252" spans="1:6">
      <c r="A252" t="s">
        <v>54</v>
      </c>
      <c r="B252" s="2">
        <v>160</v>
      </c>
      <c r="C252" s="1">
        <v>45125</v>
      </c>
      <c r="D252" t="str">
        <f>_xlfn.XLOOKUP(Actuals[[#This Row],[Account ID]], Budget[Account ID], Budget[Account Type])</f>
        <v>Transport</v>
      </c>
      <c r="E252" t="str">
        <f>_xlfn.XLOOKUP(Actuals[[#This Row],[Account ID]], Budget[Account ID], Budget[Account Owner])</f>
        <v>Common</v>
      </c>
    </row>
    <row r="253" spans="1:6">
      <c r="A253" t="s">
        <v>54</v>
      </c>
      <c r="B253" s="2">
        <v>160</v>
      </c>
      <c r="C253" s="1">
        <v>45156</v>
      </c>
      <c r="D253" t="str">
        <f>_xlfn.XLOOKUP(Actuals[[#This Row],[Account ID]], Budget[Account ID], Budget[Account Type])</f>
        <v>Transport</v>
      </c>
      <c r="E253" t="str">
        <f>_xlfn.XLOOKUP(Actuals[[#This Row],[Account ID]], Budget[Account ID], Budget[Account Owner])</f>
        <v>Common</v>
      </c>
    </row>
    <row r="254" spans="1:6">
      <c r="A254" t="s">
        <v>54</v>
      </c>
      <c r="B254" s="2">
        <v>160</v>
      </c>
      <c r="C254" s="1">
        <v>45187</v>
      </c>
      <c r="D254" t="str">
        <f>_xlfn.XLOOKUP(Actuals[[#This Row],[Account ID]], Budget[Account ID], Budget[Account Type])</f>
        <v>Transport</v>
      </c>
      <c r="E254" t="str">
        <f>_xlfn.XLOOKUP(Actuals[[#This Row],[Account ID]], Budget[Account ID], Budget[Account Owner])</f>
        <v>Common</v>
      </c>
    </row>
    <row r="255" spans="1:6">
      <c r="A255" t="s">
        <v>54</v>
      </c>
      <c r="B255" s="2">
        <v>160</v>
      </c>
      <c r="C255" s="1">
        <v>45217</v>
      </c>
      <c r="D255" t="str">
        <f>_xlfn.XLOOKUP(Actuals[[#This Row],[Account ID]], Budget[Account ID], Budget[Account Type])</f>
        <v>Transport</v>
      </c>
      <c r="E255" t="str">
        <f>_xlfn.XLOOKUP(Actuals[[#This Row],[Account ID]], Budget[Account ID], Budget[Account Owner])</f>
        <v>Common</v>
      </c>
    </row>
    <row r="256" spans="1:6">
      <c r="A256" t="s">
        <v>54</v>
      </c>
      <c r="B256" s="2">
        <v>160</v>
      </c>
      <c r="C256" s="1">
        <v>45248</v>
      </c>
      <c r="D256" t="str">
        <f>_xlfn.XLOOKUP(Actuals[[#This Row],[Account ID]], Budget[Account ID], Budget[Account Type])</f>
        <v>Transport</v>
      </c>
      <c r="E256" t="str">
        <f>_xlfn.XLOOKUP(Actuals[[#This Row],[Account ID]], Budget[Account ID], Budget[Account Owner])</f>
        <v>Common</v>
      </c>
    </row>
    <row r="257" spans="1:5">
      <c r="A257" t="s">
        <v>54</v>
      </c>
      <c r="B257" s="2">
        <v>160</v>
      </c>
      <c r="C257" s="1">
        <v>45278</v>
      </c>
      <c r="D257" t="str">
        <f>_xlfn.XLOOKUP(Actuals[[#This Row],[Account ID]], Budget[Account ID], Budget[Account Type])</f>
        <v>Transport</v>
      </c>
      <c r="E257" t="str">
        <f>_xlfn.XLOOKUP(Actuals[[#This Row],[Account ID]], Budget[Account ID], Budget[Account Owner])</f>
        <v>Common</v>
      </c>
    </row>
    <row r="258" spans="1:5">
      <c r="A258" t="s">
        <v>55</v>
      </c>
      <c r="B258" s="2">
        <v>80</v>
      </c>
      <c r="C258" s="1">
        <v>44934</v>
      </c>
      <c r="D258" t="str">
        <f>_xlfn.XLOOKUP(Actuals[[#This Row],[Account ID]], Budget[Account ID], Budget[Account Type])</f>
        <v>Transport</v>
      </c>
      <c r="E258" t="str">
        <f>_xlfn.XLOOKUP(Actuals[[#This Row],[Account ID]], Budget[Account ID], Budget[Account Owner])</f>
        <v>Common</v>
      </c>
    </row>
    <row r="259" spans="1:5">
      <c r="A259" t="s">
        <v>55</v>
      </c>
      <c r="B259" s="2">
        <v>52</v>
      </c>
      <c r="C259" s="1">
        <v>44948</v>
      </c>
      <c r="D259" t="str">
        <f>_xlfn.XLOOKUP(Actuals[[#This Row],[Account ID]], Budget[Account ID], Budget[Account Type])</f>
        <v>Transport</v>
      </c>
      <c r="E259" t="str">
        <f>_xlfn.XLOOKUP(Actuals[[#This Row],[Account ID]], Budget[Account ID], Budget[Account Owner])</f>
        <v>Common</v>
      </c>
    </row>
    <row r="260" spans="1:5">
      <c r="A260" t="s">
        <v>55</v>
      </c>
      <c r="B260" s="2">
        <v>47</v>
      </c>
      <c r="C260" s="1">
        <v>44962</v>
      </c>
      <c r="D260" t="str">
        <f>_xlfn.XLOOKUP(Actuals[[#This Row],[Account ID]], Budget[Account ID], Budget[Account Type])</f>
        <v>Transport</v>
      </c>
      <c r="E260" t="str">
        <f>_xlfn.XLOOKUP(Actuals[[#This Row],[Account ID]], Budget[Account ID], Budget[Account Owner])</f>
        <v>Common</v>
      </c>
    </row>
    <row r="261" spans="1:5">
      <c r="A261" t="s">
        <v>55</v>
      </c>
      <c r="B261" s="2">
        <v>72</v>
      </c>
      <c r="C261" s="1">
        <v>44976</v>
      </c>
      <c r="D261" t="str">
        <f>_xlfn.XLOOKUP(Actuals[[#This Row],[Account ID]], Budget[Account ID], Budget[Account Type])</f>
        <v>Transport</v>
      </c>
      <c r="E261" t="str">
        <f>_xlfn.XLOOKUP(Actuals[[#This Row],[Account ID]], Budget[Account ID], Budget[Account Owner])</f>
        <v>Common</v>
      </c>
    </row>
    <row r="262" spans="1:5">
      <c r="A262" t="s">
        <v>56</v>
      </c>
      <c r="B262" s="2">
        <v>41</v>
      </c>
      <c r="C262" s="1">
        <v>44944</v>
      </c>
      <c r="D262" t="str">
        <f>_xlfn.XLOOKUP(Actuals[[#This Row],[Account ID]], Budget[Account ID], Budget[Account Type])</f>
        <v>Discretionary</v>
      </c>
      <c r="E262" t="str">
        <f>_xlfn.XLOOKUP(Actuals[[#This Row],[Account ID]], Budget[Account ID], Budget[Account Owner])</f>
        <v>Sam</v>
      </c>
    </row>
    <row r="263" spans="1:5">
      <c r="A263" t="s">
        <v>56</v>
      </c>
      <c r="B263" s="2">
        <v>25</v>
      </c>
      <c r="C263" s="1">
        <v>44980</v>
      </c>
      <c r="D263" t="str">
        <f>_xlfn.XLOOKUP(Actuals[[#This Row],[Account ID]], Budget[Account ID], Budget[Account Type])</f>
        <v>Discretionary</v>
      </c>
      <c r="E263" t="str">
        <f>_xlfn.XLOOKUP(Actuals[[#This Row],[Account ID]], Budget[Account ID], Budget[Account Owner])</f>
        <v>Sam</v>
      </c>
    </row>
    <row r="264" spans="1:5">
      <c r="A264" t="s">
        <v>57</v>
      </c>
      <c r="B264" s="2">
        <v>18</v>
      </c>
      <c r="C264" s="1">
        <v>44928</v>
      </c>
      <c r="D264" t="str">
        <f>_xlfn.XLOOKUP(Actuals[[#This Row],[Account ID]], Budget[Account ID], Budget[Account Type])</f>
        <v>Discretionary</v>
      </c>
      <c r="E264" t="str">
        <f>_xlfn.XLOOKUP(Actuals[[#This Row],[Account ID]], Budget[Account ID], Budget[Account Owner])</f>
        <v>Sam</v>
      </c>
    </row>
    <row r="265" spans="1:5">
      <c r="A265" t="s">
        <v>57</v>
      </c>
      <c r="B265" s="2">
        <v>23</v>
      </c>
      <c r="C265" s="1">
        <v>44935</v>
      </c>
      <c r="D265" t="str">
        <f>_xlfn.XLOOKUP(Actuals[[#This Row],[Account ID]], Budget[Account ID], Budget[Account Type])</f>
        <v>Discretionary</v>
      </c>
      <c r="E265" t="str">
        <f>_xlfn.XLOOKUP(Actuals[[#This Row],[Account ID]], Budget[Account ID], Budget[Account Owner])</f>
        <v>Sam</v>
      </c>
    </row>
    <row r="266" spans="1:5">
      <c r="A266" t="s">
        <v>57</v>
      </c>
      <c r="B266" s="2">
        <v>38</v>
      </c>
      <c r="C266" s="1">
        <v>44942</v>
      </c>
      <c r="D266" t="str">
        <f>_xlfn.XLOOKUP(Actuals[[#This Row],[Account ID]], Budget[Account ID], Budget[Account Type])</f>
        <v>Discretionary</v>
      </c>
      <c r="E266" t="str">
        <f>_xlfn.XLOOKUP(Actuals[[#This Row],[Account ID]], Budget[Account ID], Budget[Account Owner])</f>
        <v>Sam</v>
      </c>
    </row>
    <row r="267" spans="1:5">
      <c r="A267" t="s">
        <v>57</v>
      </c>
      <c r="B267" s="2">
        <v>43</v>
      </c>
      <c r="C267" s="1">
        <v>44949</v>
      </c>
      <c r="D267" t="str">
        <f>_xlfn.XLOOKUP(Actuals[[#This Row],[Account ID]], Budget[Account ID], Budget[Account Type])</f>
        <v>Discretionary</v>
      </c>
      <c r="E267" t="str">
        <f>_xlfn.XLOOKUP(Actuals[[#This Row],[Account ID]], Budget[Account ID], Budget[Account Owner])</f>
        <v>Sam</v>
      </c>
    </row>
    <row r="268" spans="1:5">
      <c r="A268" t="s">
        <v>57</v>
      </c>
      <c r="B268" s="2">
        <v>20</v>
      </c>
      <c r="C268" s="1">
        <v>44956</v>
      </c>
      <c r="D268" t="str">
        <f>_xlfn.XLOOKUP(Actuals[[#This Row],[Account ID]], Budget[Account ID], Budget[Account Type])</f>
        <v>Discretionary</v>
      </c>
      <c r="E268" t="str">
        <f>_xlfn.XLOOKUP(Actuals[[#This Row],[Account ID]], Budget[Account ID], Budget[Account Owner])</f>
        <v>Sam</v>
      </c>
    </row>
    <row r="269" spans="1:5">
      <c r="A269" t="s">
        <v>57</v>
      </c>
      <c r="B269" s="2">
        <v>20</v>
      </c>
      <c r="C269" s="1">
        <v>44959</v>
      </c>
      <c r="D269" t="str">
        <f>_xlfn.XLOOKUP(Actuals[[#This Row],[Account ID]], Budget[Account ID], Budget[Account Type])</f>
        <v>Discretionary</v>
      </c>
      <c r="E269" t="str">
        <f>_xlfn.XLOOKUP(Actuals[[#This Row],[Account ID]], Budget[Account ID], Budget[Account Owner])</f>
        <v>Sam</v>
      </c>
    </row>
    <row r="270" spans="1:5">
      <c r="A270" t="s">
        <v>57</v>
      </c>
      <c r="B270" s="2">
        <v>20</v>
      </c>
      <c r="C270" s="1">
        <v>44963</v>
      </c>
      <c r="D270" t="str">
        <f>_xlfn.XLOOKUP(Actuals[[#This Row],[Account ID]], Budget[Account ID], Budget[Account Type])</f>
        <v>Discretionary</v>
      </c>
      <c r="E270" t="str">
        <f>_xlfn.XLOOKUP(Actuals[[#This Row],[Account ID]], Budget[Account ID], Budget[Account Owner])</f>
        <v>Sam</v>
      </c>
    </row>
    <row r="271" spans="1:5">
      <c r="A271" t="s">
        <v>57</v>
      </c>
      <c r="B271" s="2">
        <v>71</v>
      </c>
      <c r="C271" s="1">
        <v>44970</v>
      </c>
      <c r="D271" t="str">
        <f>_xlfn.XLOOKUP(Actuals[[#This Row],[Account ID]], Budget[Account ID], Budget[Account Type])</f>
        <v>Discretionary</v>
      </c>
      <c r="E271" t="str">
        <f>_xlfn.XLOOKUP(Actuals[[#This Row],[Account ID]], Budget[Account ID], Budget[Account Owner])</f>
        <v>Sam</v>
      </c>
    </row>
    <row r="272" spans="1:5">
      <c r="A272" t="s">
        <v>57</v>
      </c>
      <c r="B272" s="2">
        <v>31</v>
      </c>
      <c r="C272" s="1">
        <v>44977</v>
      </c>
      <c r="D272" t="str">
        <f>_xlfn.XLOOKUP(Actuals[[#This Row],[Account ID]], Budget[Account ID], Budget[Account Type])</f>
        <v>Discretionary</v>
      </c>
      <c r="E272" t="str">
        <f>_xlfn.XLOOKUP(Actuals[[#This Row],[Account ID]], Budget[Account ID], Budget[Account Owner])</f>
        <v>Sam</v>
      </c>
    </row>
    <row r="273" spans="1:6">
      <c r="A273" t="s">
        <v>58</v>
      </c>
      <c r="B273" s="2">
        <v>16</v>
      </c>
      <c r="C273" s="1">
        <v>44928</v>
      </c>
      <c r="D273" t="str">
        <f>_xlfn.XLOOKUP(Actuals[[#This Row],[Account ID]], Budget[Account ID], Budget[Account Type])</f>
        <v>Discretionary</v>
      </c>
      <c r="E273" t="str">
        <f>_xlfn.XLOOKUP(Actuals[[#This Row],[Account ID]], Budget[Account ID], Budget[Account Owner])</f>
        <v>Sam</v>
      </c>
      <c r="F273" t="s">
        <v>59</v>
      </c>
    </row>
    <row r="274" spans="1:6">
      <c r="A274" t="s">
        <v>58</v>
      </c>
      <c r="B274" s="2">
        <v>27</v>
      </c>
      <c r="C274" s="1">
        <v>44935</v>
      </c>
      <c r="D274" t="str">
        <f>_xlfn.XLOOKUP(Actuals[[#This Row],[Account ID]], Budget[Account ID], Budget[Account Type])</f>
        <v>Discretionary</v>
      </c>
      <c r="E274" t="str">
        <f>_xlfn.XLOOKUP(Actuals[[#This Row],[Account ID]], Budget[Account ID], Budget[Account Owner])</f>
        <v>Sam</v>
      </c>
      <c r="F274" t="s">
        <v>60</v>
      </c>
    </row>
    <row r="275" spans="1:6">
      <c r="A275" t="s">
        <v>58</v>
      </c>
      <c r="B275" s="2">
        <v>23</v>
      </c>
      <c r="C275" s="1">
        <v>44942</v>
      </c>
      <c r="D275" t="str">
        <f>_xlfn.XLOOKUP(Actuals[[#This Row],[Account ID]], Budget[Account ID], Budget[Account Type])</f>
        <v>Discretionary</v>
      </c>
      <c r="E275" t="str">
        <f>_xlfn.XLOOKUP(Actuals[[#This Row],[Account ID]], Budget[Account ID], Budget[Account Owner])</f>
        <v>Sam</v>
      </c>
      <c r="F275" t="s">
        <v>60</v>
      </c>
    </row>
    <row r="276" spans="1:6">
      <c r="A276" t="s">
        <v>58</v>
      </c>
      <c r="B276" s="2">
        <v>34</v>
      </c>
      <c r="C276" s="1">
        <v>44949</v>
      </c>
      <c r="D276" t="str">
        <f>_xlfn.XLOOKUP(Actuals[[#This Row],[Account ID]], Budget[Account ID], Budget[Account Type])</f>
        <v>Discretionary</v>
      </c>
      <c r="E276" t="str">
        <f>_xlfn.XLOOKUP(Actuals[[#This Row],[Account ID]], Budget[Account ID], Budget[Account Owner])</f>
        <v>Sam</v>
      </c>
      <c r="F276" t="s">
        <v>60</v>
      </c>
    </row>
    <row r="277" spans="1:6">
      <c r="A277" t="s">
        <v>58</v>
      </c>
      <c r="B277" s="2">
        <v>15</v>
      </c>
      <c r="C277" s="1">
        <v>44956</v>
      </c>
      <c r="D277" t="str">
        <f>_xlfn.XLOOKUP(Actuals[[#This Row],[Account ID]], Budget[Account ID], Budget[Account Type])</f>
        <v>Discretionary</v>
      </c>
      <c r="E277" t="str">
        <f>_xlfn.XLOOKUP(Actuals[[#This Row],[Account ID]], Budget[Account ID], Budget[Account Owner])</f>
        <v>Sam</v>
      </c>
      <c r="F277" t="s">
        <v>59</v>
      </c>
    </row>
    <row r="278" spans="1:6">
      <c r="A278" t="s">
        <v>58</v>
      </c>
      <c r="B278" s="2">
        <v>23</v>
      </c>
      <c r="C278" s="1">
        <v>44963</v>
      </c>
      <c r="D278" t="str">
        <f>_xlfn.XLOOKUP(Actuals[[#This Row],[Account ID]], Budget[Account ID], Budget[Account Type])</f>
        <v>Discretionary</v>
      </c>
      <c r="E278" t="str">
        <f>_xlfn.XLOOKUP(Actuals[[#This Row],[Account ID]], Budget[Account ID], Budget[Account Owner])</f>
        <v>Sam</v>
      </c>
      <c r="F278" t="s">
        <v>60</v>
      </c>
    </row>
    <row r="279" spans="1:6">
      <c r="A279" t="s">
        <v>58</v>
      </c>
      <c r="B279" s="2">
        <v>18</v>
      </c>
      <c r="C279" s="1">
        <v>44970</v>
      </c>
      <c r="D279" t="str">
        <f>_xlfn.XLOOKUP(Actuals[[#This Row],[Account ID]], Budget[Account ID], Budget[Account Type])</f>
        <v>Discretionary</v>
      </c>
      <c r="E279" t="str">
        <f>_xlfn.XLOOKUP(Actuals[[#This Row],[Account ID]], Budget[Account ID], Budget[Account Owner])</f>
        <v>Sam</v>
      </c>
      <c r="F279" t="s">
        <v>59</v>
      </c>
    </row>
    <row r="280" spans="1:6">
      <c r="A280" t="s">
        <v>58</v>
      </c>
      <c r="B280" s="2">
        <v>12</v>
      </c>
      <c r="C280" s="1">
        <v>44977</v>
      </c>
      <c r="D280" t="str">
        <f>_xlfn.XLOOKUP(Actuals[[#This Row],[Account ID]], Budget[Account ID], Budget[Account Type])</f>
        <v>Discretionary</v>
      </c>
      <c r="E280" t="str">
        <f>_xlfn.XLOOKUP(Actuals[[#This Row],[Account ID]], Budget[Account ID], Budget[Account Owner])</f>
        <v>Sam</v>
      </c>
      <c r="F280" t="s">
        <v>61</v>
      </c>
    </row>
    <row r="281" spans="1:6">
      <c r="A281" t="s">
        <v>58</v>
      </c>
      <c r="B281" s="2">
        <v>6</v>
      </c>
      <c r="C281" s="1">
        <v>44929</v>
      </c>
      <c r="D281" t="str">
        <f>_xlfn.XLOOKUP(Actuals[[#This Row],[Account ID]], Budget[Account ID], Budget[Account Type])</f>
        <v>Discretionary</v>
      </c>
      <c r="E281" t="str">
        <f>_xlfn.XLOOKUP(Actuals[[#This Row],[Account ID]], Budget[Account ID], Budget[Account Owner])</f>
        <v>Sam</v>
      </c>
      <c r="F281" t="s">
        <v>62</v>
      </c>
    </row>
    <row r="282" spans="1:6">
      <c r="A282" t="s">
        <v>58</v>
      </c>
      <c r="B282" s="2">
        <v>8</v>
      </c>
      <c r="C282" s="1">
        <v>44936</v>
      </c>
      <c r="D282" t="str">
        <f>_xlfn.XLOOKUP(Actuals[[#This Row],[Account ID]], Budget[Account ID], Budget[Account Type])</f>
        <v>Discretionary</v>
      </c>
      <c r="E282" t="str">
        <f>_xlfn.XLOOKUP(Actuals[[#This Row],[Account ID]], Budget[Account ID], Budget[Account Owner])</f>
        <v>Sam</v>
      </c>
      <c r="F282" t="s">
        <v>63</v>
      </c>
    </row>
    <row r="283" spans="1:6">
      <c r="A283" t="s">
        <v>58</v>
      </c>
      <c r="B283" s="2">
        <v>5</v>
      </c>
      <c r="C283" s="1">
        <v>44943</v>
      </c>
      <c r="D283" t="str">
        <f>_xlfn.XLOOKUP(Actuals[[#This Row],[Account ID]], Budget[Account ID], Budget[Account Type])</f>
        <v>Discretionary</v>
      </c>
      <c r="E283" t="str">
        <f>_xlfn.XLOOKUP(Actuals[[#This Row],[Account ID]], Budget[Account ID], Budget[Account Owner])</f>
        <v>Sam</v>
      </c>
      <c r="F283" t="s">
        <v>62</v>
      </c>
    </row>
    <row r="284" spans="1:6">
      <c r="A284" t="s">
        <v>58</v>
      </c>
      <c r="B284" s="2">
        <v>11</v>
      </c>
      <c r="C284" s="1">
        <v>44950</v>
      </c>
      <c r="D284" t="str">
        <f>_xlfn.XLOOKUP(Actuals[[#This Row],[Account ID]], Budget[Account ID], Budget[Account Type])</f>
        <v>Discretionary</v>
      </c>
      <c r="E284" t="str">
        <f>_xlfn.XLOOKUP(Actuals[[#This Row],[Account ID]], Budget[Account ID], Budget[Account Owner])</f>
        <v>Sam</v>
      </c>
      <c r="F284" t="s">
        <v>61</v>
      </c>
    </row>
    <row r="285" spans="1:6">
      <c r="A285" t="s">
        <v>58</v>
      </c>
      <c r="B285" s="2">
        <v>18</v>
      </c>
      <c r="C285" s="1">
        <v>44957</v>
      </c>
      <c r="D285" t="str">
        <f>_xlfn.XLOOKUP(Actuals[[#This Row],[Account ID]], Budget[Account ID], Budget[Account Type])</f>
        <v>Discretionary</v>
      </c>
      <c r="E285" t="str">
        <f>_xlfn.XLOOKUP(Actuals[[#This Row],[Account ID]], Budget[Account ID], Budget[Account Owner])</f>
        <v>Sam</v>
      </c>
      <c r="F285" t="s">
        <v>59</v>
      </c>
    </row>
    <row r="286" spans="1:6">
      <c r="A286" t="s">
        <v>58</v>
      </c>
      <c r="B286" s="2">
        <v>8</v>
      </c>
      <c r="C286" s="1">
        <v>44964</v>
      </c>
      <c r="D286" t="str">
        <f>_xlfn.XLOOKUP(Actuals[[#This Row],[Account ID]], Budget[Account ID], Budget[Account Type])</f>
        <v>Discretionary</v>
      </c>
      <c r="E286" t="str">
        <f>_xlfn.XLOOKUP(Actuals[[#This Row],[Account ID]], Budget[Account ID], Budget[Account Owner])</f>
        <v>Sam</v>
      </c>
      <c r="F286" t="s">
        <v>63</v>
      </c>
    </row>
    <row r="287" spans="1:6">
      <c r="A287" t="s">
        <v>58</v>
      </c>
      <c r="B287" s="2">
        <v>15</v>
      </c>
      <c r="C287" s="1">
        <v>44971</v>
      </c>
      <c r="D287" t="str">
        <f>_xlfn.XLOOKUP(Actuals[[#This Row],[Account ID]], Budget[Account ID], Budget[Account Type])</f>
        <v>Discretionary</v>
      </c>
      <c r="E287" t="str">
        <f>_xlfn.XLOOKUP(Actuals[[#This Row],[Account ID]], Budget[Account ID], Budget[Account Owner])</f>
        <v>Sam</v>
      </c>
      <c r="F287" t="s">
        <v>59</v>
      </c>
    </row>
    <row r="288" spans="1:6">
      <c r="A288" t="s">
        <v>58</v>
      </c>
      <c r="B288" s="2">
        <v>22</v>
      </c>
      <c r="C288" s="1">
        <v>44978</v>
      </c>
      <c r="D288" t="str">
        <f>_xlfn.XLOOKUP(Actuals[[#This Row],[Account ID]], Budget[Account ID], Budget[Account Type])</f>
        <v>Discretionary</v>
      </c>
      <c r="E288" t="str">
        <f>_xlfn.XLOOKUP(Actuals[[#This Row],[Account ID]], Budget[Account ID], Budget[Account Owner])</f>
        <v>Sam</v>
      </c>
      <c r="F288" t="s">
        <v>60</v>
      </c>
    </row>
    <row r="289" spans="1:6">
      <c r="A289" t="s">
        <v>58</v>
      </c>
      <c r="B289" s="2">
        <v>10</v>
      </c>
      <c r="C289" s="1">
        <v>44930</v>
      </c>
      <c r="D289" t="str">
        <f>_xlfn.XLOOKUP(Actuals[[#This Row],[Account ID]], Budget[Account ID], Budget[Account Type])</f>
        <v>Discretionary</v>
      </c>
      <c r="E289" t="str">
        <f>_xlfn.XLOOKUP(Actuals[[#This Row],[Account ID]], Budget[Account ID], Budget[Account Owner])</f>
        <v>Sam</v>
      </c>
      <c r="F289" t="s">
        <v>61</v>
      </c>
    </row>
    <row r="290" spans="1:6">
      <c r="A290" t="s">
        <v>58</v>
      </c>
      <c r="B290" s="2">
        <v>5</v>
      </c>
      <c r="C290" s="1">
        <v>44937</v>
      </c>
      <c r="D290" t="str">
        <f>_xlfn.XLOOKUP(Actuals[[#This Row],[Account ID]], Budget[Account ID], Budget[Account Type])</f>
        <v>Discretionary</v>
      </c>
      <c r="E290" t="str">
        <f>_xlfn.XLOOKUP(Actuals[[#This Row],[Account ID]], Budget[Account ID], Budget[Account Owner])</f>
        <v>Sam</v>
      </c>
      <c r="F290" t="s">
        <v>61</v>
      </c>
    </row>
    <row r="291" spans="1:6">
      <c r="A291" t="s">
        <v>58</v>
      </c>
      <c r="B291" s="2">
        <v>5</v>
      </c>
      <c r="C291" s="1">
        <v>44944</v>
      </c>
      <c r="D291" t="str">
        <f>_xlfn.XLOOKUP(Actuals[[#This Row],[Account ID]], Budget[Account ID], Budget[Account Type])</f>
        <v>Discretionary</v>
      </c>
      <c r="E291" t="str">
        <f>_xlfn.XLOOKUP(Actuals[[#This Row],[Account ID]], Budget[Account ID], Budget[Account Owner])</f>
        <v>Sam</v>
      </c>
      <c r="F291" t="s">
        <v>62</v>
      </c>
    </row>
    <row r="292" spans="1:6">
      <c r="A292" t="s">
        <v>58</v>
      </c>
      <c r="B292" s="2">
        <v>5</v>
      </c>
      <c r="C292" s="1">
        <v>44951</v>
      </c>
      <c r="D292" t="str">
        <f>_xlfn.XLOOKUP(Actuals[[#This Row],[Account ID]], Budget[Account ID], Budget[Account Type])</f>
        <v>Discretionary</v>
      </c>
      <c r="E292" t="str">
        <f>_xlfn.XLOOKUP(Actuals[[#This Row],[Account ID]], Budget[Account ID], Budget[Account Owner])</f>
        <v>Sam</v>
      </c>
      <c r="F292" t="s">
        <v>62</v>
      </c>
    </row>
    <row r="293" spans="1:6">
      <c r="A293" t="s">
        <v>58</v>
      </c>
      <c r="B293" s="2">
        <v>7</v>
      </c>
      <c r="C293" s="1">
        <v>44958</v>
      </c>
      <c r="D293" t="str">
        <f>_xlfn.XLOOKUP(Actuals[[#This Row],[Account ID]], Budget[Account ID], Budget[Account Type])</f>
        <v>Discretionary</v>
      </c>
      <c r="E293" t="str">
        <f>_xlfn.XLOOKUP(Actuals[[#This Row],[Account ID]], Budget[Account ID], Budget[Account Owner])</f>
        <v>Sam</v>
      </c>
      <c r="F293" t="s">
        <v>62</v>
      </c>
    </row>
    <row r="294" spans="1:6">
      <c r="A294" t="s">
        <v>58</v>
      </c>
      <c r="B294" s="2">
        <v>9</v>
      </c>
      <c r="C294" s="1">
        <v>44965</v>
      </c>
      <c r="D294" t="str">
        <f>_xlfn.XLOOKUP(Actuals[[#This Row],[Account ID]], Budget[Account ID], Budget[Account Type])</f>
        <v>Discretionary</v>
      </c>
      <c r="E294" t="str">
        <f>_xlfn.XLOOKUP(Actuals[[#This Row],[Account ID]], Budget[Account ID], Budget[Account Owner])</f>
        <v>Sam</v>
      </c>
      <c r="F294" t="s">
        <v>61</v>
      </c>
    </row>
    <row r="295" spans="1:6">
      <c r="A295" t="s">
        <v>58</v>
      </c>
      <c r="B295" s="2">
        <v>12</v>
      </c>
      <c r="C295" s="1">
        <v>44972</v>
      </c>
      <c r="D295" t="str">
        <f>_xlfn.XLOOKUP(Actuals[[#This Row],[Account ID]], Budget[Account ID], Budget[Account Type])</f>
        <v>Discretionary</v>
      </c>
      <c r="E295" t="str">
        <f>_xlfn.XLOOKUP(Actuals[[#This Row],[Account ID]], Budget[Account ID], Budget[Account Owner])</f>
        <v>Sam</v>
      </c>
      <c r="F295" t="s">
        <v>59</v>
      </c>
    </row>
    <row r="296" spans="1:6">
      <c r="A296" t="s">
        <v>58</v>
      </c>
      <c r="B296" s="2">
        <v>16</v>
      </c>
      <c r="C296" s="1">
        <v>44979</v>
      </c>
      <c r="D296" t="str">
        <f>_xlfn.XLOOKUP(Actuals[[#This Row],[Account ID]], Budget[Account ID], Budget[Account Type])</f>
        <v>Discretionary</v>
      </c>
      <c r="E296" t="str">
        <f>_xlfn.XLOOKUP(Actuals[[#This Row],[Account ID]], Budget[Account ID], Budget[Account Owner])</f>
        <v>Sam</v>
      </c>
      <c r="F296" t="s">
        <v>59</v>
      </c>
    </row>
    <row r="297" spans="1:6">
      <c r="A297" t="s">
        <v>58</v>
      </c>
      <c r="B297" s="2">
        <v>23</v>
      </c>
      <c r="C297" s="1">
        <v>44930</v>
      </c>
      <c r="D297" t="str">
        <f>_xlfn.XLOOKUP(Actuals[[#This Row],[Account ID]], Budget[Account ID], Budget[Account Type])</f>
        <v>Discretionary</v>
      </c>
      <c r="E297" t="str">
        <f>_xlfn.XLOOKUP(Actuals[[#This Row],[Account ID]], Budget[Account ID], Budget[Account Owner])</f>
        <v>Sam</v>
      </c>
      <c r="F297" t="s">
        <v>59</v>
      </c>
    </row>
    <row r="298" spans="1:6">
      <c r="A298" t="s">
        <v>58</v>
      </c>
      <c r="B298" s="2">
        <v>31</v>
      </c>
      <c r="C298" s="1">
        <v>44937</v>
      </c>
      <c r="D298" t="str">
        <f>_xlfn.XLOOKUP(Actuals[[#This Row],[Account ID]], Budget[Account ID], Budget[Account Type])</f>
        <v>Discretionary</v>
      </c>
      <c r="E298" t="str">
        <f>_xlfn.XLOOKUP(Actuals[[#This Row],[Account ID]], Budget[Account ID], Budget[Account Owner])</f>
        <v>Sam</v>
      </c>
      <c r="F298" t="s">
        <v>60</v>
      </c>
    </row>
    <row r="299" spans="1:6">
      <c r="A299" t="s">
        <v>58</v>
      </c>
      <c r="B299" s="2">
        <v>12</v>
      </c>
      <c r="C299" s="1">
        <v>44944</v>
      </c>
      <c r="D299" t="str">
        <f>_xlfn.XLOOKUP(Actuals[[#This Row],[Account ID]], Budget[Account ID], Budget[Account Type])</f>
        <v>Discretionary</v>
      </c>
      <c r="E299" t="str">
        <f>_xlfn.XLOOKUP(Actuals[[#This Row],[Account ID]], Budget[Account ID], Budget[Account Owner])</f>
        <v>Sam</v>
      </c>
      <c r="F299" t="s">
        <v>61</v>
      </c>
    </row>
    <row r="300" spans="1:6">
      <c r="A300" t="s">
        <v>58</v>
      </c>
      <c r="B300" s="2">
        <v>14</v>
      </c>
      <c r="C300" s="1">
        <v>44951</v>
      </c>
      <c r="D300" t="str">
        <f>_xlfn.XLOOKUP(Actuals[[#This Row],[Account ID]], Budget[Account ID], Budget[Account Type])</f>
        <v>Discretionary</v>
      </c>
      <c r="E300" t="str">
        <f>_xlfn.XLOOKUP(Actuals[[#This Row],[Account ID]], Budget[Account ID], Budget[Account Owner])</f>
        <v>Sam</v>
      </c>
      <c r="F300" t="s">
        <v>59</v>
      </c>
    </row>
    <row r="301" spans="1:6">
      <c r="A301" t="s">
        <v>58</v>
      </c>
      <c r="B301" s="2">
        <v>11</v>
      </c>
      <c r="C301" s="1">
        <v>44958</v>
      </c>
      <c r="D301" t="str">
        <f>_xlfn.XLOOKUP(Actuals[[#This Row],[Account ID]], Budget[Account ID], Budget[Account Type])</f>
        <v>Discretionary</v>
      </c>
      <c r="E301" t="str">
        <f>_xlfn.XLOOKUP(Actuals[[#This Row],[Account ID]], Budget[Account ID], Budget[Account Owner])</f>
        <v>Sam</v>
      </c>
      <c r="F301" t="s">
        <v>61</v>
      </c>
    </row>
    <row r="302" spans="1:6">
      <c r="A302" t="s">
        <v>58</v>
      </c>
      <c r="B302" s="2">
        <v>5</v>
      </c>
      <c r="C302" s="1">
        <v>44965</v>
      </c>
      <c r="D302" t="str">
        <f>_xlfn.XLOOKUP(Actuals[[#This Row],[Account ID]], Budget[Account ID], Budget[Account Type])</f>
        <v>Discretionary</v>
      </c>
      <c r="E302" t="str">
        <f>_xlfn.XLOOKUP(Actuals[[#This Row],[Account ID]], Budget[Account ID], Budget[Account Owner])</f>
        <v>Sam</v>
      </c>
      <c r="F302" t="s">
        <v>62</v>
      </c>
    </row>
    <row r="303" spans="1:6">
      <c r="A303" t="s">
        <v>58</v>
      </c>
      <c r="B303" s="2">
        <v>18</v>
      </c>
      <c r="C303" s="1">
        <v>44972</v>
      </c>
      <c r="D303" t="str">
        <f>_xlfn.XLOOKUP(Actuals[[#This Row],[Account ID]], Budget[Account ID], Budget[Account Type])</f>
        <v>Discretionary</v>
      </c>
      <c r="E303" t="str">
        <f>_xlfn.XLOOKUP(Actuals[[#This Row],[Account ID]], Budget[Account ID], Budget[Account Owner])</f>
        <v>Sam</v>
      </c>
      <c r="F303" t="s">
        <v>59</v>
      </c>
    </row>
    <row r="304" spans="1:6">
      <c r="A304" t="s">
        <v>58</v>
      </c>
      <c r="B304" s="2">
        <v>18</v>
      </c>
      <c r="C304" s="1">
        <v>44979</v>
      </c>
      <c r="D304" t="str">
        <f>_xlfn.XLOOKUP(Actuals[[#This Row],[Account ID]], Budget[Account ID], Budget[Account Type])</f>
        <v>Discretionary</v>
      </c>
      <c r="E304" t="str">
        <f>_xlfn.XLOOKUP(Actuals[[#This Row],[Account ID]], Budget[Account ID], Budget[Account Owner])</f>
        <v>Sam</v>
      </c>
      <c r="F304" t="s">
        <v>59</v>
      </c>
    </row>
    <row r="305" spans="1:6">
      <c r="A305" t="s">
        <v>64</v>
      </c>
      <c r="B305" s="2">
        <v>65</v>
      </c>
      <c r="C305" s="1">
        <v>44934</v>
      </c>
      <c r="D305" t="str">
        <f>_xlfn.XLOOKUP(Actuals[[#This Row],[Account ID]], Budget[Account ID], Budget[Account Type])</f>
        <v>Discretionary</v>
      </c>
      <c r="E305" t="str">
        <f>_xlfn.XLOOKUP(Actuals[[#This Row],[Account ID]], Budget[Account ID], Budget[Account Owner])</f>
        <v>Sam</v>
      </c>
      <c r="F305" t="s">
        <v>65</v>
      </c>
    </row>
    <row r="306" spans="1:6">
      <c r="A306" t="s">
        <v>64</v>
      </c>
      <c r="B306" s="2">
        <v>50</v>
      </c>
      <c r="C306" s="1">
        <v>44941</v>
      </c>
      <c r="D306" t="str">
        <f>_xlfn.XLOOKUP(Actuals[[#This Row],[Account ID]], Budget[Account ID], Budget[Account Type])</f>
        <v>Discretionary</v>
      </c>
      <c r="E306" t="str">
        <f>_xlfn.XLOOKUP(Actuals[[#This Row],[Account ID]], Budget[Account ID], Budget[Account Owner])</f>
        <v>Sam</v>
      </c>
      <c r="F306" t="s">
        <v>66</v>
      </c>
    </row>
    <row r="307" spans="1:6">
      <c r="A307" t="s">
        <v>64</v>
      </c>
      <c r="B307" s="2">
        <v>38</v>
      </c>
      <c r="C307" s="1">
        <v>44948</v>
      </c>
      <c r="D307" t="str">
        <f>_xlfn.XLOOKUP(Actuals[[#This Row],[Account ID]], Budget[Account ID], Budget[Account Type])</f>
        <v>Discretionary</v>
      </c>
      <c r="E307" t="str">
        <f>_xlfn.XLOOKUP(Actuals[[#This Row],[Account ID]], Budget[Account ID], Budget[Account Owner])</f>
        <v>Sam</v>
      </c>
      <c r="F307" t="s">
        <v>67</v>
      </c>
    </row>
    <row r="308" spans="1:6">
      <c r="A308" t="s">
        <v>64</v>
      </c>
      <c r="B308" s="2">
        <v>140</v>
      </c>
      <c r="C308" s="1">
        <v>44955</v>
      </c>
      <c r="D308" t="str">
        <f>_xlfn.XLOOKUP(Actuals[[#This Row],[Account ID]], Budget[Account ID], Budget[Account Type])</f>
        <v>Discretionary</v>
      </c>
      <c r="E308" t="str">
        <f>_xlfn.XLOOKUP(Actuals[[#This Row],[Account ID]], Budget[Account ID], Budget[Account Owner])</f>
        <v>Sam</v>
      </c>
      <c r="F308" t="s">
        <v>68</v>
      </c>
    </row>
    <row r="309" spans="1:6">
      <c r="A309" t="s">
        <v>64</v>
      </c>
      <c r="B309" s="2">
        <v>48</v>
      </c>
      <c r="C309" s="1">
        <v>44976</v>
      </c>
      <c r="D309" t="str">
        <f>_xlfn.XLOOKUP(Actuals[[#This Row],[Account ID]], Budget[Account ID], Budget[Account Type])</f>
        <v>Discretionary</v>
      </c>
      <c r="E309" t="str">
        <f>_xlfn.XLOOKUP(Actuals[[#This Row],[Account ID]], Budget[Account ID], Budget[Account Owner])</f>
        <v>Sam</v>
      </c>
      <c r="F309" t="s">
        <v>69</v>
      </c>
    </row>
    <row r="310" spans="1:6">
      <c r="A310" t="s">
        <v>64</v>
      </c>
      <c r="B310" s="2">
        <v>50</v>
      </c>
      <c r="C310" s="1">
        <v>44983</v>
      </c>
      <c r="D310" t="str">
        <f>_xlfn.XLOOKUP(Actuals[[#This Row],[Account ID]], Budget[Account ID], Budget[Account Type])</f>
        <v>Discretionary</v>
      </c>
      <c r="E310" t="str">
        <f>_xlfn.XLOOKUP(Actuals[[#This Row],[Account ID]], Budget[Account ID], Budget[Account Owner])</f>
        <v>Sam</v>
      </c>
      <c r="F310" t="s">
        <v>66</v>
      </c>
    </row>
    <row r="311" spans="1:6">
      <c r="A311" t="s">
        <v>64</v>
      </c>
      <c r="B311" s="2">
        <v>100</v>
      </c>
      <c r="C311" s="1">
        <v>44983</v>
      </c>
      <c r="D311" t="str">
        <f>_xlfn.XLOOKUP(Actuals[[#This Row],[Account ID]], Budget[Account ID], Budget[Account Type])</f>
        <v>Discretionary</v>
      </c>
      <c r="E311" t="str">
        <f>_xlfn.XLOOKUP(Actuals[[#This Row],[Account ID]], Budget[Account ID], Budget[Account Owner])</f>
        <v>Sam</v>
      </c>
      <c r="F311" t="s">
        <v>70</v>
      </c>
    </row>
    <row r="312" spans="1:6">
      <c r="A312" t="s">
        <v>71</v>
      </c>
      <c r="B312" s="2">
        <v>45</v>
      </c>
      <c r="C312" s="1">
        <v>44934</v>
      </c>
      <c r="D312" t="str">
        <f>_xlfn.XLOOKUP(Actuals[[#This Row],[Account ID]], Budget[Account ID], Budget[Account Type])</f>
        <v>Discretionary</v>
      </c>
      <c r="E312" t="str">
        <f>_xlfn.XLOOKUP(Actuals[[#This Row],[Account ID]], Budget[Account ID], Budget[Account Owner])</f>
        <v>Sybil</v>
      </c>
      <c r="F312" t="s">
        <v>72</v>
      </c>
    </row>
    <row r="313" spans="1:6">
      <c r="A313" t="s">
        <v>71</v>
      </c>
      <c r="B313" s="2">
        <v>80</v>
      </c>
      <c r="C313" s="1">
        <v>44940</v>
      </c>
      <c r="D313" t="str">
        <f>_xlfn.XLOOKUP(Actuals[[#This Row],[Account ID]], Budget[Account ID], Budget[Account Type])</f>
        <v>Discretionary</v>
      </c>
      <c r="E313" t="str">
        <f>_xlfn.XLOOKUP(Actuals[[#This Row],[Account ID]], Budget[Account ID], Budget[Account Owner])</f>
        <v>Sybil</v>
      </c>
      <c r="F313" t="s">
        <v>39</v>
      </c>
    </row>
    <row r="314" spans="1:6">
      <c r="A314" t="s">
        <v>71</v>
      </c>
      <c r="B314" s="2">
        <v>45</v>
      </c>
      <c r="C314" s="1">
        <v>44946</v>
      </c>
      <c r="D314" t="str">
        <f>_xlfn.XLOOKUP(Actuals[[#This Row],[Account ID]], Budget[Account ID], Budget[Account Type])</f>
        <v>Discretionary</v>
      </c>
      <c r="E314" t="str">
        <f>_xlfn.XLOOKUP(Actuals[[#This Row],[Account ID]], Budget[Account ID], Budget[Account Owner])</f>
        <v>Sybil</v>
      </c>
      <c r="F314" t="s">
        <v>72</v>
      </c>
    </row>
    <row r="315" spans="1:6">
      <c r="A315" t="s">
        <v>71</v>
      </c>
      <c r="B315" s="2">
        <v>31</v>
      </c>
      <c r="C315" s="1">
        <v>44951</v>
      </c>
      <c r="D315" t="str">
        <f>_xlfn.XLOOKUP(Actuals[[#This Row],[Account ID]], Budget[Account ID], Budget[Account Type])</f>
        <v>Discretionary</v>
      </c>
      <c r="E315" t="str">
        <f>_xlfn.XLOOKUP(Actuals[[#This Row],[Account ID]], Budget[Account ID], Budget[Account Owner])</f>
        <v>Sybil</v>
      </c>
      <c r="F315" t="s">
        <v>37</v>
      </c>
    </row>
    <row r="316" spans="1:6">
      <c r="A316" t="s">
        <v>71</v>
      </c>
      <c r="B316" s="2">
        <v>45</v>
      </c>
      <c r="C316" s="1">
        <v>44962</v>
      </c>
      <c r="D316" t="str">
        <f>_xlfn.XLOOKUP(Actuals[[#This Row],[Account ID]], Budget[Account ID], Budget[Account Type])</f>
        <v>Discretionary</v>
      </c>
      <c r="E316" t="str">
        <f>_xlfn.XLOOKUP(Actuals[[#This Row],[Account ID]], Budget[Account ID], Budget[Account Owner])</f>
        <v>Sybil</v>
      </c>
      <c r="F316" t="s">
        <v>72</v>
      </c>
    </row>
    <row r="317" spans="1:6">
      <c r="A317" t="s">
        <v>71</v>
      </c>
      <c r="B317" s="2">
        <v>143</v>
      </c>
      <c r="C317" s="1">
        <v>44971</v>
      </c>
      <c r="D317" t="str">
        <f>_xlfn.XLOOKUP(Actuals[[#This Row],[Account ID]], Budget[Account ID], Budget[Account Type])</f>
        <v>Discretionary</v>
      </c>
      <c r="E317" t="str">
        <f>_xlfn.XLOOKUP(Actuals[[#This Row],[Account ID]], Budget[Account ID], Budget[Account Owner])</f>
        <v>Sybil</v>
      </c>
      <c r="F317" t="s">
        <v>73</v>
      </c>
    </row>
    <row r="318" spans="1:6">
      <c r="A318" t="s">
        <v>71</v>
      </c>
      <c r="B318" s="2">
        <v>45</v>
      </c>
      <c r="C318" s="1">
        <v>44976</v>
      </c>
      <c r="D318" t="str">
        <f>_xlfn.XLOOKUP(Actuals[[#This Row],[Account ID]], Budget[Account ID], Budget[Account Type])</f>
        <v>Discretionary</v>
      </c>
      <c r="E318" t="str">
        <f>_xlfn.XLOOKUP(Actuals[[#This Row],[Account ID]], Budget[Account ID], Budget[Account Owner])</f>
        <v>Sybil</v>
      </c>
      <c r="F318" t="s">
        <v>72</v>
      </c>
    </row>
    <row r="319" spans="1:6">
      <c r="A319" t="s">
        <v>71</v>
      </c>
      <c r="B319" s="2">
        <v>80</v>
      </c>
      <c r="C319" s="1">
        <v>44983</v>
      </c>
      <c r="D319" t="str">
        <f>_xlfn.XLOOKUP(Actuals[[#This Row],[Account ID]], Budget[Account ID], Budget[Account Type])</f>
        <v>Discretionary</v>
      </c>
      <c r="E319" t="str">
        <f>_xlfn.XLOOKUP(Actuals[[#This Row],[Account ID]], Budget[Account ID], Budget[Account Owner])</f>
        <v>Sybil</v>
      </c>
      <c r="F319" t="s">
        <v>39</v>
      </c>
    </row>
    <row r="320" spans="1:6">
      <c r="A320" t="s">
        <v>71</v>
      </c>
      <c r="B320" s="2">
        <v>45</v>
      </c>
      <c r="C320" s="1">
        <v>44990</v>
      </c>
      <c r="D320" t="str">
        <f>_xlfn.XLOOKUP(Actuals[[#This Row],[Account ID]], Budget[Account ID], Budget[Account Type])</f>
        <v>Discretionary</v>
      </c>
      <c r="E320" t="str">
        <f>_xlfn.XLOOKUP(Actuals[[#This Row],[Account ID]], Budget[Account ID], Budget[Account Owner])</f>
        <v>Sybil</v>
      </c>
      <c r="F320" t="s">
        <v>72</v>
      </c>
    </row>
    <row r="321" spans="1:7">
      <c r="A321" t="s">
        <v>71</v>
      </c>
      <c r="B321" s="2">
        <v>75</v>
      </c>
      <c r="C321" s="1">
        <v>44997</v>
      </c>
      <c r="D321" t="str">
        <f>_xlfn.XLOOKUP(Actuals[[#This Row],[Account ID]], Budget[Account ID], Budget[Account Type])</f>
        <v>Discretionary</v>
      </c>
      <c r="E321" t="str">
        <f>_xlfn.XLOOKUP(Actuals[[#This Row],[Account ID]], Budget[Account ID], Budget[Account Owner])</f>
        <v>Sybil</v>
      </c>
      <c r="F321" t="s">
        <v>39</v>
      </c>
    </row>
    <row r="322" spans="1:7">
      <c r="A322" t="s">
        <v>71</v>
      </c>
      <c r="B322" s="2">
        <v>45</v>
      </c>
      <c r="C322" s="1">
        <v>45004</v>
      </c>
      <c r="D322" t="str">
        <f>_xlfn.XLOOKUP(Actuals[[#This Row],[Account ID]], Budget[Account ID], Budget[Account Type])</f>
        <v>Discretionary</v>
      </c>
      <c r="E322" t="str">
        <f>_xlfn.XLOOKUP(Actuals[[#This Row],[Account ID]], Budget[Account ID], Budget[Account Owner])</f>
        <v>Sybil</v>
      </c>
      <c r="F322" t="s">
        <v>72</v>
      </c>
    </row>
    <row r="323" spans="1:7">
      <c r="A323" t="s">
        <v>74</v>
      </c>
      <c r="B323" s="2">
        <v>60</v>
      </c>
      <c r="C323" s="1">
        <v>44929</v>
      </c>
      <c r="D323" t="str">
        <f>_xlfn.XLOOKUP(Actuals[[#This Row],[Account ID]], Budget[Account ID], Budget[Account Type])</f>
        <v>Discretionary</v>
      </c>
      <c r="E323" t="str">
        <f>_xlfn.XLOOKUP(Actuals[[#This Row],[Account ID]], Budget[Account ID], Budget[Account Owner])</f>
        <v>Sybil</v>
      </c>
      <c r="F323" t="s">
        <v>75</v>
      </c>
    </row>
    <row r="324" spans="1:7">
      <c r="A324" t="s">
        <v>74</v>
      </c>
      <c r="B324" s="2">
        <v>150</v>
      </c>
      <c r="C324" s="1">
        <v>44936</v>
      </c>
      <c r="D324" t="str">
        <f>_xlfn.XLOOKUP(Actuals[[#This Row],[Account ID]], Budget[Account ID], Budget[Account Type])</f>
        <v>Discretionary</v>
      </c>
      <c r="E324" t="str">
        <f>_xlfn.XLOOKUP(Actuals[[#This Row],[Account ID]], Budget[Account ID], Budget[Account Owner])</f>
        <v>Sybil</v>
      </c>
      <c r="F324" t="s">
        <v>76</v>
      </c>
    </row>
    <row r="325" spans="1:7">
      <c r="A325" t="s">
        <v>74</v>
      </c>
      <c r="B325" s="2">
        <v>35</v>
      </c>
      <c r="C325" s="1">
        <v>44943</v>
      </c>
      <c r="D325" t="str">
        <f>_xlfn.XLOOKUP(Actuals[[#This Row],[Account ID]], Budget[Account ID], Budget[Account Type])</f>
        <v>Discretionary</v>
      </c>
      <c r="E325" t="str">
        <f>_xlfn.XLOOKUP(Actuals[[#This Row],[Account ID]], Budget[Account ID], Budget[Account Owner])</f>
        <v>Sybil</v>
      </c>
      <c r="F325" t="s">
        <v>77</v>
      </c>
      <c r="G325" t="b">
        <v>1</v>
      </c>
    </row>
    <row r="326" spans="1:7">
      <c r="A326" t="s">
        <v>74</v>
      </c>
      <c r="B326" s="2">
        <v>20</v>
      </c>
      <c r="C326" s="1">
        <v>44950</v>
      </c>
      <c r="D326" t="str">
        <f>_xlfn.XLOOKUP(Actuals[[#This Row],[Account ID]], Budget[Account ID], Budget[Account Type])</f>
        <v>Discretionary</v>
      </c>
      <c r="E326" t="str">
        <f>_xlfn.XLOOKUP(Actuals[[#This Row],[Account ID]], Budget[Account ID], Budget[Account Owner])</f>
        <v>Sybil</v>
      </c>
      <c r="F326" t="s">
        <v>78</v>
      </c>
    </row>
    <row r="327" spans="1:7">
      <c r="A327" t="s">
        <v>74</v>
      </c>
      <c r="B327" s="2">
        <v>79</v>
      </c>
      <c r="C327" s="1">
        <v>44957</v>
      </c>
      <c r="D327" t="str">
        <f>_xlfn.XLOOKUP(Actuals[[#This Row],[Account ID]], Budget[Account ID], Budget[Account Type])</f>
        <v>Discretionary</v>
      </c>
      <c r="E327" t="str">
        <f>_xlfn.XLOOKUP(Actuals[[#This Row],[Account ID]], Budget[Account ID], Budget[Account Owner])</f>
        <v>Sybil</v>
      </c>
      <c r="F327" t="s">
        <v>79</v>
      </c>
    </row>
    <row r="328" spans="1:7">
      <c r="A328" t="s">
        <v>74</v>
      </c>
      <c r="B328" s="2">
        <v>50</v>
      </c>
      <c r="C328" s="1">
        <v>44964</v>
      </c>
      <c r="D328" t="str">
        <f>_xlfn.XLOOKUP(Actuals[[#This Row],[Account ID]], Budget[Account ID], Budget[Account Type])</f>
        <v>Discretionary</v>
      </c>
      <c r="E328" t="str">
        <f>_xlfn.XLOOKUP(Actuals[[#This Row],[Account ID]], Budget[Account ID], Budget[Account Owner])</f>
        <v>Sybil</v>
      </c>
      <c r="F328" t="s">
        <v>77</v>
      </c>
      <c r="G328" t="b">
        <v>1</v>
      </c>
    </row>
    <row r="329" spans="1:7">
      <c r="A329" t="s">
        <v>74</v>
      </c>
      <c r="B329" s="2">
        <v>28</v>
      </c>
      <c r="C329" s="1">
        <v>44971</v>
      </c>
      <c r="D329" t="str">
        <f>_xlfn.XLOOKUP(Actuals[[#This Row],[Account ID]], Budget[Account ID], Budget[Account Type])</f>
        <v>Discretionary</v>
      </c>
      <c r="E329" t="str">
        <f>_xlfn.XLOOKUP(Actuals[[#This Row],[Account ID]], Budget[Account ID], Budget[Account Owner])</f>
        <v>Sybil</v>
      </c>
      <c r="F329" t="s">
        <v>78</v>
      </c>
    </row>
    <row r="330" spans="1:7">
      <c r="A330" t="s">
        <v>74</v>
      </c>
      <c r="B330" s="2">
        <v>39</v>
      </c>
      <c r="C330" s="1">
        <v>44978</v>
      </c>
      <c r="D330" t="str">
        <f>_xlfn.XLOOKUP(Actuals[[#This Row],[Account ID]], Budget[Account ID], Budget[Account Type])</f>
        <v>Discretionary</v>
      </c>
      <c r="E330" t="str">
        <f>_xlfn.XLOOKUP(Actuals[[#This Row],[Account ID]], Budget[Account ID], Budget[Account Owner])</f>
        <v>Sybil</v>
      </c>
      <c r="F330" t="s">
        <v>80</v>
      </c>
    </row>
    <row r="331" spans="1:7">
      <c r="A331" t="s">
        <v>74</v>
      </c>
      <c r="B331" s="2">
        <v>59</v>
      </c>
      <c r="C331" s="1">
        <v>44965</v>
      </c>
      <c r="D331" t="str">
        <f>_xlfn.XLOOKUP(Actuals[[#This Row],[Account ID]], Budget[Account ID], Budget[Account Type])</f>
        <v>Discretionary</v>
      </c>
      <c r="E331" t="str">
        <f>_xlfn.XLOOKUP(Actuals[[#This Row],[Account ID]], Budget[Account ID], Budget[Account Owner])</f>
        <v>Sybil</v>
      </c>
      <c r="F331" t="s">
        <v>81</v>
      </c>
    </row>
    <row r="332" spans="1:7">
      <c r="A332" t="s">
        <v>74</v>
      </c>
      <c r="B332" s="2">
        <v>81</v>
      </c>
      <c r="C332" s="1">
        <v>44968</v>
      </c>
      <c r="D332" t="str">
        <f>_xlfn.XLOOKUP(Actuals[[#This Row],[Account ID]], Budget[Account ID], Budget[Account Type])</f>
        <v>Discretionary</v>
      </c>
      <c r="E332" t="str">
        <f>_xlfn.XLOOKUP(Actuals[[#This Row],[Account ID]], Budget[Account ID], Budget[Account Owner])</f>
        <v>Sybil</v>
      </c>
      <c r="F332" t="s">
        <v>82</v>
      </c>
    </row>
    <row r="333" spans="1:7">
      <c r="A333" t="s">
        <v>83</v>
      </c>
      <c r="B333" s="2">
        <v>220</v>
      </c>
      <c r="C333" s="1">
        <v>44944</v>
      </c>
      <c r="D333" t="str">
        <f>_xlfn.XLOOKUP(Actuals[[#This Row],[Account ID]], Budget[Account ID], Budget[Account Type])</f>
        <v>Entertainment</v>
      </c>
      <c r="E333" t="str">
        <f>_xlfn.XLOOKUP(Actuals[[#This Row],[Account ID]], Budget[Account ID], Budget[Account Owner])</f>
        <v>Sybil</v>
      </c>
      <c r="F333" t="s">
        <v>84</v>
      </c>
    </row>
    <row r="334" spans="1:7">
      <c r="A334" t="s">
        <v>85</v>
      </c>
      <c r="B334" s="2">
        <v>70</v>
      </c>
      <c r="C334" s="1">
        <v>44929</v>
      </c>
      <c r="D334" t="str">
        <f>_xlfn.XLOOKUP(Actuals[[#This Row],[Account ID]], Budget[Account ID], Budget[Account Type])</f>
        <v>Health</v>
      </c>
      <c r="E334" t="str">
        <f>_xlfn.XLOOKUP(Actuals[[#This Row],[Account ID]], Budget[Account ID], Budget[Account Owner])</f>
        <v>Sybil</v>
      </c>
    </row>
    <row r="335" spans="1:7">
      <c r="A335" t="s">
        <v>85</v>
      </c>
      <c r="B335" s="2">
        <v>70</v>
      </c>
      <c r="C335" s="1">
        <v>44936</v>
      </c>
      <c r="D335" t="str">
        <f>_xlfn.XLOOKUP(Actuals[[#This Row],[Account ID]], Budget[Account ID], Budget[Account Type])</f>
        <v>Health</v>
      </c>
      <c r="E335" t="str">
        <f>_xlfn.XLOOKUP(Actuals[[#This Row],[Account ID]], Budget[Account ID], Budget[Account Owner])</f>
        <v>Sybil</v>
      </c>
    </row>
    <row r="336" spans="1:7">
      <c r="A336" t="s">
        <v>85</v>
      </c>
      <c r="B336" s="2">
        <v>70</v>
      </c>
      <c r="C336" s="1">
        <v>44943</v>
      </c>
      <c r="D336" t="str">
        <f>_xlfn.XLOOKUP(Actuals[[#This Row],[Account ID]], Budget[Account ID], Budget[Account Type])</f>
        <v>Health</v>
      </c>
      <c r="E336" t="str">
        <f>_xlfn.XLOOKUP(Actuals[[#This Row],[Account ID]], Budget[Account ID], Budget[Account Owner])</f>
        <v>Sybil</v>
      </c>
    </row>
    <row r="337" spans="1:5">
      <c r="A337" t="s">
        <v>85</v>
      </c>
      <c r="B337" s="2">
        <v>70</v>
      </c>
      <c r="C337" s="1">
        <v>44950</v>
      </c>
      <c r="D337" t="str">
        <f>_xlfn.XLOOKUP(Actuals[[#This Row],[Account ID]], Budget[Account ID], Budget[Account Type])</f>
        <v>Health</v>
      </c>
      <c r="E337" t="str">
        <f>_xlfn.XLOOKUP(Actuals[[#This Row],[Account ID]], Budget[Account ID], Budget[Account Owner])</f>
        <v>Sybil</v>
      </c>
    </row>
    <row r="338" spans="1:5">
      <c r="A338" t="s">
        <v>85</v>
      </c>
      <c r="B338" s="2">
        <v>70</v>
      </c>
      <c r="C338" s="1">
        <v>44957</v>
      </c>
      <c r="D338" t="str">
        <f>_xlfn.XLOOKUP(Actuals[[#This Row],[Account ID]], Budget[Account ID], Budget[Account Type])</f>
        <v>Health</v>
      </c>
      <c r="E338" t="str">
        <f>_xlfn.XLOOKUP(Actuals[[#This Row],[Account ID]], Budget[Account ID], Budget[Account Owner])</f>
        <v>Sybil</v>
      </c>
    </row>
    <row r="339" spans="1:5">
      <c r="A339" t="s">
        <v>85</v>
      </c>
      <c r="B339" s="2">
        <v>70</v>
      </c>
      <c r="C339" s="1">
        <v>44964</v>
      </c>
      <c r="D339" t="str">
        <f>_xlfn.XLOOKUP(Actuals[[#This Row],[Account ID]], Budget[Account ID], Budget[Account Type])</f>
        <v>Health</v>
      </c>
      <c r="E339" t="str">
        <f>_xlfn.XLOOKUP(Actuals[[#This Row],[Account ID]], Budget[Account ID], Budget[Account Owner])</f>
        <v>Sybil</v>
      </c>
    </row>
    <row r="340" spans="1:5">
      <c r="A340" t="s">
        <v>85</v>
      </c>
      <c r="B340" s="2">
        <v>70</v>
      </c>
      <c r="C340" s="1">
        <v>44971</v>
      </c>
      <c r="D340" t="str">
        <f>_xlfn.XLOOKUP(Actuals[[#This Row],[Account ID]], Budget[Account ID], Budget[Account Type])</f>
        <v>Health</v>
      </c>
      <c r="E340" t="str">
        <f>_xlfn.XLOOKUP(Actuals[[#This Row],[Account ID]], Budget[Account ID], Budget[Account Owner])</f>
        <v>Sybil</v>
      </c>
    </row>
    <row r="341" spans="1:5">
      <c r="A341" t="s">
        <v>85</v>
      </c>
      <c r="B341" s="2">
        <v>70</v>
      </c>
      <c r="C341" s="1">
        <v>44978</v>
      </c>
      <c r="D341" t="str">
        <f>_xlfn.XLOOKUP(Actuals[[#This Row],[Account ID]], Budget[Account ID], Budget[Account Type])</f>
        <v>Health</v>
      </c>
      <c r="E341" t="str">
        <f>_xlfn.XLOOKUP(Actuals[[#This Row],[Account ID]], Budget[Account ID], Budget[Account Owner])</f>
        <v>Sybil</v>
      </c>
    </row>
  </sheetData>
  <dataValidations count="4">
    <dataValidation type="list" allowBlank="1" showInputMessage="1" showErrorMessage="1" sqref="A2:A163 A166:A325" xr:uid="{F5566D04-97E7-4642-8DB1-3D3EAF6E1A1A}">
      <formula1>INDIRECT("Account[Account ID]")</formula1>
    </dataValidation>
    <dataValidation allowBlank="1" showInputMessage="1" showErrorMessage="1" sqref="B80:B325" xr:uid="{2FCE6913-03B2-4C0A-9512-DCFBC3DEC502}"/>
    <dataValidation type="list" allowBlank="1" showInputMessage="1" showErrorMessage="1" sqref="C2:C341" xr:uid="{4B6A96E9-38EC-4D02-B32F-61C839D05DF8}">
      <formula1>INDIRECT("DatePicker[Date]")</formula1>
    </dataValidation>
    <dataValidation type="list" allowBlank="1" showInputMessage="1" showErrorMessage="1" sqref="G2:G325" xr:uid="{B7A093F7-2596-4881-A148-9A69608BEE78}">
      <formula1>INDIRECT("TrueFalse[True False]")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workbookViewId="0">
      <selection activeCell="H5" sqref="H5"/>
    </sheetView>
  </sheetViews>
  <sheetFormatPr defaultRowHeight="15"/>
  <cols>
    <col min="1" max="1" width="21.85546875" bestFit="1" customWidth="1"/>
    <col min="2" max="2" width="17.42578125" bestFit="1" customWidth="1"/>
    <col min="3" max="3" width="15.7109375" bestFit="1" customWidth="1"/>
    <col min="4" max="4" width="20" bestFit="1" customWidth="1"/>
    <col min="5" max="5" width="12.7109375" bestFit="1" customWidth="1"/>
    <col min="6" max="6" width="32.42578125" bestFit="1" customWidth="1"/>
    <col min="7" max="7" width="27.28515625" bestFit="1" customWidth="1"/>
    <col min="8" max="8" width="12.140625" bestFit="1" customWidth="1"/>
    <col min="9" max="9" width="16.42578125" bestFit="1" customWidth="1"/>
    <col min="10" max="10" width="13.5703125" bestFit="1" customWidth="1"/>
    <col min="11" max="11" width="12.140625" bestFit="1" customWidth="1"/>
    <col min="12" max="12" width="16.42578125" bestFit="1" customWidth="1"/>
    <col min="13" max="14" width="13.85546875" bestFit="1" customWidth="1"/>
  </cols>
  <sheetData>
    <row r="1" spans="1:10">
      <c r="A1" t="s">
        <v>0</v>
      </c>
      <c r="B1" t="s">
        <v>4</v>
      </c>
      <c r="C1" t="s">
        <v>3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>
      <c r="A2" t="s">
        <v>36</v>
      </c>
      <c r="B2" t="str">
        <f>_xlfn.XLOOKUP(Budget[[#This Row],[Account ID]], Account[Account ID], Account[Account Owner])</f>
        <v>Common</v>
      </c>
      <c r="C2" t="str">
        <f>_xlfn.XLOOKUP(Budget[[#This Row],[Account ID]], Account[Account ID], Account[Account Type])</f>
        <v>Entertainment</v>
      </c>
      <c r="D2" t="str">
        <f>_xlfn.XLOOKUP(Budget[[#This Row],[Account ID]], Account[Account ID], Account[Account])</f>
        <v>Meals Out</v>
      </c>
      <c r="E2" t="s">
        <v>93</v>
      </c>
      <c r="F2" s="2">
        <v>200</v>
      </c>
      <c r="G2" s="2">
        <f>Budget[[#This Row],[Budgeted Amount at Frequency]] / _xlfn.XLOOKUP(Budget[[#This Row],[Frequency]], BudgetedFrequency[Budgeted Frequency], BudgetedFrequency[Divisor For Weekly Amount])</f>
        <v>200</v>
      </c>
      <c r="H2" t="b">
        <v>1</v>
      </c>
      <c r="I2" s="1">
        <v>44927</v>
      </c>
      <c r="J2" s="1">
        <v>45291</v>
      </c>
    </row>
    <row r="3" spans="1:10">
      <c r="A3" t="s">
        <v>41</v>
      </c>
      <c r="B3" t="str">
        <f>_xlfn.XLOOKUP(Budget[[#This Row],[Account ID]], Account[Account ID], Account[Account Owner])</f>
        <v>Common</v>
      </c>
      <c r="C3" t="str">
        <f>_xlfn.XLOOKUP(Budget[[#This Row],[Account ID]], Account[Account ID], Account[Account Type])</f>
        <v>Entertainment</v>
      </c>
      <c r="D3" t="str">
        <f>_xlfn.XLOOKUP(Budget[[#This Row],[Account ID]], Account[Account ID], Account[Account])</f>
        <v>Parties</v>
      </c>
      <c r="E3" t="s">
        <v>94</v>
      </c>
      <c r="F3" s="2">
        <v>600</v>
      </c>
      <c r="G3" s="2">
        <f>Budget[[#This Row],[Budgeted Amount at Frequency]] / _xlfn.XLOOKUP(Budget[[#This Row],[Frequency]], BudgetedFrequency[Budgeted Frequency], BudgetedFrequency[Divisor For Weekly Amount])</f>
        <v>138.56812933025404</v>
      </c>
      <c r="H3" t="b">
        <v>1</v>
      </c>
      <c r="I3" s="1">
        <v>44927</v>
      </c>
      <c r="J3" s="1">
        <v>45291</v>
      </c>
    </row>
    <row r="4" spans="1:10">
      <c r="A4" t="s">
        <v>9</v>
      </c>
      <c r="B4" t="str">
        <f>_xlfn.XLOOKUP(Budget[[#This Row],[Account ID]], Account[Account ID], Account[Account Owner])</f>
        <v>Common</v>
      </c>
      <c r="C4" t="str">
        <f>_xlfn.XLOOKUP(Budget[[#This Row],[Account ID]], Account[Account ID], Account[Account Type])</f>
        <v>Health</v>
      </c>
      <c r="D4" t="str">
        <f>_xlfn.XLOOKUP(Budget[[#This Row],[Account ID]], Account[Account ID], Account[Account])</f>
        <v>Gym</v>
      </c>
      <c r="E4" t="s">
        <v>95</v>
      </c>
      <c r="F4" s="2">
        <v>80</v>
      </c>
      <c r="G4" s="2">
        <f>Budget[[#This Row],[Budgeted Amount at Frequency]] / _xlfn.XLOOKUP(Budget[[#This Row],[Frequency]], BudgetedFrequency[Budgeted Frequency], BudgetedFrequency[Divisor For Weekly Amount])</f>
        <v>40</v>
      </c>
      <c r="H4" t="b">
        <v>1</v>
      </c>
      <c r="I4" s="1">
        <v>44927</v>
      </c>
      <c r="J4" s="1">
        <v>45291</v>
      </c>
    </row>
    <row r="5" spans="1:10">
      <c r="A5" t="s">
        <v>10</v>
      </c>
      <c r="B5" t="str">
        <f>_xlfn.XLOOKUP(Budget[[#This Row],[Account ID]], Account[Account ID], Account[Account Owner])</f>
        <v>Common</v>
      </c>
      <c r="C5" t="str">
        <f>_xlfn.XLOOKUP(Budget[[#This Row],[Account ID]], Account[Account ID], Account[Account Type])</f>
        <v>Health</v>
      </c>
      <c r="D5" t="str">
        <f>_xlfn.XLOOKUP(Budget[[#This Row],[Account ID]], Account[Account ID], Account[Account])</f>
        <v>Health Insurance</v>
      </c>
      <c r="E5" t="s">
        <v>94</v>
      </c>
      <c r="F5" s="2">
        <v>600</v>
      </c>
      <c r="G5" s="2">
        <f>Budget[[#This Row],[Budgeted Amount at Frequency]] / _xlfn.XLOOKUP(Budget[[#This Row],[Frequency]], BudgetedFrequency[Budgeted Frequency], BudgetedFrequency[Divisor For Weekly Amount])</f>
        <v>138.56812933025404</v>
      </c>
      <c r="H5" t="b">
        <v>1</v>
      </c>
      <c r="I5" s="1">
        <v>44927</v>
      </c>
      <c r="J5" s="1">
        <v>45291</v>
      </c>
    </row>
    <row r="6" spans="1:10">
      <c r="A6" t="s">
        <v>43</v>
      </c>
      <c r="B6" t="str">
        <f>_xlfn.XLOOKUP(Budget[[#This Row],[Account ID]], Account[Account ID], Account[Account Owner])</f>
        <v>Common</v>
      </c>
      <c r="C6" t="str">
        <f>_xlfn.XLOOKUP(Budget[[#This Row],[Account ID]], Account[Account ID], Account[Account Type])</f>
        <v>Health</v>
      </c>
      <c r="D6" t="str">
        <f>_xlfn.XLOOKUP(Budget[[#This Row],[Account ID]], Account[Account ID], Account[Account])</f>
        <v>Vitamins</v>
      </c>
      <c r="E6" t="s">
        <v>93</v>
      </c>
      <c r="F6" s="2">
        <v>20</v>
      </c>
      <c r="G6" s="2">
        <f>Budget[[#This Row],[Budgeted Amount at Frequency]] / _xlfn.XLOOKUP(Budget[[#This Row],[Frequency]], BudgetedFrequency[Budgeted Frequency], BudgetedFrequency[Divisor For Weekly Amount])</f>
        <v>20</v>
      </c>
      <c r="H6" t="b">
        <v>1</v>
      </c>
      <c r="I6" s="1">
        <v>44927</v>
      </c>
      <c r="J6" s="1">
        <v>45291</v>
      </c>
    </row>
    <row r="7" spans="1:10">
      <c r="A7" t="s">
        <v>44</v>
      </c>
      <c r="B7" t="str">
        <f>_xlfn.XLOOKUP(Budget[[#This Row],[Account ID]], Account[Account ID], Account[Account Owner])</f>
        <v>Common</v>
      </c>
      <c r="C7" t="str">
        <f>_xlfn.XLOOKUP(Budget[[#This Row],[Account ID]], Account[Account ID], Account[Account Type])</f>
        <v>Home</v>
      </c>
      <c r="D7" t="s">
        <v>96</v>
      </c>
      <c r="E7" t="s">
        <v>94</v>
      </c>
      <c r="F7" s="2">
        <v>120</v>
      </c>
      <c r="G7" s="2">
        <f>Budget[[#This Row],[Budgeted Amount at Frequency]] / _xlfn.XLOOKUP(Budget[[#This Row],[Frequency]], BudgetedFrequency[Budgeted Frequency], BudgetedFrequency[Divisor For Weekly Amount])</f>
        <v>27.713625866050808</v>
      </c>
      <c r="H7" t="b">
        <v>1</v>
      </c>
      <c r="I7" s="1">
        <v>44927</v>
      </c>
      <c r="J7" s="1">
        <v>45291</v>
      </c>
    </row>
    <row r="8" spans="1:10">
      <c r="A8" t="s">
        <v>11</v>
      </c>
      <c r="B8" t="str">
        <f>_xlfn.XLOOKUP(Budget[[#This Row],[Account ID]], Account[Account ID], Account[Account Owner])</f>
        <v>Common</v>
      </c>
      <c r="C8" t="str">
        <f>_xlfn.XLOOKUP(Budget[[#This Row],[Account ID]], Account[Account ID], Account[Account Type])</f>
        <v>Home</v>
      </c>
      <c r="D8" t="str">
        <f>_xlfn.XLOOKUP(Budget[[#This Row],[Account ID]], Account[Account ID], Account[Account])</f>
        <v>Home Insurance</v>
      </c>
      <c r="E8" t="s">
        <v>94</v>
      </c>
      <c r="F8" s="2">
        <v>165</v>
      </c>
      <c r="G8" s="2">
        <f>Budget[[#This Row],[Budgeted Amount at Frequency]] / _xlfn.XLOOKUP(Budget[[#This Row],[Frequency]], BudgetedFrequency[Budgeted Frequency], BudgetedFrequency[Divisor For Weekly Amount])</f>
        <v>38.106235565819858</v>
      </c>
      <c r="H8" t="b">
        <v>1</v>
      </c>
      <c r="I8" s="1">
        <v>44927</v>
      </c>
      <c r="J8" s="1">
        <v>45291</v>
      </c>
    </row>
    <row r="9" spans="1:10">
      <c r="A9" t="s">
        <v>45</v>
      </c>
      <c r="B9" t="str">
        <f>_xlfn.XLOOKUP(Budget[[#This Row],[Account ID]], Account[Account ID], Account[Account Owner])</f>
        <v>Common</v>
      </c>
      <c r="C9" t="str">
        <f>_xlfn.XLOOKUP(Budget[[#This Row],[Account ID]], Account[Account ID], Account[Account Type])</f>
        <v>Home</v>
      </c>
      <c r="D9" t="s">
        <v>97</v>
      </c>
      <c r="E9" t="s">
        <v>98</v>
      </c>
      <c r="F9" s="2">
        <v>10000</v>
      </c>
      <c r="G9" s="2">
        <f>Budget[[#This Row],[Budgeted Amount at Frequency]] / _xlfn.XLOOKUP(Budget[[#This Row],[Frequency]], BudgetedFrequency[Budgeted Frequency], BudgetedFrequency[Divisor For Weekly Amount])</f>
        <v>192.30769230769232</v>
      </c>
      <c r="H9" t="b">
        <v>1</v>
      </c>
      <c r="I9" s="1">
        <v>44927</v>
      </c>
      <c r="J9" s="1">
        <v>45291</v>
      </c>
    </row>
    <row r="10" spans="1:10">
      <c r="A10" t="s">
        <v>12</v>
      </c>
      <c r="B10" t="str">
        <f>_xlfn.XLOOKUP(Budget[[#This Row],[Account ID]], Account[Account ID], Account[Account Owner])</f>
        <v>Common</v>
      </c>
      <c r="C10" t="str">
        <f>_xlfn.XLOOKUP(Budget[[#This Row],[Account ID]], Account[Account ID], Account[Account Type])</f>
        <v>Home</v>
      </c>
      <c r="D10" t="str">
        <f>_xlfn.XLOOKUP(Budget[[#This Row],[Account ID]], Account[Account ID], Account[Account])</f>
        <v>Mortgage</v>
      </c>
      <c r="E10" t="s">
        <v>94</v>
      </c>
      <c r="F10" s="2">
        <v>1200</v>
      </c>
      <c r="G10" s="2">
        <f>Budget[[#This Row],[Budgeted Amount at Frequency]] / _xlfn.XLOOKUP(Budget[[#This Row],[Frequency]], BudgetedFrequency[Budgeted Frequency], BudgetedFrequency[Divisor For Weekly Amount])</f>
        <v>277.13625866050808</v>
      </c>
      <c r="H10" t="b">
        <v>1</v>
      </c>
      <c r="I10" s="1">
        <v>44927</v>
      </c>
      <c r="J10" s="1">
        <v>45291</v>
      </c>
    </row>
    <row r="11" spans="1:10">
      <c r="A11" t="s">
        <v>99</v>
      </c>
      <c r="B11" t="str">
        <f>_xlfn.XLOOKUP(Budget[[#This Row],[Account ID]], Account[Account ID], Account[Account Owner])</f>
        <v>Common</v>
      </c>
      <c r="C11" t="str">
        <f>_xlfn.XLOOKUP(Budget[[#This Row],[Account ID]], Account[Account ID], Account[Account Type])</f>
        <v>Home</v>
      </c>
      <c r="D11" t="str">
        <f>_xlfn.XLOOKUP(Budget[[#This Row],[Account ID]], Account[Account ID], Account[Account])</f>
        <v>Pest Control</v>
      </c>
      <c r="E11" t="s">
        <v>98</v>
      </c>
      <c r="F11" s="2">
        <v>360</v>
      </c>
      <c r="G11" s="2">
        <f>Budget[[#This Row],[Budgeted Amount at Frequency]] / _xlfn.XLOOKUP(Budget[[#This Row],[Frequency]], BudgetedFrequency[Budgeted Frequency], BudgetedFrequency[Divisor For Weekly Amount])</f>
        <v>6.9230769230769234</v>
      </c>
      <c r="H11" t="b">
        <v>1</v>
      </c>
      <c r="I11" s="1">
        <v>44927</v>
      </c>
      <c r="J11" s="1">
        <v>45291</v>
      </c>
    </row>
    <row r="12" spans="1:10">
      <c r="A12" t="s">
        <v>17</v>
      </c>
      <c r="B12" t="str">
        <f>_xlfn.XLOOKUP(Budget[[#This Row],[Account ID]], Account[Account ID], Account[Account Owner])</f>
        <v>Common</v>
      </c>
      <c r="C12" t="str">
        <f>_xlfn.XLOOKUP(Budget[[#This Row],[Account ID]], Account[Account ID], Account[Account Type])</f>
        <v>Home</v>
      </c>
      <c r="D12" t="str">
        <f>_xlfn.XLOOKUP(Budget[[#This Row],[Account ID]], Account[Account ID], Account[Account])</f>
        <v>Rates</v>
      </c>
      <c r="E12" t="s">
        <v>100</v>
      </c>
      <c r="F12" s="2">
        <v>1170</v>
      </c>
      <c r="G12" s="2">
        <f>Budget[[#This Row],[Budgeted Amount at Frequency]] / _xlfn.XLOOKUP(Budget[[#This Row],[Frequency]], BudgetedFrequency[Budgeted Frequency], BudgetedFrequency[Divisor For Weekly Amount])</f>
        <v>90</v>
      </c>
      <c r="H12" t="b">
        <v>1</v>
      </c>
      <c r="I12" s="1">
        <v>44927</v>
      </c>
      <c r="J12" s="1">
        <v>45291</v>
      </c>
    </row>
    <row r="13" spans="1:10">
      <c r="A13" t="s">
        <v>47</v>
      </c>
      <c r="B13" t="str">
        <f>_xlfn.XLOOKUP(Budget[[#This Row],[Account ID]], Account[Account ID], Account[Account Owner])</f>
        <v>Common</v>
      </c>
      <c r="C13" t="str">
        <f>_xlfn.XLOOKUP(Budget[[#This Row],[Account ID]], Account[Account ID], Account[Account Type])</f>
        <v>Sundries</v>
      </c>
      <c r="D13" t="str">
        <f>_xlfn.XLOOKUP(Budget[[#This Row],[Account ID]], Account[Account ID], Account[Account])</f>
        <v>Cleaning Products</v>
      </c>
      <c r="E13" t="s">
        <v>94</v>
      </c>
      <c r="F13" s="2">
        <v>60</v>
      </c>
      <c r="G13" s="2">
        <f>Budget[[#This Row],[Budgeted Amount at Frequency]] / _xlfn.XLOOKUP(Budget[[#This Row],[Frequency]], BudgetedFrequency[Budgeted Frequency], BudgetedFrequency[Divisor For Weekly Amount])</f>
        <v>13.856812933025404</v>
      </c>
      <c r="H13" t="b">
        <v>1</v>
      </c>
      <c r="I13" s="1">
        <v>44927</v>
      </c>
      <c r="J13" s="1">
        <v>45291</v>
      </c>
    </row>
    <row r="14" spans="1:10">
      <c r="A14" t="s">
        <v>48</v>
      </c>
      <c r="B14" t="str">
        <f>_xlfn.XLOOKUP(Budget[[#This Row],[Account ID]], Account[Account ID], Account[Account Owner])</f>
        <v>Common</v>
      </c>
      <c r="C14" t="str">
        <f>_xlfn.XLOOKUP(Budget[[#This Row],[Account ID]], Account[Account ID], Account[Account Type])</f>
        <v>Sundries</v>
      </c>
      <c r="D14" t="str">
        <f>_xlfn.XLOOKUP(Budget[[#This Row],[Account ID]], Account[Account ID], Account[Account])</f>
        <v>Gardening Supplies</v>
      </c>
      <c r="E14" t="s">
        <v>95</v>
      </c>
      <c r="F14" s="2">
        <v>75</v>
      </c>
      <c r="G14" s="2">
        <f>Budget[[#This Row],[Budgeted Amount at Frequency]] / _xlfn.XLOOKUP(Budget[[#This Row],[Frequency]], BudgetedFrequency[Budgeted Frequency], BudgetedFrequency[Divisor For Weekly Amount])</f>
        <v>37.5</v>
      </c>
      <c r="H14" t="b">
        <v>1</v>
      </c>
      <c r="I14" s="1">
        <v>44927</v>
      </c>
      <c r="J14" s="1">
        <v>45291</v>
      </c>
    </row>
    <row r="15" spans="1:10">
      <c r="A15" t="s">
        <v>35</v>
      </c>
      <c r="B15" t="str">
        <f>_xlfn.XLOOKUP(Budget[[#This Row],[Account ID]], Account[Account ID], Account[Account Owner])</f>
        <v>Common</v>
      </c>
      <c r="C15" t="str">
        <f>_xlfn.XLOOKUP(Budget[[#This Row],[Account ID]], Account[Account ID], Account[Account Type])</f>
        <v>Sundries</v>
      </c>
      <c r="D15" t="str">
        <f>_xlfn.XLOOKUP(Budget[[#This Row],[Account ID]], Account[Account ID], Account[Account])</f>
        <v>Groceries</v>
      </c>
      <c r="E15" t="s">
        <v>93</v>
      </c>
      <c r="F15" s="2">
        <v>120</v>
      </c>
      <c r="G15" s="2">
        <f>Budget[[#This Row],[Budgeted Amount at Frequency]] / _xlfn.XLOOKUP(Budget[[#This Row],[Frequency]], BudgetedFrequency[Budgeted Frequency], BudgetedFrequency[Divisor For Weekly Amount])</f>
        <v>120</v>
      </c>
      <c r="H15" t="b">
        <v>1</v>
      </c>
      <c r="I15" s="1">
        <v>44927</v>
      </c>
      <c r="J15" s="1">
        <v>45291</v>
      </c>
    </row>
    <row r="16" spans="1:10">
      <c r="A16" t="s">
        <v>7</v>
      </c>
      <c r="B16" t="str">
        <f>_xlfn.XLOOKUP(Budget[[#This Row],[Account ID]], Account[Account ID], Account[Account Owner])</f>
        <v>Common</v>
      </c>
      <c r="C16" t="str">
        <f>_xlfn.XLOOKUP(Budget[[#This Row],[Account ID]], Account[Account ID], Account[Account Type])</f>
        <v>Sundries</v>
      </c>
      <c r="D16" t="str">
        <f>_xlfn.XLOOKUP(Budget[[#This Row],[Account ID]], Account[Account ID], Account[Account])</f>
        <v>Prepared Meals</v>
      </c>
      <c r="E16" t="s">
        <v>93</v>
      </c>
      <c r="F16" s="2">
        <v>80</v>
      </c>
      <c r="G16" s="2">
        <f>Budget[[#This Row],[Budgeted Amount at Frequency]] / _xlfn.XLOOKUP(Budget[[#This Row],[Frequency]], BudgetedFrequency[Budgeted Frequency], BudgetedFrequency[Divisor For Weekly Amount])</f>
        <v>80</v>
      </c>
      <c r="H16" t="b">
        <v>1</v>
      </c>
      <c r="I16" s="1">
        <v>44927</v>
      </c>
      <c r="J16" s="1">
        <v>45291</v>
      </c>
    </row>
    <row r="17" spans="1:10">
      <c r="A17" t="s">
        <v>18</v>
      </c>
      <c r="B17" t="str">
        <f>_xlfn.XLOOKUP(Budget[[#This Row],[Account ID]], Account[Account ID], Account[Account Owner])</f>
        <v>Common</v>
      </c>
      <c r="C17" t="str">
        <f>_xlfn.XLOOKUP(Budget[[#This Row],[Account ID]], Account[Account ID], Account[Account Type])</f>
        <v>Swamp Dragon</v>
      </c>
      <c r="D17" t="str">
        <f>_xlfn.XLOOKUP(Budget[[#This Row],[Account ID]], Account[Account ID], Account[Account])</f>
        <v>Dragon Disposal</v>
      </c>
      <c r="E17" t="s">
        <v>100</v>
      </c>
      <c r="F17" s="3">
        <v>100</v>
      </c>
      <c r="G17" s="2">
        <f>Budget[[#This Row],[Budgeted Amount at Frequency]] / _xlfn.XLOOKUP(Budget[[#This Row],[Frequency]], BudgetedFrequency[Budgeted Frequency], BudgetedFrequency[Divisor For Weekly Amount])</f>
        <v>7.6923076923076925</v>
      </c>
      <c r="H17" t="b">
        <v>1</v>
      </c>
      <c r="I17" s="1">
        <v>44927</v>
      </c>
      <c r="J17" s="1">
        <v>45291</v>
      </c>
    </row>
    <row r="18" spans="1:10">
      <c r="A18" t="s">
        <v>49</v>
      </c>
      <c r="B18" t="str">
        <f>_xlfn.XLOOKUP(Budget[[#This Row],[Account ID]], Account[Account ID], Account[Account Owner])</f>
        <v>Common</v>
      </c>
      <c r="C18" t="str">
        <f>_xlfn.XLOOKUP(Budget[[#This Row],[Account ID]], Account[Account ID], Account[Account Type])</f>
        <v>Swamp Dragon</v>
      </c>
      <c r="D18" t="str">
        <f>_xlfn.XLOOKUP(Budget[[#This Row],[Account ID]], Account[Account ID], Account[Account])</f>
        <v>Dragon Feed</v>
      </c>
      <c r="E18" t="s">
        <v>93</v>
      </c>
      <c r="F18" s="2">
        <v>220</v>
      </c>
      <c r="G18" s="2">
        <f>Budget[[#This Row],[Budgeted Amount at Frequency]] / _xlfn.XLOOKUP(Budget[[#This Row],[Frequency]], BudgetedFrequency[Budgeted Frequency], BudgetedFrequency[Divisor For Weekly Amount])</f>
        <v>220</v>
      </c>
      <c r="H18" t="b">
        <v>1</v>
      </c>
      <c r="I18" s="1">
        <v>44927</v>
      </c>
      <c r="J18" s="1">
        <v>45291</v>
      </c>
    </row>
    <row r="19" spans="1:10">
      <c r="A19" t="s">
        <v>50</v>
      </c>
      <c r="B19" t="str">
        <f>_xlfn.XLOOKUP(Budget[[#This Row],[Account ID]], Account[Account ID], Account[Account Owner])</f>
        <v>Common</v>
      </c>
      <c r="C19" t="str">
        <f>_xlfn.XLOOKUP(Budget[[#This Row],[Account ID]], Account[Account ID], Account[Account Type])</f>
        <v>Swamp Dragon</v>
      </c>
      <c r="D19" t="str">
        <f>_xlfn.XLOOKUP(Budget[[#This Row],[Account ID]], Account[Account ID], Account[Account])</f>
        <v>Dragon Medicine</v>
      </c>
      <c r="E19" t="s">
        <v>93</v>
      </c>
      <c r="F19" s="2">
        <v>340</v>
      </c>
      <c r="G19" s="2">
        <f>Budget[[#This Row],[Budgeted Amount at Frequency]] / _xlfn.XLOOKUP(Budget[[#This Row],[Frequency]], BudgetedFrequency[Budgeted Frequency], BudgetedFrequency[Divisor For Weekly Amount])</f>
        <v>340</v>
      </c>
      <c r="H19" t="b">
        <v>1</v>
      </c>
      <c r="I19" s="1">
        <v>44927</v>
      </c>
      <c r="J19" s="1">
        <v>45291</v>
      </c>
    </row>
    <row r="20" spans="1:10">
      <c r="A20" t="s">
        <v>51</v>
      </c>
      <c r="B20" t="str">
        <f>_xlfn.XLOOKUP(Budget[[#This Row],[Account ID]], Account[Account ID], Account[Account Owner])</f>
        <v>Common</v>
      </c>
      <c r="C20" t="str">
        <f>_xlfn.XLOOKUP(Budget[[#This Row],[Account ID]], Account[Account ID], Account[Account Type])</f>
        <v>Swamp Dragon</v>
      </c>
      <c r="D20" t="str">
        <f>_xlfn.XLOOKUP(Budget[[#This Row],[Account ID]], Account[Account ID], Account[Account])</f>
        <v>Dragon Pen Maintenance</v>
      </c>
      <c r="E20" t="s">
        <v>94</v>
      </c>
      <c r="F20" s="3">
        <v>180</v>
      </c>
      <c r="G20" s="2">
        <f>Budget[[#This Row],[Budgeted Amount at Frequency]] / _xlfn.XLOOKUP(Budget[[#This Row],[Frequency]], BudgetedFrequency[Budgeted Frequency], BudgetedFrequency[Divisor For Weekly Amount])</f>
        <v>41.570438799076214</v>
      </c>
      <c r="H20" t="b">
        <v>1</v>
      </c>
      <c r="I20" s="1">
        <v>44927</v>
      </c>
      <c r="J20" s="1">
        <v>45291</v>
      </c>
    </row>
    <row r="21" spans="1:10">
      <c r="A21" t="s">
        <v>54</v>
      </c>
      <c r="B21" t="str">
        <f>_xlfn.XLOOKUP(Budget[[#This Row],[Account ID]], Account[Account ID], Account[Account Owner])</f>
        <v>Common</v>
      </c>
      <c r="C21" t="str">
        <f>_xlfn.XLOOKUP(Budget[[#This Row],[Account ID]], Account[Account ID], Account[Account Type])</f>
        <v>Transport</v>
      </c>
      <c r="D21" t="str">
        <f>_xlfn.XLOOKUP(Budget[[#This Row],[Account ID]], Account[Account ID], Account[Account])</f>
        <v>Car Insurance</v>
      </c>
      <c r="E21" t="s">
        <v>94</v>
      </c>
      <c r="F21" s="2">
        <v>160</v>
      </c>
      <c r="G21" s="2">
        <f>Budget[[#This Row],[Budgeted Amount at Frequency]] / _xlfn.XLOOKUP(Budget[[#This Row],[Frequency]], BudgetedFrequency[Budgeted Frequency], BudgetedFrequency[Divisor For Weekly Amount])</f>
        <v>36.951501154734409</v>
      </c>
      <c r="H21" t="b">
        <v>1</v>
      </c>
      <c r="I21" s="1">
        <v>44927</v>
      </c>
      <c r="J21" s="1">
        <v>45291</v>
      </c>
    </row>
    <row r="22" spans="1:10">
      <c r="A22" t="s">
        <v>19</v>
      </c>
      <c r="B22" t="str">
        <f>_xlfn.XLOOKUP(Budget[[#This Row],[Account ID]], Account[Account ID], Account[Account Owner])</f>
        <v>Common</v>
      </c>
      <c r="C22" t="str">
        <f>_xlfn.XLOOKUP(Budget[[#This Row],[Account ID]], Account[Account ID], Account[Account Type])</f>
        <v>Transport</v>
      </c>
      <c r="D22" t="str">
        <f>_xlfn.XLOOKUP(Budget[[#This Row],[Account ID]], Account[Account ID], Account[Account])</f>
        <v>Car Maintenance</v>
      </c>
      <c r="E22" t="s">
        <v>100</v>
      </c>
      <c r="F22" s="2">
        <v>300</v>
      </c>
      <c r="G22" s="2">
        <f>Budget[[#This Row],[Budgeted Amount at Frequency]] / _xlfn.XLOOKUP(Budget[[#This Row],[Frequency]], BudgetedFrequency[Budgeted Frequency], BudgetedFrequency[Divisor For Weekly Amount])</f>
        <v>23.076923076923077</v>
      </c>
      <c r="H22" t="b">
        <v>1</v>
      </c>
      <c r="I22" s="1">
        <v>44927</v>
      </c>
      <c r="J22" s="1">
        <v>45291</v>
      </c>
    </row>
    <row r="23" spans="1:10">
      <c r="A23" t="s">
        <v>55</v>
      </c>
      <c r="B23" t="str">
        <f>_xlfn.XLOOKUP(Budget[[#This Row],[Account ID]], Account[Account ID], Account[Account Owner])</f>
        <v>Common</v>
      </c>
      <c r="C23" t="str">
        <f>_xlfn.XLOOKUP(Budget[[#This Row],[Account ID]], Account[Account ID], Account[Account Type])</f>
        <v>Transport</v>
      </c>
      <c r="D23" t="str">
        <f>_xlfn.XLOOKUP(Budget[[#This Row],[Account ID]], Account[Account ID], Account[Account])</f>
        <v>Petrol</v>
      </c>
      <c r="E23" t="s">
        <v>95</v>
      </c>
      <c r="F23" s="3">
        <v>60</v>
      </c>
      <c r="G23" s="2">
        <f>Budget[[#This Row],[Budgeted Amount at Frequency]] / _xlfn.XLOOKUP(Budget[[#This Row],[Frequency]], BudgetedFrequency[Budgeted Frequency], BudgetedFrequency[Divisor For Weekly Amount])</f>
        <v>30</v>
      </c>
      <c r="H23" t="b">
        <v>1</v>
      </c>
      <c r="I23" s="1">
        <v>44927</v>
      </c>
      <c r="J23" s="1">
        <v>45291</v>
      </c>
    </row>
    <row r="24" spans="1:10">
      <c r="A24" t="s">
        <v>20</v>
      </c>
      <c r="B24" t="str">
        <f>_xlfn.XLOOKUP(Budget[[#This Row],[Account ID]], Account[Account ID], Account[Account Owner])</f>
        <v>Common</v>
      </c>
      <c r="C24" t="str">
        <f>_xlfn.XLOOKUP(Budget[[#This Row],[Account ID]], Account[Account ID], Account[Account Type])</f>
        <v>Utility</v>
      </c>
      <c r="D24" t="str">
        <f>_xlfn.XLOOKUP(Budget[[#This Row],[Account ID]], Account[Account ID], Account[Account])</f>
        <v>Electricity</v>
      </c>
      <c r="E24" t="s">
        <v>100</v>
      </c>
      <c r="F24" s="3">
        <v>430</v>
      </c>
      <c r="G24" s="2">
        <f>Budget[[#This Row],[Budgeted Amount at Frequency]] / _xlfn.XLOOKUP(Budget[[#This Row],[Frequency]], BudgetedFrequency[Budgeted Frequency], BudgetedFrequency[Divisor For Weekly Amount])</f>
        <v>33.07692307692308</v>
      </c>
      <c r="H24" t="b">
        <v>1</v>
      </c>
      <c r="I24" s="1">
        <v>44927</v>
      </c>
      <c r="J24" s="1">
        <v>45291</v>
      </c>
    </row>
    <row r="25" spans="1:10">
      <c r="A25" t="s">
        <v>13</v>
      </c>
      <c r="B25" t="str">
        <f>_xlfn.XLOOKUP(Budget[[#This Row],[Account ID]], Account[Account ID], Account[Account Owner])</f>
        <v>Common</v>
      </c>
      <c r="C25" t="str">
        <f>_xlfn.XLOOKUP(Budget[[#This Row],[Account ID]], Account[Account ID], Account[Account Type])</f>
        <v>Utility</v>
      </c>
      <c r="D25" t="str">
        <f>_xlfn.XLOOKUP(Budget[[#This Row],[Account ID]], Account[Account ID], Account[Account])</f>
        <v>Internet</v>
      </c>
      <c r="E25" t="s">
        <v>94</v>
      </c>
      <c r="F25" s="2">
        <v>109</v>
      </c>
      <c r="G25" s="2">
        <f>Budget[[#This Row],[Budgeted Amount at Frequency]] / _xlfn.XLOOKUP(Budget[[#This Row],[Frequency]], BudgetedFrequency[Budgeted Frequency], BudgetedFrequency[Divisor For Weekly Amount])</f>
        <v>25.173210161662816</v>
      </c>
      <c r="H25" t="b">
        <v>1</v>
      </c>
      <c r="I25" s="1">
        <v>44927</v>
      </c>
      <c r="J25" s="1">
        <v>45291</v>
      </c>
    </row>
    <row r="26" spans="1:10">
      <c r="A26" t="s">
        <v>21</v>
      </c>
      <c r="B26" t="str">
        <f>_xlfn.XLOOKUP(Budget[[#This Row],[Account ID]], Account[Account ID], Account[Account Owner])</f>
        <v>Common</v>
      </c>
      <c r="C26" t="str">
        <f>_xlfn.XLOOKUP(Budget[[#This Row],[Account ID]], Account[Account ID], Account[Account Type])</f>
        <v>Utility</v>
      </c>
      <c r="D26" t="str">
        <f>_xlfn.XLOOKUP(Budget[[#This Row],[Account ID]], Account[Account ID], Account[Account])</f>
        <v>Water</v>
      </c>
      <c r="E26" t="s">
        <v>100</v>
      </c>
      <c r="F26" s="2">
        <v>190</v>
      </c>
      <c r="G26" s="2">
        <f>Budget[[#This Row],[Budgeted Amount at Frequency]] / _xlfn.XLOOKUP(Budget[[#This Row],[Frequency]], BudgetedFrequency[Budgeted Frequency], BudgetedFrequency[Divisor For Weekly Amount])</f>
        <v>14.615384615384615</v>
      </c>
      <c r="H26" t="b">
        <v>1</v>
      </c>
      <c r="I26" s="1">
        <v>44927</v>
      </c>
      <c r="J26" s="1">
        <v>45291</v>
      </c>
    </row>
    <row r="27" spans="1:10">
      <c r="A27" t="s">
        <v>56</v>
      </c>
      <c r="B27" t="str">
        <f>_xlfn.XLOOKUP(Budget[[#This Row],[Account ID]], Account[Account ID], Account[Account Owner])</f>
        <v>Sam</v>
      </c>
      <c r="C27" t="str">
        <f>_xlfn.XLOOKUP(Budget[[#This Row],[Account ID]], Account[Account ID], Account[Account Type])</f>
        <v>Discretionary</v>
      </c>
      <c r="D27" t="str">
        <f>_xlfn.XLOOKUP(Budget[[#This Row],[Account ID]], Account[Account ID], Account[Account])</f>
        <v>Armour Polish</v>
      </c>
      <c r="E27" t="s">
        <v>94</v>
      </c>
      <c r="F27" s="2">
        <v>30</v>
      </c>
      <c r="G27" s="2">
        <f>Budget[[#This Row],[Budgeted Amount at Frequency]] / _xlfn.XLOOKUP(Budget[[#This Row],[Frequency]], BudgetedFrequency[Budgeted Frequency], BudgetedFrequency[Divisor For Weekly Amount])</f>
        <v>6.9284064665127021</v>
      </c>
      <c r="H27" t="b">
        <v>1</v>
      </c>
      <c r="I27" s="1">
        <v>44927</v>
      </c>
      <c r="J27" s="1">
        <v>45291</v>
      </c>
    </row>
    <row r="28" spans="1:10">
      <c r="A28" t="s">
        <v>22</v>
      </c>
      <c r="B28" t="str">
        <f>_xlfn.XLOOKUP(Budget[[#This Row],[Account ID]], Account[Account ID], Account[Account Owner])</f>
        <v>Sam</v>
      </c>
      <c r="C28" t="str">
        <f>_xlfn.XLOOKUP(Budget[[#This Row],[Account ID]], Account[Account ID], Account[Account Type])</f>
        <v>Discretionary</v>
      </c>
      <c r="D28" t="str">
        <f>_xlfn.XLOOKUP(Budget[[#This Row],[Account ID]], Account[Account ID], Account[Account])</f>
        <v>Boots</v>
      </c>
      <c r="E28" t="s">
        <v>101</v>
      </c>
      <c r="F28" s="2">
        <v>100</v>
      </c>
      <c r="G28" s="2">
        <f>Budget[[#This Row],[Budgeted Amount at Frequency]] / _xlfn.XLOOKUP(Budget[[#This Row],[Frequency]], BudgetedFrequency[Budgeted Frequency], BudgetedFrequency[Divisor For Weekly Amount])</f>
        <v>3.8461538461538463</v>
      </c>
      <c r="H28" t="b">
        <v>1</v>
      </c>
      <c r="I28" s="1">
        <v>44927</v>
      </c>
      <c r="J28" s="1">
        <v>45291</v>
      </c>
    </row>
    <row r="29" spans="1:10">
      <c r="A29" t="s">
        <v>57</v>
      </c>
      <c r="B29" t="str">
        <f>_xlfn.XLOOKUP(Budget[[#This Row],[Account ID]], Account[Account ID], Account[Account Owner])</f>
        <v>Sam</v>
      </c>
      <c r="C29" t="str">
        <f>_xlfn.XLOOKUP(Budget[[#This Row],[Account ID]], Account[Account ID], Account[Account Type])</f>
        <v>Discretionary</v>
      </c>
      <c r="D29" t="str">
        <f>_xlfn.XLOOKUP(Budget[[#This Row],[Account ID]], Account[Account ID], Account[Account])</f>
        <v>Cigars</v>
      </c>
      <c r="E29" t="s">
        <v>93</v>
      </c>
      <c r="F29" s="2">
        <v>60</v>
      </c>
      <c r="G29" s="2">
        <f>Budget[[#This Row],[Budgeted Amount at Frequency]] / _xlfn.XLOOKUP(Budget[[#This Row],[Frequency]], BudgetedFrequency[Budgeted Frequency], BudgetedFrequency[Divisor For Weekly Amount])</f>
        <v>60</v>
      </c>
      <c r="H29" t="b">
        <v>1</v>
      </c>
      <c r="I29" s="1">
        <v>44927</v>
      </c>
      <c r="J29" s="1">
        <v>45291</v>
      </c>
    </row>
    <row r="30" spans="1:10">
      <c r="A30" t="s">
        <v>58</v>
      </c>
      <c r="B30" t="str">
        <f>_xlfn.XLOOKUP(Budget[[#This Row],[Account ID]], Account[Account ID], Account[Account Owner])</f>
        <v>Sam</v>
      </c>
      <c r="C30" t="str">
        <f>_xlfn.XLOOKUP(Budget[[#This Row],[Account ID]], Account[Account ID], Account[Account Type])</f>
        <v>Discretionary</v>
      </c>
      <c r="D30" t="str">
        <f>_xlfn.XLOOKUP(Budget[[#This Row],[Account ID]], Account[Account ID], Account[Account])</f>
        <v>Meals Out</v>
      </c>
      <c r="E30" t="s">
        <v>93</v>
      </c>
      <c r="F30" s="2">
        <v>80</v>
      </c>
      <c r="G30" s="2">
        <f>Budget[[#This Row],[Budgeted Amount at Frequency]] / _xlfn.XLOOKUP(Budget[[#This Row],[Frequency]], BudgetedFrequency[Budgeted Frequency], BudgetedFrequency[Divisor For Weekly Amount])</f>
        <v>80</v>
      </c>
      <c r="H30" t="b">
        <v>1</v>
      </c>
      <c r="I30" s="1">
        <v>44927</v>
      </c>
      <c r="J30" s="1">
        <v>45291</v>
      </c>
    </row>
    <row r="31" spans="1:10">
      <c r="A31" t="s">
        <v>14</v>
      </c>
      <c r="B31" t="str">
        <f>_xlfn.XLOOKUP(Budget[[#This Row],[Account ID]], Account[Account ID], Account[Account Owner])</f>
        <v>Sam</v>
      </c>
      <c r="C31" t="str">
        <f>_xlfn.XLOOKUP(Budget[[#This Row],[Account ID]], Account[Account ID], Account[Account Type])</f>
        <v>Discretionary</v>
      </c>
      <c r="D31" t="str">
        <f>_xlfn.XLOOKUP(Budget[[#This Row],[Account ID]], Account[Account ID], Account[Account])</f>
        <v>Mobile Phone</v>
      </c>
      <c r="E31" t="s">
        <v>94</v>
      </c>
      <c r="F31" s="2">
        <v>60</v>
      </c>
      <c r="G31" s="2">
        <f>Budget[[#This Row],[Budgeted Amount at Frequency]] / _xlfn.XLOOKUP(Budget[[#This Row],[Frequency]], BudgetedFrequency[Budgeted Frequency], BudgetedFrequency[Divisor For Weekly Amount])</f>
        <v>13.856812933025404</v>
      </c>
      <c r="H31" t="b">
        <v>1</v>
      </c>
      <c r="I31" s="1">
        <v>44927</v>
      </c>
      <c r="J31" s="1">
        <v>45291</v>
      </c>
    </row>
    <row r="32" spans="1:10">
      <c r="A32" t="s">
        <v>64</v>
      </c>
      <c r="B32" t="str">
        <f>_xlfn.XLOOKUP(Budget[[#This Row],[Account ID]], Account[Account ID], Account[Account Owner])</f>
        <v>Sam</v>
      </c>
      <c r="C32" t="str">
        <f>_xlfn.XLOOKUP(Budget[[#This Row],[Account ID]], Account[Account ID], Account[Account Type])</f>
        <v>Discretionary</v>
      </c>
      <c r="D32" t="str">
        <f>_xlfn.XLOOKUP(Budget[[#This Row],[Account ID]], Account[Account ID], Account[Account])</f>
        <v>Other Discretionary</v>
      </c>
      <c r="E32" t="s">
        <v>93</v>
      </c>
      <c r="F32" s="2">
        <v>100</v>
      </c>
      <c r="G32" s="2">
        <f>Budget[[#This Row],[Budgeted Amount at Frequency]] / _xlfn.XLOOKUP(Budget[[#This Row],[Frequency]], BudgetedFrequency[Budgeted Frequency], BudgetedFrequency[Divisor For Weekly Amount])</f>
        <v>100</v>
      </c>
      <c r="H32" t="b">
        <v>1</v>
      </c>
      <c r="I32" s="1">
        <v>44927</v>
      </c>
      <c r="J32" s="1">
        <v>45291</v>
      </c>
    </row>
    <row r="33" spans="1:10">
      <c r="A33" t="s">
        <v>24</v>
      </c>
      <c r="B33" t="str">
        <f>_xlfn.XLOOKUP(Budget[[#This Row],[Account ID]], Account[Account ID], Account[Account Owner])</f>
        <v>Sam</v>
      </c>
      <c r="C33" t="str">
        <f>_xlfn.XLOOKUP(Budget[[#This Row],[Account ID]], Account[Account ID], Account[Account Type])</f>
        <v>Health</v>
      </c>
      <c r="D33" t="str">
        <f>_xlfn.XLOOKUP(Budget[[#This Row],[Account ID]], Account[Account ID], Account[Account])</f>
        <v>Bandages</v>
      </c>
      <c r="E33" t="s">
        <v>100</v>
      </c>
      <c r="F33" s="2">
        <v>45</v>
      </c>
      <c r="G33" s="2">
        <f>Budget[[#This Row],[Budgeted Amount at Frequency]] / _xlfn.XLOOKUP(Budget[[#This Row],[Frequency]], BudgetedFrequency[Budgeted Frequency], BudgetedFrequency[Divisor For Weekly Amount])</f>
        <v>3.4615384615384617</v>
      </c>
      <c r="H33" t="b">
        <v>1</v>
      </c>
      <c r="I33" s="1">
        <v>44927</v>
      </c>
      <c r="J33" s="1">
        <v>45291</v>
      </c>
    </row>
    <row r="34" spans="1:10">
      <c r="A34" t="s">
        <v>102</v>
      </c>
      <c r="B34" t="str">
        <f>_xlfn.XLOOKUP(Budget[[#This Row],[Account ID]], Account[Account ID], Account[Account Owner])</f>
        <v>Sam</v>
      </c>
      <c r="C34" t="str">
        <f>_xlfn.XLOOKUP(Budget[[#This Row],[Account ID]], Account[Account ID], Account[Account Type])</f>
        <v>Health</v>
      </c>
      <c r="D34" t="str">
        <f>_xlfn.XLOOKUP(Budget[[#This Row],[Account ID]], Account[Account ID], Account[Account])</f>
        <v>Dental</v>
      </c>
      <c r="E34" t="s">
        <v>101</v>
      </c>
      <c r="F34" s="2">
        <v>120</v>
      </c>
      <c r="G34" s="2">
        <f>Budget[[#This Row],[Budgeted Amount at Frequency]] / _xlfn.XLOOKUP(Budget[[#This Row],[Frequency]], BudgetedFrequency[Budgeted Frequency], BudgetedFrequency[Divisor For Weekly Amount])</f>
        <v>4.615384615384615</v>
      </c>
      <c r="H34" t="b">
        <v>1</v>
      </c>
      <c r="I34" s="1">
        <v>44927</v>
      </c>
      <c r="J34" s="1">
        <v>45291</v>
      </c>
    </row>
    <row r="35" spans="1:10">
      <c r="A35" t="s">
        <v>25</v>
      </c>
      <c r="B35" t="str">
        <f>_xlfn.XLOOKUP(Budget[[#This Row],[Account ID]], Account[Account ID], Account[Account Owner])</f>
        <v>Sam</v>
      </c>
      <c r="C35" t="str">
        <f>_xlfn.XLOOKUP(Budget[[#This Row],[Account ID]], Account[Account ID], Account[Account Type])</f>
        <v>Health</v>
      </c>
      <c r="D35" t="str">
        <f>_xlfn.XLOOKUP(Budget[[#This Row],[Account ID]], Account[Account ID], Account[Account])</f>
        <v>Salves and Ointments</v>
      </c>
      <c r="E35" t="s">
        <v>100</v>
      </c>
      <c r="F35" s="2">
        <v>75</v>
      </c>
      <c r="G35" s="2">
        <f>Budget[[#This Row],[Budgeted Amount at Frequency]] / _xlfn.XLOOKUP(Budget[[#This Row],[Frequency]], BudgetedFrequency[Budgeted Frequency], BudgetedFrequency[Divisor For Weekly Amount])</f>
        <v>5.7692307692307692</v>
      </c>
      <c r="H35" t="b">
        <v>1</v>
      </c>
      <c r="I35" s="1">
        <v>44927</v>
      </c>
      <c r="J35" s="1">
        <v>45291</v>
      </c>
    </row>
    <row r="36" spans="1:10">
      <c r="A36" t="s">
        <v>26</v>
      </c>
      <c r="B36" t="str">
        <f>_xlfn.XLOOKUP(Budget[[#This Row],[Account ID]], Account[Account ID], Account[Account Owner])</f>
        <v>Sybil</v>
      </c>
      <c r="C36" t="str">
        <f>_xlfn.XLOOKUP(Budget[[#This Row],[Account ID]], Account[Account ID], Account[Account Type])</f>
        <v>Discretionary</v>
      </c>
      <c r="D36" t="str">
        <f>_xlfn.XLOOKUP(Budget[[#This Row],[Account ID]], Account[Account ID], Account[Account])</f>
        <v>Clothes</v>
      </c>
      <c r="E36" t="s">
        <v>100</v>
      </c>
      <c r="F36" s="2">
        <v>400</v>
      </c>
      <c r="G36" s="2">
        <f>Budget[[#This Row],[Budgeted Amount at Frequency]] / _xlfn.XLOOKUP(Budget[[#This Row],[Frequency]], BudgetedFrequency[Budgeted Frequency], BudgetedFrequency[Divisor For Weekly Amount])</f>
        <v>30.76923076923077</v>
      </c>
      <c r="H36" t="b">
        <v>1</v>
      </c>
      <c r="I36" s="1">
        <v>44927</v>
      </c>
      <c r="J36" s="1">
        <v>45291</v>
      </c>
    </row>
    <row r="37" spans="1:10">
      <c r="A37" t="s">
        <v>71</v>
      </c>
      <c r="B37" t="str">
        <f>_xlfn.XLOOKUP(Budget[[#This Row],[Account ID]], Account[Account ID], Account[Account Owner])</f>
        <v>Sybil</v>
      </c>
      <c r="C37" t="str">
        <f>_xlfn.XLOOKUP(Budget[[#This Row],[Account ID]], Account[Account ID], Account[Account Type])</f>
        <v>Discretionary</v>
      </c>
      <c r="D37" t="str">
        <f>_xlfn.XLOOKUP(Budget[[#This Row],[Account ID]], Account[Account ID], Account[Account])</f>
        <v>Meals Out</v>
      </c>
      <c r="E37" t="s">
        <v>93</v>
      </c>
      <c r="F37" s="2">
        <v>60</v>
      </c>
      <c r="G37" s="2">
        <f>Budget[[#This Row],[Budgeted Amount at Frequency]] / _xlfn.XLOOKUP(Budget[[#This Row],[Frequency]], BudgetedFrequency[Budgeted Frequency], BudgetedFrequency[Divisor For Weekly Amount])</f>
        <v>60</v>
      </c>
      <c r="H37" t="b">
        <v>1</v>
      </c>
      <c r="I37" s="1">
        <v>44927</v>
      </c>
      <c r="J37" s="1">
        <v>45291</v>
      </c>
    </row>
    <row r="38" spans="1:10">
      <c r="A38" t="s">
        <v>15</v>
      </c>
      <c r="B38" t="str">
        <f>_xlfn.XLOOKUP(Budget[[#This Row],[Account ID]], Account[Account ID], Account[Account Owner])</f>
        <v>Sybil</v>
      </c>
      <c r="C38" t="str">
        <f>_xlfn.XLOOKUP(Budget[[#This Row],[Account ID]], Account[Account ID], Account[Account Type])</f>
        <v>Discretionary</v>
      </c>
      <c r="D38" t="str">
        <f>_xlfn.XLOOKUP(Budget[[#This Row],[Account ID]], Account[Account ID], Account[Account])</f>
        <v>Mobile Phone</v>
      </c>
      <c r="E38" t="s">
        <v>94</v>
      </c>
      <c r="F38" s="2">
        <v>75</v>
      </c>
      <c r="G38" s="2">
        <f>Budget[[#This Row],[Budgeted Amount at Frequency]] / _xlfn.XLOOKUP(Budget[[#This Row],[Frequency]], BudgetedFrequency[Budgeted Frequency], BudgetedFrequency[Divisor For Weekly Amount])</f>
        <v>17.321016166281755</v>
      </c>
      <c r="H38" t="b">
        <v>1</v>
      </c>
      <c r="I38" s="1">
        <v>44927</v>
      </c>
      <c r="J38" s="1">
        <v>45291</v>
      </c>
    </row>
    <row r="39" spans="1:10">
      <c r="A39" t="s">
        <v>74</v>
      </c>
      <c r="B39" t="str">
        <f>_xlfn.XLOOKUP(Budget[[#This Row],[Account ID]], Account[Account ID], Account[Account Owner])</f>
        <v>Sybil</v>
      </c>
      <c r="C39" t="str">
        <f>_xlfn.XLOOKUP(Budget[[#This Row],[Account ID]], Account[Account ID], Account[Account Type])</f>
        <v>Discretionary</v>
      </c>
      <c r="D39" t="str">
        <f>_xlfn.XLOOKUP(Budget[[#This Row],[Account ID]], Account[Account ID], Account[Account])</f>
        <v>Other Discretionary</v>
      </c>
      <c r="E39" t="s">
        <v>93</v>
      </c>
      <c r="F39" s="2">
        <v>80</v>
      </c>
      <c r="G39" s="2">
        <f>Budget[[#This Row],[Budgeted Amount at Frequency]] / _xlfn.XLOOKUP(Budget[[#This Row],[Frequency]], BudgetedFrequency[Budgeted Frequency], BudgetedFrequency[Divisor For Weekly Amount])</f>
        <v>80</v>
      </c>
      <c r="H39" t="b">
        <v>1</v>
      </c>
      <c r="I39" s="1">
        <v>44927</v>
      </c>
      <c r="J39" s="1">
        <v>45291</v>
      </c>
    </row>
    <row r="40" spans="1:10">
      <c r="A40" t="s">
        <v>30</v>
      </c>
      <c r="B40" t="str">
        <f>_xlfn.XLOOKUP(Budget[[#This Row],[Account ID]], Account[Account ID], Account[Account Owner])</f>
        <v>Sybil</v>
      </c>
      <c r="C40" t="str">
        <f>_xlfn.XLOOKUP(Budget[[#This Row],[Account ID]], Account[Account ID], Account[Account Type])</f>
        <v>Discretionary</v>
      </c>
      <c r="D40" t="str">
        <f>_xlfn.XLOOKUP(Budget[[#This Row],[Account ID]], Account[Account ID], Account[Account])</f>
        <v>Wigs</v>
      </c>
      <c r="E40" t="s">
        <v>101</v>
      </c>
      <c r="F40" s="2">
        <v>300</v>
      </c>
      <c r="G40" s="2">
        <f>Budget[[#This Row],[Budgeted Amount at Frequency]] / _xlfn.XLOOKUP(Budget[[#This Row],[Frequency]], BudgetedFrequency[Budgeted Frequency], BudgetedFrequency[Divisor For Weekly Amount])</f>
        <v>11.538461538461538</v>
      </c>
      <c r="H40" t="b">
        <v>1</v>
      </c>
      <c r="I40" s="1">
        <v>44927</v>
      </c>
      <c r="J40" s="1">
        <v>45291</v>
      </c>
    </row>
    <row r="41" spans="1:10">
      <c r="A41" t="s">
        <v>16</v>
      </c>
      <c r="B41" t="str">
        <f>_xlfn.XLOOKUP(Budget[[#This Row],[Account ID]], Account[Account ID], Account[Account Owner])</f>
        <v>Sybil</v>
      </c>
      <c r="C41" t="str">
        <f>_xlfn.XLOOKUP(Budget[[#This Row],[Account ID]], Account[Account ID], Account[Account Type])</f>
        <v>Entertainment</v>
      </c>
      <c r="D41" t="str">
        <f>_xlfn.XLOOKUP(Budget[[#This Row],[Account ID]], Account[Account ID], Account[Account])</f>
        <v>Netflix</v>
      </c>
      <c r="E41" t="s">
        <v>94</v>
      </c>
      <c r="F41" s="2">
        <v>28</v>
      </c>
      <c r="G41" s="2">
        <f>Budget[[#This Row],[Budgeted Amount at Frequency]] / _xlfn.XLOOKUP(Budget[[#This Row],[Frequency]], BudgetedFrequency[Budgeted Frequency], BudgetedFrequency[Divisor For Weekly Amount])</f>
        <v>6.4665127020785222</v>
      </c>
      <c r="H41" t="b">
        <v>1</v>
      </c>
      <c r="I41" s="1">
        <v>44927</v>
      </c>
      <c r="J41" s="1">
        <v>45291</v>
      </c>
    </row>
    <row r="42" spans="1:10">
      <c r="A42" t="s">
        <v>83</v>
      </c>
      <c r="B42" t="str">
        <f>_xlfn.XLOOKUP(Budget[[#This Row],[Account ID]], Account[Account ID], Account[Account Owner])</f>
        <v>Sybil</v>
      </c>
      <c r="C42" t="str">
        <f>_xlfn.XLOOKUP(Budget[[#This Row],[Account ID]], Account[Account ID], Account[Account Type])</f>
        <v>Entertainment</v>
      </c>
      <c r="D42" t="str">
        <f>_xlfn.XLOOKUP(Budget[[#This Row],[Account ID]], Account[Account ID], Account[Account])</f>
        <v>Opera</v>
      </c>
      <c r="E42" t="s">
        <v>94</v>
      </c>
      <c r="F42" s="2">
        <v>140</v>
      </c>
      <c r="G42" s="2">
        <f>Budget[[#This Row],[Budgeted Amount at Frequency]] / _xlfn.XLOOKUP(Budget[[#This Row],[Frequency]], BudgetedFrequency[Budgeted Frequency], BudgetedFrequency[Divisor For Weekly Amount])</f>
        <v>32.33256351039261</v>
      </c>
      <c r="H42" t="b">
        <v>1</v>
      </c>
      <c r="I42" s="1">
        <v>44927</v>
      </c>
      <c r="J42" s="1">
        <v>45291</v>
      </c>
    </row>
    <row r="43" spans="1:10">
      <c r="A43" t="s">
        <v>85</v>
      </c>
      <c r="B43" t="str">
        <f>_xlfn.XLOOKUP(Budget[[#This Row],[Account ID]], Account[Account ID], Account[Account Owner])</f>
        <v>Sybil</v>
      </c>
      <c r="C43" t="str">
        <f>_xlfn.XLOOKUP(Budget[[#This Row],[Account ID]], Account[Account ID], Account[Account Type])</f>
        <v>Health</v>
      </c>
      <c r="D43" t="str">
        <f>_xlfn.XLOOKUP(Budget[[#This Row],[Account ID]], Account[Account ID], Account[Account])</f>
        <v>Burn Cream</v>
      </c>
      <c r="E43" t="s">
        <v>93</v>
      </c>
      <c r="F43" s="2">
        <v>70</v>
      </c>
      <c r="G43" s="2">
        <f>Budget[[#This Row],[Budgeted Amount at Frequency]] / _xlfn.XLOOKUP(Budget[[#This Row],[Frequency]], BudgetedFrequency[Budgeted Frequency], BudgetedFrequency[Divisor For Weekly Amount])</f>
        <v>70</v>
      </c>
      <c r="H43" t="b">
        <v>1</v>
      </c>
      <c r="I43" s="1">
        <v>44927</v>
      </c>
      <c r="J43" s="1">
        <v>45291</v>
      </c>
    </row>
    <row r="44" spans="1:10">
      <c r="A44" t="s">
        <v>33</v>
      </c>
      <c r="B44" t="str">
        <f>_xlfn.XLOOKUP(Budget[[#This Row],[Account ID]], Account[Account ID], Account[Account Owner])</f>
        <v>Sybil</v>
      </c>
      <c r="C44" t="str">
        <f>_xlfn.XLOOKUP(Budget[[#This Row],[Account ID]], Account[Account ID], Account[Account Type])</f>
        <v>Health</v>
      </c>
      <c r="D44" t="str">
        <f>_xlfn.XLOOKUP(Budget[[#This Row],[Account ID]], Account[Account ID], Account[Account])</f>
        <v>Dental</v>
      </c>
      <c r="E44" t="s">
        <v>101</v>
      </c>
      <c r="F44" s="2">
        <v>120</v>
      </c>
      <c r="G44" s="2">
        <f>Budget[[#This Row],[Budgeted Amount at Frequency]] / _xlfn.XLOOKUP(Budget[[#This Row],[Frequency]], BudgetedFrequency[Budgeted Frequency], BudgetedFrequency[Divisor For Weekly Amount])</f>
        <v>4.615384615384615</v>
      </c>
      <c r="H44" t="b">
        <v>1</v>
      </c>
      <c r="I44" s="1">
        <v>44927</v>
      </c>
      <c r="J44" s="1">
        <v>45291</v>
      </c>
    </row>
  </sheetData>
  <dataValidations count="3">
    <dataValidation type="list" allowBlank="1" showInputMessage="1" showErrorMessage="1" sqref="E2:E44" xr:uid="{3713D74F-B74F-4DF9-B2EC-8B33FBD3915F}">
      <formula1>INDIRECT("BudgetedFrequency[Budgeted Frequency]")</formula1>
    </dataValidation>
    <dataValidation type="list" allowBlank="1" showInputMessage="1" showErrorMessage="1" sqref="A1:A44" xr:uid="{C5F5CAD7-CEFD-4B58-976D-B1B6D65587CF}">
      <formula1>INDIRECT("Account[Account ID]")</formula1>
    </dataValidation>
    <dataValidation type="list" allowBlank="1" showInputMessage="1" showErrorMessage="1" sqref="H2:H44" xr:uid="{20EDF4F9-B56B-41DC-92F0-1D91C82C9940}">
      <formula1>INDIRECT("TrueFalse[True False]")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BC89-9FCF-4784-A8AF-E8EA6D92BDDA}">
  <dimension ref="A1:G44"/>
  <sheetViews>
    <sheetView topLeftCell="A12" workbookViewId="0">
      <selection activeCell="E19" sqref="E19"/>
    </sheetView>
  </sheetViews>
  <sheetFormatPr defaultRowHeight="15"/>
  <cols>
    <col min="1" max="1" width="21.85546875" bestFit="1" customWidth="1"/>
    <col min="2" max="2" width="17.42578125" bestFit="1" customWidth="1"/>
    <col min="3" max="3" width="15.7109375" bestFit="1" customWidth="1"/>
    <col min="4" max="4" width="20" bestFit="1" customWidth="1"/>
    <col min="5" max="5" width="21" bestFit="1" customWidth="1"/>
    <col min="6" max="6" width="17.28515625" bestFit="1" customWidth="1"/>
    <col min="7" max="7" width="13.5703125" bestFit="1" customWidth="1"/>
  </cols>
  <sheetData>
    <row r="1" spans="1:7">
      <c r="A1" t="s">
        <v>0</v>
      </c>
      <c r="B1" t="s">
        <v>4</v>
      </c>
      <c r="C1" t="s">
        <v>3</v>
      </c>
      <c r="D1" t="s">
        <v>86</v>
      </c>
      <c r="E1" t="s">
        <v>103</v>
      </c>
      <c r="F1" t="s">
        <v>104</v>
      </c>
      <c r="G1" t="s">
        <v>105</v>
      </c>
    </row>
    <row r="2" spans="1:7">
      <c r="A2" t="str">
        <f>LEFT(Account[[#This Row],[Account Owner]], 3) &amp; "-" &amp; Account[[#This Row],[Account]]</f>
        <v>Com-Meals Out</v>
      </c>
      <c r="B2" t="s">
        <v>106</v>
      </c>
      <c r="C2" t="s">
        <v>107</v>
      </c>
      <c r="D2" t="s">
        <v>108</v>
      </c>
      <c r="E2" t="b">
        <v>1</v>
      </c>
      <c r="F2" t="b">
        <v>1</v>
      </c>
      <c r="G2" t="str">
        <f>IF(Account[[#This Row],[Is Food Related]], "Food", IF(Account[[#This Row],[Is Day to Day Living]], "Day to Day", "Other"))</f>
        <v>Food</v>
      </c>
    </row>
    <row r="3" spans="1:7">
      <c r="A3" t="str">
        <f>LEFT(Account[[#This Row],[Account Owner]], 3) &amp; "-" &amp; Account[[#This Row],[Account]]</f>
        <v>Com-Parties</v>
      </c>
      <c r="B3" t="s">
        <v>106</v>
      </c>
      <c r="C3" t="s">
        <v>107</v>
      </c>
      <c r="D3" t="s">
        <v>109</v>
      </c>
      <c r="E3" t="b">
        <v>1</v>
      </c>
      <c r="F3" t="b">
        <v>0</v>
      </c>
      <c r="G3" t="str">
        <f>IF(Account[[#This Row],[Is Food Related]], "Food", IF(Account[[#This Row],[Is Day to Day Living]], "Day to Day", "Other"))</f>
        <v>Day to Day</v>
      </c>
    </row>
    <row r="4" spans="1:7">
      <c r="A4" t="str">
        <f>LEFT(Account[[#This Row],[Account Owner]], 3) &amp; "-" &amp; Account[[#This Row],[Account]]</f>
        <v>Com-Gym</v>
      </c>
      <c r="B4" t="s">
        <v>106</v>
      </c>
      <c r="C4" t="s">
        <v>110</v>
      </c>
      <c r="D4" t="s">
        <v>111</v>
      </c>
      <c r="E4" t="b">
        <v>0</v>
      </c>
      <c r="F4" t="b">
        <v>0</v>
      </c>
      <c r="G4" t="str">
        <f>IF(Account[[#This Row],[Is Food Related]], "Food", IF(Account[[#This Row],[Is Day to Day Living]], "Day to Day", "Other"))</f>
        <v>Other</v>
      </c>
    </row>
    <row r="5" spans="1:7">
      <c r="A5" t="str">
        <f>LEFT(Account[[#This Row],[Account Owner]], 3) &amp; "-" &amp; Account[[#This Row],[Account]]</f>
        <v>Com-Health Insurance</v>
      </c>
      <c r="B5" t="s">
        <v>106</v>
      </c>
      <c r="C5" t="s">
        <v>110</v>
      </c>
      <c r="D5" t="s">
        <v>112</v>
      </c>
      <c r="E5" t="b">
        <v>0</v>
      </c>
      <c r="F5" t="b">
        <v>0</v>
      </c>
      <c r="G5" t="str">
        <f>IF(Account[[#This Row],[Is Food Related]], "Food", IF(Account[[#This Row],[Is Day to Day Living]], "Day to Day", "Other"))</f>
        <v>Other</v>
      </c>
    </row>
    <row r="6" spans="1:7">
      <c r="A6" t="str">
        <f>LEFT(Account[[#This Row],[Account Owner]], 3) &amp; "-" &amp; Account[[#This Row],[Account]]</f>
        <v>Com-Vitamins</v>
      </c>
      <c r="B6" t="s">
        <v>106</v>
      </c>
      <c r="C6" t="s">
        <v>110</v>
      </c>
      <c r="D6" t="s">
        <v>113</v>
      </c>
      <c r="E6" t="b">
        <v>1</v>
      </c>
      <c r="F6" t="b">
        <v>0</v>
      </c>
      <c r="G6" t="str">
        <f>IF(Account[[#This Row],[Is Food Related]], "Food", IF(Account[[#This Row],[Is Day to Day Living]], "Day to Day", "Other"))</f>
        <v>Day to Day</v>
      </c>
    </row>
    <row r="7" spans="1:7">
      <c r="A7" t="str">
        <f>LEFT(Account[[#This Row],[Account Owner]], 3) &amp; "-" &amp; Account[[#This Row],[Account]]</f>
        <v>Com-Gardening</v>
      </c>
      <c r="B7" t="s">
        <v>106</v>
      </c>
      <c r="C7" t="s">
        <v>114</v>
      </c>
      <c r="D7" t="s">
        <v>115</v>
      </c>
      <c r="E7" t="b">
        <v>0</v>
      </c>
      <c r="F7" t="b">
        <v>0</v>
      </c>
      <c r="G7" t="str">
        <f>IF(Account[[#This Row],[Is Food Related]], "Food", IF(Account[[#This Row],[Is Day to Day Living]], "Day to Day", "Other"))</f>
        <v>Other</v>
      </c>
    </row>
    <row r="8" spans="1:7">
      <c r="A8" t="str">
        <f>LEFT(Account[[#This Row],[Account Owner]], 3) &amp; "-" &amp; Account[[#This Row],[Account]]</f>
        <v>Com-Home Insurance</v>
      </c>
      <c r="B8" t="s">
        <v>106</v>
      </c>
      <c r="C8" t="s">
        <v>114</v>
      </c>
      <c r="D8" t="s">
        <v>116</v>
      </c>
      <c r="E8" t="b">
        <v>0</v>
      </c>
      <c r="F8" t="b">
        <v>0</v>
      </c>
      <c r="G8" t="str">
        <f>IF(Account[[#This Row],[Is Food Related]], "Food", IF(Account[[#This Row],[Is Day to Day Living]], "Day to Day", "Other"))</f>
        <v>Other</v>
      </c>
    </row>
    <row r="9" spans="1:7">
      <c r="A9" t="str">
        <f>LEFT(Account[[#This Row],[Account Owner]], 3) &amp; "-" &amp; Account[[#This Row],[Account]]</f>
        <v>Com-Home Maintenance</v>
      </c>
      <c r="B9" t="s">
        <v>106</v>
      </c>
      <c r="C9" t="s">
        <v>114</v>
      </c>
      <c r="D9" t="s">
        <v>117</v>
      </c>
      <c r="E9" t="b">
        <v>0</v>
      </c>
      <c r="F9" t="b">
        <v>0</v>
      </c>
      <c r="G9" t="str">
        <f>IF(Account[[#This Row],[Is Food Related]], "Food", IF(Account[[#This Row],[Is Day to Day Living]], "Day to Day", "Other"))</f>
        <v>Other</v>
      </c>
    </row>
    <row r="10" spans="1:7">
      <c r="A10" t="str">
        <f>LEFT(Account[[#This Row],[Account Owner]], 3) &amp; "-" &amp; Account[[#This Row],[Account]]</f>
        <v>Com-Mortgage</v>
      </c>
      <c r="B10" t="s">
        <v>106</v>
      </c>
      <c r="C10" t="s">
        <v>114</v>
      </c>
      <c r="D10" t="s">
        <v>118</v>
      </c>
      <c r="E10" t="b">
        <v>0</v>
      </c>
      <c r="F10" t="b">
        <v>0</v>
      </c>
      <c r="G10" t="str">
        <f>IF(Account[[#This Row],[Is Food Related]], "Food", IF(Account[[#This Row],[Is Day to Day Living]], "Day to Day", "Other"))</f>
        <v>Other</v>
      </c>
    </row>
    <row r="11" spans="1:7">
      <c r="A11" t="str">
        <f>LEFT(Account[[#This Row],[Account Owner]], 3) &amp; "-" &amp; Account[[#This Row],[Account]]</f>
        <v>Com-Pest Control</v>
      </c>
      <c r="B11" t="s">
        <v>106</v>
      </c>
      <c r="C11" t="s">
        <v>114</v>
      </c>
      <c r="D11" t="s">
        <v>119</v>
      </c>
      <c r="E11" t="b">
        <v>0</v>
      </c>
      <c r="F11" t="b">
        <v>0</v>
      </c>
      <c r="G11" t="str">
        <f>IF(Account[[#This Row],[Is Food Related]], "Food", IF(Account[[#This Row],[Is Day to Day Living]], "Day to Day", "Other"))</f>
        <v>Other</v>
      </c>
    </row>
    <row r="12" spans="1:7">
      <c r="A12" t="str">
        <f>LEFT(Account[[#This Row],[Account Owner]], 3) &amp; "-" &amp; Account[[#This Row],[Account]]</f>
        <v>Com-Rates</v>
      </c>
      <c r="B12" t="s">
        <v>106</v>
      </c>
      <c r="C12" t="s">
        <v>114</v>
      </c>
      <c r="D12" t="s">
        <v>120</v>
      </c>
      <c r="E12" t="b">
        <v>0</v>
      </c>
      <c r="F12" t="b">
        <v>0</v>
      </c>
      <c r="G12" t="str">
        <f>IF(Account[[#This Row],[Is Food Related]], "Food", IF(Account[[#This Row],[Is Day to Day Living]], "Day to Day", "Other"))</f>
        <v>Other</v>
      </c>
    </row>
    <row r="13" spans="1:7">
      <c r="A13" t="str">
        <f>LEFT(Account[[#This Row],[Account Owner]], 3) &amp; "-" &amp; Account[[#This Row],[Account]]</f>
        <v>Com-Cleaning Products</v>
      </c>
      <c r="B13" t="s">
        <v>106</v>
      </c>
      <c r="C13" t="s">
        <v>121</v>
      </c>
      <c r="D13" t="s">
        <v>122</v>
      </c>
      <c r="E13" t="b">
        <v>1</v>
      </c>
      <c r="F13" t="b">
        <v>0</v>
      </c>
      <c r="G13" t="str">
        <f>IF(Account[[#This Row],[Is Food Related]], "Food", IF(Account[[#This Row],[Is Day to Day Living]], "Day to Day", "Other"))</f>
        <v>Day to Day</v>
      </c>
    </row>
    <row r="14" spans="1:7">
      <c r="A14" t="str">
        <f>LEFT(Account[[#This Row],[Account Owner]], 3) &amp; "-" &amp; Account[[#This Row],[Account]]</f>
        <v>Com-Gardening Supplies</v>
      </c>
      <c r="B14" t="s">
        <v>106</v>
      </c>
      <c r="C14" t="s">
        <v>121</v>
      </c>
      <c r="D14" t="s">
        <v>123</v>
      </c>
      <c r="E14" t="b">
        <v>1</v>
      </c>
      <c r="F14" t="b">
        <v>0</v>
      </c>
      <c r="G14" t="str">
        <f>IF(Account[[#This Row],[Is Food Related]], "Food", IF(Account[[#This Row],[Is Day to Day Living]], "Day to Day", "Other"))</f>
        <v>Day to Day</v>
      </c>
    </row>
    <row r="15" spans="1:7">
      <c r="A15" t="str">
        <f>LEFT(Account[[#This Row],[Account Owner]], 3) &amp; "-" &amp; Account[[#This Row],[Account]]</f>
        <v>Com-Groceries</v>
      </c>
      <c r="B15" t="s">
        <v>106</v>
      </c>
      <c r="C15" t="s">
        <v>121</v>
      </c>
      <c r="D15" t="s">
        <v>124</v>
      </c>
      <c r="E15" t="b">
        <v>1</v>
      </c>
      <c r="F15" t="b">
        <v>1</v>
      </c>
      <c r="G15" t="str">
        <f>IF(Account[[#This Row],[Is Food Related]], "Food", IF(Account[[#This Row],[Is Day to Day Living]], "Day to Day", "Other"))</f>
        <v>Food</v>
      </c>
    </row>
    <row r="16" spans="1:7">
      <c r="A16" t="str">
        <f>LEFT(Account[[#This Row],[Account Owner]], 3) &amp; "-" &amp; Account[[#This Row],[Account]]</f>
        <v>Com-Prepared Meals</v>
      </c>
      <c r="B16" t="s">
        <v>106</v>
      </c>
      <c r="C16" t="s">
        <v>121</v>
      </c>
      <c r="D16" t="s">
        <v>125</v>
      </c>
      <c r="E16" t="b">
        <v>1</v>
      </c>
      <c r="F16" t="b">
        <v>1</v>
      </c>
      <c r="G16" t="str">
        <f>IF(Account[[#This Row],[Is Food Related]], "Food", IF(Account[[#This Row],[Is Day to Day Living]], "Day to Day", "Other"))</f>
        <v>Food</v>
      </c>
    </row>
    <row r="17" spans="1:7">
      <c r="A17" t="str">
        <f>LEFT(Account[[#This Row],[Account Owner]], 3) &amp; "-" &amp; Account[[#This Row],[Account]]</f>
        <v>Com-Dragon Disposal</v>
      </c>
      <c r="B17" t="s">
        <v>106</v>
      </c>
      <c r="C17" t="s">
        <v>126</v>
      </c>
      <c r="D17" t="s">
        <v>127</v>
      </c>
      <c r="E17" t="b">
        <v>0</v>
      </c>
      <c r="F17" t="b">
        <v>0</v>
      </c>
      <c r="G17" t="str">
        <f>IF(Account[[#This Row],[Is Food Related]], "Food", IF(Account[[#This Row],[Is Day to Day Living]], "Day to Day", "Other"))</f>
        <v>Other</v>
      </c>
    </row>
    <row r="18" spans="1:7">
      <c r="A18" t="str">
        <f>LEFT(Account[[#This Row],[Account Owner]], 3) &amp; "-" &amp; Account[[#This Row],[Account]]</f>
        <v>Com-Dragon Feed</v>
      </c>
      <c r="B18" t="s">
        <v>106</v>
      </c>
      <c r="C18" t="s">
        <v>126</v>
      </c>
      <c r="D18" t="s">
        <v>128</v>
      </c>
      <c r="E18" t="b">
        <v>0</v>
      </c>
      <c r="F18" t="b">
        <v>0</v>
      </c>
      <c r="G18" t="str">
        <f>IF(Account[[#This Row],[Is Food Related]], "Food", IF(Account[[#This Row],[Is Day to Day Living]], "Day to Day", "Other"))</f>
        <v>Other</v>
      </c>
    </row>
    <row r="19" spans="1:7">
      <c r="A19" t="str">
        <f>LEFT(Account[[#This Row],[Account Owner]], 3) &amp; "-" &amp; Account[[#This Row],[Account]]</f>
        <v>Com-Dragon Medicine</v>
      </c>
      <c r="B19" t="s">
        <v>106</v>
      </c>
      <c r="C19" t="s">
        <v>126</v>
      </c>
      <c r="D19" t="s">
        <v>129</v>
      </c>
      <c r="E19" t="b">
        <v>0</v>
      </c>
      <c r="F19" t="b">
        <v>0</v>
      </c>
      <c r="G19" t="str">
        <f>IF(Account[[#This Row],[Is Food Related]], "Food", IF(Account[[#This Row],[Is Day to Day Living]], "Day to Day", "Other"))</f>
        <v>Other</v>
      </c>
    </row>
    <row r="20" spans="1:7">
      <c r="A20" t="str">
        <f>LEFT(Account[[#This Row],[Account Owner]], 3) &amp; "-" &amp; Account[[#This Row],[Account]]</f>
        <v>Com-Dragon Pen Maintenance</v>
      </c>
      <c r="B20" t="s">
        <v>106</v>
      </c>
      <c r="C20" t="s">
        <v>126</v>
      </c>
      <c r="D20" t="s">
        <v>130</v>
      </c>
      <c r="E20" t="b">
        <v>0</v>
      </c>
      <c r="F20" t="b">
        <v>0</v>
      </c>
      <c r="G20" t="str">
        <f>IF(Account[[#This Row],[Is Food Related]], "Food", IF(Account[[#This Row],[Is Day to Day Living]], "Day to Day", "Other"))</f>
        <v>Other</v>
      </c>
    </row>
    <row r="21" spans="1:7">
      <c r="A21" t="str">
        <f>LEFT(Account[[#This Row],[Account Owner]], 3) &amp; "-" &amp; Account[[#This Row],[Account]]</f>
        <v>Com-Car Maintenance</v>
      </c>
      <c r="B21" t="s">
        <v>106</v>
      </c>
      <c r="C21" t="s">
        <v>131</v>
      </c>
      <c r="D21" t="s">
        <v>132</v>
      </c>
      <c r="E21" t="b">
        <v>0</v>
      </c>
      <c r="F21" t="b">
        <v>0</v>
      </c>
      <c r="G21" t="str">
        <f>IF(Account[[#This Row],[Is Food Related]], "Food", IF(Account[[#This Row],[Is Day to Day Living]], "Day to Day", "Other"))</f>
        <v>Other</v>
      </c>
    </row>
    <row r="22" spans="1:7">
      <c r="A22" t="str">
        <f>LEFT(Account[[#This Row],[Account Owner]], 3) &amp; "-" &amp; Account[[#This Row],[Account]]</f>
        <v>Com-Car Insurance</v>
      </c>
      <c r="B22" t="s">
        <v>106</v>
      </c>
      <c r="C22" t="s">
        <v>131</v>
      </c>
      <c r="D22" t="s">
        <v>133</v>
      </c>
      <c r="E22" t="b">
        <v>0</v>
      </c>
      <c r="F22" t="b">
        <v>0</v>
      </c>
      <c r="G22" t="str">
        <f>IF(Account[[#This Row],[Is Food Related]], "Food", IF(Account[[#This Row],[Is Day to Day Living]], "Day to Day", "Other"))</f>
        <v>Other</v>
      </c>
    </row>
    <row r="23" spans="1:7">
      <c r="A23" t="str">
        <f>LEFT(Account[[#This Row],[Account Owner]], 3) &amp; "-" &amp; Account[[#This Row],[Account]]</f>
        <v>Com-Petrol</v>
      </c>
      <c r="B23" t="s">
        <v>106</v>
      </c>
      <c r="C23" t="s">
        <v>131</v>
      </c>
      <c r="D23" t="s">
        <v>134</v>
      </c>
      <c r="E23" t="b">
        <v>1</v>
      </c>
      <c r="F23" t="b">
        <v>0</v>
      </c>
      <c r="G23" t="str">
        <f>IF(Account[[#This Row],[Is Food Related]], "Food", IF(Account[[#This Row],[Is Day to Day Living]], "Day to Day", "Other"))</f>
        <v>Day to Day</v>
      </c>
    </row>
    <row r="24" spans="1:7">
      <c r="A24" t="str">
        <f>LEFT(Account[[#This Row],[Account Owner]], 3) &amp; "-" &amp; Account[[#This Row],[Account]]</f>
        <v>Com-Electricity</v>
      </c>
      <c r="B24" t="s">
        <v>106</v>
      </c>
      <c r="C24" t="s">
        <v>135</v>
      </c>
      <c r="D24" t="s">
        <v>136</v>
      </c>
      <c r="E24" t="b">
        <v>0</v>
      </c>
      <c r="F24" t="b">
        <v>0</v>
      </c>
      <c r="G24" t="str">
        <f>IF(Account[[#This Row],[Is Food Related]], "Food", IF(Account[[#This Row],[Is Day to Day Living]], "Day to Day", "Other"))</f>
        <v>Other</v>
      </c>
    </row>
    <row r="25" spans="1:7">
      <c r="A25" t="str">
        <f>LEFT(Account[[#This Row],[Account Owner]], 3) &amp; "-" &amp; Account[[#This Row],[Account]]</f>
        <v>Com-Internet</v>
      </c>
      <c r="B25" t="s">
        <v>106</v>
      </c>
      <c r="C25" t="s">
        <v>135</v>
      </c>
      <c r="D25" t="s">
        <v>137</v>
      </c>
      <c r="E25" t="b">
        <v>0</v>
      </c>
      <c r="F25" t="b">
        <v>0</v>
      </c>
      <c r="G25" t="str">
        <f>IF(Account[[#This Row],[Is Food Related]], "Food", IF(Account[[#This Row],[Is Day to Day Living]], "Day to Day", "Other"))</f>
        <v>Other</v>
      </c>
    </row>
    <row r="26" spans="1:7">
      <c r="A26" t="str">
        <f>LEFT(Account[[#This Row],[Account Owner]], 3) &amp; "-" &amp; Account[[#This Row],[Account]]</f>
        <v>Com-Water</v>
      </c>
      <c r="B26" t="s">
        <v>106</v>
      </c>
      <c r="C26" t="s">
        <v>135</v>
      </c>
      <c r="D26" t="s">
        <v>138</v>
      </c>
      <c r="E26" t="b">
        <v>0</v>
      </c>
      <c r="F26" t="b">
        <v>0</v>
      </c>
      <c r="G26" t="str">
        <f>IF(Account[[#This Row],[Is Food Related]], "Food", IF(Account[[#This Row],[Is Day to Day Living]], "Day to Day", "Other"))</f>
        <v>Other</v>
      </c>
    </row>
    <row r="27" spans="1:7">
      <c r="A27" t="str">
        <f>LEFT(Account[[#This Row],[Account Owner]], 3) &amp; "-" &amp; Account[[#This Row],[Account]]</f>
        <v>Sam-Armour Polish</v>
      </c>
      <c r="B27" t="s">
        <v>139</v>
      </c>
      <c r="C27" t="s">
        <v>140</v>
      </c>
      <c r="D27" t="s">
        <v>141</v>
      </c>
      <c r="E27" t="b">
        <v>0</v>
      </c>
      <c r="F27" t="b">
        <v>0</v>
      </c>
      <c r="G27" t="str">
        <f>IF(Account[[#This Row],[Is Food Related]], "Food", IF(Account[[#This Row],[Is Day to Day Living]], "Day to Day", "Other"))</f>
        <v>Other</v>
      </c>
    </row>
    <row r="28" spans="1:7">
      <c r="A28" t="str">
        <f>LEFT(Account[[#This Row],[Account Owner]], 3) &amp; "-" &amp; Account[[#This Row],[Account]]</f>
        <v>Sam-Boots</v>
      </c>
      <c r="B28" t="s">
        <v>139</v>
      </c>
      <c r="C28" t="s">
        <v>140</v>
      </c>
      <c r="D28" t="s">
        <v>142</v>
      </c>
      <c r="E28" t="b">
        <v>0</v>
      </c>
      <c r="F28" t="b">
        <v>0</v>
      </c>
      <c r="G28" t="str">
        <f>IF(Account[[#This Row],[Is Food Related]], "Food", IF(Account[[#This Row],[Is Day to Day Living]], "Day to Day", "Other"))</f>
        <v>Other</v>
      </c>
    </row>
    <row r="29" spans="1:7">
      <c r="A29" t="str">
        <f>LEFT(Account[[#This Row],[Account Owner]], 3) &amp; "-" &amp; Account[[#This Row],[Account]]</f>
        <v>Sam-Cigars</v>
      </c>
      <c r="B29" t="s">
        <v>139</v>
      </c>
      <c r="C29" t="s">
        <v>140</v>
      </c>
      <c r="D29" t="s">
        <v>143</v>
      </c>
      <c r="E29" t="b">
        <v>1</v>
      </c>
      <c r="F29" t="b">
        <v>0</v>
      </c>
      <c r="G29" t="str">
        <f>IF(Account[[#This Row],[Is Food Related]], "Food", IF(Account[[#This Row],[Is Day to Day Living]], "Day to Day", "Other"))</f>
        <v>Day to Day</v>
      </c>
    </row>
    <row r="30" spans="1:7">
      <c r="A30" t="str">
        <f>LEFT(Account[[#This Row],[Account Owner]], 3) &amp; "-" &amp; Account[[#This Row],[Account]]</f>
        <v>Sam-Meals Out</v>
      </c>
      <c r="B30" t="s">
        <v>139</v>
      </c>
      <c r="C30" t="s">
        <v>140</v>
      </c>
      <c r="D30" t="s">
        <v>108</v>
      </c>
      <c r="E30" t="b">
        <v>1</v>
      </c>
      <c r="F30" t="b">
        <v>1</v>
      </c>
      <c r="G30" t="str">
        <f>IF(Account[[#This Row],[Is Food Related]], "Food", IF(Account[[#This Row],[Is Day to Day Living]], "Day to Day", "Other"))</f>
        <v>Food</v>
      </c>
    </row>
    <row r="31" spans="1:7">
      <c r="A31" t="str">
        <f>LEFT(Account[[#This Row],[Account Owner]], 3) &amp; "-" &amp; Account[[#This Row],[Account]]</f>
        <v>Sam-Mobile Phone</v>
      </c>
      <c r="B31" t="s">
        <v>139</v>
      </c>
      <c r="C31" t="s">
        <v>140</v>
      </c>
      <c r="D31" t="s">
        <v>144</v>
      </c>
      <c r="E31" t="b">
        <v>0</v>
      </c>
      <c r="F31" t="b">
        <v>0</v>
      </c>
      <c r="G31" t="str">
        <f>IF(Account[[#This Row],[Is Food Related]], "Food", IF(Account[[#This Row],[Is Day to Day Living]], "Day to Day", "Other"))</f>
        <v>Other</v>
      </c>
    </row>
    <row r="32" spans="1:7">
      <c r="A32" t="str">
        <f>LEFT(Account[[#This Row],[Account Owner]], 3) &amp; "-" &amp; Account[[#This Row],[Account]]</f>
        <v>Sam-Other Discretionary</v>
      </c>
      <c r="B32" t="s">
        <v>139</v>
      </c>
      <c r="C32" t="s">
        <v>140</v>
      </c>
      <c r="D32" t="s">
        <v>145</v>
      </c>
      <c r="E32" t="b">
        <v>1</v>
      </c>
      <c r="F32" t="b">
        <v>0</v>
      </c>
      <c r="G32" t="str">
        <f>IF(Account[[#This Row],[Is Food Related]], "Food", IF(Account[[#This Row],[Is Day to Day Living]], "Day to Day", "Other"))</f>
        <v>Day to Day</v>
      </c>
    </row>
    <row r="33" spans="1:7">
      <c r="A33" t="str">
        <f>LEFT(Account[[#This Row],[Account Owner]], 3) &amp; "-" &amp; Account[[#This Row],[Account]]</f>
        <v>Sam-Bandages</v>
      </c>
      <c r="B33" t="s">
        <v>139</v>
      </c>
      <c r="C33" t="s">
        <v>110</v>
      </c>
      <c r="D33" t="s">
        <v>146</v>
      </c>
      <c r="E33" t="b">
        <v>1</v>
      </c>
      <c r="F33" t="b">
        <v>0</v>
      </c>
      <c r="G33" t="str">
        <f>IF(Account[[#This Row],[Is Food Related]], "Food", IF(Account[[#This Row],[Is Day to Day Living]], "Day to Day", "Other"))</f>
        <v>Day to Day</v>
      </c>
    </row>
    <row r="34" spans="1:7">
      <c r="A34" t="str">
        <f>LEFT(Account[[#This Row],[Account Owner]], 3) &amp; "-" &amp; Account[[#This Row],[Account]]</f>
        <v>Sam-Dental</v>
      </c>
      <c r="B34" t="s">
        <v>139</v>
      </c>
      <c r="C34" t="s">
        <v>110</v>
      </c>
      <c r="D34" t="s">
        <v>147</v>
      </c>
      <c r="E34" t="b">
        <v>0</v>
      </c>
      <c r="F34" t="b">
        <v>0</v>
      </c>
      <c r="G34" t="str">
        <f>IF(Account[[#This Row],[Is Food Related]], "Food", IF(Account[[#This Row],[Is Day to Day Living]], "Day to Day", "Other"))</f>
        <v>Other</v>
      </c>
    </row>
    <row r="35" spans="1:7">
      <c r="A35" t="str">
        <f>LEFT(Account[[#This Row],[Account Owner]], 3) &amp; "-" &amp; Account[[#This Row],[Account]]</f>
        <v>Sam-Salves and Ointments</v>
      </c>
      <c r="B35" t="s">
        <v>139</v>
      </c>
      <c r="C35" t="s">
        <v>110</v>
      </c>
      <c r="D35" t="s">
        <v>148</v>
      </c>
      <c r="E35" t="b">
        <v>1</v>
      </c>
      <c r="F35" t="b">
        <v>0</v>
      </c>
      <c r="G35" t="str">
        <f>IF(Account[[#This Row],[Is Food Related]], "Food", IF(Account[[#This Row],[Is Day to Day Living]], "Day to Day", "Other"))</f>
        <v>Day to Day</v>
      </c>
    </row>
    <row r="36" spans="1:7">
      <c r="A36" t="str">
        <f>LEFT(Account[[#This Row],[Account Owner]], 3) &amp; "-" &amp; Account[[#This Row],[Account]]</f>
        <v>Syb-Clothes</v>
      </c>
      <c r="B36" t="s">
        <v>149</v>
      </c>
      <c r="C36" t="s">
        <v>140</v>
      </c>
      <c r="D36" t="s">
        <v>150</v>
      </c>
      <c r="E36" t="b">
        <v>0</v>
      </c>
      <c r="F36" t="b">
        <v>0</v>
      </c>
      <c r="G36" t="str">
        <f>IF(Account[[#This Row],[Is Food Related]], "Food", IF(Account[[#This Row],[Is Day to Day Living]], "Day to Day", "Other"))</f>
        <v>Other</v>
      </c>
    </row>
    <row r="37" spans="1:7">
      <c r="A37" t="str">
        <f>LEFT(Account[[#This Row],[Account Owner]], 3) &amp; "-" &amp; Account[[#This Row],[Account]]</f>
        <v>Syb-Meals Out</v>
      </c>
      <c r="B37" t="s">
        <v>149</v>
      </c>
      <c r="C37" t="s">
        <v>140</v>
      </c>
      <c r="D37" t="s">
        <v>108</v>
      </c>
      <c r="E37" t="b">
        <v>1</v>
      </c>
      <c r="F37" t="b">
        <v>1</v>
      </c>
      <c r="G37" t="str">
        <f>IF(Account[[#This Row],[Is Food Related]], "Food", IF(Account[[#This Row],[Is Day to Day Living]], "Day to Day", "Other"))</f>
        <v>Food</v>
      </c>
    </row>
    <row r="38" spans="1:7">
      <c r="A38" t="str">
        <f>LEFT(Account[[#This Row],[Account Owner]], 3) &amp; "-" &amp; Account[[#This Row],[Account]]</f>
        <v>Syb-Mobile Phone</v>
      </c>
      <c r="B38" t="s">
        <v>149</v>
      </c>
      <c r="C38" t="s">
        <v>140</v>
      </c>
      <c r="D38" t="s">
        <v>144</v>
      </c>
      <c r="E38" t="b">
        <v>0</v>
      </c>
      <c r="F38" t="b">
        <v>0</v>
      </c>
      <c r="G38" t="str">
        <f>IF(Account[[#This Row],[Is Food Related]], "Food", IF(Account[[#This Row],[Is Day to Day Living]], "Day to Day", "Other"))</f>
        <v>Other</v>
      </c>
    </row>
    <row r="39" spans="1:7">
      <c r="A39" t="str">
        <f>LEFT(Account[[#This Row],[Account Owner]], 3) &amp; "-" &amp; Account[[#This Row],[Account]]</f>
        <v>Syb-Other Discretionary</v>
      </c>
      <c r="B39" t="s">
        <v>149</v>
      </c>
      <c r="C39" t="s">
        <v>140</v>
      </c>
      <c r="D39" t="s">
        <v>145</v>
      </c>
      <c r="E39" t="b">
        <v>1</v>
      </c>
      <c r="F39" t="b">
        <v>0</v>
      </c>
      <c r="G39" t="str">
        <f>IF(Account[[#This Row],[Is Food Related]], "Food", IF(Account[[#This Row],[Is Day to Day Living]], "Day to Day", "Other"))</f>
        <v>Day to Day</v>
      </c>
    </row>
    <row r="40" spans="1:7">
      <c r="A40" t="str">
        <f>LEFT(Account[[#This Row],[Account Owner]], 3) &amp; "-" &amp; Account[[#This Row],[Account]]</f>
        <v>Syb-Wigs</v>
      </c>
      <c r="B40" t="s">
        <v>149</v>
      </c>
      <c r="C40" t="s">
        <v>140</v>
      </c>
      <c r="D40" t="s">
        <v>151</v>
      </c>
      <c r="E40" t="b">
        <v>0</v>
      </c>
      <c r="F40" t="b">
        <v>0</v>
      </c>
      <c r="G40" t="str">
        <f>IF(Account[[#This Row],[Is Food Related]], "Food", IF(Account[[#This Row],[Is Day to Day Living]], "Day to Day", "Other"))</f>
        <v>Other</v>
      </c>
    </row>
    <row r="41" spans="1:7">
      <c r="A41" t="str">
        <f>LEFT(Account[[#This Row],[Account Owner]], 3) &amp; "-" &amp; Account[[#This Row],[Account]]</f>
        <v>Syb-Netflix</v>
      </c>
      <c r="B41" t="s">
        <v>149</v>
      </c>
      <c r="C41" t="s">
        <v>107</v>
      </c>
      <c r="D41" t="s">
        <v>152</v>
      </c>
      <c r="E41" t="b">
        <v>1</v>
      </c>
      <c r="F41" t="b">
        <v>0</v>
      </c>
      <c r="G41" t="str">
        <f>IF(Account[[#This Row],[Is Food Related]], "Food", IF(Account[[#This Row],[Is Day to Day Living]], "Day to Day", "Other"))</f>
        <v>Day to Day</v>
      </c>
    </row>
    <row r="42" spans="1:7">
      <c r="A42" t="str">
        <f>LEFT(Account[[#This Row],[Account Owner]], 3) &amp; "-" &amp; Account[[#This Row],[Account]]</f>
        <v>Syb-Opera</v>
      </c>
      <c r="B42" t="s">
        <v>149</v>
      </c>
      <c r="C42" t="s">
        <v>107</v>
      </c>
      <c r="D42" t="s">
        <v>153</v>
      </c>
      <c r="E42" t="b">
        <v>0</v>
      </c>
      <c r="F42" t="b">
        <v>0</v>
      </c>
      <c r="G42" t="str">
        <f>IF(Account[[#This Row],[Is Food Related]], "Food", IF(Account[[#This Row],[Is Day to Day Living]], "Day to Day", "Other"))</f>
        <v>Other</v>
      </c>
    </row>
    <row r="43" spans="1:7">
      <c r="A43" t="str">
        <f>LEFT(Account[[#This Row],[Account Owner]], 3) &amp; "-" &amp; Account[[#This Row],[Account]]</f>
        <v>Syb-Burn Cream</v>
      </c>
      <c r="B43" t="s">
        <v>149</v>
      </c>
      <c r="C43" t="s">
        <v>110</v>
      </c>
      <c r="D43" t="s">
        <v>154</v>
      </c>
      <c r="E43" t="b">
        <v>1</v>
      </c>
      <c r="F43" t="b">
        <v>0</v>
      </c>
      <c r="G43" t="str">
        <f>IF(Account[[#This Row],[Is Food Related]], "Food", IF(Account[[#This Row],[Is Day to Day Living]], "Day to Day", "Other"))</f>
        <v>Day to Day</v>
      </c>
    </row>
    <row r="44" spans="1:7">
      <c r="A44" t="str">
        <f>LEFT(Account[[#This Row],[Account Owner]], 3) &amp; "-" &amp; Account[[#This Row],[Account]]</f>
        <v>Syb-Dental</v>
      </c>
      <c r="B44" t="s">
        <v>149</v>
      </c>
      <c r="C44" t="s">
        <v>110</v>
      </c>
      <c r="D44" t="s">
        <v>147</v>
      </c>
      <c r="E44" t="b">
        <v>0</v>
      </c>
      <c r="F44" t="b">
        <v>0</v>
      </c>
      <c r="G44" t="str">
        <f>IF(Account[[#This Row],[Is Food Related]], "Food", IF(Account[[#This Row],[Is Day to Day Living]], "Day to Day", "Other"))</f>
        <v>Other</v>
      </c>
    </row>
  </sheetData>
  <dataValidations count="1">
    <dataValidation type="list" allowBlank="1" showInputMessage="1" showErrorMessage="1" sqref="F2:F44 E2:E44" xr:uid="{C128101B-4527-46E8-838F-C7B784ECBBD3}">
      <formula1>INDIRECT("TrueFalse[True False]")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7705-184F-498C-8E34-B998D6002BA2}">
  <dimension ref="A1:N366"/>
  <sheetViews>
    <sheetView workbookViewId="0">
      <selection activeCell="G2" sqref="G2"/>
    </sheetView>
  </sheetViews>
  <sheetFormatPr defaultRowHeight="15"/>
  <cols>
    <col min="1" max="1" width="19" bestFit="1" customWidth="1"/>
    <col min="2" max="2" width="122.7109375" bestFit="1" customWidth="1"/>
    <col min="4" max="4" width="12.42578125" bestFit="1" customWidth="1"/>
    <col min="5" max="5" width="11.42578125" bestFit="1" customWidth="1"/>
    <col min="7" max="7" width="11.42578125" bestFit="1" customWidth="1"/>
    <col min="9" max="9" width="22" bestFit="1" customWidth="1"/>
    <col min="10" max="10" width="28.42578125" bestFit="1" customWidth="1"/>
    <col min="12" max="12" width="14.7109375" bestFit="1" customWidth="1"/>
    <col min="14" max="14" width="12.42578125" bestFit="1" customWidth="1"/>
  </cols>
  <sheetData>
    <row r="1" spans="1:14">
      <c r="A1" t="s">
        <v>155</v>
      </c>
      <c r="D1" t="s">
        <v>156</v>
      </c>
      <c r="G1" t="s">
        <v>157</v>
      </c>
      <c r="I1" t="s">
        <v>158</v>
      </c>
      <c r="L1" t="s">
        <v>159</v>
      </c>
      <c r="N1" t="s">
        <v>160</v>
      </c>
    </row>
    <row r="2" spans="1:14">
      <c r="A2" t="s">
        <v>161</v>
      </c>
      <c r="B2" t="s">
        <v>162</v>
      </c>
      <c r="D2" t="s">
        <v>163</v>
      </c>
      <c r="E2" t="s">
        <v>164</v>
      </c>
      <c r="G2" t="s">
        <v>2</v>
      </c>
      <c r="I2" t="s">
        <v>165</v>
      </c>
      <c r="J2" t="s">
        <v>166</v>
      </c>
      <c r="L2" t="s">
        <v>167</v>
      </c>
      <c r="N2" t="s">
        <v>168</v>
      </c>
    </row>
    <row r="3" spans="1:14">
      <c r="A3" t="s">
        <v>155</v>
      </c>
      <c r="B3" t="s">
        <v>169</v>
      </c>
      <c r="D3" s="1">
        <f>MIN(Budget[Effective From])</f>
        <v>44927</v>
      </c>
      <c r="E3" s="1">
        <f>MAX(Budget[Effective To])</f>
        <v>45291</v>
      </c>
      <c r="G3" s="1">
        <v>44927</v>
      </c>
      <c r="I3" t="s">
        <v>93</v>
      </c>
      <c r="J3">
        <v>1</v>
      </c>
      <c r="L3" t="s">
        <v>170</v>
      </c>
      <c r="N3" t="b">
        <v>1</v>
      </c>
    </row>
    <row r="4" spans="1:14">
      <c r="A4" t="s">
        <v>156</v>
      </c>
      <c r="B4" t="s">
        <v>171</v>
      </c>
      <c r="G4" s="1">
        <f>1+G3</f>
        <v>44928</v>
      </c>
      <c r="I4" t="s">
        <v>95</v>
      </c>
      <c r="J4">
        <v>2</v>
      </c>
      <c r="L4" t="s">
        <v>172</v>
      </c>
      <c r="N4" t="b">
        <v>0</v>
      </c>
    </row>
    <row r="5" spans="1:14">
      <c r="A5" t="s">
        <v>157</v>
      </c>
      <c r="B5" t="s">
        <v>173</v>
      </c>
      <c r="G5" s="1">
        <f t="shared" ref="G5:G68" si="0">1+G4</f>
        <v>44929</v>
      </c>
      <c r="I5" t="s">
        <v>94</v>
      </c>
      <c r="J5">
        <v>4.33</v>
      </c>
      <c r="L5" t="s">
        <v>174</v>
      </c>
    </row>
    <row r="6" spans="1:14">
      <c r="A6" t="s">
        <v>158</v>
      </c>
      <c r="B6" t="s">
        <v>175</v>
      </c>
      <c r="G6" s="1">
        <f t="shared" si="0"/>
        <v>44930</v>
      </c>
      <c r="I6" t="s">
        <v>100</v>
      </c>
      <c r="J6">
        <v>13</v>
      </c>
      <c r="L6" t="s">
        <v>176</v>
      </c>
    </row>
    <row r="7" spans="1:14">
      <c r="A7" t="s">
        <v>159</v>
      </c>
      <c r="B7" t="s">
        <v>177</v>
      </c>
      <c r="G7" s="1">
        <f t="shared" si="0"/>
        <v>44931</v>
      </c>
      <c r="I7" t="s">
        <v>101</v>
      </c>
      <c r="J7">
        <v>26</v>
      </c>
      <c r="L7" t="s">
        <v>178</v>
      </c>
    </row>
    <row r="8" spans="1:14">
      <c r="A8" t="s">
        <v>160</v>
      </c>
      <c r="B8" t="s">
        <v>179</v>
      </c>
      <c r="G8" s="1">
        <f t="shared" si="0"/>
        <v>44932</v>
      </c>
      <c r="I8" t="s">
        <v>98</v>
      </c>
      <c r="J8">
        <v>52</v>
      </c>
      <c r="L8" t="s">
        <v>180</v>
      </c>
    </row>
    <row r="9" spans="1:14">
      <c r="G9" s="1">
        <f t="shared" si="0"/>
        <v>44933</v>
      </c>
      <c r="L9" t="s">
        <v>181</v>
      </c>
    </row>
    <row r="10" spans="1:14">
      <c r="D10" s="1"/>
      <c r="G10" s="1">
        <f t="shared" si="0"/>
        <v>44934</v>
      </c>
    </row>
    <row r="11" spans="1:14">
      <c r="G11" s="1">
        <f t="shared" si="0"/>
        <v>44935</v>
      </c>
    </row>
    <row r="12" spans="1:14">
      <c r="G12" s="1">
        <f t="shared" si="0"/>
        <v>44936</v>
      </c>
    </row>
    <row r="13" spans="1:14">
      <c r="G13" s="1">
        <f t="shared" si="0"/>
        <v>44937</v>
      </c>
    </row>
    <row r="14" spans="1:14">
      <c r="G14" s="1">
        <f t="shared" si="0"/>
        <v>44938</v>
      </c>
    </row>
    <row r="15" spans="1:14">
      <c r="G15" s="1">
        <f t="shared" si="0"/>
        <v>44939</v>
      </c>
    </row>
    <row r="16" spans="1:14">
      <c r="G16" s="1">
        <f t="shared" si="0"/>
        <v>44940</v>
      </c>
    </row>
    <row r="17" spans="7:7">
      <c r="G17" s="1">
        <f t="shared" si="0"/>
        <v>44941</v>
      </c>
    </row>
    <row r="18" spans="7:7">
      <c r="G18" s="1">
        <f t="shared" si="0"/>
        <v>44942</v>
      </c>
    </row>
    <row r="19" spans="7:7">
      <c r="G19" s="1">
        <f t="shared" si="0"/>
        <v>44943</v>
      </c>
    </row>
    <row r="20" spans="7:7">
      <c r="G20" s="1">
        <f t="shared" si="0"/>
        <v>44944</v>
      </c>
    </row>
    <row r="21" spans="7:7">
      <c r="G21" s="1">
        <f t="shared" si="0"/>
        <v>44945</v>
      </c>
    </row>
    <row r="22" spans="7:7">
      <c r="G22" s="1">
        <f t="shared" si="0"/>
        <v>44946</v>
      </c>
    </row>
    <row r="23" spans="7:7">
      <c r="G23" s="1">
        <f t="shared" si="0"/>
        <v>44947</v>
      </c>
    </row>
    <row r="24" spans="7:7">
      <c r="G24" s="1">
        <f t="shared" si="0"/>
        <v>44948</v>
      </c>
    </row>
    <row r="25" spans="7:7">
      <c r="G25" s="1">
        <f t="shared" si="0"/>
        <v>44949</v>
      </c>
    </row>
    <row r="26" spans="7:7">
      <c r="G26" s="1">
        <f t="shared" si="0"/>
        <v>44950</v>
      </c>
    </row>
    <row r="27" spans="7:7">
      <c r="G27" s="1">
        <f t="shared" si="0"/>
        <v>44951</v>
      </c>
    </row>
    <row r="28" spans="7:7">
      <c r="G28" s="1">
        <f t="shared" si="0"/>
        <v>44952</v>
      </c>
    </row>
    <row r="29" spans="7:7">
      <c r="G29" s="1">
        <f t="shared" si="0"/>
        <v>44953</v>
      </c>
    </row>
    <row r="30" spans="7:7">
      <c r="G30" s="1">
        <f t="shared" si="0"/>
        <v>44954</v>
      </c>
    </row>
    <row r="31" spans="7:7">
      <c r="G31" s="1">
        <f t="shared" si="0"/>
        <v>44955</v>
      </c>
    </row>
    <row r="32" spans="7:7">
      <c r="G32" s="1">
        <f t="shared" si="0"/>
        <v>44956</v>
      </c>
    </row>
    <row r="33" spans="7:7">
      <c r="G33" s="1">
        <f t="shared" si="0"/>
        <v>44957</v>
      </c>
    </row>
    <row r="34" spans="7:7">
      <c r="G34" s="1">
        <f t="shared" si="0"/>
        <v>44958</v>
      </c>
    </row>
    <row r="35" spans="7:7">
      <c r="G35" s="1">
        <f t="shared" si="0"/>
        <v>44959</v>
      </c>
    </row>
    <row r="36" spans="7:7">
      <c r="G36" s="1">
        <f t="shared" si="0"/>
        <v>44960</v>
      </c>
    </row>
    <row r="37" spans="7:7">
      <c r="G37" s="1">
        <f t="shared" si="0"/>
        <v>44961</v>
      </c>
    </row>
    <row r="38" spans="7:7">
      <c r="G38" s="1">
        <f t="shared" si="0"/>
        <v>44962</v>
      </c>
    </row>
    <row r="39" spans="7:7">
      <c r="G39" s="1">
        <f t="shared" si="0"/>
        <v>44963</v>
      </c>
    </row>
    <row r="40" spans="7:7">
      <c r="G40" s="1">
        <f t="shared" si="0"/>
        <v>44964</v>
      </c>
    </row>
    <row r="41" spans="7:7">
      <c r="G41" s="1">
        <f t="shared" si="0"/>
        <v>44965</v>
      </c>
    </row>
    <row r="42" spans="7:7">
      <c r="G42" s="1">
        <f t="shared" si="0"/>
        <v>44966</v>
      </c>
    </row>
    <row r="43" spans="7:7">
      <c r="G43" s="1">
        <f t="shared" si="0"/>
        <v>44967</v>
      </c>
    </row>
    <row r="44" spans="7:7">
      <c r="G44" s="1">
        <f t="shared" si="0"/>
        <v>44968</v>
      </c>
    </row>
    <row r="45" spans="7:7">
      <c r="G45" s="1">
        <f t="shared" si="0"/>
        <v>44969</v>
      </c>
    </row>
    <row r="46" spans="7:7">
      <c r="G46" s="1">
        <f t="shared" si="0"/>
        <v>44970</v>
      </c>
    </row>
    <row r="47" spans="7:7">
      <c r="G47" s="1">
        <f t="shared" si="0"/>
        <v>44971</v>
      </c>
    </row>
    <row r="48" spans="7:7">
      <c r="G48" s="1">
        <f t="shared" si="0"/>
        <v>44972</v>
      </c>
    </row>
    <row r="49" spans="7:7">
      <c r="G49" s="1">
        <f t="shared" si="0"/>
        <v>44973</v>
      </c>
    </row>
    <row r="50" spans="7:7">
      <c r="G50" s="1">
        <f t="shared" si="0"/>
        <v>44974</v>
      </c>
    </row>
    <row r="51" spans="7:7">
      <c r="G51" s="1">
        <f t="shared" si="0"/>
        <v>44975</v>
      </c>
    </row>
    <row r="52" spans="7:7">
      <c r="G52" s="1">
        <f t="shared" si="0"/>
        <v>44976</v>
      </c>
    </row>
    <row r="53" spans="7:7">
      <c r="G53" s="1">
        <f t="shared" si="0"/>
        <v>44977</v>
      </c>
    </row>
    <row r="54" spans="7:7">
      <c r="G54" s="1">
        <f t="shared" si="0"/>
        <v>44978</v>
      </c>
    </row>
    <row r="55" spans="7:7">
      <c r="G55" s="1">
        <f t="shared" si="0"/>
        <v>44979</v>
      </c>
    </row>
    <row r="56" spans="7:7">
      <c r="G56" s="1">
        <f t="shared" si="0"/>
        <v>44980</v>
      </c>
    </row>
    <row r="57" spans="7:7">
      <c r="G57" s="1">
        <f t="shared" si="0"/>
        <v>44981</v>
      </c>
    </row>
    <row r="58" spans="7:7">
      <c r="G58" s="1">
        <f t="shared" si="0"/>
        <v>44982</v>
      </c>
    </row>
    <row r="59" spans="7:7">
      <c r="G59" s="1">
        <f t="shared" si="0"/>
        <v>44983</v>
      </c>
    </row>
    <row r="60" spans="7:7">
      <c r="G60" s="1">
        <f t="shared" si="0"/>
        <v>44984</v>
      </c>
    </row>
    <row r="61" spans="7:7">
      <c r="G61" s="1">
        <f t="shared" si="0"/>
        <v>44985</v>
      </c>
    </row>
    <row r="62" spans="7:7">
      <c r="G62" s="1">
        <f t="shared" si="0"/>
        <v>44986</v>
      </c>
    </row>
    <row r="63" spans="7:7">
      <c r="G63" s="1">
        <f t="shared" si="0"/>
        <v>44987</v>
      </c>
    </row>
    <row r="64" spans="7:7">
      <c r="G64" s="1">
        <f t="shared" si="0"/>
        <v>44988</v>
      </c>
    </row>
    <row r="65" spans="7:7">
      <c r="G65" s="1">
        <f t="shared" si="0"/>
        <v>44989</v>
      </c>
    </row>
    <row r="66" spans="7:7">
      <c r="G66" s="1">
        <f t="shared" si="0"/>
        <v>44990</v>
      </c>
    </row>
    <row r="67" spans="7:7">
      <c r="G67" s="1">
        <f t="shared" si="0"/>
        <v>44991</v>
      </c>
    </row>
    <row r="68" spans="7:7">
      <c r="G68" s="1">
        <f t="shared" si="0"/>
        <v>44992</v>
      </c>
    </row>
    <row r="69" spans="7:7">
      <c r="G69" s="1">
        <f t="shared" ref="G69:G132" si="1">1+G68</f>
        <v>44993</v>
      </c>
    </row>
    <row r="70" spans="7:7">
      <c r="G70" s="1">
        <f t="shared" si="1"/>
        <v>44994</v>
      </c>
    </row>
    <row r="71" spans="7:7">
      <c r="G71" s="1">
        <f t="shared" si="1"/>
        <v>44995</v>
      </c>
    </row>
    <row r="72" spans="7:7">
      <c r="G72" s="1">
        <f t="shared" si="1"/>
        <v>44996</v>
      </c>
    </row>
    <row r="73" spans="7:7">
      <c r="G73" s="1">
        <f t="shared" si="1"/>
        <v>44997</v>
      </c>
    </row>
    <row r="74" spans="7:7">
      <c r="G74" s="1">
        <f t="shared" si="1"/>
        <v>44998</v>
      </c>
    </row>
    <row r="75" spans="7:7">
      <c r="G75" s="1">
        <f t="shared" si="1"/>
        <v>44999</v>
      </c>
    </row>
    <row r="76" spans="7:7">
      <c r="G76" s="1">
        <f t="shared" si="1"/>
        <v>45000</v>
      </c>
    </row>
    <row r="77" spans="7:7">
      <c r="G77" s="1">
        <f t="shared" si="1"/>
        <v>45001</v>
      </c>
    </row>
    <row r="78" spans="7:7">
      <c r="G78" s="1">
        <f t="shared" si="1"/>
        <v>45002</v>
      </c>
    </row>
    <row r="79" spans="7:7">
      <c r="G79" s="1">
        <f t="shared" si="1"/>
        <v>45003</v>
      </c>
    </row>
    <row r="80" spans="7:7">
      <c r="G80" s="1">
        <f t="shared" si="1"/>
        <v>45004</v>
      </c>
    </row>
    <row r="81" spans="7:7">
      <c r="G81" s="1">
        <f t="shared" si="1"/>
        <v>45005</v>
      </c>
    </row>
    <row r="82" spans="7:7">
      <c r="G82" s="1">
        <f t="shared" si="1"/>
        <v>45006</v>
      </c>
    </row>
    <row r="83" spans="7:7">
      <c r="G83" s="1">
        <f t="shared" si="1"/>
        <v>45007</v>
      </c>
    </row>
    <row r="84" spans="7:7">
      <c r="G84" s="1">
        <f t="shared" si="1"/>
        <v>45008</v>
      </c>
    </row>
    <row r="85" spans="7:7">
      <c r="G85" s="1">
        <f t="shared" si="1"/>
        <v>45009</v>
      </c>
    </row>
    <row r="86" spans="7:7">
      <c r="G86" s="1">
        <f t="shared" si="1"/>
        <v>45010</v>
      </c>
    </row>
    <row r="87" spans="7:7">
      <c r="G87" s="1">
        <f t="shared" si="1"/>
        <v>45011</v>
      </c>
    </row>
    <row r="88" spans="7:7">
      <c r="G88" s="1">
        <f t="shared" si="1"/>
        <v>45012</v>
      </c>
    </row>
    <row r="89" spans="7:7">
      <c r="G89" s="1">
        <f t="shared" si="1"/>
        <v>45013</v>
      </c>
    </row>
    <row r="90" spans="7:7">
      <c r="G90" s="1">
        <f t="shared" si="1"/>
        <v>45014</v>
      </c>
    </row>
    <row r="91" spans="7:7">
      <c r="G91" s="1">
        <f t="shared" si="1"/>
        <v>45015</v>
      </c>
    </row>
    <row r="92" spans="7:7">
      <c r="G92" s="1">
        <f t="shared" si="1"/>
        <v>45016</v>
      </c>
    </row>
    <row r="93" spans="7:7">
      <c r="G93" s="1">
        <f t="shared" si="1"/>
        <v>45017</v>
      </c>
    </row>
    <row r="94" spans="7:7">
      <c r="G94" s="1">
        <f t="shared" si="1"/>
        <v>45018</v>
      </c>
    </row>
    <row r="95" spans="7:7">
      <c r="G95" s="1">
        <f t="shared" si="1"/>
        <v>45019</v>
      </c>
    </row>
    <row r="96" spans="7:7">
      <c r="G96" s="1">
        <f t="shared" si="1"/>
        <v>45020</v>
      </c>
    </row>
    <row r="97" spans="7:7">
      <c r="G97" s="1">
        <f t="shared" si="1"/>
        <v>45021</v>
      </c>
    </row>
    <row r="98" spans="7:7">
      <c r="G98" s="1">
        <f t="shared" si="1"/>
        <v>45022</v>
      </c>
    </row>
    <row r="99" spans="7:7">
      <c r="G99" s="1">
        <f t="shared" si="1"/>
        <v>45023</v>
      </c>
    </row>
    <row r="100" spans="7:7">
      <c r="G100" s="1">
        <f t="shared" si="1"/>
        <v>45024</v>
      </c>
    </row>
    <row r="101" spans="7:7">
      <c r="G101" s="1">
        <f t="shared" si="1"/>
        <v>45025</v>
      </c>
    </row>
    <row r="102" spans="7:7">
      <c r="G102" s="1">
        <f t="shared" si="1"/>
        <v>45026</v>
      </c>
    </row>
    <row r="103" spans="7:7">
      <c r="G103" s="1">
        <f t="shared" si="1"/>
        <v>45027</v>
      </c>
    </row>
    <row r="104" spans="7:7">
      <c r="G104" s="1">
        <f t="shared" si="1"/>
        <v>45028</v>
      </c>
    </row>
    <row r="105" spans="7:7">
      <c r="G105" s="1">
        <f t="shared" si="1"/>
        <v>45029</v>
      </c>
    </row>
    <row r="106" spans="7:7">
      <c r="G106" s="1">
        <f t="shared" si="1"/>
        <v>45030</v>
      </c>
    </row>
    <row r="107" spans="7:7">
      <c r="G107" s="1">
        <f t="shared" si="1"/>
        <v>45031</v>
      </c>
    </row>
    <row r="108" spans="7:7">
      <c r="G108" s="1">
        <f t="shared" si="1"/>
        <v>45032</v>
      </c>
    </row>
    <row r="109" spans="7:7">
      <c r="G109" s="1">
        <f t="shared" si="1"/>
        <v>45033</v>
      </c>
    </row>
    <row r="110" spans="7:7">
      <c r="G110" s="1">
        <f t="shared" si="1"/>
        <v>45034</v>
      </c>
    </row>
    <row r="111" spans="7:7">
      <c r="G111" s="1">
        <f t="shared" si="1"/>
        <v>45035</v>
      </c>
    </row>
    <row r="112" spans="7:7">
      <c r="G112" s="1">
        <f t="shared" si="1"/>
        <v>45036</v>
      </c>
    </row>
    <row r="113" spans="7:7">
      <c r="G113" s="1">
        <f t="shared" si="1"/>
        <v>45037</v>
      </c>
    </row>
    <row r="114" spans="7:7">
      <c r="G114" s="1">
        <f t="shared" si="1"/>
        <v>45038</v>
      </c>
    </row>
    <row r="115" spans="7:7">
      <c r="G115" s="1">
        <f t="shared" si="1"/>
        <v>45039</v>
      </c>
    </row>
    <row r="116" spans="7:7">
      <c r="G116" s="1">
        <f t="shared" si="1"/>
        <v>45040</v>
      </c>
    </row>
    <row r="117" spans="7:7">
      <c r="G117" s="1">
        <f t="shared" si="1"/>
        <v>45041</v>
      </c>
    </row>
    <row r="118" spans="7:7">
      <c r="G118" s="1">
        <f t="shared" si="1"/>
        <v>45042</v>
      </c>
    </row>
    <row r="119" spans="7:7">
      <c r="G119" s="1">
        <f t="shared" si="1"/>
        <v>45043</v>
      </c>
    </row>
    <row r="120" spans="7:7">
      <c r="G120" s="1">
        <f t="shared" si="1"/>
        <v>45044</v>
      </c>
    </row>
    <row r="121" spans="7:7">
      <c r="G121" s="1">
        <f t="shared" si="1"/>
        <v>45045</v>
      </c>
    </row>
    <row r="122" spans="7:7">
      <c r="G122" s="1">
        <f t="shared" si="1"/>
        <v>45046</v>
      </c>
    </row>
    <row r="123" spans="7:7">
      <c r="G123" s="1">
        <f t="shared" si="1"/>
        <v>45047</v>
      </c>
    </row>
    <row r="124" spans="7:7">
      <c r="G124" s="1">
        <f t="shared" si="1"/>
        <v>45048</v>
      </c>
    </row>
    <row r="125" spans="7:7">
      <c r="G125" s="1">
        <f t="shared" si="1"/>
        <v>45049</v>
      </c>
    </row>
    <row r="126" spans="7:7">
      <c r="G126" s="1">
        <f t="shared" si="1"/>
        <v>45050</v>
      </c>
    </row>
    <row r="127" spans="7:7">
      <c r="G127" s="1">
        <f t="shared" si="1"/>
        <v>45051</v>
      </c>
    </row>
    <row r="128" spans="7:7">
      <c r="G128" s="1">
        <f t="shared" si="1"/>
        <v>45052</v>
      </c>
    </row>
    <row r="129" spans="7:7">
      <c r="G129" s="1">
        <f t="shared" si="1"/>
        <v>45053</v>
      </c>
    </row>
    <row r="130" spans="7:7">
      <c r="G130" s="1">
        <f t="shared" si="1"/>
        <v>45054</v>
      </c>
    </row>
    <row r="131" spans="7:7">
      <c r="G131" s="1">
        <f t="shared" si="1"/>
        <v>45055</v>
      </c>
    </row>
    <row r="132" spans="7:7">
      <c r="G132" s="1">
        <f t="shared" si="1"/>
        <v>45056</v>
      </c>
    </row>
    <row r="133" spans="7:7">
      <c r="G133" s="1">
        <f t="shared" ref="G133:G196" si="2">1+G132</f>
        <v>45057</v>
      </c>
    </row>
    <row r="134" spans="7:7">
      <c r="G134" s="1">
        <f t="shared" si="2"/>
        <v>45058</v>
      </c>
    </row>
    <row r="135" spans="7:7">
      <c r="G135" s="1">
        <f t="shared" si="2"/>
        <v>45059</v>
      </c>
    </row>
    <row r="136" spans="7:7">
      <c r="G136" s="1">
        <f t="shared" si="2"/>
        <v>45060</v>
      </c>
    </row>
    <row r="137" spans="7:7">
      <c r="G137" s="1">
        <f t="shared" si="2"/>
        <v>45061</v>
      </c>
    </row>
    <row r="138" spans="7:7">
      <c r="G138" s="1">
        <f t="shared" si="2"/>
        <v>45062</v>
      </c>
    </row>
    <row r="139" spans="7:7">
      <c r="G139" s="1">
        <f t="shared" si="2"/>
        <v>45063</v>
      </c>
    </row>
    <row r="140" spans="7:7">
      <c r="G140" s="1">
        <f t="shared" si="2"/>
        <v>45064</v>
      </c>
    </row>
    <row r="141" spans="7:7">
      <c r="G141" s="1">
        <f t="shared" si="2"/>
        <v>45065</v>
      </c>
    </row>
    <row r="142" spans="7:7">
      <c r="G142" s="1">
        <f t="shared" si="2"/>
        <v>45066</v>
      </c>
    </row>
    <row r="143" spans="7:7">
      <c r="G143" s="1">
        <f t="shared" si="2"/>
        <v>45067</v>
      </c>
    </row>
    <row r="144" spans="7:7">
      <c r="G144" s="1">
        <f t="shared" si="2"/>
        <v>45068</v>
      </c>
    </row>
    <row r="145" spans="7:7">
      <c r="G145" s="1">
        <f t="shared" si="2"/>
        <v>45069</v>
      </c>
    </row>
    <row r="146" spans="7:7">
      <c r="G146" s="1">
        <f t="shared" si="2"/>
        <v>45070</v>
      </c>
    </row>
    <row r="147" spans="7:7">
      <c r="G147" s="1">
        <f t="shared" si="2"/>
        <v>45071</v>
      </c>
    </row>
    <row r="148" spans="7:7">
      <c r="G148" s="1">
        <f t="shared" si="2"/>
        <v>45072</v>
      </c>
    </row>
    <row r="149" spans="7:7">
      <c r="G149" s="1">
        <f t="shared" si="2"/>
        <v>45073</v>
      </c>
    </row>
    <row r="150" spans="7:7">
      <c r="G150" s="1">
        <f t="shared" si="2"/>
        <v>45074</v>
      </c>
    </row>
    <row r="151" spans="7:7">
      <c r="G151" s="1">
        <f t="shared" si="2"/>
        <v>45075</v>
      </c>
    </row>
    <row r="152" spans="7:7">
      <c r="G152" s="1">
        <f t="shared" si="2"/>
        <v>45076</v>
      </c>
    </row>
    <row r="153" spans="7:7">
      <c r="G153" s="1">
        <f t="shared" si="2"/>
        <v>45077</v>
      </c>
    </row>
    <row r="154" spans="7:7">
      <c r="G154" s="1">
        <f t="shared" si="2"/>
        <v>45078</v>
      </c>
    </row>
    <row r="155" spans="7:7">
      <c r="G155" s="1">
        <f t="shared" si="2"/>
        <v>45079</v>
      </c>
    </row>
    <row r="156" spans="7:7">
      <c r="G156" s="1">
        <f t="shared" si="2"/>
        <v>45080</v>
      </c>
    </row>
    <row r="157" spans="7:7">
      <c r="G157" s="1">
        <f t="shared" si="2"/>
        <v>45081</v>
      </c>
    </row>
    <row r="158" spans="7:7">
      <c r="G158" s="1">
        <f t="shared" si="2"/>
        <v>45082</v>
      </c>
    </row>
    <row r="159" spans="7:7">
      <c r="G159" s="1">
        <f t="shared" si="2"/>
        <v>45083</v>
      </c>
    </row>
    <row r="160" spans="7:7">
      <c r="G160" s="1">
        <f t="shared" si="2"/>
        <v>45084</v>
      </c>
    </row>
    <row r="161" spans="7:7">
      <c r="G161" s="1">
        <f t="shared" si="2"/>
        <v>45085</v>
      </c>
    </row>
    <row r="162" spans="7:7">
      <c r="G162" s="1">
        <f t="shared" si="2"/>
        <v>45086</v>
      </c>
    </row>
    <row r="163" spans="7:7">
      <c r="G163" s="1">
        <f t="shared" si="2"/>
        <v>45087</v>
      </c>
    </row>
    <row r="164" spans="7:7">
      <c r="G164" s="1">
        <f t="shared" si="2"/>
        <v>45088</v>
      </c>
    </row>
    <row r="165" spans="7:7">
      <c r="G165" s="1">
        <f t="shared" si="2"/>
        <v>45089</v>
      </c>
    </row>
    <row r="166" spans="7:7">
      <c r="G166" s="1">
        <f t="shared" si="2"/>
        <v>45090</v>
      </c>
    </row>
    <row r="167" spans="7:7">
      <c r="G167" s="1">
        <f t="shared" si="2"/>
        <v>45091</v>
      </c>
    </row>
    <row r="168" spans="7:7">
      <c r="G168" s="1">
        <f t="shared" si="2"/>
        <v>45092</v>
      </c>
    </row>
    <row r="169" spans="7:7">
      <c r="G169" s="1">
        <f t="shared" si="2"/>
        <v>45093</v>
      </c>
    </row>
    <row r="170" spans="7:7">
      <c r="G170" s="1">
        <f t="shared" si="2"/>
        <v>45094</v>
      </c>
    </row>
    <row r="171" spans="7:7">
      <c r="G171" s="1">
        <f t="shared" si="2"/>
        <v>45095</v>
      </c>
    </row>
    <row r="172" spans="7:7">
      <c r="G172" s="1">
        <f t="shared" si="2"/>
        <v>45096</v>
      </c>
    </row>
    <row r="173" spans="7:7">
      <c r="G173" s="1">
        <f t="shared" si="2"/>
        <v>45097</v>
      </c>
    </row>
    <row r="174" spans="7:7">
      <c r="G174" s="1">
        <f t="shared" si="2"/>
        <v>45098</v>
      </c>
    </row>
    <row r="175" spans="7:7">
      <c r="G175" s="1">
        <f t="shared" si="2"/>
        <v>45099</v>
      </c>
    </row>
    <row r="176" spans="7:7">
      <c r="G176" s="1">
        <f t="shared" si="2"/>
        <v>45100</v>
      </c>
    </row>
    <row r="177" spans="7:7">
      <c r="G177" s="1">
        <f t="shared" si="2"/>
        <v>45101</v>
      </c>
    </row>
    <row r="178" spans="7:7">
      <c r="G178" s="1">
        <f t="shared" si="2"/>
        <v>45102</v>
      </c>
    </row>
    <row r="179" spans="7:7">
      <c r="G179" s="1">
        <f t="shared" si="2"/>
        <v>45103</v>
      </c>
    </row>
    <row r="180" spans="7:7">
      <c r="G180" s="1">
        <f t="shared" si="2"/>
        <v>45104</v>
      </c>
    </row>
    <row r="181" spans="7:7">
      <c r="G181" s="1">
        <f t="shared" si="2"/>
        <v>45105</v>
      </c>
    </row>
    <row r="182" spans="7:7">
      <c r="G182" s="1">
        <f t="shared" si="2"/>
        <v>45106</v>
      </c>
    </row>
    <row r="183" spans="7:7">
      <c r="G183" s="1">
        <f t="shared" si="2"/>
        <v>45107</v>
      </c>
    </row>
    <row r="184" spans="7:7">
      <c r="G184" s="1">
        <f t="shared" si="2"/>
        <v>45108</v>
      </c>
    </row>
    <row r="185" spans="7:7">
      <c r="G185" s="1">
        <f t="shared" si="2"/>
        <v>45109</v>
      </c>
    </row>
    <row r="186" spans="7:7">
      <c r="G186" s="1">
        <f t="shared" si="2"/>
        <v>45110</v>
      </c>
    </row>
    <row r="187" spans="7:7">
      <c r="G187" s="1">
        <f t="shared" si="2"/>
        <v>45111</v>
      </c>
    </row>
    <row r="188" spans="7:7">
      <c r="G188" s="1">
        <f t="shared" si="2"/>
        <v>45112</v>
      </c>
    </row>
    <row r="189" spans="7:7">
      <c r="G189" s="1">
        <f t="shared" si="2"/>
        <v>45113</v>
      </c>
    </row>
    <row r="190" spans="7:7">
      <c r="G190" s="1">
        <f t="shared" si="2"/>
        <v>45114</v>
      </c>
    </row>
    <row r="191" spans="7:7">
      <c r="G191" s="1">
        <f t="shared" si="2"/>
        <v>45115</v>
      </c>
    </row>
    <row r="192" spans="7:7">
      <c r="G192" s="1">
        <f t="shared" si="2"/>
        <v>45116</v>
      </c>
    </row>
    <row r="193" spans="7:7">
      <c r="G193" s="1">
        <f t="shared" si="2"/>
        <v>45117</v>
      </c>
    </row>
    <row r="194" spans="7:7">
      <c r="G194" s="1">
        <f t="shared" si="2"/>
        <v>45118</v>
      </c>
    </row>
    <row r="195" spans="7:7">
      <c r="G195" s="1">
        <f t="shared" si="2"/>
        <v>45119</v>
      </c>
    </row>
    <row r="196" spans="7:7">
      <c r="G196" s="1">
        <f t="shared" si="2"/>
        <v>45120</v>
      </c>
    </row>
    <row r="197" spans="7:7">
      <c r="G197" s="1">
        <f t="shared" ref="G197:G260" si="3">1+G196</f>
        <v>45121</v>
      </c>
    </row>
    <row r="198" spans="7:7">
      <c r="G198" s="1">
        <f t="shared" si="3"/>
        <v>45122</v>
      </c>
    </row>
    <row r="199" spans="7:7">
      <c r="G199" s="1">
        <f t="shared" si="3"/>
        <v>45123</v>
      </c>
    </row>
    <row r="200" spans="7:7">
      <c r="G200" s="1">
        <f t="shared" si="3"/>
        <v>45124</v>
      </c>
    </row>
    <row r="201" spans="7:7">
      <c r="G201" s="1">
        <f t="shared" si="3"/>
        <v>45125</v>
      </c>
    </row>
    <row r="202" spans="7:7">
      <c r="G202" s="1">
        <f t="shared" si="3"/>
        <v>45126</v>
      </c>
    </row>
    <row r="203" spans="7:7">
      <c r="G203" s="1">
        <f t="shared" si="3"/>
        <v>45127</v>
      </c>
    </row>
    <row r="204" spans="7:7">
      <c r="G204" s="1">
        <f t="shared" si="3"/>
        <v>45128</v>
      </c>
    </row>
    <row r="205" spans="7:7">
      <c r="G205" s="1">
        <f t="shared" si="3"/>
        <v>45129</v>
      </c>
    </row>
    <row r="206" spans="7:7">
      <c r="G206" s="1">
        <f t="shared" si="3"/>
        <v>45130</v>
      </c>
    </row>
    <row r="207" spans="7:7">
      <c r="G207" s="1">
        <f t="shared" si="3"/>
        <v>45131</v>
      </c>
    </row>
    <row r="208" spans="7:7">
      <c r="G208" s="1">
        <f t="shared" si="3"/>
        <v>45132</v>
      </c>
    </row>
    <row r="209" spans="7:7">
      <c r="G209" s="1">
        <f t="shared" si="3"/>
        <v>45133</v>
      </c>
    </row>
    <row r="210" spans="7:7">
      <c r="G210" s="1">
        <f t="shared" si="3"/>
        <v>45134</v>
      </c>
    </row>
    <row r="211" spans="7:7">
      <c r="G211" s="1">
        <f t="shared" si="3"/>
        <v>45135</v>
      </c>
    </row>
    <row r="212" spans="7:7">
      <c r="G212" s="1">
        <f t="shared" si="3"/>
        <v>45136</v>
      </c>
    </row>
    <row r="213" spans="7:7">
      <c r="G213" s="1">
        <f t="shared" si="3"/>
        <v>45137</v>
      </c>
    </row>
    <row r="214" spans="7:7">
      <c r="G214" s="1">
        <f t="shared" si="3"/>
        <v>45138</v>
      </c>
    </row>
    <row r="215" spans="7:7">
      <c r="G215" s="1">
        <f t="shared" si="3"/>
        <v>45139</v>
      </c>
    </row>
    <row r="216" spans="7:7">
      <c r="G216" s="1">
        <f t="shared" si="3"/>
        <v>45140</v>
      </c>
    </row>
    <row r="217" spans="7:7">
      <c r="G217" s="1">
        <f t="shared" si="3"/>
        <v>45141</v>
      </c>
    </row>
    <row r="218" spans="7:7">
      <c r="G218" s="1">
        <f t="shared" si="3"/>
        <v>45142</v>
      </c>
    </row>
    <row r="219" spans="7:7">
      <c r="G219" s="1">
        <f t="shared" si="3"/>
        <v>45143</v>
      </c>
    </row>
    <row r="220" spans="7:7">
      <c r="G220" s="1">
        <f t="shared" si="3"/>
        <v>45144</v>
      </c>
    </row>
    <row r="221" spans="7:7">
      <c r="G221" s="1">
        <f t="shared" si="3"/>
        <v>45145</v>
      </c>
    </row>
    <row r="222" spans="7:7">
      <c r="G222" s="1">
        <f t="shared" si="3"/>
        <v>45146</v>
      </c>
    </row>
    <row r="223" spans="7:7">
      <c r="G223" s="1">
        <f t="shared" si="3"/>
        <v>45147</v>
      </c>
    </row>
    <row r="224" spans="7:7">
      <c r="G224" s="1">
        <f t="shared" si="3"/>
        <v>45148</v>
      </c>
    </row>
    <row r="225" spans="7:7">
      <c r="G225" s="1">
        <f t="shared" si="3"/>
        <v>45149</v>
      </c>
    </row>
    <row r="226" spans="7:7">
      <c r="G226" s="1">
        <f t="shared" si="3"/>
        <v>45150</v>
      </c>
    </row>
    <row r="227" spans="7:7">
      <c r="G227" s="1">
        <f t="shared" si="3"/>
        <v>45151</v>
      </c>
    </row>
    <row r="228" spans="7:7">
      <c r="G228" s="1">
        <f t="shared" si="3"/>
        <v>45152</v>
      </c>
    </row>
    <row r="229" spans="7:7">
      <c r="G229" s="1">
        <f t="shared" si="3"/>
        <v>45153</v>
      </c>
    </row>
    <row r="230" spans="7:7">
      <c r="G230" s="1">
        <f t="shared" si="3"/>
        <v>45154</v>
      </c>
    </row>
    <row r="231" spans="7:7">
      <c r="G231" s="1">
        <f t="shared" si="3"/>
        <v>45155</v>
      </c>
    </row>
    <row r="232" spans="7:7">
      <c r="G232" s="1">
        <f t="shared" si="3"/>
        <v>45156</v>
      </c>
    </row>
    <row r="233" spans="7:7">
      <c r="G233" s="1">
        <f t="shared" si="3"/>
        <v>45157</v>
      </c>
    </row>
    <row r="234" spans="7:7">
      <c r="G234" s="1">
        <f t="shared" si="3"/>
        <v>45158</v>
      </c>
    </row>
    <row r="235" spans="7:7">
      <c r="G235" s="1">
        <f t="shared" si="3"/>
        <v>45159</v>
      </c>
    </row>
    <row r="236" spans="7:7">
      <c r="G236" s="1">
        <f t="shared" si="3"/>
        <v>45160</v>
      </c>
    </row>
    <row r="237" spans="7:7">
      <c r="G237" s="1">
        <f t="shared" si="3"/>
        <v>45161</v>
      </c>
    </row>
    <row r="238" spans="7:7">
      <c r="G238" s="1">
        <f t="shared" si="3"/>
        <v>45162</v>
      </c>
    </row>
    <row r="239" spans="7:7">
      <c r="G239" s="1">
        <f t="shared" si="3"/>
        <v>45163</v>
      </c>
    </row>
    <row r="240" spans="7:7">
      <c r="G240" s="1">
        <f t="shared" si="3"/>
        <v>45164</v>
      </c>
    </row>
    <row r="241" spans="7:7">
      <c r="G241" s="1">
        <f t="shared" si="3"/>
        <v>45165</v>
      </c>
    </row>
    <row r="242" spans="7:7">
      <c r="G242" s="1">
        <f t="shared" si="3"/>
        <v>45166</v>
      </c>
    </row>
    <row r="243" spans="7:7">
      <c r="G243" s="1">
        <f t="shared" si="3"/>
        <v>45167</v>
      </c>
    </row>
    <row r="244" spans="7:7">
      <c r="G244" s="1">
        <f t="shared" si="3"/>
        <v>45168</v>
      </c>
    </row>
    <row r="245" spans="7:7">
      <c r="G245" s="1">
        <f t="shared" si="3"/>
        <v>45169</v>
      </c>
    </row>
    <row r="246" spans="7:7">
      <c r="G246" s="1">
        <f t="shared" si="3"/>
        <v>45170</v>
      </c>
    </row>
    <row r="247" spans="7:7">
      <c r="G247" s="1">
        <f t="shared" si="3"/>
        <v>45171</v>
      </c>
    </row>
    <row r="248" spans="7:7">
      <c r="G248" s="1">
        <f t="shared" si="3"/>
        <v>45172</v>
      </c>
    </row>
    <row r="249" spans="7:7">
      <c r="G249" s="1">
        <f t="shared" si="3"/>
        <v>45173</v>
      </c>
    </row>
    <row r="250" spans="7:7">
      <c r="G250" s="1">
        <f t="shared" si="3"/>
        <v>45174</v>
      </c>
    </row>
    <row r="251" spans="7:7">
      <c r="G251" s="1">
        <f t="shared" si="3"/>
        <v>45175</v>
      </c>
    </row>
    <row r="252" spans="7:7">
      <c r="G252" s="1">
        <f t="shared" si="3"/>
        <v>45176</v>
      </c>
    </row>
    <row r="253" spans="7:7">
      <c r="G253" s="1">
        <f t="shared" si="3"/>
        <v>45177</v>
      </c>
    </row>
    <row r="254" spans="7:7">
      <c r="G254" s="1">
        <f t="shared" si="3"/>
        <v>45178</v>
      </c>
    </row>
    <row r="255" spans="7:7">
      <c r="G255" s="1">
        <f t="shared" si="3"/>
        <v>45179</v>
      </c>
    </row>
    <row r="256" spans="7:7">
      <c r="G256" s="1">
        <f t="shared" si="3"/>
        <v>45180</v>
      </c>
    </row>
    <row r="257" spans="7:7">
      <c r="G257" s="1">
        <f t="shared" si="3"/>
        <v>45181</v>
      </c>
    </row>
    <row r="258" spans="7:7">
      <c r="G258" s="1">
        <f t="shared" si="3"/>
        <v>45182</v>
      </c>
    </row>
    <row r="259" spans="7:7">
      <c r="G259" s="1">
        <f t="shared" si="3"/>
        <v>45183</v>
      </c>
    </row>
    <row r="260" spans="7:7">
      <c r="G260" s="1">
        <f t="shared" si="3"/>
        <v>45184</v>
      </c>
    </row>
    <row r="261" spans="7:7">
      <c r="G261" s="1">
        <f t="shared" ref="G261:G324" si="4">1+G260</f>
        <v>45185</v>
      </c>
    </row>
    <row r="262" spans="7:7">
      <c r="G262" s="1">
        <f t="shared" si="4"/>
        <v>45186</v>
      </c>
    </row>
    <row r="263" spans="7:7">
      <c r="G263" s="1">
        <f t="shared" si="4"/>
        <v>45187</v>
      </c>
    </row>
    <row r="264" spans="7:7">
      <c r="G264" s="1">
        <f t="shared" si="4"/>
        <v>45188</v>
      </c>
    </row>
    <row r="265" spans="7:7">
      <c r="G265" s="1">
        <f t="shared" si="4"/>
        <v>45189</v>
      </c>
    </row>
    <row r="266" spans="7:7">
      <c r="G266" s="1">
        <f t="shared" si="4"/>
        <v>45190</v>
      </c>
    </row>
    <row r="267" spans="7:7">
      <c r="G267" s="1">
        <f t="shared" si="4"/>
        <v>45191</v>
      </c>
    </row>
    <row r="268" spans="7:7">
      <c r="G268" s="1">
        <f t="shared" si="4"/>
        <v>45192</v>
      </c>
    </row>
    <row r="269" spans="7:7">
      <c r="G269" s="1">
        <f t="shared" si="4"/>
        <v>45193</v>
      </c>
    </row>
    <row r="270" spans="7:7">
      <c r="G270" s="1">
        <f t="shared" si="4"/>
        <v>45194</v>
      </c>
    </row>
    <row r="271" spans="7:7">
      <c r="G271" s="1">
        <f t="shared" si="4"/>
        <v>45195</v>
      </c>
    </row>
    <row r="272" spans="7:7">
      <c r="G272" s="1">
        <f t="shared" si="4"/>
        <v>45196</v>
      </c>
    </row>
    <row r="273" spans="7:7">
      <c r="G273" s="1">
        <f t="shared" si="4"/>
        <v>45197</v>
      </c>
    </row>
    <row r="274" spans="7:7">
      <c r="G274" s="1">
        <f t="shared" si="4"/>
        <v>45198</v>
      </c>
    </row>
    <row r="275" spans="7:7">
      <c r="G275" s="1">
        <f t="shared" si="4"/>
        <v>45199</v>
      </c>
    </row>
    <row r="276" spans="7:7">
      <c r="G276" s="1">
        <f t="shared" si="4"/>
        <v>45200</v>
      </c>
    </row>
    <row r="277" spans="7:7">
      <c r="G277" s="1">
        <f t="shared" si="4"/>
        <v>45201</v>
      </c>
    </row>
    <row r="278" spans="7:7">
      <c r="G278" s="1">
        <f t="shared" si="4"/>
        <v>45202</v>
      </c>
    </row>
    <row r="279" spans="7:7">
      <c r="G279" s="1">
        <f t="shared" si="4"/>
        <v>45203</v>
      </c>
    </row>
    <row r="280" spans="7:7">
      <c r="G280" s="1">
        <f t="shared" si="4"/>
        <v>45204</v>
      </c>
    </row>
    <row r="281" spans="7:7">
      <c r="G281" s="1">
        <f t="shared" si="4"/>
        <v>45205</v>
      </c>
    </row>
    <row r="282" spans="7:7">
      <c r="G282" s="1">
        <f t="shared" si="4"/>
        <v>45206</v>
      </c>
    </row>
    <row r="283" spans="7:7">
      <c r="G283" s="1">
        <f t="shared" si="4"/>
        <v>45207</v>
      </c>
    </row>
    <row r="284" spans="7:7">
      <c r="G284" s="1">
        <f t="shared" si="4"/>
        <v>45208</v>
      </c>
    </row>
    <row r="285" spans="7:7">
      <c r="G285" s="1">
        <f t="shared" si="4"/>
        <v>45209</v>
      </c>
    </row>
    <row r="286" spans="7:7">
      <c r="G286" s="1">
        <f t="shared" si="4"/>
        <v>45210</v>
      </c>
    </row>
    <row r="287" spans="7:7">
      <c r="G287" s="1">
        <f t="shared" si="4"/>
        <v>45211</v>
      </c>
    </row>
    <row r="288" spans="7:7">
      <c r="G288" s="1">
        <f t="shared" si="4"/>
        <v>45212</v>
      </c>
    </row>
    <row r="289" spans="7:7">
      <c r="G289" s="1">
        <f t="shared" si="4"/>
        <v>45213</v>
      </c>
    </row>
    <row r="290" spans="7:7">
      <c r="G290" s="1">
        <f t="shared" si="4"/>
        <v>45214</v>
      </c>
    </row>
    <row r="291" spans="7:7">
      <c r="G291" s="1">
        <f t="shared" si="4"/>
        <v>45215</v>
      </c>
    </row>
    <row r="292" spans="7:7">
      <c r="G292" s="1">
        <f t="shared" si="4"/>
        <v>45216</v>
      </c>
    </row>
    <row r="293" spans="7:7">
      <c r="G293" s="1">
        <f t="shared" si="4"/>
        <v>45217</v>
      </c>
    </row>
    <row r="294" spans="7:7">
      <c r="G294" s="1">
        <f t="shared" si="4"/>
        <v>45218</v>
      </c>
    </row>
    <row r="295" spans="7:7">
      <c r="G295" s="1">
        <f t="shared" si="4"/>
        <v>45219</v>
      </c>
    </row>
    <row r="296" spans="7:7">
      <c r="G296" s="1">
        <f t="shared" si="4"/>
        <v>45220</v>
      </c>
    </row>
    <row r="297" spans="7:7">
      <c r="G297" s="1">
        <f t="shared" si="4"/>
        <v>45221</v>
      </c>
    </row>
    <row r="298" spans="7:7">
      <c r="G298" s="1">
        <f t="shared" si="4"/>
        <v>45222</v>
      </c>
    </row>
    <row r="299" spans="7:7">
      <c r="G299" s="1">
        <f t="shared" si="4"/>
        <v>45223</v>
      </c>
    </row>
    <row r="300" spans="7:7">
      <c r="G300" s="1">
        <f t="shared" si="4"/>
        <v>45224</v>
      </c>
    </row>
    <row r="301" spans="7:7">
      <c r="G301" s="1">
        <f t="shared" si="4"/>
        <v>45225</v>
      </c>
    </row>
    <row r="302" spans="7:7">
      <c r="G302" s="1">
        <f t="shared" si="4"/>
        <v>45226</v>
      </c>
    </row>
    <row r="303" spans="7:7">
      <c r="G303" s="1">
        <f t="shared" si="4"/>
        <v>45227</v>
      </c>
    </row>
    <row r="304" spans="7:7">
      <c r="G304" s="1">
        <f t="shared" si="4"/>
        <v>45228</v>
      </c>
    </row>
    <row r="305" spans="7:7">
      <c r="G305" s="1">
        <f t="shared" si="4"/>
        <v>45229</v>
      </c>
    </row>
    <row r="306" spans="7:7">
      <c r="G306" s="1">
        <f t="shared" si="4"/>
        <v>45230</v>
      </c>
    </row>
    <row r="307" spans="7:7">
      <c r="G307" s="1">
        <f t="shared" si="4"/>
        <v>45231</v>
      </c>
    </row>
    <row r="308" spans="7:7">
      <c r="G308" s="1">
        <f t="shared" si="4"/>
        <v>45232</v>
      </c>
    </row>
    <row r="309" spans="7:7">
      <c r="G309" s="1">
        <f t="shared" si="4"/>
        <v>45233</v>
      </c>
    </row>
    <row r="310" spans="7:7">
      <c r="G310" s="1">
        <f t="shared" si="4"/>
        <v>45234</v>
      </c>
    </row>
    <row r="311" spans="7:7">
      <c r="G311" s="1">
        <f t="shared" si="4"/>
        <v>45235</v>
      </c>
    </row>
    <row r="312" spans="7:7">
      <c r="G312" s="1">
        <f t="shared" si="4"/>
        <v>45236</v>
      </c>
    </row>
    <row r="313" spans="7:7">
      <c r="G313" s="1">
        <f t="shared" si="4"/>
        <v>45237</v>
      </c>
    </row>
    <row r="314" spans="7:7">
      <c r="G314" s="1">
        <f t="shared" si="4"/>
        <v>45238</v>
      </c>
    </row>
    <row r="315" spans="7:7">
      <c r="G315" s="1">
        <f t="shared" si="4"/>
        <v>45239</v>
      </c>
    </row>
    <row r="316" spans="7:7">
      <c r="G316" s="1">
        <f t="shared" si="4"/>
        <v>45240</v>
      </c>
    </row>
    <row r="317" spans="7:7">
      <c r="G317" s="1">
        <f t="shared" si="4"/>
        <v>45241</v>
      </c>
    </row>
    <row r="318" spans="7:7">
      <c r="G318" s="1">
        <f t="shared" si="4"/>
        <v>45242</v>
      </c>
    </row>
    <row r="319" spans="7:7">
      <c r="G319" s="1">
        <f t="shared" si="4"/>
        <v>45243</v>
      </c>
    </row>
    <row r="320" spans="7:7">
      <c r="G320" s="1">
        <f t="shared" si="4"/>
        <v>45244</v>
      </c>
    </row>
    <row r="321" spans="7:7">
      <c r="G321" s="1">
        <f t="shared" si="4"/>
        <v>45245</v>
      </c>
    </row>
    <row r="322" spans="7:7">
      <c r="G322" s="1">
        <f t="shared" si="4"/>
        <v>45246</v>
      </c>
    </row>
    <row r="323" spans="7:7">
      <c r="G323" s="1">
        <f t="shared" si="4"/>
        <v>45247</v>
      </c>
    </row>
    <row r="324" spans="7:7">
      <c r="G324" s="1">
        <f t="shared" si="4"/>
        <v>45248</v>
      </c>
    </row>
    <row r="325" spans="7:7">
      <c r="G325" s="1">
        <f t="shared" ref="G325:G366" si="5">1+G324</f>
        <v>45249</v>
      </c>
    </row>
    <row r="326" spans="7:7">
      <c r="G326" s="1">
        <f t="shared" si="5"/>
        <v>45250</v>
      </c>
    </row>
    <row r="327" spans="7:7">
      <c r="G327" s="1">
        <f t="shared" si="5"/>
        <v>45251</v>
      </c>
    </row>
    <row r="328" spans="7:7">
      <c r="G328" s="1">
        <f t="shared" si="5"/>
        <v>45252</v>
      </c>
    </row>
    <row r="329" spans="7:7">
      <c r="G329" s="1">
        <f t="shared" si="5"/>
        <v>45253</v>
      </c>
    </row>
    <row r="330" spans="7:7">
      <c r="G330" s="1">
        <f t="shared" si="5"/>
        <v>45254</v>
      </c>
    </row>
    <row r="331" spans="7:7">
      <c r="G331" s="1">
        <f t="shared" si="5"/>
        <v>45255</v>
      </c>
    </row>
    <row r="332" spans="7:7">
      <c r="G332" s="1">
        <f t="shared" si="5"/>
        <v>45256</v>
      </c>
    </row>
    <row r="333" spans="7:7">
      <c r="G333" s="1">
        <f t="shared" si="5"/>
        <v>45257</v>
      </c>
    </row>
    <row r="334" spans="7:7">
      <c r="G334" s="1">
        <f t="shared" si="5"/>
        <v>45258</v>
      </c>
    </row>
    <row r="335" spans="7:7">
      <c r="G335" s="1">
        <f t="shared" si="5"/>
        <v>45259</v>
      </c>
    </row>
    <row r="336" spans="7:7">
      <c r="G336" s="1">
        <f t="shared" si="5"/>
        <v>45260</v>
      </c>
    </row>
    <row r="337" spans="7:7">
      <c r="G337" s="1">
        <f t="shared" si="5"/>
        <v>45261</v>
      </c>
    </row>
    <row r="338" spans="7:7">
      <c r="G338" s="1">
        <f t="shared" si="5"/>
        <v>45262</v>
      </c>
    </row>
    <row r="339" spans="7:7">
      <c r="G339" s="1">
        <f t="shared" si="5"/>
        <v>45263</v>
      </c>
    </row>
    <row r="340" spans="7:7">
      <c r="G340" s="1">
        <f t="shared" si="5"/>
        <v>45264</v>
      </c>
    </row>
    <row r="341" spans="7:7">
      <c r="G341" s="1">
        <f t="shared" si="5"/>
        <v>45265</v>
      </c>
    </row>
    <row r="342" spans="7:7">
      <c r="G342" s="1">
        <f t="shared" si="5"/>
        <v>45266</v>
      </c>
    </row>
    <row r="343" spans="7:7">
      <c r="G343" s="1">
        <f t="shared" si="5"/>
        <v>45267</v>
      </c>
    </row>
    <row r="344" spans="7:7">
      <c r="G344" s="1">
        <f t="shared" si="5"/>
        <v>45268</v>
      </c>
    </row>
    <row r="345" spans="7:7">
      <c r="G345" s="1">
        <f t="shared" si="5"/>
        <v>45269</v>
      </c>
    </row>
    <row r="346" spans="7:7">
      <c r="G346" s="1">
        <f t="shared" si="5"/>
        <v>45270</v>
      </c>
    </row>
    <row r="347" spans="7:7">
      <c r="G347" s="1">
        <f t="shared" si="5"/>
        <v>45271</v>
      </c>
    </row>
    <row r="348" spans="7:7">
      <c r="G348" s="1">
        <f t="shared" si="5"/>
        <v>45272</v>
      </c>
    </row>
    <row r="349" spans="7:7">
      <c r="G349" s="1">
        <f t="shared" si="5"/>
        <v>45273</v>
      </c>
    </row>
    <row r="350" spans="7:7">
      <c r="G350" s="1">
        <f t="shared" si="5"/>
        <v>45274</v>
      </c>
    </row>
    <row r="351" spans="7:7">
      <c r="G351" s="1">
        <f t="shared" si="5"/>
        <v>45275</v>
      </c>
    </row>
    <row r="352" spans="7:7">
      <c r="G352" s="1">
        <f t="shared" si="5"/>
        <v>45276</v>
      </c>
    </row>
    <row r="353" spans="7:7">
      <c r="G353" s="1">
        <f t="shared" si="5"/>
        <v>45277</v>
      </c>
    </row>
    <row r="354" spans="7:7">
      <c r="G354" s="1">
        <f t="shared" si="5"/>
        <v>45278</v>
      </c>
    </row>
    <row r="355" spans="7:7">
      <c r="G355" s="1">
        <f t="shared" si="5"/>
        <v>45279</v>
      </c>
    </row>
    <row r="356" spans="7:7">
      <c r="G356" s="1">
        <f t="shared" si="5"/>
        <v>45280</v>
      </c>
    </row>
    <row r="357" spans="7:7">
      <c r="G357" s="1">
        <f t="shared" si="5"/>
        <v>45281</v>
      </c>
    </row>
    <row r="358" spans="7:7">
      <c r="G358" s="1">
        <f t="shared" si="5"/>
        <v>45282</v>
      </c>
    </row>
    <row r="359" spans="7:7">
      <c r="G359" s="1">
        <f t="shared" si="5"/>
        <v>45283</v>
      </c>
    </row>
    <row r="360" spans="7:7">
      <c r="G360" s="1">
        <f t="shared" si="5"/>
        <v>45284</v>
      </c>
    </row>
    <row r="361" spans="7:7">
      <c r="G361" s="1">
        <f t="shared" si="5"/>
        <v>45285</v>
      </c>
    </row>
    <row r="362" spans="7:7">
      <c r="G362" s="1">
        <f t="shared" si="5"/>
        <v>45286</v>
      </c>
    </row>
    <row r="363" spans="7:7">
      <c r="G363" s="1">
        <f t="shared" si="5"/>
        <v>45287</v>
      </c>
    </row>
    <row r="364" spans="7:7">
      <c r="G364" s="1">
        <f t="shared" si="5"/>
        <v>45288</v>
      </c>
    </row>
    <row r="365" spans="7:7">
      <c r="G365" s="1">
        <f t="shared" si="5"/>
        <v>45289</v>
      </c>
    </row>
    <row r="366" spans="7:7">
      <c r="G366" s="1">
        <f t="shared" si="5"/>
        <v>45290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FFEF-4865-48A4-BC15-E3CD8298A480}">
  <dimension ref="B2:M397"/>
  <sheetViews>
    <sheetView workbookViewId="0">
      <selection activeCell="E21" sqref="E21"/>
    </sheetView>
  </sheetViews>
  <sheetFormatPr defaultRowHeight="15"/>
  <cols>
    <col min="2" max="2" width="19.42578125" bestFit="1" customWidth="1"/>
    <col min="3" max="3" width="28.42578125" bestFit="1" customWidth="1"/>
    <col min="4" max="4" width="14.85546875" bestFit="1" customWidth="1"/>
    <col min="5" max="5" width="29.28515625" bestFit="1" customWidth="1"/>
    <col min="6" max="6" width="22.85546875" customWidth="1"/>
    <col min="7" max="7" width="15.28515625" customWidth="1"/>
    <col min="8" max="8" width="16" customWidth="1"/>
    <col min="9" max="9" width="6.42578125" bestFit="1" customWidth="1"/>
    <col min="11" max="11" width="10.5703125" bestFit="1" customWidth="1"/>
    <col min="12" max="12" width="8.140625" bestFit="1" customWidth="1"/>
    <col min="13" max="13" width="11.42578125" style="1" bestFit="1" customWidth="1"/>
  </cols>
  <sheetData>
    <row r="2" spans="2:13">
      <c r="B2" s="14" t="s">
        <v>182</v>
      </c>
      <c r="C2" s="12">
        <v>2023</v>
      </c>
      <c r="E2" t="s">
        <v>183</v>
      </c>
      <c r="K2" t="s">
        <v>0</v>
      </c>
      <c r="L2" t="s">
        <v>1</v>
      </c>
      <c r="M2" s="1" t="s">
        <v>2</v>
      </c>
    </row>
    <row r="3" spans="2:13">
      <c r="B3" s="14" t="s">
        <v>163</v>
      </c>
      <c r="C3" s="13">
        <f>DATEVALUE("01/01/" &amp; C2)</f>
        <v>44927</v>
      </c>
      <c r="D3" s="1"/>
      <c r="E3" s="4" t="s">
        <v>184</v>
      </c>
      <c r="K3" t="s">
        <v>185</v>
      </c>
      <c r="L3" t="s">
        <v>185</v>
      </c>
      <c r="M3" s="1" t="s">
        <v>185</v>
      </c>
    </row>
    <row r="4" spans="2:13">
      <c r="C4" s="1"/>
      <c r="D4" s="1"/>
      <c r="E4" s="1"/>
      <c r="K4" t="s">
        <v>16</v>
      </c>
      <c r="L4">
        <v>28</v>
      </c>
      <c r="M4" s="1">
        <v>44944</v>
      </c>
    </row>
    <row r="5" spans="2:13">
      <c r="B5" s="8" t="s">
        <v>186</v>
      </c>
      <c r="C5" s="7" t="s">
        <v>16</v>
      </c>
      <c r="D5" s="1"/>
      <c r="E5" s="15" t="s">
        <v>187</v>
      </c>
      <c r="K5" t="s">
        <v>16</v>
      </c>
      <c r="L5">
        <v>28</v>
      </c>
      <c r="M5" s="1">
        <v>44975</v>
      </c>
    </row>
    <row r="6" spans="2:13">
      <c r="B6" s="8" t="s">
        <v>188</v>
      </c>
      <c r="C6" s="6">
        <f>_xlfn.XLOOKUP($C$5, Budget[Account ID], Budget[Budgeted Amount at Frequency])</f>
        <v>28</v>
      </c>
      <c r="D6" s="1"/>
      <c r="E6" t="s">
        <v>189</v>
      </c>
      <c r="K6" t="s">
        <v>16</v>
      </c>
      <c r="L6">
        <v>28</v>
      </c>
      <c r="M6" s="1">
        <v>45003</v>
      </c>
    </row>
    <row r="7" spans="2:13">
      <c r="B7" s="8" t="s">
        <v>190</v>
      </c>
      <c r="C7" s="6" t="str">
        <f>_xlfn.XLOOKUP($C$5, Budget[Account ID], Budget[Frequency])</f>
        <v>Monthly</v>
      </c>
      <c r="D7" s="1"/>
      <c r="E7" s="18" t="s">
        <v>191</v>
      </c>
      <c r="K7" t="s">
        <v>16</v>
      </c>
      <c r="L7">
        <v>28</v>
      </c>
      <c r="M7" s="1">
        <v>45034</v>
      </c>
    </row>
    <row r="8" spans="2:13">
      <c r="D8" s="1"/>
      <c r="E8" t="s">
        <v>192</v>
      </c>
      <c r="J8" s="4"/>
      <c r="K8" t="s">
        <v>16</v>
      </c>
      <c r="L8">
        <v>28</v>
      </c>
      <c r="M8" s="1">
        <v>45064</v>
      </c>
    </row>
    <row r="9" spans="2:13">
      <c r="B9" s="11" t="s">
        <v>193</v>
      </c>
      <c r="C9" s="10" t="s">
        <v>172</v>
      </c>
      <c r="E9" s="17" t="s">
        <v>194</v>
      </c>
      <c r="K9" t="s">
        <v>16</v>
      </c>
      <c r="L9">
        <v>28</v>
      </c>
      <c r="M9" s="1">
        <v>45095</v>
      </c>
    </row>
    <row r="10" spans="2:13">
      <c r="B10" s="11" t="s">
        <v>195</v>
      </c>
      <c r="C10" s="9">
        <v>18</v>
      </c>
      <c r="K10" t="s">
        <v>16</v>
      </c>
      <c r="L10">
        <v>28</v>
      </c>
      <c r="M10" s="1">
        <v>45125</v>
      </c>
    </row>
    <row r="11" spans="2:13">
      <c r="E11" t="s">
        <v>196</v>
      </c>
      <c r="K11" t="s">
        <v>16</v>
      </c>
      <c r="L11">
        <v>28</v>
      </c>
      <c r="M11" s="1">
        <v>45156</v>
      </c>
    </row>
    <row r="12" spans="2:13">
      <c r="E12" t="s">
        <v>197</v>
      </c>
      <c r="K12" t="s">
        <v>16</v>
      </c>
      <c r="L12">
        <v>28</v>
      </c>
      <c r="M12" s="1">
        <v>45187</v>
      </c>
    </row>
    <row r="13" spans="2:13">
      <c r="K13" t="s">
        <v>16</v>
      </c>
      <c r="L13">
        <v>28</v>
      </c>
      <c r="M13" s="1">
        <v>45217</v>
      </c>
    </row>
    <row r="14" spans="2:13">
      <c r="B14" s="16" t="str" cm="1">
        <f t="array" ref="B14">"Generating actuals " &amp; $C$7 &amp; " for every " &amp; _xlfn.SWITCH($C$7, "Weekly", $C$9, "Fortnightly", $C$9, "Monthly", $C$10 &amp; " st/nd/rd/th day of the month", "!nope this only works for weekly, fortnightly or monthly, sorry!")</f>
        <v>Generating actuals Monthly for every 18 st/nd/rd/th day of the month</v>
      </c>
      <c r="C14" s="16"/>
      <c r="D14" s="16"/>
      <c r="E14" s="16"/>
      <c r="F14" s="16"/>
      <c r="G14" s="16"/>
      <c r="H14" s="16"/>
      <c r="K14" t="s">
        <v>16</v>
      </c>
      <c r="L14">
        <v>28</v>
      </c>
      <c r="M14" s="1">
        <v>45248</v>
      </c>
    </row>
    <row r="15" spans="2:13">
      <c r="K15" t="s">
        <v>16</v>
      </c>
      <c r="L15">
        <v>28</v>
      </c>
      <c r="M15" s="1">
        <v>45278</v>
      </c>
    </row>
    <row r="16" spans="2:13">
      <c r="B16" t="s">
        <v>198</v>
      </c>
      <c r="C16" t="s">
        <v>167</v>
      </c>
      <c r="D16" t="s">
        <v>199</v>
      </c>
      <c r="E16" t="s">
        <v>200</v>
      </c>
      <c r="F16" t="s">
        <v>0</v>
      </c>
      <c r="G16" t="s">
        <v>1</v>
      </c>
      <c r="H16" t="s">
        <v>2</v>
      </c>
    </row>
    <row r="17" spans="2:8">
      <c r="B17" s="1">
        <f>$C$3</f>
        <v>44927</v>
      </c>
      <c r="C17" t="str" cm="1">
        <f t="array" ref="C17">_xlfn.SWITCH(WEEKDAY(B17, 1), 1, "Sunday", 2, "Monday", 3, "Tuesday", 4, "Wednesday", 5, "Thursday", 6, "Friday", 7, "Saturday")</f>
        <v>Sunday</v>
      </c>
      <c r="D17" t="b">
        <f>MOD(WEEKNUM(B17), 2) = 0</f>
        <v>0</v>
      </c>
      <c r="E17">
        <f>DAY(B17)</f>
        <v>1</v>
      </c>
      <c r="F17" s="5" t="str" cm="1">
        <f t="array" ref="F1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" t="str" cm="1">
        <f t="array" ref="G1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" s="1" t="str" cm="1">
        <f t="array" ref="H1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" spans="2:8">
      <c r="B18" s="1">
        <f>B17+1</f>
        <v>44928</v>
      </c>
      <c r="C18" t="str" cm="1">
        <f t="array" ref="C18">_xlfn.SWITCH(WEEKDAY(B18, 1), 1, "Sunday", 2, "Monday", 3, "Tuesday", 4, "Wednesday", 5, "Thursday", 6, "Friday", 7, "Saturday")</f>
        <v>Monday</v>
      </c>
      <c r="D18" t="b">
        <f>MOD(WEEKNUM(B18), 2) = 0</f>
        <v>0</v>
      </c>
      <c r="E18">
        <f>DAY(B18)</f>
        <v>2</v>
      </c>
      <c r="F18" t="str" cm="1">
        <f t="array" ref="F1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" t="str" cm="1">
        <f t="array" ref="G1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" s="1" t="str" cm="1">
        <f t="array" ref="H1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" spans="2:8">
      <c r="B19" s="1">
        <f>B18+1</f>
        <v>44929</v>
      </c>
      <c r="C19" t="str" cm="1">
        <f t="array" ref="C19">_xlfn.SWITCH(WEEKDAY(B19, 1), 1, "Sunday", 2, "Monday", 3, "Tuesday", 4, "Wednesday", 5, "Thursday", 6, "Friday", 7, "Saturday")</f>
        <v>Tuesday</v>
      </c>
      <c r="D19" t="b">
        <f>MOD(WEEKNUM(B19), 2) = 0</f>
        <v>0</v>
      </c>
      <c r="E19">
        <f>DAY(B19)</f>
        <v>3</v>
      </c>
      <c r="F19" t="str" cm="1">
        <f t="array" ref="F1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" t="str" cm="1">
        <f t="array" ref="G1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" s="1" t="str" cm="1">
        <f t="array" ref="H1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" spans="2:8">
      <c r="B20" s="1">
        <f>B19+1</f>
        <v>44930</v>
      </c>
      <c r="C20" t="str" cm="1">
        <f t="array" ref="C20">_xlfn.SWITCH(WEEKDAY(B20, 1), 1, "Sunday", 2, "Monday", 3, "Tuesday", 4, "Wednesday", 5, "Thursday", 6, "Friday", 7, "Saturday")</f>
        <v>Wednesday</v>
      </c>
      <c r="D20" t="b">
        <f>MOD(WEEKNUM(B20), 2) = 0</f>
        <v>0</v>
      </c>
      <c r="E20">
        <f>DAY(B20)</f>
        <v>4</v>
      </c>
      <c r="F20" t="str" cm="1">
        <f t="array" ref="F2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" t="str" cm="1">
        <f t="array" ref="G2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" s="1" t="str" cm="1">
        <f t="array" ref="H2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" spans="2:8">
      <c r="B21" s="1">
        <f>B20+1</f>
        <v>44931</v>
      </c>
      <c r="C21" t="str" cm="1">
        <f t="array" ref="C21">_xlfn.SWITCH(WEEKDAY(B21, 1), 1, "Sunday", 2, "Monday", 3, "Tuesday", 4, "Wednesday", 5, "Thursday", 6, "Friday", 7, "Saturday")</f>
        <v>Thursday</v>
      </c>
      <c r="D21" t="b">
        <f>MOD(WEEKNUM(B21), 2) = 0</f>
        <v>0</v>
      </c>
      <c r="E21">
        <f>DAY(B21)</f>
        <v>5</v>
      </c>
      <c r="F21" t="str" cm="1">
        <f t="array" ref="F2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" t="str" cm="1">
        <f t="array" ref="G2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" s="1" t="str" cm="1">
        <f t="array" ref="H2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" spans="2:8">
      <c r="B22" s="1">
        <f>B21+1</f>
        <v>44932</v>
      </c>
      <c r="C22" t="str" cm="1">
        <f t="array" ref="C22">_xlfn.SWITCH(WEEKDAY(B22, 1), 1, "Sunday", 2, "Monday", 3, "Tuesday", 4, "Wednesday", 5, "Thursday", 6, "Friday", 7, "Saturday")</f>
        <v>Friday</v>
      </c>
      <c r="D22" t="b">
        <f>MOD(WEEKNUM(B22), 2) = 0</f>
        <v>0</v>
      </c>
      <c r="E22">
        <f>DAY(B22)</f>
        <v>6</v>
      </c>
      <c r="F22" t="str" cm="1">
        <f t="array" ref="F2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" t="str" cm="1">
        <f t="array" ref="G2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" s="1" t="str" cm="1">
        <f t="array" ref="H2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" spans="2:8">
      <c r="B23" s="1">
        <f>B22+1</f>
        <v>44933</v>
      </c>
      <c r="C23" t="str" cm="1">
        <f t="array" ref="C23">_xlfn.SWITCH(WEEKDAY(B23, 1), 1, "Sunday", 2, "Monday", 3, "Tuesday", 4, "Wednesday", 5, "Thursday", 6, "Friday", 7, "Saturday")</f>
        <v>Saturday</v>
      </c>
      <c r="D23" t="b">
        <f>MOD(WEEKNUM(B23), 2) = 0</f>
        <v>0</v>
      </c>
      <c r="E23">
        <f>DAY(B23)</f>
        <v>7</v>
      </c>
      <c r="F23" t="str" cm="1">
        <f t="array" ref="F2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" t="str" cm="1">
        <f t="array" ref="G2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" s="1" t="str" cm="1">
        <f t="array" ref="H2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" spans="2:8">
      <c r="B24" s="1">
        <f>B23+1</f>
        <v>44934</v>
      </c>
      <c r="C24" t="str" cm="1">
        <f t="array" ref="C24">_xlfn.SWITCH(WEEKDAY(B24, 1), 1, "Sunday", 2, "Monday", 3, "Tuesday", 4, "Wednesday", 5, "Thursday", 6, "Friday", 7, "Saturday")</f>
        <v>Sunday</v>
      </c>
      <c r="D24" t="b">
        <f>MOD(WEEKNUM(B24), 2) = 0</f>
        <v>1</v>
      </c>
      <c r="E24">
        <f>DAY(B24)</f>
        <v>8</v>
      </c>
      <c r="F24" t="str" cm="1">
        <f t="array" ref="F2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" t="str" cm="1">
        <f t="array" ref="G2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" s="1" t="str" cm="1">
        <f t="array" ref="H2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" spans="2:8">
      <c r="B25" s="1">
        <f>B24+1</f>
        <v>44935</v>
      </c>
      <c r="C25" t="str" cm="1">
        <f t="array" ref="C25">_xlfn.SWITCH(WEEKDAY(B25, 1), 1, "Sunday", 2, "Monday", 3, "Tuesday", 4, "Wednesday", 5, "Thursday", 6, "Friday", 7, "Saturday")</f>
        <v>Monday</v>
      </c>
      <c r="D25" t="b">
        <f>MOD(WEEKNUM(B25), 2) = 0</f>
        <v>1</v>
      </c>
      <c r="E25">
        <f>DAY(B25)</f>
        <v>9</v>
      </c>
      <c r="F25" t="str" cm="1">
        <f t="array" ref="F2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" t="str" cm="1">
        <f t="array" ref="G2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" s="1" t="str" cm="1">
        <f t="array" ref="H2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" spans="2:8">
      <c r="B26" s="1">
        <f>B25+1</f>
        <v>44936</v>
      </c>
      <c r="C26" t="str" cm="1">
        <f t="array" ref="C26">_xlfn.SWITCH(WEEKDAY(B26, 1), 1, "Sunday", 2, "Monday", 3, "Tuesday", 4, "Wednesday", 5, "Thursday", 6, "Friday", 7, "Saturday")</f>
        <v>Tuesday</v>
      </c>
      <c r="D26" t="b">
        <f>MOD(WEEKNUM(B26), 2) = 0</f>
        <v>1</v>
      </c>
      <c r="E26">
        <f>DAY(B26)</f>
        <v>10</v>
      </c>
      <c r="F26" t="str" cm="1">
        <f t="array" ref="F2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" t="str" cm="1">
        <f t="array" ref="G2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" s="1" t="str" cm="1">
        <f t="array" ref="H2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" spans="2:8">
      <c r="B27" s="1">
        <f>B26+1</f>
        <v>44937</v>
      </c>
      <c r="C27" t="str" cm="1">
        <f t="array" ref="C27">_xlfn.SWITCH(WEEKDAY(B27, 1), 1, "Sunday", 2, "Monday", 3, "Tuesday", 4, "Wednesday", 5, "Thursday", 6, "Friday", 7, "Saturday")</f>
        <v>Wednesday</v>
      </c>
      <c r="D27" t="b">
        <f>MOD(WEEKNUM(B27), 2) = 0</f>
        <v>1</v>
      </c>
      <c r="E27">
        <f>DAY(B27)</f>
        <v>11</v>
      </c>
      <c r="F27" t="str" cm="1">
        <f t="array" ref="F2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" t="str" cm="1">
        <f t="array" ref="G2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" s="1" t="str" cm="1">
        <f t="array" ref="H2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" spans="2:8">
      <c r="B28" s="1">
        <f>B27+1</f>
        <v>44938</v>
      </c>
      <c r="C28" t="str" cm="1">
        <f t="array" ref="C28">_xlfn.SWITCH(WEEKDAY(B28, 1), 1, "Sunday", 2, "Monday", 3, "Tuesday", 4, "Wednesday", 5, "Thursday", 6, "Friday", 7, "Saturday")</f>
        <v>Thursday</v>
      </c>
      <c r="D28" t="b">
        <f>MOD(WEEKNUM(B28), 2) = 0</f>
        <v>1</v>
      </c>
      <c r="E28">
        <f>DAY(B28)</f>
        <v>12</v>
      </c>
      <c r="F28" t="str" cm="1">
        <f t="array" ref="F2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" t="str" cm="1">
        <f t="array" ref="G2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" s="1" t="str" cm="1">
        <f t="array" ref="H2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" spans="2:8">
      <c r="B29" s="1">
        <f>B28+1</f>
        <v>44939</v>
      </c>
      <c r="C29" t="str" cm="1">
        <f t="array" ref="C29">_xlfn.SWITCH(WEEKDAY(B29, 1), 1, "Sunday", 2, "Monday", 3, "Tuesday", 4, "Wednesday", 5, "Thursday", 6, "Friday", 7, "Saturday")</f>
        <v>Friday</v>
      </c>
      <c r="D29" t="b">
        <f>MOD(WEEKNUM(B29), 2) = 0</f>
        <v>1</v>
      </c>
      <c r="E29">
        <f>DAY(B29)</f>
        <v>13</v>
      </c>
      <c r="F29" t="str" cm="1">
        <f t="array" ref="F2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" t="str" cm="1">
        <f t="array" ref="G2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" s="1" t="str" cm="1">
        <f t="array" ref="H2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" spans="2:8">
      <c r="B30" s="1">
        <f>B29+1</f>
        <v>44940</v>
      </c>
      <c r="C30" t="str" cm="1">
        <f t="array" ref="C30">_xlfn.SWITCH(WEEKDAY(B30, 1), 1, "Sunday", 2, "Monday", 3, "Tuesday", 4, "Wednesday", 5, "Thursday", 6, "Friday", 7, "Saturday")</f>
        <v>Saturday</v>
      </c>
      <c r="D30" t="b">
        <f>MOD(WEEKNUM(B30), 2) = 0</f>
        <v>1</v>
      </c>
      <c r="E30">
        <f>DAY(B30)</f>
        <v>14</v>
      </c>
      <c r="F30" t="str" cm="1">
        <f t="array" ref="F3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" t="str" cm="1">
        <f t="array" ref="G3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" s="1" t="str" cm="1">
        <f t="array" ref="H3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" spans="2:8">
      <c r="B31" s="1">
        <f>B30+1</f>
        <v>44941</v>
      </c>
      <c r="C31" t="str" cm="1">
        <f t="array" ref="C31">_xlfn.SWITCH(WEEKDAY(B31, 1), 1, "Sunday", 2, "Monday", 3, "Tuesday", 4, "Wednesday", 5, "Thursday", 6, "Friday", 7, "Saturday")</f>
        <v>Sunday</v>
      </c>
      <c r="D31" t="b">
        <f>MOD(WEEKNUM(B31), 2) = 0</f>
        <v>0</v>
      </c>
      <c r="E31">
        <f>DAY(B31)</f>
        <v>15</v>
      </c>
      <c r="F31" t="str" cm="1">
        <f t="array" ref="F3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" t="str" cm="1">
        <f t="array" ref="G3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" s="1" t="str" cm="1">
        <f t="array" ref="H3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" spans="2:8">
      <c r="B32" s="1">
        <f>B31+1</f>
        <v>44942</v>
      </c>
      <c r="C32" t="str" cm="1">
        <f t="array" ref="C32">_xlfn.SWITCH(WEEKDAY(B32, 1), 1, "Sunday", 2, "Monday", 3, "Tuesday", 4, "Wednesday", 5, "Thursday", 6, "Friday", 7, "Saturday")</f>
        <v>Monday</v>
      </c>
      <c r="D32" t="b">
        <f>MOD(WEEKNUM(B32), 2) = 0</f>
        <v>0</v>
      </c>
      <c r="E32">
        <f>DAY(B32)</f>
        <v>16</v>
      </c>
      <c r="F32" t="str" cm="1">
        <f t="array" ref="F3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" t="str" cm="1">
        <f t="array" ref="G3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" s="1" t="str" cm="1">
        <f t="array" ref="H3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" spans="2:8">
      <c r="B33" s="1">
        <f>B32+1</f>
        <v>44943</v>
      </c>
      <c r="C33" t="str" cm="1">
        <f t="array" ref="C33">_xlfn.SWITCH(WEEKDAY(B33, 1), 1, "Sunday", 2, "Monday", 3, "Tuesday", 4, "Wednesday", 5, "Thursday", 6, "Friday", 7, "Saturday")</f>
        <v>Tuesday</v>
      </c>
      <c r="D33" t="b">
        <f>MOD(WEEKNUM(B33), 2) = 0</f>
        <v>0</v>
      </c>
      <c r="E33">
        <f>DAY(B33)</f>
        <v>17</v>
      </c>
      <c r="F33" t="str" cm="1">
        <f t="array" ref="F3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" t="str" cm="1">
        <f t="array" ref="G3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" s="1" t="str" cm="1">
        <f t="array" ref="H3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" spans="2:8">
      <c r="B34" s="1">
        <f>B33+1</f>
        <v>44944</v>
      </c>
      <c r="C34" t="str" cm="1">
        <f t="array" ref="C34">_xlfn.SWITCH(WEEKDAY(B34, 1), 1, "Sunday", 2, "Monday", 3, "Tuesday", 4, "Wednesday", 5, "Thursday", 6, "Friday", 7, "Saturday")</f>
        <v>Wednesday</v>
      </c>
      <c r="D34" t="b">
        <f>MOD(WEEKNUM(B34), 2) = 0</f>
        <v>0</v>
      </c>
      <c r="E34">
        <f>DAY(B34)</f>
        <v>18</v>
      </c>
      <c r="F34" t="str" cm="1">
        <f t="array" ref="F3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34" cm="1">
        <f t="array" ref="G3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34" s="1" cm="1">
        <f t="array" ref="H3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44944</v>
      </c>
    </row>
    <row r="35" spans="2:8">
      <c r="B35" s="1">
        <f>B34+1</f>
        <v>44945</v>
      </c>
      <c r="C35" t="str" cm="1">
        <f t="array" ref="C35">_xlfn.SWITCH(WEEKDAY(B35, 1), 1, "Sunday", 2, "Monday", 3, "Tuesday", 4, "Wednesday", 5, "Thursday", 6, "Friday", 7, "Saturday")</f>
        <v>Thursday</v>
      </c>
      <c r="D35" t="b">
        <f>MOD(WEEKNUM(B35), 2) = 0</f>
        <v>0</v>
      </c>
      <c r="E35">
        <f>DAY(B35)</f>
        <v>19</v>
      </c>
      <c r="F35" t="str" cm="1">
        <f t="array" ref="F3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" t="str" cm="1">
        <f t="array" ref="G3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" s="1" t="str" cm="1">
        <f t="array" ref="H3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" spans="2:8">
      <c r="B36" s="1">
        <f>B35+1</f>
        <v>44946</v>
      </c>
      <c r="C36" t="str" cm="1">
        <f t="array" ref="C36">_xlfn.SWITCH(WEEKDAY(B36, 1), 1, "Sunday", 2, "Monday", 3, "Tuesday", 4, "Wednesday", 5, "Thursday", 6, "Friday", 7, "Saturday")</f>
        <v>Friday</v>
      </c>
      <c r="D36" t="b">
        <f>MOD(WEEKNUM(B36), 2) = 0</f>
        <v>0</v>
      </c>
      <c r="E36">
        <f>DAY(B36)</f>
        <v>20</v>
      </c>
      <c r="F36" t="str" cm="1">
        <f t="array" ref="F3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" t="str" cm="1">
        <f t="array" ref="G3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" s="1" t="str" cm="1">
        <f t="array" ref="H3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" spans="2:8">
      <c r="B37" s="1">
        <f>B36+1</f>
        <v>44947</v>
      </c>
      <c r="C37" t="str" cm="1">
        <f t="array" ref="C37">_xlfn.SWITCH(WEEKDAY(B37, 1), 1, "Sunday", 2, "Monday", 3, "Tuesday", 4, "Wednesday", 5, "Thursday", 6, "Friday", 7, "Saturday")</f>
        <v>Saturday</v>
      </c>
      <c r="D37" t="b">
        <f>MOD(WEEKNUM(B37), 2) = 0</f>
        <v>0</v>
      </c>
      <c r="E37">
        <f>DAY(B37)</f>
        <v>21</v>
      </c>
      <c r="F37" t="str" cm="1">
        <f t="array" ref="F3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" t="str" cm="1">
        <f t="array" ref="G3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" s="1" t="str" cm="1">
        <f t="array" ref="H3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8" spans="2:8">
      <c r="B38" s="1">
        <f>B37+1</f>
        <v>44948</v>
      </c>
      <c r="C38" t="str" cm="1">
        <f t="array" ref="C38">_xlfn.SWITCH(WEEKDAY(B38, 1), 1, "Sunday", 2, "Monday", 3, "Tuesday", 4, "Wednesday", 5, "Thursday", 6, "Friday", 7, "Saturday")</f>
        <v>Sunday</v>
      </c>
      <c r="D38" t="b">
        <f>MOD(WEEKNUM(B38), 2) = 0</f>
        <v>1</v>
      </c>
      <c r="E38">
        <f>DAY(B38)</f>
        <v>22</v>
      </c>
      <c r="F38" t="str" cm="1">
        <f t="array" ref="F3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8" t="str" cm="1">
        <f t="array" ref="G3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8" s="1" t="str" cm="1">
        <f t="array" ref="H3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9" spans="2:8">
      <c r="B39" s="1">
        <f>B38+1</f>
        <v>44949</v>
      </c>
      <c r="C39" t="str" cm="1">
        <f t="array" ref="C39">_xlfn.SWITCH(WEEKDAY(B39, 1), 1, "Sunday", 2, "Monday", 3, "Tuesday", 4, "Wednesday", 5, "Thursday", 6, "Friday", 7, "Saturday")</f>
        <v>Monday</v>
      </c>
      <c r="D39" t="b">
        <f>MOD(WEEKNUM(B39), 2) = 0</f>
        <v>1</v>
      </c>
      <c r="E39">
        <f>DAY(B39)</f>
        <v>23</v>
      </c>
      <c r="F39" t="str" cm="1">
        <f t="array" ref="F3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9" t="str" cm="1">
        <f t="array" ref="G3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9" s="1" t="str" cm="1">
        <f t="array" ref="H3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0" spans="2:8">
      <c r="B40" s="1">
        <f>B39+1</f>
        <v>44950</v>
      </c>
      <c r="C40" t="str" cm="1">
        <f t="array" ref="C40">_xlfn.SWITCH(WEEKDAY(B40, 1), 1, "Sunday", 2, "Monday", 3, "Tuesday", 4, "Wednesday", 5, "Thursday", 6, "Friday", 7, "Saturday")</f>
        <v>Tuesday</v>
      </c>
      <c r="D40" t="b">
        <f>MOD(WEEKNUM(B40), 2) = 0</f>
        <v>1</v>
      </c>
      <c r="E40">
        <f>DAY(B40)</f>
        <v>24</v>
      </c>
      <c r="F40" t="str" cm="1">
        <f t="array" ref="F4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0" t="str" cm="1">
        <f t="array" ref="G4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0" s="1" t="str" cm="1">
        <f t="array" ref="H4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1" spans="2:8">
      <c r="B41" s="1">
        <f>B40+1</f>
        <v>44951</v>
      </c>
      <c r="C41" t="str" cm="1">
        <f t="array" ref="C41">_xlfn.SWITCH(WEEKDAY(B41, 1), 1, "Sunday", 2, "Monday", 3, "Tuesday", 4, "Wednesday", 5, "Thursday", 6, "Friday", 7, "Saturday")</f>
        <v>Wednesday</v>
      </c>
      <c r="D41" t="b">
        <f>MOD(WEEKNUM(B41), 2) = 0</f>
        <v>1</v>
      </c>
      <c r="E41">
        <f>DAY(B41)</f>
        <v>25</v>
      </c>
      <c r="F41" t="str" cm="1">
        <f t="array" ref="F4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1" t="str" cm="1">
        <f t="array" ref="G4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1" s="1" t="str" cm="1">
        <f t="array" ref="H4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2" spans="2:8">
      <c r="B42" s="1">
        <f>B41+1</f>
        <v>44952</v>
      </c>
      <c r="C42" t="str" cm="1">
        <f t="array" ref="C42">_xlfn.SWITCH(WEEKDAY(B42, 1), 1, "Sunday", 2, "Monday", 3, "Tuesday", 4, "Wednesday", 5, "Thursday", 6, "Friday", 7, "Saturday")</f>
        <v>Thursday</v>
      </c>
      <c r="D42" t="b">
        <f>MOD(WEEKNUM(B42), 2) = 0</f>
        <v>1</v>
      </c>
      <c r="E42">
        <f>DAY(B42)</f>
        <v>26</v>
      </c>
      <c r="F42" t="str" cm="1">
        <f t="array" ref="F4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2" t="str" cm="1">
        <f t="array" ref="G4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2" s="1" t="str" cm="1">
        <f t="array" ref="H4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3" spans="2:8">
      <c r="B43" s="1">
        <f>B42+1</f>
        <v>44953</v>
      </c>
      <c r="C43" t="str" cm="1">
        <f t="array" ref="C43">_xlfn.SWITCH(WEEKDAY(B43, 1), 1, "Sunday", 2, "Monday", 3, "Tuesday", 4, "Wednesday", 5, "Thursday", 6, "Friday", 7, "Saturday")</f>
        <v>Friday</v>
      </c>
      <c r="D43" t="b">
        <f>MOD(WEEKNUM(B43), 2) = 0</f>
        <v>1</v>
      </c>
      <c r="E43">
        <f>DAY(B43)</f>
        <v>27</v>
      </c>
      <c r="F43" t="str" cm="1">
        <f t="array" ref="F4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3" t="str" cm="1">
        <f t="array" ref="G4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3" s="1" t="str" cm="1">
        <f t="array" ref="H4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4" spans="2:8">
      <c r="B44" s="1">
        <f>B43+1</f>
        <v>44954</v>
      </c>
      <c r="C44" t="str" cm="1">
        <f t="array" ref="C44">_xlfn.SWITCH(WEEKDAY(B44, 1), 1, "Sunday", 2, "Monday", 3, "Tuesday", 4, "Wednesday", 5, "Thursday", 6, "Friday", 7, "Saturday")</f>
        <v>Saturday</v>
      </c>
      <c r="D44" t="b">
        <f>MOD(WEEKNUM(B44), 2) = 0</f>
        <v>1</v>
      </c>
      <c r="E44">
        <f>DAY(B44)</f>
        <v>28</v>
      </c>
      <c r="F44" t="str" cm="1">
        <f t="array" ref="F4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4" t="str" cm="1">
        <f t="array" ref="G4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4" s="1" t="str" cm="1">
        <f t="array" ref="H4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5" spans="2:8">
      <c r="B45" s="1">
        <f>B44+1</f>
        <v>44955</v>
      </c>
      <c r="C45" t="str" cm="1">
        <f t="array" ref="C45">_xlfn.SWITCH(WEEKDAY(B45, 1), 1, "Sunday", 2, "Monday", 3, "Tuesday", 4, "Wednesday", 5, "Thursday", 6, "Friday", 7, "Saturday")</f>
        <v>Sunday</v>
      </c>
      <c r="D45" t="b">
        <f>MOD(WEEKNUM(B45), 2) = 0</f>
        <v>0</v>
      </c>
      <c r="E45">
        <f>DAY(B45)</f>
        <v>29</v>
      </c>
      <c r="F45" t="str" cm="1">
        <f t="array" ref="F4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5" t="str" cm="1">
        <f t="array" ref="G4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5" s="1" t="str" cm="1">
        <f t="array" ref="H4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6" spans="2:8">
      <c r="B46" s="1">
        <f>B45+1</f>
        <v>44956</v>
      </c>
      <c r="C46" t="str" cm="1">
        <f t="array" ref="C46">_xlfn.SWITCH(WEEKDAY(B46, 1), 1, "Sunday", 2, "Monday", 3, "Tuesday", 4, "Wednesday", 5, "Thursday", 6, "Friday", 7, "Saturday")</f>
        <v>Monday</v>
      </c>
      <c r="D46" t="b">
        <f>MOD(WEEKNUM(B46), 2) = 0</f>
        <v>0</v>
      </c>
      <c r="E46">
        <f>DAY(B46)</f>
        <v>30</v>
      </c>
      <c r="F46" t="str" cm="1">
        <f t="array" ref="F4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6" t="str" cm="1">
        <f t="array" ref="G4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6" s="1" t="str" cm="1">
        <f t="array" ref="H4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7" spans="2:8">
      <c r="B47" s="1">
        <f>B46+1</f>
        <v>44957</v>
      </c>
      <c r="C47" t="str" cm="1">
        <f t="array" ref="C47">_xlfn.SWITCH(WEEKDAY(B47, 1), 1, "Sunday", 2, "Monday", 3, "Tuesday", 4, "Wednesday", 5, "Thursday", 6, "Friday", 7, "Saturday")</f>
        <v>Tuesday</v>
      </c>
      <c r="D47" t="b">
        <f>MOD(WEEKNUM(B47), 2) = 0</f>
        <v>0</v>
      </c>
      <c r="E47">
        <f>DAY(B47)</f>
        <v>31</v>
      </c>
      <c r="F47" t="str" cm="1">
        <f t="array" ref="F4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7" t="str" cm="1">
        <f t="array" ref="G4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7" s="1" t="str" cm="1">
        <f t="array" ref="H4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8" spans="2:8">
      <c r="B48" s="1">
        <f>B47+1</f>
        <v>44958</v>
      </c>
      <c r="C48" t="str" cm="1">
        <f t="array" ref="C48">_xlfn.SWITCH(WEEKDAY(B48, 1), 1, "Sunday", 2, "Monday", 3, "Tuesday", 4, "Wednesday", 5, "Thursday", 6, "Friday", 7, "Saturday")</f>
        <v>Wednesday</v>
      </c>
      <c r="D48" t="b">
        <f>MOD(WEEKNUM(B48), 2) = 0</f>
        <v>0</v>
      </c>
      <c r="E48">
        <f>DAY(B48)</f>
        <v>1</v>
      </c>
      <c r="F48" t="str" cm="1">
        <f t="array" ref="F4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8" t="str" cm="1">
        <f t="array" ref="G4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8" s="1" t="str" cm="1">
        <f t="array" ref="H4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49" spans="2:8">
      <c r="B49" s="1">
        <f>B48+1</f>
        <v>44959</v>
      </c>
      <c r="C49" t="str" cm="1">
        <f t="array" ref="C49">_xlfn.SWITCH(WEEKDAY(B49, 1), 1, "Sunday", 2, "Monday", 3, "Tuesday", 4, "Wednesday", 5, "Thursday", 6, "Friday", 7, "Saturday")</f>
        <v>Thursday</v>
      </c>
      <c r="D49" t="b">
        <f>MOD(WEEKNUM(B49), 2) = 0</f>
        <v>0</v>
      </c>
      <c r="E49">
        <f>DAY(B49)</f>
        <v>2</v>
      </c>
      <c r="F49" t="str" cm="1">
        <f t="array" ref="F4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49" t="str" cm="1">
        <f t="array" ref="G4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49" s="1" t="str" cm="1">
        <f t="array" ref="H4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0" spans="2:8">
      <c r="B50" s="1">
        <f>B49+1</f>
        <v>44960</v>
      </c>
      <c r="C50" t="str" cm="1">
        <f t="array" ref="C50">_xlfn.SWITCH(WEEKDAY(B50, 1), 1, "Sunday", 2, "Monday", 3, "Tuesday", 4, "Wednesday", 5, "Thursday", 6, "Friday", 7, "Saturday")</f>
        <v>Friday</v>
      </c>
      <c r="D50" t="b">
        <f>MOD(WEEKNUM(B50), 2) = 0</f>
        <v>0</v>
      </c>
      <c r="E50">
        <f>DAY(B50)</f>
        <v>3</v>
      </c>
      <c r="F50" t="str" cm="1">
        <f t="array" ref="F5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0" t="str" cm="1">
        <f t="array" ref="G5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0" s="1" t="str" cm="1">
        <f t="array" ref="H5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1" spans="2:8">
      <c r="B51" s="1">
        <f>B50+1</f>
        <v>44961</v>
      </c>
      <c r="C51" t="str" cm="1">
        <f t="array" ref="C51">_xlfn.SWITCH(WEEKDAY(B51, 1), 1, "Sunday", 2, "Monday", 3, "Tuesday", 4, "Wednesday", 5, "Thursday", 6, "Friday", 7, "Saturday")</f>
        <v>Saturday</v>
      </c>
      <c r="D51" t="b">
        <f>MOD(WEEKNUM(B51), 2) = 0</f>
        <v>0</v>
      </c>
      <c r="E51">
        <f>DAY(B51)</f>
        <v>4</v>
      </c>
      <c r="F51" t="str" cm="1">
        <f t="array" ref="F5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1" t="str" cm="1">
        <f t="array" ref="G5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1" s="1" t="str" cm="1">
        <f t="array" ref="H5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2" spans="2:8">
      <c r="B52" s="1">
        <f>B51+1</f>
        <v>44962</v>
      </c>
      <c r="C52" t="str" cm="1">
        <f t="array" ref="C52">_xlfn.SWITCH(WEEKDAY(B52, 1), 1, "Sunday", 2, "Monday", 3, "Tuesday", 4, "Wednesday", 5, "Thursday", 6, "Friday", 7, "Saturday")</f>
        <v>Sunday</v>
      </c>
      <c r="D52" t="b">
        <f>MOD(WEEKNUM(B52), 2) = 0</f>
        <v>1</v>
      </c>
      <c r="E52">
        <f>DAY(B52)</f>
        <v>5</v>
      </c>
      <c r="F52" t="str" cm="1">
        <f t="array" ref="F5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2" t="str" cm="1">
        <f t="array" ref="G5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2" s="1" t="str" cm="1">
        <f t="array" ref="H5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3" spans="2:8">
      <c r="B53" s="1">
        <f>B52+1</f>
        <v>44963</v>
      </c>
      <c r="C53" t="str" cm="1">
        <f t="array" ref="C53">_xlfn.SWITCH(WEEKDAY(B53, 1), 1, "Sunday", 2, "Monday", 3, "Tuesday", 4, "Wednesday", 5, "Thursday", 6, "Friday", 7, "Saturday")</f>
        <v>Monday</v>
      </c>
      <c r="D53" t="b">
        <f>MOD(WEEKNUM(B53), 2) = 0</f>
        <v>1</v>
      </c>
      <c r="E53">
        <f>DAY(B53)</f>
        <v>6</v>
      </c>
      <c r="F53" t="str" cm="1">
        <f t="array" ref="F5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3" t="str" cm="1">
        <f t="array" ref="G5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3" s="1" t="str" cm="1">
        <f t="array" ref="H5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4" spans="2:8">
      <c r="B54" s="1">
        <f>B53+1</f>
        <v>44964</v>
      </c>
      <c r="C54" t="str" cm="1">
        <f t="array" ref="C54">_xlfn.SWITCH(WEEKDAY(B54, 1), 1, "Sunday", 2, "Monday", 3, "Tuesday", 4, "Wednesday", 5, "Thursday", 6, "Friday", 7, "Saturday")</f>
        <v>Tuesday</v>
      </c>
      <c r="D54" t="b">
        <f>MOD(WEEKNUM(B54), 2) = 0</f>
        <v>1</v>
      </c>
      <c r="E54">
        <f>DAY(B54)</f>
        <v>7</v>
      </c>
      <c r="F54" t="str" cm="1">
        <f t="array" ref="F5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4" t="str" cm="1">
        <f t="array" ref="G5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4" s="1" t="str" cm="1">
        <f t="array" ref="H5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5" spans="2:8">
      <c r="B55" s="1">
        <f>B54+1</f>
        <v>44965</v>
      </c>
      <c r="C55" t="str" cm="1">
        <f t="array" ref="C55">_xlfn.SWITCH(WEEKDAY(B55, 1), 1, "Sunday", 2, "Monday", 3, "Tuesday", 4, "Wednesday", 5, "Thursday", 6, "Friday", 7, "Saturday")</f>
        <v>Wednesday</v>
      </c>
      <c r="D55" t="b">
        <f>MOD(WEEKNUM(B55), 2) = 0</f>
        <v>1</v>
      </c>
      <c r="E55">
        <f>DAY(B55)</f>
        <v>8</v>
      </c>
      <c r="F55" t="str" cm="1">
        <f t="array" ref="F5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5" t="str" cm="1">
        <f t="array" ref="G5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5" s="1" t="str" cm="1">
        <f t="array" ref="H5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6" spans="2:8">
      <c r="B56" s="1">
        <f>B55+1</f>
        <v>44966</v>
      </c>
      <c r="C56" t="str" cm="1">
        <f t="array" ref="C56">_xlfn.SWITCH(WEEKDAY(B56, 1), 1, "Sunday", 2, "Monday", 3, "Tuesday", 4, "Wednesday", 5, "Thursday", 6, "Friday", 7, "Saturday")</f>
        <v>Thursday</v>
      </c>
      <c r="D56" t="b">
        <f>MOD(WEEKNUM(B56), 2) = 0</f>
        <v>1</v>
      </c>
      <c r="E56">
        <f>DAY(B56)</f>
        <v>9</v>
      </c>
      <c r="F56" t="str" cm="1">
        <f t="array" ref="F5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6" t="str" cm="1">
        <f t="array" ref="G5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6" s="1" t="str" cm="1">
        <f t="array" ref="H5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7" spans="2:8">
      <c r="B57" s="1">
        <f>B56+1</f>
        <v>44967</v>
      </c>
      <c r="C57" t="str" cm="1">
        <f t="array" ref="C57">_xlfn.SWITCH(WEEKDAY(B57, 1), 1, "Sunday", 2, "Monday", 3, "Tuesday", 4, "Wednesday", 5, "Thursday", 6, "Friday", 7, "Saturday")</f>
        <v>Friday</v>
      </c>
      <c r="D57" t="b">
        <f>MOD(WEEKNUM(B57), 2) = 0</f>
        <v>1</v>
      </c>
      <c r="E57">
        <f>DAY(B57)</f>
        <v>10</v>
      </c>
      <c r="F57" t="str" cm="1">
        <f t="array" ref="F5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7" t="str" cm="1">
        <f t="array" ref="G5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7" s="1" t="str" cm="1">
        <f t="array" ref="H5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8" spans="2:8">
      <c r="B58" s="1">
        <f>B57+1</f>
        <v>44968</v>
      </c>
      <c r="C58" t="str" cm="1">
        <f t="array" ref="C58">_xlfn.SWITCH(WEEKDAY(B58, 1), 1, "Sunday", 2, "Monday", 3, "Tuesday", 4, "Wednesday", 5, "Thursday", 6, "Friday", 7, "Saturday")</f>
        <v>Saturday</v>
      </c>
      <c r="D58" t="b">
        <f>MOD(WEEKNUM(B58), 2) = 0</f>
        <v>1</v>
      </c>
      <c r="E58">
        <f>DAY(B58)</f>
        <v>11</v>
      </c>
      <c r="F58" t="str" cm="1">
        <f t="array" ref="F5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8" t="str" cm="1">
        <f t="array" ref="G5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8" s="1" t="str" cm="1">
        <f t="array" ref="H5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59" spans="2:8">
      <c r="B59" s="1">
        <f>B58+1</f>
        <v>44969</v>
      </c>
      <c r="C59" t="str" cm="1">
        <f t="array" ref="C59">_xlfn.SWITCH(WEEKDAY(B59, 1), 1, "Sunday", 2, "Monday", 3, "Tuesday", 4, "Wednesday", 5, "Thursday", 6, "Friday", 7, "Saturday")</f>
        <v>Sunday</v>
      </c>
      <c r="D59" t="b">
        <f>MOD(WEEKNUM(B59), 2) = 0</f>
        <v>0</v>
      </c>
      <c r="E59">
        <f>DAY(B59)</f>
        <v>12</v>
      </c>
      <c r="F59" t="str" cm="1">
        <f t="array" ref="F5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59" t="str" cm="1">
        <f t="array" ref="G5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59" s="1" t="str" cm="1">
        <f t="array" ref="H5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0" spans="2:8">
      <c r="B60" s="1">
        <f>B59+1</f>
        <v>44970</v>
      </c>
      <c r="C60" t="str" cm="1">
        <f t="array" ref="C60">_xlfn.SWITCH(WEEKDAY(B60, 1), 1, "Sunday", 2, "Monday", 3, "Tuesday", 4, "Wednesday", 5, "Thursday", 6, "Friday", 7, "Saturday")</f>
        <v>Monday</v>
      </c>
      <c r="D60" t="b">
        <f>MOD(WEEKNUM(B60), 2) = 0</f>
        <v>0</v>
      </c>
      <c r="E60">
        <f>DAY(B60)</f>
        <v>13</v>
      </c>
      <c r="F60" t="str" cm="1">
        <f t="array" ref="F6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0" t="str" cm="1">
        <f t="array" ref="G6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0" s="1" t="str" cm="1">
        <f t="array" ref="H6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1" spans="2:8">
      <c r="B61" s="1">
        <f>B60+1</f>
        <v>44971</v>
      </c>
      <c r="C61" t="str" cm="1">
        <f t="array" ref="C61">_xlfn.SWITCH(WEEKDAY(B61, 1), 1, "Sunday", 2, "Monday", 3, "Tuesday", 4, "Wednesday", 5, "Thursday", 6, "Friday", 7, "Saturday")</f>
        <v>Tuesday</v>
      </c>
      <c r="D61" t="b">
        <f>MOD(WEEKNUM(B61), 2) = 0</f>
        <v>0</v>
      </c>
      <c r="E61">
        <f>DAY(B61)</f>
        <v>14</v>
      </c>
      <c r="F61" t="str" cm="1">
        <f t="array" ref="F6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1" t="str" cm="1">
        <f t="array" ref="G6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1" s="1" t="str" cm="1">
        <f t="array" ref="H6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2" spans="2:8">
      <c r="B62" s="1">
        <f>B61+1</f>
        <v>44972</v>
      </c>
      <c r="C62" t="str" cm="1">
        <f t="array" ref="C62">_xlfn.SWITCH(WEEKDAY(B62, 1), 1, "Sunday", 2, "Monday", 3, "Tuesday", 4, "Wednesday", 5, "Thursday", 6, "Friday", 7, "Saturday")</f>
        <v>Wednesday</v>
      </c>
      <c r="D62" t="b">
        <f>MOD(WEEKNUM(B62), 2) = 0</f>
        <v>0</v>
      </c>
      <c r="E62">
        <f>DAY(B62)</f>
        <v>15</v>
      </c>
      <c r="F62" t="str" cm="1">
        <f t="array" ref="F6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2" t="str" cm="1">
        <f t="array" ref="G6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2" s="1" t="str" cm="1">
        <f t="array" ref="H6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3" spans="2:8">
      <c r="B63" s="1">
        <f>B62+1</f>
        <v>44973</v>
      </c>
      <c r="C63" t="str" cm="1">
        <f t="array" ref="C63">_xlfn.SWITCH(WEEKDAY(B63, 1), 1, "Sunday", 2, "Monday", 3, "Tuesday", 4, "Wednesday", 5, "Thursday", 6, "Friday", 7, "Saturday")</f>
        <v>Thursday</v>
      </c>
      <c r="D63" t="b">
        <f>MOD(WEEKNUM(B63), 2) = 0</f>
        <v>0</v>
      </c>
      <c r="E63">
        <f>DAY(B63)</f>
        <v>16</v>
      </c>
      <c r="F63" t="str" cm="1">
        <f t="array" ref="F6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3" t="str" cm="1">
        <f t="array" ref="G6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3" s="1" t="str" cm="1">
        <f t="array" ref="H6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4" spans="2:8">
      <c r="B64" s="1">
        <f>B63+1</f>
        <v>44974</v>
      </c>
      <c r="C64" t="str" cm="1">
        <f t="array" ref="C64">_xlfn.SWITCH(WEEKDAY(B64, 1), 1, "Sunday", 2, "Monday", 3, "Tuesday", 4, "Wednesday", 5, "Thursday", 6, "Friday", 7, "Saturday")</f>
        <v>Friday</v>
      </c>
      <c r="D64" t="b">
        <f>MOD(WEEKNUM(B64), 2) = 0</f>
        <v>0</v>
      </c>
      <c r="E64">
        <f>DAY(B64)</f>
        <v>17</v>
      </c>
      <c r="F64" t="str" cm="1">
        <f t="array" ref="F6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4" t="str" cm="1">
        <f t="array" ref="G6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4" s="1" t="str" cm="1">
        <f t="array" ref="H6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5" spans="2:8">
      <c r="B65" s="1">
        <f>B64+1</f>
        <v>44975</v>
      </c>
      <c r="C65" t="str" cm="1">
        <f t="array" ref="C65">_xlfn.SWITCH(WEEKDAY(B65, 1), 1, "Sunday", 2, "Monday", 3, "Tuesday", 4, "Wednesday", 5, "Thursday", 6, "Friday", 7, "Saturday")</f>
        <v>Saturday</v>
      </c>
      <c r="D65" t="b">
        <f>MOD(WEEKNUM(B65), 2) = 0</f>
        <v>0</v>
      </c>
      <c r="E65">
        <f>DAY(B65)</f>
        <v>18</v>
      </c>
      <c r="F65" t="str" cm="1">
        <f t="array" ref="F6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65" cm="1">
        <f t="array" ref="G6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65" s="1" cm="1">
        <f t="array" ref="H6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44975</v>
      </c>
    </row>
    <row r="66" spans="2:8">
      <c r="B66" s="1">
        <f>B65+1</f>
        <v>44976</v>
      </c>
      <c r="C66" t="str" cm="1">
        <f t="array" ref="C66">_xlfn.SWITCH(WEEKDAY(B66, 1), 1, "Sunday", 2, "Monday", 3, "Tuesday", 4, "Wednesday", 5, "Thursday", 6, "Friday", 7, "Saturday")</f>
        <v>Sunday</v>
      </c>
      <c r="D66" t="b">
        <f>MOD(WEEKNUM(B66), 2) = 0</f>
        <v>1</v>
      </c>
      <c r="E66">
        <f>DAY(B66)</f>
        <v>19</v>
      </c>
      <c r="F66" t="str" cm="1">
        <f t="array" ref="F6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6" t="str" cm="1">
        <f t="array" ref="G6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6" s="1" t="str" cm="1">
        <f t="array" ref="H6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7" spans="2:8">
      <c r="B67" s="1">
        <f>B66+1</f>
        <v>44977</v>
      </c>
      <c r="C67" t="str" cm="1">
        <f t="array" ref="C67">_xlfn.SWITCH(WEEKDAY(B67, 1), 1, "Sunday", 2, "Monday", 3, "Tuesday", 4, "Wednesday", 5, "Thursday", 6, "Friday", 7, "Saturday")</f>
        <v>Monday</v>
      </c>
      <c r="D67" t="b">
        <f>MOD(WEEKNUM(B67), 2) = 0</f>
        <v>1</v>
      </c>
      <c r="E67">
        <f>DAY(B67)</f>
        <v>20</v>
      </c>
      <c r="F67" t="str" cm="1">
        <f t="array" ref="F6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7" t="str" cm="1">
        <f t="array" ref="G6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7" s="1" t="str" cm="1">
        <f t="array" ref="H6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8" spans="2:8">
      <c r="B68" s="1">
        <f>B67+1</f>
        <v>44978</v>
      </c>
      <c r="C68" t="str" cm="1">
        <f t="array" ref="C68">_xlfn.SWITCH(WEEKDAY(B68, 1), 1, "Sunday", 2, "Monday", 3, "Tuesday", 4, "Wednesday", 5, "Thursday", 6, "Friday", 7, "Saturday")</f>
        <v>Tuesday</v>
      </c>
      <c r="D68" t="b">
        <f>MOD(WEEKNUM(B68), 2) = 0</f>
        <v>1</v>
      </c>
      <c r="E68">
        <f>DAY(B68)</f>
        <v>21</v>
      </c>
      <c r="F68" t="str" cm="1">
        <f t="array" ref="F6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8" t="str" cm="1">
        <f t="array" ref="G6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8" s="1" t="str" cm="1">
        <f t="array" ref="H6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69" spans="2:8">
      <c r="B69" s="1">
        <f>B68+1</f>
        <v>44979</v>
      </c>
      <c r="C69" t="str" cm="1">
        <f t="array" ref="C69">_xlfn.SWITCH(WEEKDAY(B69, 1), 1, "Sunday", 2, "Monday", 3, "Tuesday", 4, "Wednesday", 5, "Thursday", 6, "Friday", 7, "Saturday")</f>
        <v>Wednesday</v>
      </c>
      <c r="D69" t="b">
        <f>MOD(WEEKNUM(B69), 2) = 0</f>
        <v>1</v>
      </c>
      <c r="E69">
        <f>DAY(B69)</f>
        <v>22</v>
      </c>
      <c r="F69" t="str" cm="1">
        <f t="array" ref="F6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69" t="str" cm="1">
        <f t="array" ref="G6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69" s="1" t="str" cm="1">
        <f t="array" ref="H6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0" spans="2:8">
      <c r="B70" s="1">
        <f>B69+1</f>
        <v>44980</v>
      </c>
      <c r="C70" t="str" cm="1">
        <f t="array" ref="C70">_xlfn.SWITCH(WEEKDAY(B70, 1), 1, "Sunday", 2, "Monday", 3, "Tuesday", 4, "Wednesday", 5, "Thursday", 6, "Friday", 7, "Saturday")</f>
        <v>Thursday</v>
      </c>
      <c r="D70" t="b">
        <f>MOD(WEEKNUM(B70), 2) = 0</f>
        <v>1</v>
      </c>
      <c r="E70">
        <f>DAY(B70)</f>
        <v>23</v>
      </c>
      <c r="F70" t="str" cm="1">
        <f t="array" ref="F7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0" t="str" cm="1">
        <f t="array" ref="G7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0" s="1" t="str" cm="1">
        <f t="array" ref="H7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1" spans="2:8">
      <c r="B71" s="1">
        <f>B70+1</f>
        <v>44981</v>
      </c>
      <c r="C71" t="str" cm="1">
        <f t="array" ref="C71">_xlfn.SWITCH(WEEKDAY(B71, 1), 1, "Sunday", 2, "Monday", 3, "Tuesday", 4, "Wednesday", 5, "Thursday", 6, "Friday", 7, "Saturday")</f>
        <v>Friday</v>
      </c>
      <c r="D71" t="b">
        <f>MOD(WEEKNUM(B71), 2) = 0</f>
        <v>1</v>
      </c>
      <c r="E71">
        <f>DAY(B71)</f>
        <v>24</v>
      </c>
      <c r="F71" t="str" cm="1">
        <f t="array" ref="F7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1" t="str" cm="1">
        <f t="array" ref="G7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1" s="1" t="str" cm="1">
        <f t="array" ref="H7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2" spans="2:8">
      <c r="B72" s="1">
        <f>B71+1</f>
        <v>44982</v>
      </c>
      <c r="C72" t="str" cm="1">
        <f t="array" ref="C72">_xlfn.SWITCH(WEEKDAY(B72, 1), 1, "Sunday", 2, "Monday", 3, "Tuesday", 4, "Wednesday", 5, "Thursday", 6, "Friday", 7, "Saturday")</f>
        <v>Saturday</v>
      </c>
      <c r="D72" t="b">
        <f>MOD(WEEKNUM(B72), 2) = 0</f>
        <v>1</v>
      </c>
      <c r="E72">
        <f>DAY(B72)</f>
        <v>25</v>
      </c>
      <c r="F72" t="str" cm="1">
        <f t="array" ref="F7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2" t="str" cm="1">
        <f t="array" ref="G7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2" s="1" t="str" cm="1">
        <f t="array" ref="H7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3" spans="2:8">
      <c r="B73" s="1">
        <f>B72+1</f>
        <v>44983</v>
      </c>
      <c r="C73" t="str" cm="1">
        <f t="array" ref="C73">_xlfn.SWITCH(WEEKDAY(B73, 1), 1, "Sunday", 2, "Monday", 3, "Tuesday", 4, "Wednesday", 5, "Thursday", 6, "Friday", 7, "Saturday")</f>
        <v>Sunday</v>
      </c>
      <c r="D73" t="b">
        <f>MOD(WEEKNUM(B73), 2) = 0</f>
        <v>0</v>
      </c>
      <c r="E73">
        <f>DAY(B73)</f>
        <v>26</v>
      </c>
      <c r="F73" t="str" cm="1">
        <f t="array" ref="F7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3" t="str" cm="1">
        <f t="array" ref="G7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3" s="1" t="str" cm="1">
        <f t="array" ref="H7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4" spans="2:8">
      <c r="B74" s="1">
        <f>B73+1</f>
        <v>44984</v>
      </c>
      <c r="C74" t="str" cm="1">
        <f t="array" ref="C74">_xlfn.SWITCH(WEEKDAY(B74, 1), 1, "Sunday", 2, "Monday", 3, "Tuesday", 4, "Wednesday", 5, "Thursday", 6, "Friday", 7, "Saturday")</f>
        <v>Monday</v>
      </c>
      <c r="D74" t="b">
        <f>MOD(WEEKNUM(B74), 2) = 0</f>
        <v>0</v>
      </c>
      <c r="E74">
        <f>DAY(B74)</f>
        <v>27</v>
      </c>
      <c r="F74" t="str" cm="1">
        <f t="array" ref="F7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4" t="str" cm="1">
        <f t="array" ref="G7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4" s="1" t="str" cm="1">
        <f t="array" ref="H7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5" spans="2:8">
      <c r="B75" s="1">
        <f>B74+1</f>
        <v>44985</v>
      </c>
      <c r="C75" t="str" cm="1">
        <f t="array" ref="C75">_xlfn.SWITCH(WEEKDAY(B75, 1), 1, "Sunday", 2, "Monday", 3, "Tuesday", 4, "Wednesday", 5, "Thursday", 6, "Friday", 7, "Saturday")</f>
        <v>Tuesday</v>
      </c>
      <c r="D75" t="b">
        <f>MOD(WEEKNUM(B75), 2) = 0</f>
        <v>0</v>
      </c>
      <c r="E75">
        <f>DAY(B75)</f>
        <v>28</v>
      </c>
      <c r="F75" t="str" cm="1">
        <f t="array" ref="F7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5" t="str" cm="1">
        <f t="array" ref="G7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5" s="1" t="str" cm="1">
        <f t="array" ref="H7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6" spans="2:8">
      <c r="B76" s="1">
        <f>B75+1</f>
        <v>44986</v>
      </c>
      <c r="C76" t="str" cm="1">
        <f t="array" ref="C76">_xlfn.SWITCH(WEEKDAY(B76, 1), 1, "Sunday", 2, "Monday", 3, "Tuesday", 4, "Wednesday", 5, "Thursday", 6, "Friday", 7, "Saturday")</f>
        <v>Wednesday</v>
      </c>
      <c r="D76" t="b">
        <f>MOD(WEEKNUM(B76), 2) = 0</f>
        <v>0</v>
      </c>
      <c r="E76">
        <f>DAY(B76)</f>
        <v>1</v>
      </c>
      <c r="F76" t="str" cm="1">
        <f t="array" ref="F7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6" t="str" cm="1">
        <f t="array" ref="G7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6" s="1" t="str" cm="1">
        <f t="array" ref="H7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7" spans="2:8">
      <c r="B77" s="1">
        <f>B76+1</f>
        <v>44987</v>
      </c>
      <c r="C77" t="str" cm="1">
        <f t="array" ref="C77">_xlfn.SWITCH(WEEKDAY(B77, 1), 1, "Sunday", 2, "Monday", 3, "Tuesday", 4, "Wednesday", 5, "Thursday", 6, "Friday", 7, "Saturday")</f>
        <v>Thursday</v>
      </c>
      <c r="D77" t="b">
        <f>MOD(WEEKNUM(B77), 2) = 0</f>
        <v>0</v>
      </c>
      <c r="E77">
        <f>DAY(B77)</f>
        <v>2</v>
      </c>
      <c r="F77" t="str" cm="1">
        <f t="array" ref="F7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7" t="str" cm="1">
        <f t="array" ref="G7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7" s="1" t="str" cm="1">
        <f t="array" ref="H7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8" spans="2:8">
      <c r="B78" s="1">
        <f>B77+1</f>
        <v>44988</v>
      </c>
      <c r="C78" t="str" cm="1">
        <f t="array" ref="C78">_xlfn.SWITCH(WEEKDAY(B78, 1), 1, "Sunday", 2, "Monday", 3, "Tuesday", 4, "Wednesday", 5, "Thursday", 6, "Friday", 7, "Saturday")</f>
        <v>Friday</v>
      </c>
      <c r="D78" t="b">
        <f>MOD(WEEKNUM(B78), 2) = 0</f>
        <v>0</v>
      </c>
      <c r="E78">
        <f>DAY(B78)</f>
        <v>3</v>
      </c>
      <c r="F78" t="str" cm="1">
        <f t="array" ref="F7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8" t="str" cm="1">
        <f t="array" ref="G7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8" s="1" t="str" cm="1">
        <f t="array" ref="H7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79" spans="2:8">
      <c r="B79" s="1">
        <f>B78+1</f>
        <v>44989</v>
      </c>
      <c r="C79" t="str" cm="1">
        <f t="array" ref="C79">_xlfn.SWITCH(WEEKDAY(B79, 1), 1, "Sunday", 2, "Monday", 3, "Tuesday", 4, "Wednesday", 5, "Thursday", 6, "Friday", 7, "Saturday")</f>
        <v>Saturday</v>
      </c>
      <c r="D79" t="b">
        <f>MOD(WEEKNUM(B79), 2) = 0</f>
        <v>0</v>
      </c>
      <c r="E79">
        <f>DAY(B79)</f>
        <v>4</v>
      </c>
      <c r="F79" t="str" cm="1">
        <f t="array" ref="F7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79" t="str" cm="1">
        <f t="array" ref="G7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79" s="1" t="str" cm="1">
        <f t="array" ref="H7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0" spans="2:8">
      <c r="B80" s="1">
        <f>B79+1</f>
        <v>44990</v>
      </c>
      <c r="C80" t="str" cm="1">
        <f t="array" ref="C80">_xlfn.SWITCH(WEEKDAY(B80, 1), 1, "Sunday", 2, "Monday", 3, "Tuesday", 4, "Wednesday", 5, "Thursday", 6, "Friday", 7, "Saturday")</f>
        <v>Sunday</v>
      </c>
      <c r="D80" t="b">
        <f>MOD(WEEKNUM(B80), 2) = 0</f>
        <v>1</v>
      </c>
      <c r="E80">
        <f>DAY(B80)</f>
        <v>5</v>
      </c>
      <c r="F80" t="str" cm="1">
        <f t="array" ref="F8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0" t="str" cm="1">
        <f t="array" ref="G8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0" s="1" t="str" cm="1">
        <f t="array" ref="H8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1" spans="2:8">
      <c r="B81" s="1">
        <f>B80+1</f>
        <v>44991</v>
      </c>
      <c r="C81" t="str" cm="1">
        <f t="array" ref="C81">_xlfn.SWITCH(WEEKDAY(B81, 1), 1, "Sunday", 2, "Monday", 3, "Tuesday", 4, "Wednesday", 5, "Thursday", 6, "Friday", 7, "Saturday")</f>
        <v>Monday</v>
      </c>
      <c r="D81" t="b">
        <f>MOD(WEEKNUM(B81), 2) = 0</f>
        <v>1</v>
      </c>
      <c r="E81">
        <f>DAY(B81)</f>
        <v>6</v>
      </c>
      <c r="F81" t="str" cm="1">
        <f t="array" ref="F8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1" t="str" cm="1">
        <f t="array" ref="G8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1" s="1" t="str" cm="1">
        <f t="array" ref="H8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2" spans="2:8">
      <c r="B82" s="1">
        <f>B81+1</f>
        <v>44992</v>
      </c>
      <c r="C82" t="str" cm="1">
        <f t="array" ref="C82">_xlfn.SWITCH(WEEKDAY(B82, 1), 1, "Sunday", 2, "Monday", 3, "Tuesday", 4, "Wednesday", 5, "Thursday", 6, "Friday", 7, "Saturday")</f>
        <v>Tuesday</v>
      </c>
      <c r="D82" t="b">
        <f>MOD(WEEKNUM(B82), 2) = 0</f>
        <v>1</v>
      </c>
      <c r="E82">
        <f>DAY(B82)</f>
        <v>7</v>
      </c>
      <c r="F82" t="str" cm="1">
        <f t="array" ref="F8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2" t="str" cm="1">
        <f t="array" ref="G8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2" s="1" t="str" cm="1">
        <f t="array" ref="H8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3" spans="2:8">
      <c r="B83" s="1">
        <f>B82+1</f>
        <v>44993</v>
      </c>
      <c r="C83" t="str" cm="1">
        <f t="array" ref="C83">_xlfn.SWITCH(WEEKDAY(B83, 1), 1, "Sunday", 2, "Monday", 3, "Tuesday", 4, "Wednesday", 5, "Thursday", 6, "Friday", 7, "Saturday")</f>
        <v>Wednesday</v>
      </c>
      <c r="D83" t="b">
        <f>MOD(WEEKNUM(B83), 2) = 0</f>
        <v>1</v>
      </c>
      <c r="E83">
        <f>DAY(B83)</f>
        <v>8</v>
      </c>
      <c r="F83" t="str" cm="1">
        <f t="array" ref="F8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3" t="str" cm="1">
        <f t="array" ref="G8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3" s="1" t="str" cm="1">
        <f t="array" ref="H8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4" spans="2:8">
      <c r="B84" s="1">
        <f>B83+1</f>
        <v>44994</v>
      </c>
      <c r="C84" t="str" cm="1">
        <f t="array" ref="C84">_xlfn.SWITCH(WEEKDAY(B84, 1), 1, "Sunday", 2, "Monday", 3, "Tuesday", 4, "Wednesday", 5, "Thursday", 6, "Friday", 7, "Saturday")</f>
        <v>Thursday</v>
      </c>
      <c r="D84" t="b">
        <f>MOD(WEEKNUM(B84), 2) = 0</f>
        <v>1</v>
      </c>
      <c r="E84">
        <f>DAY(B84)</f>
        <v>9</v>
      </c>
      <c r="F84" t="str" cm="1">
        <f t="array" ref="F8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4" t="str" cm="1">
        <f t="array" ref="G8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4" s="1" t="str" cm="1">
        <f t="array" ref="H8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5" spans="2:8">
      <c r="B85" s="1">
        <f>B84+1</f>
        <v>44995</v>
      </c>
      <c r="C85" t="str" cm="1">
        <f t="array" ref="C85">_xlfn.SWITCH(WEEKDAY(B85, 1), 1, "Sunday", 2, "Monday", 3, "Tuesday", 4, "Wednesday", 5, "Thursday", 6, "Friday", 7, "Saturday")</f>
        <v>Friday</v>
      </c>
      <c r="D85" t="b">
        <f>MOD(WEEKNUM(B85), 2) = 0</f>
        <v>1</v>
      </c>
      <c r="E85">
        <f>DAY(B85)</f>
        <v>10</v>
      </c>
      <c r="F85" t="str" cm="1">
        <f t="array" ref="F8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5" t="str" cm="1">
        <f t="array" ref="G8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5" s="1" t="str" cm="1">
        <f t="array" ref="H8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6" spans="2:8">
      <c r="B86" s="1">
        <f>B85+1</f>
        <v>44996</v>
      </c>
      <c r="C86" t="str" cm="1">
        <f t="array" ref="C86">_xlfn.SWITCH(WEEKDAY(B86, 1), 1, "Sunday", 2, "Monday", 3, "Tuesday", 4, "Wednesday", 5, "Thursday", 6, "Friday", 7, "Saturday")</f>
        <v>Saturday</v>
      </c>
      <c r="D86" t="b">
        <f>MOD(WEEKNUM(B86), 2) = 0</f>
        <v>1</v>
      </c>
      <c r="E86">
        <f>DAY(B86)</f>
        <v>11</v>
      </c>
      <c r="F86" t="str" cm="1">
        <f t="array" ref="F8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6" t="str" cm="1">
        <f t="array" ref="G8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6" s="1" t="str" cm="1">
        <f t="array" ref="H8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7" spans="2:8">
      <c r="B87" s="1">
        <f>B86+1</f>
        <v>44997</v>
      </c>
      <c r="C87" t="str" cm="1">
        <f t="array" ref="C87">_xlfn.SWITCH(WEEKDAY(B87, 1), 1, "Sunday", 2, "Monday", 3, "Tuesday", 4, "Wednesday", 5, "Thursday", 6, "Friday", 7, "Saturday")</f>
        <v>Sunday</v>
      </c>
      <c r="D87" t="b">
        <f>MOD(WEEKNUM(B87), 2) = 0</f>
        <v>0</v>
      </c>
      <c r="E87">
        <f>DAY(B87)</f>
        <v>12</v>
      </c>
      <c r="F87" t="str" cm="1">
        <f t="array" ref="F8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7" t="str" cm="1">
        <f t="array" ref="G8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7" s="1" t="str" cm="1">
        <f t="array" ref="H8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8" spans="2:8">
      <c r="B88" s="1">
        <f>B87+1</f>
        <v>44998</v>
      </c>
      <c r="C88" t="str" cm="1">
        <f t="array" ref="C88">_xlfn.SWITCH(WEEKDAY(B88, 1), 1, "Sunday", 2, "Monday", 3, "Tuesday", 4, "Wednesday", 5, "Thursday", 6, "Friday", 7, "Saturday")</f>
        <v>Monday</v>
      </c>
      <c r="D88" t="b">
        <f>MOD(WEEKNUM(B88), 2) = 0</f>
        <v>0</v>
      </c>
      <c r="E88">
        <f>DAY(B88)</f>
        <v>13</v>
      </c>
      <c r="F88" t="str" cm="1">
        <f t="array" ref="F8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8" t="str" cm="1">
        <f t="array" ref="G8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8" s="1" t="str" cm="1">
        <f t="array" ref="H8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89" spans="2:8">
      <c r="B89" s="1">
        <f>B88+1</f>
        <v>44999</v>
      </c>
      <c r="C89" t="str" cm="1">
        <f t="array" ref="C89">_xlfn.SWITCH(WEEKDAY(B89, 1), 1, "Sunday", 2, "Monday", 3, "Tuesday", 4, "Wednesday", 5, "Thursday", 6, "Friday", 7, "Saturday")</f>
        <v>Tuesday</v>
      </c>
      <c r="D89" t="b">
        <f>MOD(WEEKNUM(B89), 2) = 0</f>
        <v>0</v>
      </c>
      <c r="E89">
        <f>DAY(B89)</f>
        <v>14</v>
      </c>
      <c r="F89" t="str" cm="1">
        <f t="array" ref="F8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89" t="str" cm="1">
        <f t="array" ref="G8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89" s="1" t="str" cm="1">
        <f t="array" ref="H8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0" spans="2:8">
      <c r="B90" s="1">
        <f>B89+1</f>
        <v>45000</v>
      </c>
      <c r="C90" t="str" cm="1">
        <f t="array" ref="C90">_xlfn.SWITCH(WEEKDAY(B90, 1), 1, "Sunday", 2, "Monday", 3, "Tuesday", 4, "Wednesday", 5, "Thursday", 6, "Friday", 7, "Saturday")</f>
        <v>Wednesday</v>
      </c>
      <c r="D90" t="b">
        <f>MOD(WEEKNUM(B90), 2) = 0</f>
        <v>0</v>
      </c>
      <c r="E90">
        <f>DAY(B90)</f>
        <v>15</v>
      </c>
      <c r="F90" t="str" cm="1">
        <f t="array" ref="F9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0" t="str" cm="1">
        <f t="array" ref="G9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0" s="1" t="str" cm="1">
        <f t="array" ref="H9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1" spans="2:8">
      <c r="B91" s="1">
        <f>B90+1</f>
        <v>45001</v>
      </c>
      <c r="C91" t="str" cm="1">
        <f t="array" ref="C91">_xlfn.SWITCH(WEEKDAY(B91, 1), 1, "Sunday", 2, "Monday", 3, "Tuesday", 4, "Wednesday", 5, "Thursday", 6, "Friday", 7, "Saturday")</f>
        <v>Thursday</v>
      </c>
      <c r="D91" t="b">
        <f>MOD(WEEKNUM(B91), 2) = 0</f>
        <v>0</v>
      </c>
      <c r="E91">
        <f>DAY(B91)</f>
        <v>16</v>
      </c>
      <c r="F91" t="str" cm="1">
        <f t="array" ref="F9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1" t="str" cm="1">
        <f t="array" ref="G9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1" s="1" t="str" cm="1">
        <f t="array" ref="H9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2" spans="2:8">
      <c r="B92" s="1">
        <f>B91+1</f>
        <v>45002</v>
      </c>
      <c r="C92" t="str" cm="1">
        <f t="array" ref="C92">_xlfn.SWITCH(WEEKDAY(B92, 1), 1, "Sunday", 2, "Monday", 3, "Tuesday", 4, "Wednesday", 5, "Thursday", 6, "Friday", 7, "Saturday")</f>
        <v>Friday</v>
      </c>
      <c r="D92" t="b">
        <f>MOD(WEEKNUM(B92), 2) = 0</f>
        <v>0</v>
      </c>
      <c r="E92">
        <f>DAY(B92)</f>
        <v>17</v>
      </c>
      <c r="F92" t="str" cm="1">
        <f t="array" ref="F9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2" t="str" cm="1">
        <f t="array" ref="G9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2" s="1" t="str" cm="1">
        <f t="array" ref="H9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3" spans="2:8">
      <c r="B93" s="1">
        <f>B92+1</f>
        <v>45003</v>
      </c>
      <c r="C93" t="str" cm="1">
        <f t="array" ref="C93">_xlfn.SWITCH(WEEKDAY(B93, 1), 1, "Sunday", 2, "Monday", 3, "Tuesday", 4, "Wednesday", 5, "Thursday", 6, "Friday", 7, "Saturday")</f>
        <v>Saturday</v>
      </c>
      <c r="D93" t="b">
        <f>MOD(WEEKNUM(B93), 2) = 0</f>
        <v>0</v>
      </c>
      <c r="E93">
        <f>DAY(B93)</f>
        <v>18</v>
      </c>
      <c r="F93" t="str" cm="1">
        <f t="array" ref="F9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93" cm="1">
        <f t="array" ref="G9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93" s="1" cm="1">
        <f t="array" ref="H9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45003</v>
      </c>
    </row>
    <row r="94" spans="2:8">
      <c r="B94" s="1">
        <f>B93+1</f>
        <v>45004</v>
      </c>
      <c r="C94" t="str" cm="1">
        <f t="array" ref="C94">_xlfn.SWITCH(WEEKDAY(B94, 1), 1, "Sunday", 2, "Monday", 3, "Tuesday", 4, "Wednesday", 5, "Thursday", 6, "Friday", 7, "Saturday")</f>
        <v>Sunday</v>
      </c>
      <c r="D94" t="b">
        <f>MOD(WEEKNUM(B94), 2) = 0</f>
        <v>1</v>
      </c>
      <c r="E94">
        <f>DAY(B94)</f>
        <v>19</v>
      </c>
      <c r="F94" t="str" cm="1">
        <f t="array" ref="F9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4" t="str" cm="1">
        <f t="array" ref="G9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4" s="1" t="str" cm="1">
        <f t="array" ref="H9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5" spans="2:8">
      <c r="B95" s="1">
        <f>B94+1</f>
        <v>45005</v>
      </c>
      <c r="C95" t="str" cm="1">
        <f t="array" ref="C95">_xlfn.SWITCH(WEEKDAY(B95, 1), 1, "Sunday", 2, "Monday", 3, "Tuesday", 4, "Wednesday", 5, "Thursday", 6, "Friday", 7, "Saturday")</f>
        <v>Monday</v>
      </c>
      <c r="D95" t="b">
        <f>MOD(WEEKNUM(B95), 2) = 0</f>
        <v>1</v>
      </c>
      <c r="E95">
        <f>DAY(B95)</f>
        <v>20</v>
      </c>
      <c r="F95" t="str" cm="1">
        <f t="array" ref="F9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5" t="str" cm="1">
        <f t="array" ref="G9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5" s="1" t="str" cm="1">
        <f t="array" ref="H9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6" spans="2:8">
      <c r="B96" s="1">
        <f>B95+1</f>
        <v>45006</v>
      </c>
      <c r="C96" t="str" cm="1">
        <f t="array" ref="C96">_xlfn.SWITCH(WEEKDAY(B96, 1), 1, "Sunday", 2, "Monday", 3, "Tuesday", 4, "Wednesday", 5, "Thursday", 6, "Friday", 7, "Saturday")</f>
        <v>Tuesday</v>
      </c>
      <c r="D96" t="b">
        <f>MOD(WEEKNUM(B96), 2) = 0</f>
        <v>1</v>
      </c>
      <c r="E96">
        <f>DAY(B96)</f>
        <v>21</v>
      </c>
      <c r="F96" t="str" cm="1">
        <f t="array" ref="F9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6" t="str" cm="1">
        <f t="array" ref="G9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6" s="1" t="str" cm="1">
        <f t="array" ref="H9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7" spans="2:8">
      <c r="B97" s="1">
        <f>B96+1</f>
        <v>45007</v>
      </c>
      <c r="C97" t="str" cm="1">
        <f t="array" ref="C97">_xlfn.SWITCH(WEEKDAY(B97, 1), 1, "Sunday", 2, "Monday", 3, "Tuesday", 4, "Wednesday", 5, "Thursday", 6, "Friday", 7, "Saturday")</f>
        <v>Wednesday</v>
      </c>
      <c r="D97" t="b">
        <f>MOD(WEEKNUM(B97), 2) = 0</f>
        <v>1</v>
      </c>
      <c r="E97">
        <f>DAY(B97)</f>
        <v>22</v>
      </c>
      <c r="F97" t="str" cm="1">
        <f t="array" ref="F9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7" t="str" cm="1">
        <f t="array" ref="G9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7" s="1" t="str" cm="1">
        <f t="array" ref="H9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8" spans="2:8">
      <c r="B98" s="1">
        <f>B97+1</f>
        <v>45008</v>
      </c>
      <c r="C98" t="str" cm="1">
        <f t="array" ref="C98">_xlfn.SWITCH(WEEKDAY(B98, 1), 1, "Sunday", 2, "Monday", 3, "Tuesday", 4, "Wednesday", 5, "Thursday", 6, "Friday", 7, "Saturday")</f>
        <v>Thursday</v>
      </c>
      <c r="D98" t="b">
        <f>MOD(WEEKNUM(B98), 2) = 0</f>
        <v>1</v>
      </c>
      <c r="E98">
        <f>DAY(B98)</f>
        <v>23</v>
      </c>
      <c r="F98" t="str" cm="1">
        <f t="array" ref="F9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8" t="str" cm="1">
        <f t="array" ref="G9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8" s="1" t="str" cm="1">
        <f t="array" ref="H9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99" spans="2:8">
      <c r="B99" s="1">
        <f>B98+1</f>
        <v>45009</v>
      </c>
      <c r="C99" t="str" cm="1">
        <f t="array" ref="C99">_xlfn.SWITCH(WEEKDAY(B99, 1), 1, "Sunday", 2, "Monday", 3, "Tuesday", 4, "Wednesday", 5, "Thursday", 6, "Friday", 7, "Saturday")</f>
        <v>Friday</v>
      </c>
      <c r="D99" t="b">
        <f>MOD(WEEKNUM(B99), 2) = 0</f>
        <v>1</v>
      </c>
      <c r="E99">
        <f>DAY(B99)</f>
        <v>24</v>
      </c>
      <c r="F99" t="str" cm="1">
        <f t="array" ref="F9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99" t="str" cm="1">
        <f t="array" ref="G9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99" s="1" t="str" cm="1">
        <f t="array" ref="H9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0" spans="2:8">
      <c r="B100" s="1">
        <f>B99+1</f>
        <v>45010</v>
      </c>
      <c r="C100" t="str" cm="1">
        <f t="array" ref="C100">_xlfn.SWITCH(WEEKDAY(B100, 1), 1, "Sunday", 2, "Monday", 3, "Tuesday", 4, "Wednesday", 5, "Thursday", 6, "Friday", 7, "Saturday")</f>
        <v>Saturday</v>
      </c>
      <c r="D100" t="b">
        <f>MOD(WEEKNUM(B100), 2) = 0</f>
        <v>1</v>
      </c>
      <c r="E100">
        <f>DAY(B100)</f>
        <v>25</v>
      </c>
      <c r="F100" t="str" cm="1">
        <f t="array" ref="F10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0" t="str" cm="1">
        <f t="array" ref="G10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0" s="1" t="str" cm="1">
        <f t="array" ref="H10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1" spans="2:8">
      <c r="B101" s="1">
        <f>B100+1</f>
        <v>45011</v>
      </c>
      <c r="C101" t="str" cm="1">
        <f t="array" ref="C101">_xlfn.SWITCH(WEEKDAY(B101, 1), 1, "Sunday", 2, "Monday", 3, "Tuesday", 4, "Wednesday", 5, "Thursday", 6, "Friday", 7, "Saturday")</f>
        <v>Sunday</v>
      </c>
      <c r="D101" t="b">
        <f>MOD(WEEKNUM(B101), 2) = 0</f>
        <v>0</v>
      </c>
      <c r="E101">
        <f>DAY(B101)</f>
        <v>26</v>
      </c>
      <c r="F101" t="str" cm="1">
        <f t="array" ref="F10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1" t="str" cm="1">
        <f t="array" ref="G10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1" s="1" t="str" cm="1">
        <f t="array" ref="H10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2" spans="2:8">
      <c r="B102" s="1">
        <f>B101+1</f>
        <v>45012</v>
      </c>
      <c r="C102" t="str" cm="1">
        <f t="array" ref="C102">_xlfn.SWITCH(WEEKDAY(B102, 1), 1, "Sunday", 2, "Monday", 3, "Tuesday", 4, "Wednesday", 5, "Thursday", 6, "Friday", 7, "Saturday")</f>
        <v>Monday</v>
      </c>
      <c r="D102" t="b">
        <f>MOD(WEEKNUM(B102), 2) = 0</f>
        <v>0</v>
      </c>
      <c r="E102">
        <f>DAY(B102)</f>
        <v>27</v>
      </c>
      <c r="F102" t="str" cm="1">
        <f t="array" ref="F10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2" t="str" cm="1">
        <f t="array" ref="G10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2" s="1" t="str" cm="1">
        <f t="array" ref="H10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3" spans="2:8">
      <c r="B103" s="1">
        <f>B102+1</f>
        <v>45013</v>
      </c>
      <c r="C103" t="str" cm="1">
        <f t="array" ref="C103">_xlfn.SWITCH(WEEKDAY(B103, 1), 1, "Sunday", 2, "Monday", 3, "Tuesday", 4, "Wednesday", 5, "Thursday", 6, "Friday", 7, "Saturday")</f>
        <v>Tuesday</v>
      </c>
      <c r="D103" t="b">
        <f>MOD(WEEKNUM(B103), 2) = 0</f>
        <v>0</v>
      </c>
      <c r="E103">
        <f>DAY(B103)</f>
        <v>28</v>
      </c>
      <c r="F103" t="str" cm="1">
        <f t="array" ref="F10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3" t="str" cm="1">
        <f t="array" ref="G10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3" s="1" t="str" cm="1">
        <f t="array" ref="H10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4" spans="2:8">
      <c r="B104" s="1">
        <f>B103+1</f>
        <v>45014</v>
      </c>
      <c r="C104" t="str" cm="1">
        <f t="array" ref="C104">_xlfn.SWITCH(WEEKDAY(B104, 1), 1, "Sunday", 2, "Monday", 3, "Tuesday", 4, "Wednesday", 5, "Thursday", 6, "Friday", 7, "Saturday")</f>
        <v>Wednesday</v>
      </c>
      <c r="D104" t="b">
        <f>MOD(WEEKNUM(B104), 2) = 0</f>
        <v>0</v>
      </c>
      <c r="E104">
        <f>DAY(B104)</f>
        <v>29</v>
      </c>
      <c r="F104" t="str" cm="1">
        <f t="array" ref="F10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4" t="str" cm="1">
        <f t="array" ref="G10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4" s="1" t="str" cm="1">
        <f t="array" ref="H10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5" spans="2:8">
      <c r="B105" s="1">
        <f>B104+1</f>
        <v>45015</v>
      </c>
      <c r="C105" t="str" cm="1">
        <f t="array" ref="C105">_xlfn.SWITCH(WEEKDAY(B105, 1), 1, "Sunday", 2, "Monday", 3, "Tuesday", 4, "Wednesday", 5, "Thursday", 6, "Friday", 7, "Saturday")</f>
        <v>Thursday</v>
      </c>
      <c r="D105" t="b">
        <f>MOD(WEEKNUM(B105), 2) = 0</f>
        <v>0</v>
      </c>
      <c r="E105">
        <f>DAY(B105)</f>
        <v>30</v>
      </c>
      <c r="F105" t="str" cm="1">
        <f t="array" ref="F10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5" t="str" cm="1">
        <f t="array" ref="G10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5" s="1" t="str" cm="1">
        <f t="array" ref="H10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6" spans="2:8">
      <c r="B106" s="1">
        <f>B105+1</f>
        <v>45016</v>
      </c>
      <c r="C106" t="str" cm="1">
        <f t="array" ref="C106">_xlfn.SWITCH(WEEKDAY(B106, 1), 1, "Sunday", 2, "Monday", 3, "Tuesday", 4, "Wednesday", 5, "Thursday", 6, "Friday", 7, "Saturday")</f>
        <v>Friday</v>
      </c>
      <c r="D106" t="b">
        <f>MOD(WEEKNUM(B106), 2) = 0</f>
        <v>0</v>
      </c>
      <c r="E106">
        <f>DAY(B106)</f>
        <v>31</v>
      </c>
      <c r="F106" t="str" cm="1">
        <f t="array" ref="F10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6" t="str" cm="1">
        <f t="array" ref="G10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6" s="1" t="str" cm="1">
        <f t="array" ref="H10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7" spans="2:8">
      <c r="B107" s="1">
        <f>B106+1</f>
        <v>45017</v>
      </c>
      <c r="C107" t="str" cm="1">
        <f t="array" ref="C107">_xlfn.SWITCH(WEEKDAY(B107, 1), 1, "Sunday", 2, "Monday", 3, "Tuesday", 4, "Wednesday", 5, "Thursday", 6, "Friday", 7, "Saturday")</f>
        <v>Saturday</v>
      </c>
      <c r="D107" t="b">
        <f>MOD(WEEKNUM(B107), 2) = 0</f>
        <v>0</v>
      </c>
      <c r="E107">
        <f>DAY(B107)</f>
        <v>1</v>
      </c>
      <c r="F107" t="str" cm="1">
        <f t="array" ref="F10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7" t="str" cm="1">
        <f t="array" ref="G10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7" s="1" t="str" cm="1">
        <f t="array" ref="H10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8" spans="2:8">
      <c r="B108" s="1">
        <f>B107+1</f>
        <v>45018</v>
      </c>
      <c r="C108" t="str" cm="1">
        <f t="array" ref="C108">_xlfn.SWITCH(WEEKDAY(B108, 1), 1, "Sunday", 2, "Monday", 3, "Tuesday", 4, "Wednesday", 5, "Thursday", 6, "Friday", 7, "Saturday")</f>
        <v>Sunday</v>
      </c>
      <c r="D108" t="b">
        <f>MOD(WEEKNUM(B108), 2) = 0</f>
        <v>1</v>
      </c>
      <c r="E108">
        <f>DAY(B108)</f>
        <v>2</v>
      </c>
      <c r="F108" t="str" cm="1">
        <f t="array" ref="F10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8" t="str" cm="1">
        <f t="array" ref="G10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8" s="1" t="str" cm="1">
        <f t="array" ref="H10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09" spans="2:8">
      <c r="B109" s="1">
        <f>B108+1</f>
        <v>45019</v>
      </c>
      <c r="C109" t="str" cm="1">
        <f t="array" ref="C109">_xlfn.SWITCH(WEEKDAY(B109, 1), 1, "Sunday", 2, "Monday", 3, "Tuesday", 4, "Wednesday", 5, "Thursday", 6, "Friday", 7, "Saturday")</f>
        <v>Monday</v>
      </c>
      <c r="D109" t="b">
        <f>MOD(WEEKNUM(B109), 2) = 0</f>
        <v>1</v>
      </c>
      <c r="E109">
        <f>DAY(B109)</f>
        <v>3</v>
      </c>
      <c r="F109" t="str" cm="1">
        <f t="array" ref="F10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09" t="str" cm="1">
        <f t="array" ref="G10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09" s="1" t="str" cm="1">
        <f t="array" ref="H10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0" spans="2:8">
      <c r="B110" s="1">
        <f>B109+1</f>
        <v>45020</v>
      </c>
      <c r="C110" t="str" cm="1">
        <f t="array" ref="C110">_xlfn.SWITCH(WEEKDAY(B110, 1), 1, "Sunday", 2, "Monday", 3, "Tuesday", 4, "Wednesday", 5, "Thursday", 6, "Friday", 7, "Saturday")</f>
        <v>Tuesday</v>
      </c>
      <c r="D110" t="b">
        <f>MOD(WEEKNUM(B110), 2) = 0</f>
        <v>1</v>
      </c>
      <c r="E110">
        <f>DAY(B110)</f>
        <v>4</v>
      </c>
      <c r="F110" t="str" cm="1">
        <f t="array" ref="F11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0" t="str" cm="1">
        <f t="array" ref="G11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0" s="1" t="str" cm="1">
        <f t="array" ref="H11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1" spans="2:8">
      <c r="B111" s="1">
        <f>B110+1</f>
        <v>45021</v>
      </c>
      <c r="C111" t="str" cm="1">
        <f t="array" ref="C111">_xlfn.SWITCH(WEEKDAY(B111, 1), 1, "Sunday", 2, "Monday", 3, "Tuesday", 4, "Wednesday", 5, "Thursday", 6, "Friday", 7, "Saturday")</f>
        <v>Wednesday</v>
      </c>
      <c r="D111" t="b">
        <f>MOD(WEEKNUM(B111), 2) = 0</f>
        <v>1</v>
      </c>
      <c r="E111">
        <f>DAY(B111)</f>
        <v>5</v>
      </c>
      <c r="F111" t="str" cm="1">
        <f t="array" ref="F11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1" t="str" cm="1">
        <f t="array" ref="G11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1" s="1" t="str" cm="1">
        <f t="array" ref="H11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2" spans="2:8">
      <c r="B112" s="1">
        <f>B111+1</f>
        <v>45022</v>
      </c>
      <c r="C112" t="str" cm="1">
        <f t="array" ref="C112">_xlfn.SWITCH(WEEKDAY(B112, 1), 1, "Sunday", 2, "Monday", 3, "Tuesday", 4, "Wednesday", 5, "Thursday", 6, "Friday", 7, "Saturday")</f>
        <v>Thursday</v>
      </c>
      <c r="D112" t="b">
        <f>MOD(WEEKNUM(B112), 2) = 0</f>
        <v>1</v>
      </c>
      <c r="E112">
        <f>DAY(B112)</f>
        <v>6</v>
      </c>
      <c r="F112" t="str" cm="1">
        <f t="array" ref="F11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2" t="str" cm="1">
        <f t="array" ref="G11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2" s="1" t="str" cm="1">
        <f t="array" ref="H11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3" spans="2:8">
      <c r="B113" s="1">
        <f>B112+1</f>
        <v>45023</v>
      </c>
      <c r="C113" t="str" cm="1">
        <f t="array" ref="C113">_xlfn.SWITCH(WEEKDAY(B113, 1), 1, "Sunday", 2, "Monday", 3, "Tuesday", 4, "Wednesday", 5, "Thursday", 6, "Friday", 7, "Saturday")</f>
        <v>Friday</v>
      </c>
      <c r="D113" t="b">
        <f>MOD(WEEKNUM(B113), 2) = 0</f>
        <v>1</v>
      </c>
      <c r="E113">
        <f>DAY(B113)</f>
        <v>7</v>
      </c>
      <c r="F113" t="str" cm="1">
        <f t="array" ref="F11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3" t="str" cm="1">
        <f t="array" ref="G11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3" s="1" t="str" cm="1">
        <f t="array" ref="H11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4" spans="2:8">
      <c r="B114" s="1">
        <f>B113+1</f>
        <v>45024</v>
      </c>
      <c r="C114" t="str" cm="1">
        <f t="array" ref="C114">_xlfn.SWITCH(WEEKDAY(B114, 1), 1, "Sunday", 2, "Monday", 3, "Tuesday", 4, "Wednesday", 5, "Thursday", 6, "Friday", 7, "Saturday")</f>
        <v>Saturday</v>
      </c>
      <c r="D114" t="b">
        <f>MOD(WEEKNUM(B114), 2) = 0</f>
        <v>1</v>
      </c>
      <c r="E114">
        <f>DAY(B114)</f>
        <v>8</v>
      </c>
      <c r="F114" t="str" cm="1">
        <f t="array" ref="F11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4" t="str" cm="1">
        <f t="array" ref="G11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4" s="1" t="str" cm="1">
        <f t="array" ref="H11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5" spans="2:8">
      <c r="B115" s="1">
        <f>B114+1</f>
        <v>45025</v>
      </c>
      <c r="C115" t="str" cm="1">
        <f t="array" ref="C115">_xlfn.SWITCH(WEEKDAY(B115, 1), 1, "Sunday", 2, "Monday", 3, "Tuesday", 4, "Wednesday", 5, "Thursday", 6, "Friday", 7, "Saturday")</f>
        <v>Sunday</v>
      </c>
      <c r="D115" t="b">
        <f>MOD(WEEKNUM(B115), 2) = 0</f>
        <v>0</v>
      </c>
      <c r="E115">
        <f>DAY(B115)</f>
        <v>9</v>
      </c>
      <c r="F115" t="str" cm="1">
        <f t="array" ref="F11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5" t="str" cm="1">
        <f t="array" ref="G11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5" s="1" t="str" cm="1">
        <f t="array" ref="H11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6" spans="2:8">
      <c r="B116" s="1">
        <f>B115+1</f>
        <v>45026</v>
      </c>
      <c r="C116" t="str" cm="1">
        <f t="array" ref="C116">_xlfn.SWITCH(WEEKDAY(B116, 1), 1, "Sunday", 2, "Monday", 3, "Tuesday", 4, "Wednesday", 5, "Thursday", 6, "Friday", 7, "Saturday")</f>
        <v>Monday</v>
      </c>
      <c r="D116" t="b">
        <f>MOD(WEEKNUM(B116), 2) = 0</f>
        <v>0</v>
      </c>
      <c r="E116">
        <f>DAY(B116)</f>
        <v>10</v>
      </c>
      <c r="F116" t="str" cm="1">
        <f t="array" ref="F11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6" t="str" cm="1">
        <f t="array" ref="G11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6" s="1" t="str" cm="1">
        <f t="array" ref="H11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7" spans="2:8">
      <c r="B117" s="1">
        <f>B116+1</f>
        <v>45027</v>
      </c>
      <c r="C117" t="str" cm="1">
        <f t="array" ref="C117">_xlfn.SWITCH(WEEKDAY(B117, 1), 1, "Sunday", 2, "Monday", 3, "Tuesday", 4, "Wednesday", 5, "Thursday", 6, "Friday", 7, "Saturday")</f>
        <v>Tuesday</v>
      </c>
      <c r="D117" t="b">
        <f>MOD(WEEKNUM(B117), 2) = 0</f>
        <v>0</v>
      </c>
      <c r="E117">
        <f>DAY(B117)</f>
        <v>11</v>
      </c>
      <c r="F117" t="str" cm="1">
        <f t="array" ref="F11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7" t="str" cm="1">
        <f t="array" ref="G11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7" s="1" t="str" cm="1">
        <f t="array" ref="H11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8" spans="2:8">
      <c r="B118" s="1">
        <f>B117+1</f>
        <v>45028</v>
      </c>
      <c r="C118" t="str" cm="1">
        <f t="array" ref="C118">_xlfn.SWITCH(WEEKDAY(B118, 1), 1, "Sunday", 2, "Monday", 3, "Tuesday", 4, "Wednesday", 5, "Thursday", 6, "Friday", 7, "Saturday")</f>
        <v>Wednesday</v>
      </c>
      <c r="D118" t="b">
        <f>MOD(WEEKNUM(B118), 2) = 0</f>
        <v>0</v>
      </c>
      <c r="E118">
        <f>DAY(B118)</f>
        <v>12</v>
      </c>
      <c r="F118" t="str" cm="1">
        <f t="array" ref="F11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8" t="str" cm="1">
        <f t="array" ref="G11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8" s="1" t="str" cm="1">
        <f t="array" ref="H11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19" spans="2:8">
      <c r="B119" s="1">
        <f>B118+1</f>
        <v>45029</v>
      </c>
      <c r="C119" t="str" cm="1">
        <f t="array" ref="C119">_xlfn.SWITCH(WEEKDAY(B119, 1), 1, "Sunday", 2, "Monday", 3, "Tuesday", 4, "Wednesday", 5, "Thursday", 6, "Friday", 7, "Saturday")</f>
        <v>Thursday</v>
      </c>
      <c r="D119" t="b">
        <f>MOD(WEEKNUM(B119), 2) = 0</f>
        <v>0</v>
      </c>
      <c r="E119">
        <f>DAY(B119)</f>
        <v>13</v>
      </c>
      <c r="F119" t="str" cm="1">
        <f t="array" ref="F11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19" t="str" cm="1">
        <f t="array" ref="G11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19" s="1" t="str" cm="1">
        <f t="array" ref="H11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0" spans="2:8">
      <c r="B120" s="1">
        <f>B119+1</f>
        <v>45030</v>
      </c>
      <c r="C120" t="str" cm="1">
        <f t="array" ref="C120">_xlfn.SWITCH(WEEKDAY(B120, 1), 1, "Sunday", 2, "Monday", 3, "Tuesday", 4, "Wednesday", 5, "Thursday", 6, "Friday", 7, "Saturday")</f>
        <v>Friday</v>
      </c>
      <c r="D120" t="b">
        <f>MOD(WEEKNUM(B120), 2) = 0</f>
        <v>0</v>
      </c>
      <c r="E120">
        <f>DAY(B120)</f>
        <v>14</v>
      </c>
      <c r="F120" t="str" cm="1">
        <f t="array" ref="F12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0" t="str" cm="1">
        <f t="array" ref="G12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0" s="1" t="str" cm="1">
        <f t="array" ref="H12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1" spans="2:8">
      <c r="B121" s="1">
        <f>B120+1</f>
        <v>45031</v>
      </c>
      <c r="C121" t="str" cm="1">
        <f t="array" ref="C121">_xlfn.SWITCH(WEEKDAY(B121, 1), 1, "Sunday", 2, "Monday", 3, "Tuesday", 4, "Wednesday", 5, "Thursday", 6, "Friday", 7, "Saturday")</f>
        <v>Saturday</v>
      </c>
      <c r="D121" t="b">
        <f>MOD(WEEKNUM(B121), 2) = 0</f>
        <v>0</v>
      </c>
      <c r="E121">
        <f>DAY(B121)</f>
        <v>15</v>
      </c>
      <c r="F121" t="str" cm="1">
        <f t="array" ref="F12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1" t="str" cm="1">
        <f t="array" ref="G12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1" s="1" t="str" cm="1">
        <f t="array" ref="H12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2" spans="2:8">
      <c r="B122" s="1">
        <f>B121+1</f>
        <v>45032</v>
      </c>
      <c r="C122" t="str" cm="1">
        <f t="array" ref="C122">_xlfn.SWITCH(WEEKDAY(B122, 1), 1, "Sunday", 2, "Monday", 3, "Tuesday", 4, "Wednesday", 5, "Thursday", 6, "Friday", 7, "Saturday")</f>
        <v>Sunday</v>
      </c>
      <c r="D122" t="b">
        <f>MOD(WEEKNUM(B122), 2) = 0</f>
        <v>1</v>
      </c>
      <c r="E122">
        <f>DAY(B122)</f>
        <v>16</v>
      </c>
      <c r="F122" t="str" cm="1">
        <f t="array" ref="F12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2" t="str" cm="1">
        <f t="array" ref="G12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2" s="1" t="str" cm="1">
        <f t="array" ref="H12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3" spans="2:8">
      <c r="B123" s="1">
        <f>B122+1</f>
        <v>45033</v>
      </c>
      <c r="C123" t="str" cm="1">
        <f t="array" ref="C123">_xlfn.SWITCH(WEEKDAY(B123, 1), 1, "Sunday", 2, "Monday", 3, "Tuesday", 4, "Wednesday", 5, "Thursday", 6, "Friday", 7, "Saturday")</f>
        <v>Monday</v>
      </c>
      <c r="D123" t="b">
        <f>MOD(WEEKNUM(B123), 2) = 0</f>
        <v>1</v>
      </c>
      <c r="E123">
        <f>DAY(B123)</f>
        <v>17</v>
      </c>
      <c r="F123" t="str" cm="1">
        <f t="array" ref="F12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3" t="str" cm="1">
        <f t="array" ref="G12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3" s="1" t="str" cm="1">
        <f t="array" ref="H12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4" spans="2:8">
      <c r="B124" s="1">
        <f>B123+1</f>
        <v>45034</v>
      </c>
      <c r="C124" t="str" cm="1">
        <f t="array" ref="C124">_xlfn.SWITCH(WEEKDAY(B124, 1), 1, "Sunday", 2, "Monday", 3, "Tuesday", 4, "Wednesday", 5, "Thursday", 6, "Friday", 7, "Saturday")</f>
        <v>Tuesday</v>
      </c>
      <c r="D124" t="b">
        <f>MOD(WEEKNUM(B124), 2) = 0</f>
        <v>1</v>
      </c>
      <c r="E124">
        <f>DAY(B124)</f>
        <v>18</v>
      </c>
      <c r="F124" t="str" cm="1">
        <f t="array" ref="F12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124" cm="1">
        <f t="array" ref="G12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124" s="1" cm="1">
        <f t="array" ref="H12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45034</v>
      </c>
    </row>
    <row r="125" spans="2:8">
      <c r="B125" s="1">
        <f>B124+1</f>
        <v>45035</v>
      </c>
      <c r="C125" t="str" cm="1">
        <f t="array" ref="C125">_xlfn.SWITCH(WEEKDAY(B125, 1), 1, "Sunday", 2, "Monday", 3, "Tuesday", 4, "Wednesday", 5, "Thursday", 6, "Friday", 7, "Saturday")</f>
        <v>Wednesday</v>
      </c>
      <c r="D125" t="b">
        <f>MOD(WEEKNUM(B125), 2) = 0</f>
        <v>1</v>
      </c>
      <c r="E125">
        <f>DAY(B125)</f>
        <v>19</v>
      </c>
      <c r="F125" t="str" cm="1">
        <f t="array" ref="F12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5" t="str" cm="1">
        <f t="array" ref="G12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5" s="1" t="str" cm="1">
        <f t="array" ref="H12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6" spans="2:8">
      <c r="B126" s="1">
        <f>B125+1</f>
        <v>45036</v>
      </c>
      <c r="C126" t="str" cm="1">
        <f t="array" ref="C126">_xlfn.SWITCH(WEEKDAY(B126, 1), 1, "Sunday", 2, "Monday", 3, "Tuesday", 4, "Wednesday", 5, "Thursday", 6, "Friday", 7, "Saturday")</f>
        <v>Thursday</v>
      </c>
      <c r="D126" t="b">
        <f>MOD(WEEKNUM(B126), 2) = 0</f>
        <v>1</v>
      </c>
      <c r="E126">
        <f>DAY(B126)</f>
        <v>20</v>
      </c>
      <c r="F126" t="str" cm="1">
        <f t="array" ref="F12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6" t="str" cm="1">
        <f t="array" ref="G12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6" s="1" t="str" cm="1">
        <f t="array" ref="H12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7" spans="2:8">
      <c r="B127" s="1">
        <f>B126+1</f>
        <v>45037</v>
      </c>
      <c r="C127" t="str" cm="1">
        <f t="array" ref="C127">_xlfn.SWITCH(WEEKDAY(B127, 1), 1, "Sunday", 2, "Monday", 3, "Tuesday", 4, "Wednesday", 5, "Thursday", 6, "Friday", 7, "Saturday")</f>
        <v>Friday</v>
      </c>
      <c r="D127" t="b">
        <f>MOD(WEEKNUM(B127), 2) = 0</f>
        <v>1</v>
      </c>
      <c r="E127">
        <f>DAY(B127)</f>
        <v>21</v>
      </c>
      <c r="F127" t="str" cm="1">
        <f t="array" ref="F12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7" t="str" cm="1">
        <f t="array" ref="G12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7" s="1" t="str" cm="1">
        <f t="array" ref="H12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8" spans="2:8">
      <c r="B128" s="1">
        <f>B127+1</f>
        <v>45038</v>
      </c>
      <c r="C128" t="str" cm="1">
        <f t="array" ref="C128">_xlfn.SWITCH(WEEKDAY(B128, 1), 1, "Sunday", 2, "Monday", 3, "Tuesday", 4, "Wednesday", 5, "Thursday", 6, "Friday", 7, "Saturday")</f>
        <v>Saturday</v>
      </c>
      <c r="D128" t="b">
        <f>MOD(WEEKNUM(B128), 2) = 0</f>
        <v>1</v>
      </c>
      <c r="E128">
        <f>DAY(B128)</f>
        <v>22</v>
      </c>
      <c r="F128" t="str" cm="1">
        <f t="array" ref="F12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8" t="str" cm="1">
        <f t="array" ref="G12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8" s="1" t="str" cm="1">
        <f t="array" ref="H12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29" spans="2:8">
      <c r="B129" s="1">
        <f>B128+1</f>
        <v>45039</v>
      </c>
      <c r="C129" t="str" cm="1">
        <f t="array" ref="C129">_xlfn.SWITCH(WEEKDAY(B129, 1), 1, "Sunday", 2, "Monday", 3, "Tuesday", 4, "Wednesday", 5, "Thursday", 6, "Friday", 7, "Saturday")</f>
        <v>Sunday</v>
      </c>
      <c r="D129" t="b">
        <f>MOD(WEEKNUM(B129), 2) = 0</f>
        <v>0</v>
      </c>
      <c r="E129">
        <f>DAY(B129)</f>
        <v>23</v>
      </c>
      <c r="F129" t="str" cm="1">
        <f t="array" ref="F12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29" t="str" cm="1">
        <f t="array" ref="G12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29" s="1" t="str" cm="1">
        <f t="array" ref="H12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0" spans="2:8">
      <c r="B130" s="1">
        <f>B129+1</f>
        <v>45040</v>
      </c>
      <c r="C130" t="str" cm="1">
        <f t="array" ref="C130">_xlfn.SWITCH(WEEKDAY(B130, 1), 1, "Sunday", 2, "Monday", 3, "Tuesday", 4, "Wednesday", 5, "Thursday", 6, "Friday", 7, "Saturday")</f>
        <v>Monday</v>
      </c>
      <c r="D130" t="b">
        <f>MOD(WEEKNUM(B130), 2) = 0</f>
        <v>0</v>
      </c>
      <c r="E130">
        <f>DAY(B130)</f>
        <v>24</v>
      </c>
      <c r="F130" t="str" cm="1">
        <f t="array" ref="F13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0" t="str" cm="1">
        <f t="array" ref="G13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0" s="1" t="str" cm="1">
        <f t="array" ref="H13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1" spans="2:8">
      <c r="B131" s="1">
        <f>B130+1</f>
        <v>45041</v>
      </c>
      <c r="C131" t="str" cm="1">
        <f t="array" ref="C131">_xlfn.SWITCH(WEEKDAY(B131, 1), 1, "Sunday", 2, "Monday", 3, "Tuesday", 4, "Wednesday", 5, "Thursday", 6, "Friday", 7, "Saturday")</f>
        <v>Tuesday</v>
      </c>
      <c r="D131" t="b">
        <f>MOD(WEEKNUM(B131), 2) = 0</f>
        <v>0</v>
      </c>
      <c r="E131">
        <f>DAY(B131)</f>
        <v>25</v>
      </c>
      <c r="F131" t="str" cm="1">
        <f t="array" ref="F13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1" t="str" cm="1">
        <f t="array" ref="G13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1" s="1" t="str" cm="1">
        <f t="array" ref="H13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2" spans="2:8">
      <c r="B132" s="1">
        <f>B131+1</f>
        <v>45042</v>
      </c>
      <c r="C132" t="str" cm="1">
        <f t="array" ref="C132">_xlfn.SWITCH(WEEKDAY(B132, 1), 1, "Sunday", 2, "Monday", 3, "Tuesday", 4, "Wednesday", 5, "Thursday", 6, "Friday", 7, "Saturday")</f>
        <v>Wednesday</v>
      </c>
      <c r="D132" t="b">
        <f>MOD(WEEKNUM(B132), 2) = 0</f>
        <v>0</v>
      </c>
      <c r="E132">
        <f>DAY(B132)</f>
        <v>26</v>
      </c>
      <c r="F132" t="str" cm="1">
        <f t="array" ref="F13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2" t="str" cm="1">
        <f t="array" ref="G13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2" s="1" t="str" cm="1">
        <f t="array" ref="H13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3" spans="2:8">
      <c r="B133" s="1">
        <f>B132+1</f>
        <v>45043</v>
      </c>
      <c r="C133" t="str" cm="1">
        <f t="array" ref="C133">_xlfn.SWITCH(WEEKDAY(B133, 1), 1, "Sunday", 2, "Monday", 3, "Tuesday", 4, "Wednesday", 5, "Thursday", 6, "Friday", 7, "Saturday")</f>
        <v>Thursday</v>
      </c>
      <c r="D133" t="b">
        <f>MOD(WEEKNUM(B133), 2) = 0</f>
        <v>0</v>
      </c>
      <c r="E133">
        <f>DAY(B133)</f>
        <v>27</v>
      </c>
      <c r="F133" t="str" cm="1">
        <f t="array" ref="F13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3" t="str" cm="1">
        <f t="array" ref="G13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3" s="1" t="str" cm="1">
        <f t="array" ref="H13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4" spans="2:8">
      <c r="B134" s="1">
        <f>B133+1</f>
        <v>45044</v>
      </c>
      <c r="C134" t="str" cm="1">
        <f t="array" ref="C134">_xlfn.SWITCH(WEEKDAY(B134, 1), 1, "Sunday", 2, "Monday", 3, "Tuesday", 4, "Wednesday", 5, "Thursday", 6, "Friday", 7, "Saturday")</f>
        <v>Friday</v>
      </c>
      <c r="D134" t="b">
        <f>MOD(WEEKNUM(B134), 2) = 0</f>
        <v>0</v>
      </c>
      <c r="E134">
        <f>DAY(B134)</f>
        <v>28</v>
      </c>
      <c r="F134" t="str" cm="1">
        <f t="array" ref="F13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4" t="str" cm="1">
        <f t="array" ref="G13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4" s="1" t="str" cm="1">
        <f t="array" ref="H13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5" spans="2:8">
      <c r="B135" s="1">
        <f>B134+1</f>
        <v>45045</v>
      </c>
      <c r="C135" t="str" cm="1">
        <f t="array" ref="C135">_xlfn.SWITCH(WEEKDAY(B135, 1), 1, "Sunday", 2, "Monday", 3, "Tuesday", 4, "Wednesday", 5, "Thursday", 6, "Friday", 7, "Saturday")</f>
        <v>Saturday</v>
      </c>
      <c r="D135" t="b">
        <f>MOD(WEEKNUM(B135), 2) = 0</f>
        <v>0</v>
      </c>
      <c r="E135">
        <f>DAY(B135)</f>
        <v>29</v>
      </c>
      <c r="F135" t="str" cm="1">
        <f t="array" ref="F13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5" t="str" cm="1">
        <f t="array" ref="G13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5" s="1" t="str" cm="1">
        <f t="array" ref="H13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6" spans="2:8">
      <c r="B136" s="1">
        <f>B135+1</f>
        <v>45046</v>
      </c>
      <c r="C136" t="str" cm="1">
        <f t="array" ref="C136">_xlfn.SWITCH(WEEKDAY(B136, 1), 1, "Sunday", 2, "Monday", 3, "Tuesday", 4, "Wednesday", 5, "Thursday", 6, "Friday", 7, "Saturday")</f>
        <v>Sunday</v>
      </c>
      <c r="D136" t="b">
        <f>MOD(WEEKNUM(B136), 2) = 0</f>
        <v>1</v>
      </c>
      <c r="E136">
        <f>DAY(B136)</f>
        <v>30</v>
      </c>
      <c r="F136" t="str" cm="1">
        <f t="array" ref="F13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6" t="str" cm="1">
        <f t="array" ref="G13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6" s="1" t="str" cm="1">
        <f t="array" ref="H13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7" spans="2:8">
      <c r="B137" s="1">
        <f>B136+1</f>
        <v>45047</v>
      </c>
      <c r="C137" t="str" cm="1">
        <f t="array" ref="C137">_xlfn.SWITCH(WEEKDAY(B137, 1), 1, "Sunday", 2, "Monday", 3, "Tuesday", 4, "Wednesday", 5, "Thursday", 6, "Friday", 7, "Saturday")</f>
        <v>Monday</v>
      </c>
      <c r="D137" t="b">
        <f>MOD(WEEKNUM(B137), 2) = 0</f>
        <v>1</v>
      </c>
      <c r="E137">
        <f>DAY(B137)</f>
        <v>1</v>
      </c>
      <c r="F137" t="str" cm="1">
        <f t="array" ref="F13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7" t="str" cm="1">
        <f t="array" ref="G13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7" s="1" t="str" cm="1">
        <f t="array" ref="H13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8" spans="2:8">
      <c r="B138" s="1">
        <f>B137+1</f>
        <v>45048</v>
      </c>
      <c r="C138" t="str" cm="1">
        <f t="array" ref="C138">_xlfn.SWITCH(WEEKDAY(B138, 1), 1, "Sunday", 2, "Monday", 3, "Tuesday", 4, "Wednesday", 5, "Thursday", 6, "Friday", 7, "Saturday")</f>
        <v>Tuesday</v>
      </c>
      <c r="D138" t="b">
        <f>MOD(WEEKNUM(B138), 2) = 0</f>
        <v>1</v>
      </c>
      <c r="E138">
        <f>DAY(B138)</f>
        <v>2</v>
      </c>
      <c r="F138" t="str" cm="1">
        <f t="array" ref="F13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8" t="str" cm="1">
        <f t="array" ref="G13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8" s="1" t="str" cm="1">
        <f t="array" ref="H13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39" spans="2:8">
      <c r="B139" s="1">
        <f>B138+1</f>
        <v>45049</v>
      </c>
      <c r="C139" t="str" cm="1">
        <f t="array" ref="C139">_xlfn.SWITCH(WEEKDAY(B139, 1), 1, "Sunday", 2, "Monday", 3, "Tuesday", 4, "Wednesday", 5, "Thursday", 6, "Friday", 7, "Saturday")</f>
        <v>Wednesday</v>
      </c>
      <c r="D139" t="b">
        <f>MOD(WEEKNUM(B139), 2) = 0</f>
        <v>1</v>
      </c>
      <c r="E139">
        <f>DAY(B139)</f>
        <v>3</v>
      </c>
      <c r="F139" t="str" cm="1">
        <f t="array" ref="F13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39" t="str" cm="1">
        <f t="array" ref="G13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39" s="1" t="str" cm="1">
        <f t="array" ref="H13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0" spans="2:8">
      <c r="B140" s="1">
        <f>B139+1</f>
        <v>45050</v>
      </c>
      <c r="C140" t="str" cm="1">
        <f t="array" ref="C140">_xlfn.SWITCH(WEEKDAY(B140, 1), 1, "Sunday", 2, "Monday", 3, "Tuesday", 4, "Wednesday", 5, "Thursday", 6, "Friday", 7, "Saturday")</f>
        <v>Thursday</v>
      </c>
      <c r="D140" t="b">
        <f>MOD(WEEKNUM(B140), 2) = 0</f>
        <v>1</v>
      </c>
      <c r="E140">
        <f>DAY(B140)</f>
        <v>4</v>
      </c>
      <c r="F140" t="str" cm="1">
        <f t="array" ref="F14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0" t="str" cm="1">
        <f t="array" ref="G14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0" s="1" t="str" cm="1">
        <f t="array" ref="H14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1" spans="2:8">
      <c r="B141" s="1">
        <f>B140+1</f>
        <v>45051</v>
      </c>
      <c r="C141" t="str" cm="1">
        <f t="array" ref="C141">_xlfn.SWITCH(WEEKDAY(B141, 1), 1, "Sunday", 2, "Monday", 3, "Tuesday", 4, "Wednesday", 5, "Thursday", 6, "Friday", 7, "Saturday")</f>
        <v>Friday</v>
      </c>
      <c r="D141" t="b">
        <f>MOD(WEEKNUM(B141), 2) = 0</f>
        <v>1</v>
      </c>
      <c r="E141">
        <f>DAY(B141)</f>
        <v>5</v>
      </c>
      <c r="F141" t="str" cm="1">
        <f t="array" ref="F14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1" t="str" cm="1">
        <f t="array" ref="G14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1" s="1" t="str" cm="1">
        <f t="array" ref="H14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2" spans="2:8">
      <c r="B142" s="1">
        <f>B141+1</f>
        <v>45052</v>
      </c>
      <c r="C142" t="str" cm="1">
        <f t="array" ref="C142">_xlfn.SWITCH(WEEKDAY(B142, 1), 1, "Sunday", 2, "Monday", 3, "Tuesday", 4, "Wednesday", 5, "Thursday", 6, "Friday", 7, "Saturday")</f>
        <v>Saturday</v>
      </c>
      <c r="D142" t="b">
        <f>MOD(WEEKNUM(B142), 2) = 0</f>
        <v>1</v>
      </c>
      <c r="E142">
        <f>DAY(B142)</f>
        <v>6</v>
      </c>
      <c r="F142" t="str" cm="1">
        <f t="array" ref="F14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2" t="str" cm="1">
        <f t="array" ref="G14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2" s="1" t="str" cm="1">
        <f t="array" ref="H14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3" spans="2:8">
      <c r="B143" s="1">
        <f>B142+1</f>
        <v>45053</v>
      </c>
      <c r="C143" t="str" cm="1">
        <f t="array" ref="C143">_xlfn.SWITCH(WEEKDAY(B143, 1), 1, "Sunday", 2, "Monday", 3, "Tuesday", 4, "Wednesday", 5, "Thursday", 6, "Friday", 7, "Saturday")</f>
        <v>Sunday</v>
      </c>
      <c r="D143" t="b">
        <f>MOD(WEEKNUM(B143), 2) = 0</f>
        <v>0</v>
      </c>
      <c r="E143">
        <f>DAY(B143)</f>
        <v>7</v>
      </c>
      <c r="F143" t="str" cm="1">
        <f t="array" ref="F14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3" t="str" cm="1">
        <f t="array" ref="G14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3" s="1" t="str" cm="1">
        <f t="array" ref="H14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4" spans="2:8">
      <c r="B144" s="1">
        <f>B143+1</f>
        <v>45054</v>
      </c>
      <c r="C144" t="str" cm="1">
        <f t="array" ref="C144">_xlfn.SWITCH(WEEKDAY(B144, 1), 1, "Sunday", 2, "Monday", 3, "Tuesday", 4, "Wednesday", 5, "Thursday", 6, "Friday", 7, "Saturday")</f>
        <v>Monday</v>
      </c>
      <c r="D144" t="b">
        <f>MOD(WEEKNUM(B144), 2) = 0</f>
        <v>0</v>
      </c>
      <c r="E144">
        <f>DAY(B144)</f>
        <v>8</v>
      </c>
      <c r="F144" t="str" cm="1">
        <f t="array" ref="F14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4" t="str" cm="1">
        <f t="array" ref="G14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4" s="1" t="str" cm="1">
        <f t="array" ref="H14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5" spans="2:8">
      <c r="B145" s="1">
        <f>B144+1</f>
        <v>45055</v>
      </c>
      <c r="C145" t="str" cm="1">
        <f t="array" ref="C145">_xlfn.SWITCH(WEEKDAY(B145, 1), 1, "Sunday", 2, "Monday", 3, "Tuesday", 4, "Wednesday", 5, "Thursday", 6, "Friday", 7, "Saturday")</f>
        <v>Tuesday</v>
      </c>
      <c r="D145" t="b">
        <f>MOD(WEEKNUM(B145), 2) = 0</f>
        <v>0</v>
      </c>
      <c r="E145">
        <f>DAY(B145)</f>
        <v>9</v>
      </c>
      <c r="F145" t="str" cm="1">
        <f t="array" ref="F14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5" t="str" cm="1">
        <f t="array" ref="G14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5" s="1" t="str" cm="1">
        <f t="array" ref="H14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6" spans="2:8">
      <c r="B146" s="1">
        <f>B145+1</f>
        <v>45056</v>
      </c>
      <c r="C146" t="str" cm="1">
        <f t="array" ref="C146">_xlfn.SWITCH(WEEKDAY(B146, 1), 1, "Sunday", 2, "Monday", 3, "Tuesday", 4, "Wednesday", 5, "Thursday", 6, "Friday", 7, "Saturday")</f>
        <v>Wednesday</v>
      </c>
      <c r="D146" t="b">
        <f t="shared" ref="D146:D209" si="0">MOD(WEEKNUM(B146), 2) = 0</f>
        <v>0</v>
      </c>
      <c r="E146">
        <f t="shared" ref="E146:E209" si="1">DAY(B146)</f>
        <v>10</v>
      </c>
      <c r="F146" t="str" cm="1">
        <f t="array" ref="F14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6" t="str" cm="1">
        <f t="array" ref="G14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6" s="1" t="str" cm="1">
        <f t="array" ref="H14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7" spans="2:8">
      <c r="B147" s="1">
        <f>B146+1</f>
        <v>45057</v>
      </c>
      <c r="C147" t="str" cm="1">
        <f t="array" ref="C147">_xlfn.SWITCH(WEEKDAY(B147, 1), 1, "Sunday", 2, "Monday", 3, "Tuesday", 4, "Wednesday", 5, "Thursday", 6, "Friday", 7, "Saturday")</f>
        <v>Thursday</v>
      </c>
      <c r="D147" t="b">
        <f t="shared" si="0"/>
        <v>0</v>
      </c>
      <c r="E147">
        <f t="shared" si="1"/>
        <v>11</v>
      </c>
      <c r="F147" t="str" cm="1">
        <f t="array" ref="F14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7" t="str" cm="1">
        <f t="array" ref="G14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7" s="1" t="str" cm="1">
        <f t="array" ref="H14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8" spans="2:8">
      <c r="B148" s="1">
        <f t="shared" ref="B148:B211" si="2">B147+1</f>
        <v>45058</v>
      </c>
      <c r="C148" t="str" cm="1">
        <f t="array" ref="C148">_xlfn.SWITCH(WEEKDAY(B148, 1), 1, "Sunday", 2, "Monday", 3, "Tuesday", 4, "Wednesday", 5, "Thursday", 6, "Friday", 7, "Saturday")</f>
        <v>Friday</v>
      </c>
      <c r="D148" t="b">
        <f t="shared" si="0"/>
        <v>0</v>
      </c>
      <c r="E148">
        <f t="shared" si="1"/>
        <v>12</v>
      </c>
      <c r="F148" t="str" cm="1">
        <f t="array" ref="F14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8" t="str" cm="1">
        <f t="array" ref="G14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8" s="1" t="str" cm="1">
        <f t="array" ref="H14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49" spans="2:8">
      <c r="B149" s="1">
        <f t="shared" si="2"/>
        <v>45059</v>
      </c>
      <c r="C149" t="str" cm="1">
        <f t="array" ref="C149">_xlfn.SWITCH(WEEKDAY(B149, 1), 1, "Sunday", 2, "Monday", 3, "Tuesday", 4, "Wednesday", 5, "Thursday", 6, "Friday", 7, "Saturday")</f>
        <v>Saturday</v>
      </c>
      <c r="D149" t="b">
        <f t="shared" si="0"/>
        <v>0</v>
      </c>
      <c r="E149">
        <f t="shared" si="1"/>
        <v>13</v>
      </c>
      <c r="F149" t="str" cm="1">
        <f t="array" ref="F14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49" t="str" cm="1">
        <f t="array" ref="G14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49" s="1" t="str" cm="1">
        <f t="array" ref="H14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0" spans="2:8">
      <c r="B150" s="1">
        <f t="shared" si="2"/>
        <v>45060</v>
      </c>
      <c r="C150" t="str" cm="1">
        <f t="array" ref="C150">_xlfn.SWITCH(WEEKDAY(B150, 1), 1, "Sunday", 2, "Monday", 3, "Tuesday", 4, "Wednesday", 5, "Thursday", 6, "Friday", 7, "Saturday")</f>
        <v>Sunday</v>
      </c>
      <c r="D150" t="b">
        <f t="shared" si="0"/>
        <v>1</v>
      </c>
      <c r="E150">
        <f t="shared" si="1"/>
        <v>14</v>
      </c>
      <c r="F150" t="str" cm="1">
        <f t="array" ref="F15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0" t="str" cm="1">
        <f t="array" ref="G15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0" s="1" t="str" cm="1">
        <f t="array" ref="H15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1" spans="2:8">
      <c r="B151" s="1">
        <f t="shared" si="2"/>
        <v>45061</v>
      </c>
      <c r="C151" t="str" cm="1">
        <f t="array" ref="C151">_xlfn.SWITCH(WEEKDAY(B151, 1), 1, "Sunday", 2, "Monday", 3, "Tuesday", 4, "Wednesday", 5, "Thursday", 6, "Friday", 7, "Saturday")</f>
        <v>Monday</v>
      </c>
      <c r="D151" t="b">
        <f t="shared" si="0"/>
        <v>1</v>
      </c>
      <c r="E151">
        <f t="shared" si="1"/>
        <v>15</v>
      </c>
      <c r="F151" t="str" cm="1">
        <f t="array" ref="F15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1" t="str" cm="1">
        <f t="array" ref="G15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1" s="1" t="str" cm="1">
        <f t="array" ref="H15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2" spans="2:8">
      <c r="B152" s="1">
        <f t="shared" si="2"/>
        <v>45062</v>
      </c>
      <c r="C152" t="str" cm="1">
        <f t="array" ref="C152">_xlfn.SWITCH(WEEKDAY(B152, 1), 1, "Sunday", 2, "Monday", 3, "Tuesday", 4, "Wednesday", 5, "Thursday", 6, "Friday", 7, "Saturday")</f>
        <v>Tuesday</v>
      </c>
      <c r="D152" t="b">
        <f t="shared" si="0"/>
        <v>1</v>
      </c>
      <c r="E152">
        <f t="shared" si="1"/>
        <v>16</v>
      </c>
      <c r="F152" t="str" cm="1">
        <f t="array" ref="F15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2" t="str" cm="1">
        <f t="array" ref="G15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2" s="1" t="str" cm="1">
        <f t="array" ref="H15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3" spans="2:8">
      <c r="B153" s="1">
        <f t="shared" si="2"/>
        <v>45063</v>
      </c>
      <c r="C153" t="str" cm="1">
        <f t="array" ref="C153">_xlfn.SWITCH(WEEKDAY(B153, 1), 1, "Sunday", 2, "Monday", 3, "Tuesday", 4, "Wednesday", 5, "Thursday", 6, "Friday", 7, "Saturday")</f>
        <v>Wednesday</v>
      </c>
      <c r="D153" t="b">
        <f t="shared" si="0"/>
        <v>1</v>
      </c>
      <c r="E153">
        <f t="shared" si="1"/>
        <v>17</v>
      </c>
      <c r="F153" t="str" cm="1">
        <f t="array" ref="F15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3" t="str" cm="1">
        <f t="array" ref="G15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3" s="1" t="str" cm="1">
        <f t="array" ref="H15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4" spans="2:8">
      <c r="B154" s="1">
        <f t="shared" si="2"/>
        <v>45064</v>
      </c>
      <c r="C154" t="str" cm="1">
        <f t="array" ref="C154">_xlfn.SWITCH(WEEKDAY(B154, 1), 1, "Sunday", 2, "Monday", 3, "Tuesday", 4, "Wednesday", 5, "Thursday", 6, "Friday", 7, "Saturday")</f>
        <v>Thursday</v>
      </c>
      <c r="D154" t="b">
        <f t="shared" si="0"/>
        <v>1</v>
      </c>
      <c r="E154">
        <f t="shared" si="1"/>
        <v>18</v>
      </c>
      <c r="F154" t="str" cm="1">
        <f t="array" ref="F15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154" cm="1">
        <f t="array" ref="G15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154" s="1" cm="1">
        <f t="array" ref="H15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45064</v>
      </c>
    </row>
    <row r="155" spans="2:8">
      <c r="B155" s="1">
        <f t="shared" si="2"/>
        <v>45065</v>
      </c>
      <c r="C155" t="str" cm="1">
        <f t="array" ref="C155">_xlfn.SWITCH(WEEKDAY(B155, 1), 1, "Sunday", 2, "Monday", 3, "Tuesday", 4, "Wednesday", 5, "Thursday", 6, "Friday", 7, "Saturday")</f>
        <v>Friday</v>
      </c>
      <c r="D155" t="b">
        <f t="shared" si="0"/>
        <v>1</v>
      </c>
      <c r="E155">
        <f t="shared" si="1"/>
        <v>19</v>
      </c>
      <c r="F155" t="str" cm="1">
        <f t="array" ref="F15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5" t="str" cm="1">
        <f t="array" ref="G15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5" s="1" t="str" cm="1">
        <f t="array" ref="H15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6" spans="2:8">
      <c r="B156" s="1">
        <f t="shared" si="2"/>
        <v>45066</v>
      </c>
      <c r="C156" t="str" cm="1">
        <f t="array" ref="C156">_xlfn.SWITCH(WEEKDAY(B156, 1), 1, "Sunday", 2, "Monday", 3, "Tuesday", 4, "Wednesday", 5, "Thursday", 6, "Friday", 7, "Saturday")</f>
        <v>Saturday</v>
      </c>
      <c r="D156" t="b">
        <f t="shared" si="0"/>
        <v>1</v>
      </c>
      <c r="E156">
        <f t="shared" si="1"/>
        <v>20</v>
      </c>
      <c r="F156" t="str" cm="1">
        <f t="array" ref="F15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6" t="str" cm="1">
        <f t="array" ref="G15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6" s="1" t="str" cm="1">
        <f t="array" ref="H15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7" spans="2:8">
      <c r="B157" s="1">
        <f t="shared" si="2"/>
        <v>45067</v>
      </c>
      <c r="C157" t="str" cm="1">
        <f t="array" ref="C157">_xlfn.SWITCH(WEEKDAY(B157, 1), 1, "Sunday", 2, "Monday", 3, "Tuesday", 4, "Wednesday", 5, "Thursday", 6, "Friday", 7, "Saturday")</f>
        <v>Sunday</v>
      </c>
      <c r="D157" t="b">
        <f t="shared" si="0"/>
        <v>0</v>
      </c>
      <c r="E157">
        <f t="shared" si="1"/>
        <v>21</v>
      </c>
      <c r="F157" t="str" cm="1">
        <f t="array" ref="F15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7" t="str" cm="1">
        <f t="array" ref="G15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7" s="1" t="str" cm="1">
        <f t="array" ref="H15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8" spans="2:8">
      <c r="B158" s="1">
        <f t="shared" si="2"/>
        <v>45068</v>
      </c>
      <c r="C158" t="str" cm="1">
        <f t="array" ref="C158">_xlfn.SWITCH(WEEKDAY(B158, 1), 1, "Sunday", 2, "Monday", 3, "Tuesday", 4, "Wednesday", 5, "Thursday", 6, "Friday", 7, "Saturday")</f>
        <v>Monday</v>
      </c>
      <c r="D158" t="b">
        <f t="shared" si="0"/>
        <v>0</v>
      </c>
      <c r="E158">
        <f t="shared" si="1"/>
        <v>22</v>
      </c>
      <c r="F158" t="str" cm="1">
        <f t="array" ref="F15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8" t="str" cm="1">
        <f t="array" ref="G15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8" s="1" t="str" cm="1">
        <f t="array" ref="H15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59" spans="2:8">
      <c r="B159" s="1">
        <f t="shared" si="2"/>
        <v>45069</v>
      </c>
      <c r="C159" t="str" cm="1">
        <f t="array" ref="C159">_xlfn.SWITCH(WEEKDAY(B159, 1), 1, "Sunday", 2, "Monday", 3, "Tuesday", 4, "Wednesday", 5, "Thursday", 6, "Friday", 7, "Saturday")</f>
        <v>Tuesday</v>
      </c>
      <c r="D159" t="b">
        <f t="shared" si="0"/>
        <v>0</v>
      </c>
      <c r="E159">
        <f t="shared" si="1"/>
        <v>23</v>
      </c>
      <c r="F159" t="str" cm="1">
        <f t="array" ref="F15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59" t="str" cm="1">
        <f t="array" ref="G15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59" s="1" t="str" cm="1">
        <f t="array" ref="H15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0" spans="2:8">
      <c r="B160" s="1">
        <f t="shared" si="2"/>
        <v>45070</v>
      </c>
      <c r="C160" t="str" cm="1">
        <f t="array" ref="C160">_xlfn.SWITCH(WEEKDAY(B160, 1), 1, "Sunday", 2, "Monday", 3, "Tuesday", 4, "Wednesday", 5, "Thursday", 6, "Friday", 7, "Saturday")</f>
        <v>Wednesday</v>
      </c>
      <c r="D160" t="b">
        <f t="shared" si="0"/>
        <v>0</v>
      </c>
      <c r="E160">
        <f t="shared" si="1"/>
        <v>24</v>
      </c>
      <c r="F160" t="str" cm="1">
        <f t="array" ref="F16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0" t="str" cm="1">
        <f t="array" ref="G16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0" s="1" t="str" cm="1">
        <f t="array" ref="H16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1" spans="2:8">
      <c r="B161" s="1">
        <f t="shared" si="2"/>
        <v>45071</v>
      </c>
      <c r="C161" t="str" cm="1">
        <f t="array" ref="C161">_xlfn.SWITCH(WEEKDAY(B161, 1), 1, "Sunday", 2, "Monday", 3, "Tuesday", 4, "Wednesday", 5, "Thursday", 6, "Friday", 7, "Saturday")</f>
        <v>Thursday</v>
      </c>
      <c r="D161" t="b">
        <f t="shared" si="0"/>
        <v>0</v>
      </c>
      <c r="E161">
        <f t="shared" si="1"/>
        <v>25</v>
      </c>
      <c r="F161" t="str" cm="1">
        <f t="array" ref="F16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1" t="str" cm="1">
        <f t="array" ref="G16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1" s="1" t="str" cm="1">
        <f t="array" ref="H16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2" spans="2:8">
      <c r="B162" s="1">
        <f t="shared" si="2"/>
        <v>45072</v>
      </c>
      <c r="C162" t="str" cm="1">
        <f t="array" ref="C162">_xlfn.SWITCH(WEEKDAY(B162, 1), 1, "Sunday", 2, "Monday", 3, "Tuesday", 4, "Wednesday", 5, "Thursday", 6, "Friday", 7, "Saturday")</f>
        <v>Friday</v>
      </c>
      <c r="D162" t="b">
        <f t="shared" si="0"/>
        <v>0</v>
      </c>
      <c r="E162">
        <f t="shared" si="1"/>
        <v>26</v>
      </c>
      <c r="F162" t="str" cm="1">
        <f t="array" ref="F16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2" t="str" cm="1">
        <f t="array" ref="G16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2" s="1" t="str" cm="1">
        <f t="array" ref="H16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3" spans="2:8">
      <c r="B163" s="1">
        <f t="shared" si="2"/>
        <v>45073</v>
      </c>
      <c r="C163" t="str" cm="1">
        <f t="array" ref="C163">_xlfn.SWITCH(WEEKDAY(B163, 1), 1, "Sunday", 2, "Monday", 3, "Tuesday", 4, "Wednesday", 5, "Thursday", 6, "Friday", 7, "Saturday")</f>
        <v>Saturday</v>
      </c>
      <c r="D163" t="b">
        <f t="shared" si="0"/>
        <v>0</v>
      </c>
      <c r="E163">
        <f t="shared" si="1"/>
        <v>27</v>
      </c>
      <c r="F163" t="str" cm="1">
        <f t="array" ref="F16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3" t="str" cm="1">
        <f t="array" ref="G16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3" s="1" t="str" cm="1">
        <f t="array" ref="H16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4" spans="2:8">
      <c r="B164" s="1">
        <f t="shared" si="2"/>
        <v>45074</v>
      </c>
      <c r="C164" t="str" cm="1">
        <f t="array" ref="C164">_xlfn.SWITCH(WEEKDAY(B164, 1), 1, "Sunday", 2, "Monday", 3, "Tuesday", 4, "Wednesday", 5, "Thursday", 6, "Friday", 7, "Saturday")</f>
        <v>Sunday</v>
      </c>
      <c r="D164" t="b">
        <f t="shared" si="0"/>
        <v>1</v>
      </c>
      <c r="E164">
        <f t="shared" si="1"/>
        <v>28</v>
      </c>
      <c r="F164" t="str" cm="1">
        <f t="array" ref="F16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4" t="str" cm="1">
        <f t="array" ref="G16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4" s="1" t="str" cm="1">
        <f t="array" ref="H16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5" spans="2:8">
      <c r="B165" s="1">
        <f t="shared" si="2"/>
        <v>45075</v>
      </c>
      <c r="C165" t="str" cm="1">
        <f t="array" ref="C165">_xlfn.SWITCH(WEEKDAY(B165, 1), 1, "Sunday", 2, "Monday", 3, "Tuesday", 4, "Wednesday", 5, "Thursday", 6, "Friday", 7, "Saturday")</f>
        <v>Monday</v>
      </c>
      <c r="D165" t="b">
        <f t="shared" si="0"/>
        <v>1</v>
      </c>
      <c r="E165">
        <f t="shared" si="1"/>
        <v>29</v>
      </c>
      <c r="F165" t="str" cm="1">
        <f t="array" ref="F16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5" t="str" cm="1">
        <f t="array" ref="G16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5" s="1" t="str" cm="1">
        <f t="array" ref="H16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6" spans="2:8">
      <c r="B166" s="1">
        <f t="shared" si="2"/>
        <v>45076</v>
      </c>
      <c r="C166" t="str" cm="1">
        <f t="array" ref="C166">_xlfn.SWITCH(WEEKDAY(B166, 1), 1, "Sunday", 2, "Monday", 3, "Tuesday", 4, "Wednesday", 5, "Thursday", 6, "Friday", 7, "Saturday")</f>
        <v>Tuesday</v>
      </c>
      <c r="D166" t="b">
        <f t="shared" si="0"/>
        <v>1</v>
      </c>
      <c r="E166">
        <f t="shared" si="1"/>
        <v>30</v>
      </c>
      <c r="F166" t="str" cm="1">
        <f t="array" ref="F16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6" t="str" cm="1">
        <f t="array" ref="G16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6" s="1" t="str" cm="1">
        <f t="array" ref="H16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7" spans="2:8">
      <c r="B167" s="1">
        <f t="shared" si="2"/>
        <v>45077</v>
      </c>
      <c r="C167" t="str" cm="1">
        <f t="array" ref="C167">_xlfn.SWITCH(WEEKDAY(B167, 1), 1, "Sunday", 2, "Monday", 3, "Tuesday", 4, "Wednesday", 5, "Thursday", 6, "Friday", 7, "Saturday")</f>
        <v>Wednesday</v>
      </c>
      <c r="D167" t="b">
        <f t="shared" si="0"/>
        <v>1</v>
      </c>
      <c r="E167">
        <f t="shared" si="1"/>
        <v>31</v>
      </c>
      <c r="F167" t="str" cm="1">
        <f t="array" ref="F16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7" t="str" cm="1">
        <f t="array" ref="G16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7" s="1" t="str" cm="1">
        <f t="array" ref="H16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8" spans="2:8">
      <c r="B168" s="1">
        <f t="shared" si="2"/>
        <v>45078</v>
      </c>
      <c r="C168" t="str" cm="1">
        <f t="array" ref="C168">_xlfn.SWITCH(WEEKDAY(B168, 1), 1, "Sunday", 2, "Monday", 3, "Tuesday", 4, "Wednesday", 5, "Thursday", 6, "Friday", 7, "Saturday")</f>
        <v>Thursday</v>
      </c>
      <c r="D168" t="b">
        <f t="shared" si="0"/>
        <v>1</v>
      </c>
      <c r="E168">
        <f t="shared" si="1"/>
        <v>1</v>
      </c>
      <c r="F168" t="str" cm="1">
        <f t="array" ref="F16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8" t="str" cm="1">
        <f t="array" ref="G16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8" s="1" t="str" cm="1">
        <f t="array" ref="H16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69" spans="2:8">
      <c r="B169" s="1">
        <f t="shared" si="2"/>
        <v>45079</v>
      </c>
      <c r="C169" t="str" cm="1">
        <f t="array" ref="C169">_xlfn.SWITCH(WEEKDAY(B169, 1), 1, "Sunday", 2, "Monday", 3, "Tuesday", 4, "Wednesday", 5, "Thursday", 6, "Friday", 7, "Saturday")</f>
        <v>Friday</v>
      </c>
      <c r="D169" t="b">
        <f t="shared" si="0"/>
        <v>1</v>
      </c>
      <c r="E169">
        <f t="shared" si="1"/>
        <v>2</v>
      </c>
      <c r="F169" t="str" cm="1">
        <f t="array" ref="F16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69" t="str" cm="1">
        <f t="array" ref="G16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69" s="1" t="str" cm="1">
        <f t="array" ref="H16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0" spans="2:8">
      <c r="B170" s="1">
        <f t="shared" si="2"/>
        <v>45080</v>
      </c>
      <c r="C170" t="str" cm="1">
        <f t="array" ref="C170">_xlfn.SWITCH(WEEKDAY(B170, 1), 1, "Sunday", 2, "Monday", 3, "Tuesday", 4, "Wednesday", 5, "Thursday", 6, "Friday", 7, "Saturday")</f>
        <v>Saturday</v>
      </c>
      <c r="D170" t="b">
        <f t="shared" si="0"/>
        <v>1</v>
      </c>
      <c r="E170">
        <f t="shared" si="1"/>
        <v>3</v>
      </c>
      <c r="F170" t="str" cm="1">
        <f t="array" ref="F17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0" t="str" cm="1">
        <f t="array" ref="G17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0" s="1" t="str" cm="1">
        <f t="array" ref="H17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1" spans="2:8">
      <c r="B171" s="1">
        <f t="shared" si="2"/>
        <v>45081</v>
      </c>
      <c r="C171" t="str" cm="1">
        <f t="array" ref="C171">_xlfn.SWITCH(WEEKDAY(B171, 1), 1, "Sunday", 2, "Monday", 3, "Tuesday", 4, "Wednesday", 5, "Thursday", 6, "Friday", 7, "Saturday")</f>
        <v>Sunday</v>
      </c>
      <c r="D171" t="b">
        <f t="shared" si="0"/>
        <v>0</v>
      </c>
      <c r="E171">
        <f t="shared" si="1"/>
        <v>4</v>
      </c>
      <c r="F171" t="str" cm="1">
        <f t="array" ref="F17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1" t="str" cm="1">
        <f t="array" ref="G17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1" s="1" t="str" cm="1">
        <f t="array" ref="H17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2" spans="2:8">
      <c r="B172" s="1">
        <f t="shared" si="2"/>
        <v>45082</v>
      </c>
      <c r="C172" t="str" cm="1">
        <f t="array" ref="C172">_xlfn.SWITCH(WEEKDAY(B172, 1), 1, "Sunday", 2, "Monday", 3, "Tuesday", 4, "Wednesday", 5, "Thursday", 6, "Friday", 7, "Saturday")</f>
        <v>Monday</v>
      </c>
      <c r="D172" t="b">
        <f t="shared" si="0"/>
        <v>0</v>
      </c>
      <c r="E172">
        <f t="shared" si="1"/>
        <v>5</v>
      </c>
      <c r="F172" t="str" cm="1">
        <f t="array" ref="F17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2" t="str" cm="1">
        <f t="array" ref="G17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2" s="1" t="str" cm="1">
        <f t="array" ref="H17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3" spans="2:8">
      <c r="B173" s="1">
        <f t="shared" si="2"/>
        <v>45083</v>
      </c>
      <c r="C173" t="str" cm="1">
        <f t="array" ref="C173">_xlfn.SWITCH(WEEKDAY(B173, 1), 1, "Sunday", 2, "Monday", 3, "Tuesday", 4, "Wednesday", 5, "Thursday", 6, "Friday", 7, "Saturday")</f>
        <v>Tuesday</v>
      </c>
      <c r="D173" t="b">
        <f t="shared" si="0"/>
        <v>0</v>
      </c>
      <c r="E173">
        <f t="shared" si="1"/>
        <v>6</v>
      </c>
      <c r="F173" t="str" cm="1">
        <f t="array" ref="F17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3" t="str" cm="1">
        <f t="array" ref="G17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3" s="1" t="str" cm="1">
        <f t="array" ref="H17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4" spans="2:8">
      <c r="B174" s="1">
        <f t="shared" si="2"/>
        <v>45084</v>
      </c>
      <c r="C174" t="str" cm="1">
        <f t="array" ref="C174">_xlfn.SWITCH(WEEKDAY(B174, 1), 1, "Sunday", 2, "Monday", 3, "Tuesday", 4, "Wednesday", 5, "Thursday", 6, "Friday", 7, "Saturday")</f>
        <v>Wednesday</v>
      </c>
      <c r="D174" t="b">
        <f t="shared" si="0"/>
        <v>0</v>
      </c>
      <c r="E174">
        <f t="shared" si="1"/>
        <v>7</v>
      </c>
      <c r="F174" t="str" cm="1">
        <f t="array" ref="F17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4" t="str" cm="1">
        <f t="array" ref="G17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4" s="1" t="str" cm="1">
        <f t="array" ref="H17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5" spans="2:8">
      <c r="B175" s="1">
        <f t="shared" si="2"/>
        <v>45085</v>
      </c>
      <c r="C175" t="str" cm="1">
        <f t="array" ref="C175">_xlfn.SWITCH(WEEKDAY(B175, 1), 1, "Sunday", 2, "Monday", 3, "Tuesday", 4, "Wednesday", 5, "Thursday", 6, "Friday", 7, "Saturday")</f>
        <v>Thursday</v>
      </c>
      <c r="D175" t="b">
        <f t="shared" si="0"/>
        <v>0</v>
      </c>
      <c r="E175">
        <f t="shared" si="1"/>
        <v>8</v>
      </c>
      <c r="F175" t="str" cm="1">
        <f t="array" ref="F17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5" t="str" cm="1">
        <f t="array" ref="G17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5" s="1" t="str" cm="1">
        <f t="array" ref="H17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6" spans="2:8">
      <c r="B176" s="1">
        <f t="shared" si="2"/>
        <v>45086</v>
      </c>
      <c r="C176" t="str" cm="1">
        <f t="array" ref="C176">_xlfn.SWITCH(WEEKDAY(B176, 1), 1, "Sunday", 2, "Monday", 3, "Tuesday", 4, "Wednesday", 5, "Thursday", 6, "Friday", 7, "Saturday")</f>
        <v>Friday</v>
      </c>
      <c r="D176" t="b">
        <f t="shared" si="0"/>
        <v>0</v>
      </c>
      <c r="E176">
        <f t="shared" si="1"/>
        <v>9</v>
      </c>
      <c r="F176" t="str" cm="1">
        <f t="array" ref="F17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6" t="str" cm="1">
        <f t="array" ref="G17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6" s="1" t="str" cm="1">
        <f t="array" ref="H17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7" spans="2:8">
      <c r="B177" s="1">
        <f t="shared" si="2"/>
        <v>45087</v>
      </c>
      <c r="C177" t="str" cm="1">
        <f t="array" ref="C177">_xlfn.SWITCH(WEEKDAY(B177, 1), 1, "Sunday", 2, "Monday", 3, "Tuesday", 4, "Wednesday", 5, "Thursday", 6, "Friday", 7, "Saturday")</f>
        <v>Saturday</v>
      </c>
      <c r="D177" t="b">
        <f t="shared" si="0"/>
        <v>0</v>
      </c>
      <c r="E177">
        <f t="shared" si="1"/>
        <v>10</v>
      </c>
      <c r="F177" t="str" cm="1">
        <f t="array" ref="F17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7" t="str" cm="1">
        <f t="array" ref="G17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7" s="1" t="str" cm="1">
        <f t="array" ref="H17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8" spans="2:8">
      <c r="B178" s="1">
        <f t="shared" si="2"/>
        <v>45088</v>
      </c>
      <c r="C178" t="str" cm="1">
        <f t="array" ref="C178">_xlfn.SWITCH(WEEKDAY(B178, 1), 1, "Sunday", 2, "Monday", 3, "Tuesday", 4, "Wednesday", 5, "Thursday", 6, "Friday", 7, "Saturday")</f>
        <v>Sunday</v>
      </c>
      <c r="D178" t="b">
        <f t="shared" si="0"/>
        <v>1</v>
      </c>
      <c r="E178">
        <f t="shared" si="1"/>
        <v>11</v>
      </c>
      <c r="F178" t="str" cm="1">
        <f t="array" ref="F17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8" t="str" cm="1">
        <f t="array" ref="G17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8" s="1" t="str" cm="1">
        <f t="array" ref="H17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79" spans="2:8">
      <c r="B179" s="1">
        <f t="shared" si="2"/>
        <v>45089</v>
      </c>
      <c r="C179" t="str" cm="1">
        <f t="array" ref="C179">_xlfn.SWITCH(WEEKDAY(B179, 1), 1, "Sunday", 2, "Monday", 3, "Tuesday", 4, "Wednesday", 5, "Thursday", 6, "Friday", 7, "Saturday")</f>
        <v>Monday</v>
      </c>
      <c r="D179" t="b">
        <f t="shared" si="0"/>
        <v>1</v>
      </c>
      <c r="E179">
        <f t="shared" si="1"/>
        <v>12</v>
      </c>
      <c r="F179" t="str" cm="1">
        <f t="array" ref="F17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79" t="str" cm="1">
        <f t="array" ref="G17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79" s="1" t="str" cm="1">
        <f t="array" ref="H17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0" spans="2:8">
      <c r="B180" s="1">
        <f t="shared" si="2"/>
        <v>45090</v>
      </c>
      <c r="C180" t="str" cm="1">
        <f t="array" ref="C180">_xlfn.SWITCH(WEEKDAY(B180, 1), 1, "Sunday", 2, "Monday", 3, "Tuesday", 4, "Wednesday", 5, "Thursday", 6, "Friday", 7, "Saturday")</f>
        <v>Tuesday</v>
      </c>
      <c r="D180" t="b">
        <f t="shared" si="0"/>
        <v>1</v>
      </c>
      <c r="E180">
        <f t="shared" si="1"/>
        <v>13</v>
      </c>
      <c r="F180" t="str" cm="1">
        <f t="array" ref="F18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0" t="str" cm="1">
        <f t="array" ref="G18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0" s="1" t="str" cm="1">
        <f t="array" ref="H18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1" spans="2:8">
      <c r="B181" s="1">
        <f t="shared" si="2"/>
        <v>45091</v>
      </c>
      <c r="C181" t="str" cm="1">
        <f t="array" ref="C181">_xlfn.SWITCH(WEEKDAY(B181, 1), 1, "Sunday", 2, "Monday", 3, "Tuesday", 4, "Wednesday", 5, "Thursday", 6, "Friday", 7, "Saturday")</f>
        <v>Wednesday</v>
      </c>
      <c r="D181" t="b">
        <f t="shared" si="0"/>
        <v>1</v>
      </c>
      <c r="E181">
        <f t="shared" si="1"/>
        <v>14</v>
      </c>
      <c r="F181" t="str" cm="1">
        <f t="array" ref="F18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1" t="str" cm="1">
        <f t="array" ref="G18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1" s="1" t="str" cm="1">
        <f t="array" ref="H18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2" spans="2:8">
      <c r="B182" s="1">
        <f t="shared" si="2"/>
        <v>45092</v>
      </c>
      <c r="C182" t="str" cm="1">
        <f t="array" ref="C182">_xlfn.SWITCH(WEEKDAY(B182, 1), 1, "Sunday", 2, "Monday", 3, "Tuesday", 4, "Wednesday", 5, "Thursday", 6, "Friday", 7, "Saturday")</f>
        <v>Thursday</v>
      </c>
      <c r="D182" t="b">
        <f t="shared" si="0"/>
        <v>1</v>
      </c>
      <c r="E182">
        <f t="shared" si="1"/>
        <v>15</v>
      </c>
      <c r="F182" t="str" cm="1">
        <f t="array" ref="F18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2" t="str" cm="1">
        <f t="array" ref="G18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2" s="1" t="str" cm="1">
        <f t="array" ref="H18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3" spans="2:8">
      <c r="B183" s="1">
        <f t="shared" si="2"/>
        <v>45093</v>
      </c>
      <c r="C183" t="str" cm="1">
        <f t="array" ref="C183">_xlfn.SWITCH(WEEKDAY(B183, 1), 1, "Sunday", 2, "Monday", 3, "Tuesday", 4, "Wednesday", 5, "Thursday", 6, "Friday", 7, "Saturday")</f>
        <v>Friday</v>
      </c>
      <c r="D183" t="b">
        <f t="shared" si="0"/>
        <v>1</v>
      </c>
      <c r="E183">
        <f t="shared" si="1"/>
        <v>16</v>
      </c>
      <c r="F183" t="str" cm="1">
        <f t="array" ref="F18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3" t="str" cm="1">
        <f t="array" ref="G18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3" s="1" t="str" cm="1">
        <f t="array" ref="H18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4" spans="2:8">
      <c r="B184" s="1">
        <f t="shared" si="2"/>
        <v>45094</v>
      </c>
      <c r="C184" t="str" cm="1">
        <f t="array" ref="C184">_xlfn.SWITCH(WEEKDAY(B184, 1), 1, "Sunday", 2, "Monday", 3, "Tuesday", 4, "Wednesday", 5, "Thursday", 6, "Friday", 7, "Saturday")</f>
        <v>Saturday</v>
      </c>
      <c r="D184" t="b">
        <f t="shared" si="0"/>
        <v>1</v>
      </c>
      <c r="E184">
        <f t="shared" si="1"/>
        <v>17</v>
      </c>
      <c r="F184" t="str" cm="1">
        <f t="array" ref="F18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4" t="str" cm="1">
        <f t="array" ref="G18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4" s="1" t="str" cm="1">
        <f t="array" ref="H18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5" spans="2:8">
      <c r="B185" s="1">
        <f t="shared" si="2"/>
        <v>45095</v>
      </c>
      <c r="C185" t="str" cm="1">
        <f t="array" ref="C185">_xlfn.SWITCH(WEEKDAY(B185, 1), 1, "Sunday", 2, "Monday", 3, "Tuesday", 4, "Wednesday", 5, "Thursday", 6, "Friday", 7, "Saturday")</f>
        <v>Sunday</v>
      </c>
      <c r="D185" t="b">
        <f t="shared" si="0"/>
        <v>0</v>
      </c>
      <c r="E185">
        <f t="shared" si="1"/>
        <v>18</v>
      </c>
      <c r="F185" t="str" cm="1">
        <f t="array" ref="F18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185" cm="1">
        <f t="array" ref="G18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185" s="1" cm="1">
        <f t="array" ref="H18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45095</v>
      </c>
    </row>
    <row r="186" spans="2:8">
      <c r="B186" s="1">
        <f t="shared" si="2"/>
        <v>45096</v>
      </c>
      <c r="C186" t="str" cm="1">
        <f t="array" ref="C186">_xlfn.SWITCH(WEEKDAY(B186, 1), 1, "Sunday", 2, "Monday", 3, "Tuesday", 4, "Wednesday", 5, "Thursday", 6, "Friday", 7, "Saturday")</f>
        <v>Monday</v>
      </c>
      <c r="D186" t="b">
        <f t="shared" si="0"/>
        <v>0</v>
      </c>
      <c r="E186">
        <f t="shared" si="1"/>
        <v>19</v>
      </c>
      <c r="F186" t="str" cm="1">
        <f t="array" ref="F18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6" t="str" cm="1">
        <f t="array" ref="G18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6" s="1" t="str" cm="1">
        <f t="array" ref="H18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7" spans="2:8">
      <c r="B187" s="1">
        <f t="shared" si="2"/>
        <v>45097</v>
      </c>
      <c r="C187" t="str" cm="1">
        <f t="array" ref="C187">_xlfn.SWITCH(WEEKDAY(B187, 1), 1, "Sunday", 2, "Monday", 3, "Tuesday", 4, "Wednesday", 5, "Thursday", 6, "Friday", 7, "Saturday")</f>
        <v>Tuesday</v>
      </c>
      <c r="D187" t="b">
        <f t="shared" si="0"/>
        <v>0</v>
      </c>
      <c r="E187">
        <f t="shared" si="1"/>
        <v>20</v>
      </c>
      <c r="F187" t="str" cm="1">
        <f t="array" ref="F18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7" t="str" cm="1">
        <f t="array" ref="G18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7" s="1" t="str" cm="1">
        <f t="array" ref="H18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8" spans="2:8">
      <c r="B188" s="1">
        <f t="shared" si="2"/>
        <v>45098</v>
      </c>
      <c r="C188" t="str" cm="1">
        <f t="array" ref="C188">_xlfn.SWITCH(WEEKDAY(B188, 1), 1, "Sunday", 2, "Monday", 3, "Tuesday", 4, "Wednesday", 5, "Thursday", 6, "Friday", 7, "Saturday")</f>
        <v>Wednesday</v>
      </c>
      <c r="D188" t="b">
        <f t="shared" si="0"/>
        <v>0</v>
      </c>
      <c r="E188">
        <f t="shared" si="1"/>
        <v>21</v>
      </c>
      <c r="F188" t="str" cm="1">
        <f t="array" ref="F18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8" t="str" cm="1">
        <f t="array" ref="G18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8" s="1" t="str" cm="1">
        <f t="array" ref="H18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89" spans="2:8">
      <c r="B189" s="1">
        <f t="shared" si="2"/>
        <v>45099</v>
      </c>
      <c r="C189" t="str" cm="1">
        <f t="array" ref="C189">_xlfn.SWITCH(WEEKDAY(B189, 1), 1, "Sunday", 2, "Monday", 3, "Tuesday", 4, "Wednesday", 5, "Thursday", 6, "Friday", 7, "Saturday")</f>
        <v>Thursday</v>
      </c>
      <c r="D189" t="b">
        <f t="shared" si="0"/>
        <v>0</v>
      </c>
      <c r="E189">
        <f t="shared" si="1"/>
        <v>22</v>
      </c>
      <c r="F189" t="str" cm="1">
        <f t="array" ref="F18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89" t="str" cm="1">
        <f t="array" ref="G18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89" s="1" t="str" cm="1">
        <f t="array" ref="H18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0" spans="2:8">
      <c r="B190" s="1">
        <f t="shared" si="2"/>
        <v>45100</v>
      </c>
      <c r="C190" t="str" cm="1">
        <f t="array" ref="C190">_xlfn.SWITCH(WEEKDAY(B190, 1), 1, "Sunday", 2, "Monday", 3, "Tuesday", 4, "Wednesday", 5, "Thursday", 6, "Friday", 7, "Saturday")</f>
        <v>Friday</v>
      </c>
      <c r="D190" t="b">
        <f t="shared" si="0"/>
        <v>0</v>
      </c>
      <c r="E190">
        <f t="shared" si="1"/>
        <v>23</v>
      </c>
      <c r="F190" t="str" cm="1">
        <f t="array" ref="F19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0" t="str" cm="1">
        <f t="array" ref="G19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0" s="1" t="str" cm="1">
        <f t="array" ref="H19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1" spans="2:8">
      <c r="B191" s="1">
        <f t="shared" si="2"/>
        <v>45101</v>
      </c>
      <c r="C191" t="str" cm="1">
        <f t="array" ref="C191">_xlfn.SWITCH(WEEKDAY(B191, 1), 1, "Sunday", 2, "Monday", 3, "Tuesday", 4, "Wednesday", 5, "Thursday", 6, "Friday", 7, "Saturday")</f>
        <v>Saturday</v>
      </c>
      <c r="D191" t="b">
        <f t="shared" si="0"/>
        <v>0</v>
      </c>
      <c r="E191">
        <f t="shared" si="1"/>
        <v>24</v>
      </c>
      <c r="F191" t="str" cm="1">
        <f t="array" ref="F19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1" t="str" cm="1">
        <f t="array" ref="G19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1" s="1" t="str" cm="1">
        <f t="array" ref="H19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2" spans="2:8">
      <c r="B192" s="1">
        <f t="shared" si="2"/>
        <v>45102</v>
      </c>
      <c r="C192" t="str" cm="1">
        <f t="array" ref="C192">_xlfn.SWITCH(WEEKDAY(B192, 1), 1, "Sunday", 2, "Monday", 3, "Tuesday", 4, "Wednesday", 5, "Thursday", 6, "Friday", 7, "Saturday")</f>
        <v>Sunday</v>
      </c>
      <c r="D192" t="b">
        <f t="shared" si="0"/>
        <v>1</v>
      </c>
      <c r="E192">
        <f t="shared" si="1"/>
        <v>25</v>
      </c>
      <c r="F192" t="str" cm="1">
        <f t="array" ref="F19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2" t="str" cm="1">
        <f t="array" ref="G19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2" s="1" t="str" cm="1">
        <f t="array" ref="H19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3" spans="2:8">
      <c r="B193" s="1">
        <f t="shared" si="2"/>
        <v>45103</v>
      </c>
      <c r="C193" t="str" cm="1">
        <f t="array" ref="C193">_xlfn.SWITCH(WEEKDAY(B193, 1), 1, "Sunday", 2, "Monday", 3, "Tuesday", 4, "Wednesday", 5, "Thursday", 6, "Friday", 7, "Saturday")</f>
        <v>Monday</v>
      </c>
      <c r="D193" t="b">
        <f t="shared" si="0"/>
        <v>1</v>
      </c>
      <c r="E193">
        <f t="shared" si="1"/>
        <v>26</v>
      </c>
      <c r="F193" t="str" cm="1">
        <f t="array" ref="F19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3" t="str" cm="1">
        <f t="array" ref="G19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3" s="1" t="str" cm="1">
        <f t="array" ref="H19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4" spans="2:8">
      <c r="B194" s="1">
        <f t="shared" si="2"/>
        <v>45104</v>
      </c>
      <c r="C194" t="str" cm="1">
        <f t="array" ref="C194">_xlfn.SWITCH(WEEKDAY(B194, 1), 1, "Sunday", 2, "Monday", 3, "Tuesday", 4, "Wednesday", 5, "Thursday", 6, "Friday", 7, "Saturday")</f>
        <v>Tuesday</v>
      </c>
      <c r="D194" t="b">
        <f t="shared" si="0"/>
        <v>1</v>
      </c>
      <c r="E194">
        <f t="shared" si="1"/>
        <v>27</v>
      </c>
      <c r="F194" t="str" cm="1">
        <f t="array" ref="F19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4" t="str" cm="1">
        <f t="array" ref="G19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4" s="1" t="str" cm="1">
        <f t="array" ref="H19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5" spans="2:8">
      <c r="B195" s="1">
        <f t="shared" si="2"/>
        <v>45105</v>
      </c>
      <c r="C195" t="str" cm="1">
        <f t="array" ref="C195">_xlfn.SWITCH(WEEKDAY(B195, 1), 1, "Sunday", 2, "Monday", 3, "Tuesday", 4, "Wednesday", 5, "Thursday", 6, "Friday", 7, "Saturday")</f>
        <v>Wednesday</v>
      </c>
      <c r="D195" t="b">
        <f t="shared" si="0"/>
        <v>1</v>
      </c>
      <c r="E195">
        <f t="shared" si="1"/>
        <v>28</v>
      </c>
      <c r="F195" t="str" cm="1">
        <f t="array" ref="F19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5" t="str" cm="1">
        <f t="array" ref="G19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5" s="1" t="str" cm="1">
        <f t="array" ref="H19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6" spans="2:8">
      <c r="B196" s="1">
        <f t="shared" si="2"/>
        <v>45106</v>
      </c>
      <c r="C196" t="str" cm="1">
        <f t="array" ref="C196">_xlfn.SWITCH(WEEKDAY(B196, 1), 1, "Sunday", 2, "Monday", 3, "Tuesday", 4, "Wednesday", 5, "Thursday", 6, "Friday", 7, "Saturday")</f>
        <v>Thursday</v>
      </c>
      <c r="D196" t="b">
        <f t="shared" si="0"/>
        <v>1</v>
      </c>
      <c r="E196">
        <f t="shared" si="1"/>
        <v>29</v>
      </c>
      <c r="F196" t="str" cm="1">
        <f t="array" ref="F19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6" t="str" cm="1">
        <f t="array" ref="G19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6" s="1" t="str" cm="1">
        <f t="array" ref="H19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7" spans="2:8">
      <c r="B197" s="1">
        <f t="shared" si="2"/>
        <v>45107</v>
      </c>
      <c r="C197" t="str" cm="1">
        <f t="array" ref="C197">_xlfn.SWITCH(WEEKDAY(B197, 1), 1, "Sunday", 2, "Monday", 3, "Tuesday", 4, "Wednesday", 5, "Thursday", 6, "Friday", 7, "Saturday")</f>
        <v>Friday</v>
      </c>
      <c r="D197" t="b">
        <f t="shared" si="0"/>
        <v>1</v>
      </c>
      <c r="E197">
        <f t="shared" si="1"/>
        <v>30</v>
      </c>
      <c r="F197" t="str" cm="1">
        <f t="array" ref="F19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7" t="str" cm="1">
        <f t="array" ref="G19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7" s="1" t="str" cm="1">
        <f t="array" ref="H19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8" spans="2:8">
      <c r="B198" s="1">
        <f t="shared" si="2"/>
        <v>45108</v>
      </c>
      <c r="C198" t="str" cm="1">
        <f t="array" ref="C198">_xlfn.SWITCH(WEEKDAY(B198, 1), 1, "Sunday", 2, "Monday", 3, "Tuesday", 4, "Wednesday", 5, "Thursday", 6, "Friday", 7, "Saturday")</f>
        <v>Saturday</v>
      </c>
      <c r="D198" t="b">
        <f t="shared" si="0"/>
        <v>1</v>
      </c>
      <c r="E198">
        <f t="shared" si="1"/>
        <v>1</v>
      </c>
      <c r="F198" t="str" cm="1">
        <f t="array" ref="F19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8" t="str" cm="1">
        <f t="array" ref="G19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8" s="1" t="str" cm="1">
        <f t="array" ref="H19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199" spans="2:8">
      <c r="B199" s="1">
        <f t="shared" si="2"/>
        <v>45109</v>
      </c>
      <c r="C199" t="str" cm="1">
        <f t="array" ref="C199">_xlfn.SWITCH(WEEKDAY(B199, 1), 1, "Sunday", 2, "Monday", 3, "Tuesday", 4, "Wednesday", 5, "Thursday", 6, "Friday", 7, "Saturday")</f>
        <v>Sunday</v>
      </c>
      <c r="D199" t="b">
        <f t="shared" si="0"/>
        <v>0</v>
      </c>
      <c r="E199">
        <f t="shared" si="1"/>
        <v>2</v>
      </c>
      <c r="F199" t="str" cm="1">
        <f t="array" ref="F19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199" t="str" cm="1">
        <f t="array" ref="G19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199" s="1" t="str" cm="1">
        <f t="array" ref="H19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0" spans="2:8">
      <c r="B200" s="1">
        <f t="shared" si="2"/>
        <v>45110</v>
      </c>
      <c r="C200" t="str" cm="1">
        <f t="array" ref="C200">_xlfn.SWITCH(WEEKDAY(B200, 1), 1, "Sunday", 2, "Monday", 3, "Tuesday", 4, "Wednesday", 5, "Thursday", 6, "Friday", 7, "Saturday")</f>
        <v>Monday</v>
      </c>
      <c r="D200" t="b">
        <f t="shared" si="0"/>
        <v>0</v>
      </c>
      <c r="E200">
        <f t="shared" si="1"/>
        <v>3</v>
      </c>
      <c r="F200" t="str" cm="1">
        <f t="array" ref="F20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0" t="str" cm="1">
        <f t="array" ref="G20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0" s="1" t="str" cm="1">
        <f t="array" ref="H20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1" spans="2:8">
      <c r="B201" s="1">
        <f t="shared" si="2"/>
        <v>45111</v>
      </c>
      <c r="C201" t="str" cm="1">
        <f t="array" ref="C201">_xlfn.SWITCH(WEEKDAY(B201, 1), 1, "Sunday", 2, "Monday", 3, "Tuesday", 4, "Wednesday", 5, "Thursday", 6, "Friday", 7, "Saturday")</f>
        <v>Tuesday</v>
      </c>
      <c r="D201" t="b">
        <f t="shared" si="0"/>
        <v>0</v>
      </c>
      <c r="E201">
        <f t="shared" si="1"/>
        <v>4</v>
      </c>
      <c r="F201" t="str" cm="1">
        <f t="array" ref="F20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1" t="str" cm="1">
        <f t="array" ref="G20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1" s="1" t="str" cm="1">
        <f t="array" ref="H20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2" spans="2:8">
      <c r="B202" s="1">
        <f t="shared" si="2"/>
        <v>45112</v>
      </c>
      <c r="C202" t="str" cm="1">
        <f t="array" ref="C202">_xlfn.SWITCH(WEEKDAY(B202, 1), 1, "Sunday", 2, "Monday", 3, "Tuesday", 4, "Wednesday", 5, "Thursday", 6, "Friday", 7, "Saturday")</f>
        <v>Wednesday</v>
      </c>
      <c r="D202" t="b">
        <f t="shared" si="0"/>
        <v>0</v>
      </c>
      <c r="E202">
        <f t="shared" si="1"/>
        <v>5</v>
      </c>
      <c r="F202" t="str" cm="1">
        <f t="array" ref="F20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2" t="str" cm="1">
        <f t="array" ref="G20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2" s="1" t="str" cm="1">
        <f t="array" ref="H20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3" spans="2:8">
      <c r="B203" s="1">
        <f t="shared" si="2"/>
        <v>45113</v>
      </c>
      <c r="C203" t="str" cm="1">
        <f t="array" ref="C203">_xlfn.SWITCH(WEEKDAY(B203, 1), 1, "Sunday", 2, "Monday", 3, "Tuesday", 4, "Wednesday", 5, "Thursday", 6, "Friday", 7, "Saturday")</f>
        <v>Thursday</v>
      </c>
      <c r="D203" t="b">
        <f t="shared" si="0"/>
        <v>0</v>
      </c>
      <c r="E203">
        <f t="shared" si="1"/>
        <v>6</v>
      </c>
      <c r="F203" t="str" cm="1">
        <f t="array" ref="F20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3" t="str" cm="1">
        <f t="array" ref="G20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3" s="1" t="str" cm="1">
        <f t="array" ref="H20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4" spans="2:8">
      <c r="B204" s="1">
        <f t="shared" si="2"/>
        <v>45114</v>
      </c>
      <c r="C204" t="str" cm="1">
        <f t="array" ref="C204">_xlfn.SWITCH(WEEKDAY(B204, 1), 1, "Sunday", 2, "Monday", 3, "Tuesday", 4, "Wednesday", 5, "Thursday", 6, "Friday", 7, "Saturday")</f>
        <v>Friday</v>
      </c>
      <c r="D204" t="b">
        <f t="shared" si="0"/>
        <v>0</v>
      </c>
      <c r="E204">
        <f t="shared" si="1"/>
        <v>7</v>
      </c>
      <c r="F204" t="str" cm="1">
        <f t="array" ref="F20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4" t="str" cm="1">
        <f t="array" ref="G20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4" s="1" t="str" cm="1">
        <f t="array" ref="H20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5" spans="2:8">
      <c r="B205" s="1">
        <f t="shared" si="2"/>
        <v>45115</v>
      </c>
      <c r="C205" t="str" cm="1">
        <f t="array" ref="C205">_xlfn.SWITCH(WEEKDAY(B205, 1), 1, "Sunday", 2, "Monday", 3, "Tuesday", 4, "Wednesday", 5, "Thursday", 6, "Friday", 7, "Saturday")</f>
        <v>Saturday</v>
      </c>
      <c r="D205" t="b">
        <f t="shared" si="0"/>
        <v>0</v>
      </c>
      <c r="E205">
        <f t="shared" si="1"/>
        <v>8</v>
      </c>
      <c r="F205" t="str" cm="1">
        <f t="array" ref="F20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5" t="str" cm="1">
        <f t="array" ref="G20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5" s="1" t="str" cm="1">
        <f t="array" ref="H20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6" spans="2:8">
      <c r="B206" s="1">
        <f t="shared" si="2"/>
        <v>45116</v>
      </c>
      <c r="C206" t="str" cm="1">
        <f t="array" ref="C206">_xlfn.SWITCH(WEEKDAY(B206, 1), 1, "Sunday", 2, "Monday", 3, "Tuesday", 4, "Wednesday", 5, "Thursday", 6, "Friday", 7, "Saturday")</f>
        <v>Sunday</v>
      </c>
      <c r="D206" t="b">
        <f t="shared" si="0"/>
        <v>1</v>
      </c>
      <c r="E206">
        <f t="shared" si="1"/>
        <v>9</v>
      </c>
      <c r="F206" t="str" cm="1">
        <f t="array" ref="F20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6" t="str" cm="1">
        <f t="array" ref="G20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6" s="1" t="str" cm="1">
        <f t="array" ref="H20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7" spans="2:8">
      <c r="B207" s="1">
        <f t="shared" si="2"/>
        <v>45117</v>
      </c>
      <c r="C207" t="str" cm="1">
        <f t="array" ref="C207">_xlfn.SWITCH(WEEKDAY(B207, 1), 1, "Sunday", 2, "Monday", 3, "Tuesday", 4, "Wednesday", 5, "Thursday", 6, "Friday", 7, "Saturday")</f>
        <v>Monday</v>
      </c>
      <c r="D207" t="b">
        <f t="shared" si="0"/>
        <v>1</v>
      </c>
      <c r="E207">
        <f t="shared" si="1"/>
        <v>10</v>
      </c>
      <c r="F207" t="str" cm="1">
        <f t="array" ref="F20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7" t="str" cm="1">
        <f t="array" ref="G20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7" s="1" t="str" cm="1">
        <f t="array" ref="H20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8" spans="2:8">
      <c r="B208" s="1">
        <f t="shared" si="2"/>
        <v>45118</v>
      </c>
      <c r="C208" t="str" cm="1">
        <f t="array" ref="C208">_xlfn.SWITCH(WEEKDAY(B208, 1), 1, "Sunday", 2, "Monday", 3, "Tuesday", 4, "Wednesday", 5, "Thursday", 6, "Friday", 7, "Saturday")</f>
        <v>Tuesday</v>
      </c>
      <c r="D208" t="b">
        <f t="shared" si="0"/>
        <v>1</v>
      </c>
      <c r="E208">
        <f t="shared" si="1"/>
        <v>11</v>
      </c>
      <c r="F208" t="str" cm="1">
        <f t="array" ref="F20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8" t="str" cm="1">
        <f t="array" ref="G20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8" s="1" t="str" cm="1">
        <f t="array" ref="H20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09" spans="2:8">
      <c r="B209" s="1">
        <f t="shared" si="2"/>
        <v>45119</v>
      </c>
      <c r="C209" t="str" cm="1">
        <f t="array" ref="C209">_xlfn.SWITCH(WEEKDAY(B209, 1), 1, "Sunday", 2, "Monday", 3, "Tuesday", 4, "Wednesday", 5, "Thursday", 6, "Friday", 7, "Saturday")</f>
        <v>Wednesday</v>
      </c>
      <c r="D209" t="b">
        <f t="shared" si="0"/>
        <v>1</v>
      </c>
      <c r="E209">
        <f t="shared" si="1"/>
        <v>12</v>
      </c>
      <c r="F209" t="str" cm="1">
        <f t="array" ref="F20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09" t="str" cm="1">
        <f t="array" ref="G20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09" s="1" t="str" cm="1">
        <f t="array" ref="H20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0" spans="2:8">
      <c r="B210" s="1">
        <f t="shared" si="2"/>
        <v>45120</v>
      </c>
      <c r="C210" t="str" cm="1">
        <f t="array" ref="C210">_xlfn.SWITCH(WEEKDAY(B210, 1), 1, "Sunday", 2, "Monday", 3, "Tuesday", 4, "Wednesday", 5, "Thursday", 6, "Friday", 7, "Saturday")</f>
        <v>Thursday</v>
      </c>
      <c r="D210" t="b">
        <f t="shared" ref="D210:D273" si="3">MOD(WEEKNUM(B210), 2) = 0</f>
        <v>1</v>
      </c>
      <c r="E210">
        <f t="shared" ref="E210:E273" si="4">DAY(B210)</f>
        <v>13</v>
      </c>
      <c r="F210" t="str" cm="1">
        <f t="array" ref="F21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0" t="str" cm="1">
        <f t="array" ref="G21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0" s="1" t="str" cm="1">
        <f t="array" ref="H21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1" spans="2:8">
      <c r="B211" s="1">
        <f t="shared" si="2"/>
        <v>45121</v>
      </c>
      <c r="C211" t="str" cm="1">
        <f t="array" ref="C211">_xlfn.SWITCH(WEEKDAY(B211, 1), 1, "Sunday", 2, "Monday", 3, "Tuesday", 4, "Wednesday", 5, "Thursday", 6, "Friday", 7, "Saturday")</f>
        <v>Friday</v>
      </c>
      <c r="D211" t="b">
        <f t="shared" si="3"/>
        <v>1</v>
      </c>
      <c r="E211">
        <f t="shared" si="4"/>
        <v>14</v>
      </c>
      <c r="F211" t="str" cm="1">
        <f t="array" ref="F21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1" t="str" cm="1">
        <f t="array" ref="G21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1" s="1" t="str" cm="1">
        <f t="array" ref="H21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2" spans="2:8">
      <c r="B212" s="1">
        <f t="shared" ref="B212:B275" si="5">B211+1</f>
        <v>45122</v>
      </c>
      <c r="C212" t="str" cm="1">
        <f t="array" ref="C212">_xlfn.SWITCH(WEEKDAY(B212, 1), 1, "Sunday", 2, "Monday", 3, "Tuesday", 4, "Wednesday", 5, "Thursday", 6, "Friday", 7, "Saturday")</f>
        <v>Saturday</v>
      </c>
      <c r="D212" t="b">
        <f t="shared" si="3"/>
        <v>1</v>
      </c>
      <c r="E212">
        <f t="shared" si="4"/>
        <v>15</v>
      </c>
      <c r="F212" t="str" cm="1">
        <f t="array" ref="F21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2" t="str" cm="1">
        <f t="array" ref="G21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2" s="1" t="str" cm="1">
        <f t="array" ref="H21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3" spans="2:8">
      <c r="B213" s="1">
        <f t="shared" si="5"/>
        <v>45123</v>
      </c>
      <c r="C213" t="str" cm="1">
        <f t="array" ref="C213">_xlfn.SWITCH(WEEKDAY(B213, 1), 1, "Sunday", 2, "Monday", 3, "Tuesday", 4, "Wednesday", 5, "Thursday", 6, "Friday", 7, "Saturday")</f>
        <v>Sunday</v>
      </c>
      <c r="D213" t="b">
        <f t="shared" si="3"/>
        <v>0</v>
      </c>
      <c r="E213">
        <f t="shared" si="4"/>
        <v>16</v>
      </c>
      <c r="F213" t="str" cm="1">
        <f t="array" ref="F21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3" t="str" cm="1">
        <f t="array" ref="G21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3" s="1" t="str" cm="1">
        <f t="array" ref="H21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4" spans="2:8">
      <c r="B214" s="1">
        <f t="shared" si="5"/>
        <v>45124</v>
      </c>
      <c r="C214" t="str" cm="1">
        <f t="array" ref="C214">_xlfn.SWITCH(WEEKDAY(B214, 1), 1, "Sunday", 2, "Monday", 3, "Tuesday", 4, "Wednesday", 5, "Thursday", 6, "Friday", 7, "Saturday")</f>
        <v>Monday</v>
      </c>
      <c r="D214" t="b">
        <f t="shared" si="3"/>
        <v>0</v>
      </c>
      <c r="E214">
        <f t="shared" si="4"/>
        <v>17</v>
      </c>
      <c r="F214" t="str" cm="1">
        <f t="array" ref="F21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4" t="str" cm="1">
        <f t="array" ref="G21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4" s="1" t="str" cm="1">
        <f t="array" ref="H21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5" spans="2:8">
      <c r="B215" s="1">
        <f t="shared" si="5"/>
        <v>45125</v>
      </c>
      <c r="C215" t="str" cm="1">
        <f t="array" ref="C215">_xlfn.SWITCH(WEEKDAY(B215, 1), 1, "Sunday", 2, "Monday", 3, "Tuesday", 4, "Wednesday", 5, "Thursday", 6, "Friday", 7, "Saturday")</f>
        <v>Tuesday</v>
      </c>
      <c r="D215" t="b">
        <f t="shared" si="3"/>
        <v>0</v>
      </c>
      <c r="E215">
        <f t="shared" si="4"/>
        <v>18</v>
      </c>
      <c r="F215" t="str" cm="1">
        <f t="array" ref="F21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215" cm="1">
        <f t="array" ref="G21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215" s="1" cm="1">
        <f t="array" ref="H21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45125</v>
      </c>
    </row>
    <row r="216" spans="2:8">
      <c r="B216" s="1">
        <f t="shared" si="5"/>
        <v>45126</v>
      </c>
      <c r="C216" t="str" cm="1">
        <f t="array" ref="C216">_xlfn.SWITCH(WEEKDAY(B216, 1), 1, "Sunday", 2, "Monday", 3, "Tuesday", 4, "Wednesday", 5, "Thursday", 6, "Friday", 7, "Saturday")</f>
        <v>Wednesday</v>
      </c>
      <c r="D216" t="b">
        <f t="shared" si="3"/>
        <v>0</v>
      </c>
      <c r="E216">
        <f t="shared" si="4"/>
        <v>19</v>
      </c>
      <c r="F216" t="str" cm="1">
        <f t="array" ref="F21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6" t="str" cm="1">
        <f t="array" ref="G21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6" s="1" t="str" cm="1">
        <f t="array" ref="H21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7" spans="2:8">
      <c r="B217" s="1">
        <f t="shared" si="5"/>
        <v>45127</v>
      </c>
      <c r="C217" t="str" cm="1">
        <f t="array" ref="C217">_xlfn.SWITCH(WEEKDAY(B217, 1), 1, "Sunday", 2, "Monday", 3, "Tuesday", 4, "Wednesday", 5, "Thursday", 6, "Friday", 7, "Saturday")</f>
        <v>Thursday</v>
      </c>
      <c r="D217" t="b">
        <f t="shared" si="3"/>
        <v>0</v>
      </c>
      <c r="E217">
        <f t="shared" si="4"/>
        <v>20</v>
      </c>
      <c r="F217" t="str" cm="1">
        <f t="array" ref="F21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7" t="str" cm="1">
        <f t="array" ref="G21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7" s="1" t="str" cm="1">
        <f t="array" ref="H21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8" spans="2:8">
      <c r="B218" s="1">
        <f t="shared" si="5"/>
        <v>45128</v>
      </c>
      <c r="C218" t="str" cm="1">
        <f t="array" ref="C218">_xlfn.SWITCH(WEEKDAY(B218, 1), 1, "Sunday", 2, "Monday", 3, "Tuesday", 4, "Wednesday", 5, "Thursday", 6, "Friday", 7, "Saturday")</f>
        <v>Friday</v>
      </c>
      <c r="D218" t="b">
        <f t="shared" si="3"/>
        <v>0</v>
      </c>
      <c r="E218">
        <f t="shared" si="4"/>
        <v>21</v>
      </c>
      <c r="F218" t="str" cm="1">
        <f t="array" ref="F21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8" t="str" cm="1">
        <f t="array" ref="G21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8" s="1" t="str" cm="1">
        <f t="array" ref="H21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19" spans="2:8">
      <c r="B219" s="1">
        <f t="shared" si="5"/>
        <v>45129</v>
      </c>
      <c r="C219" t="str" cm="1">
        <f t="array" ref="C219">_xlfn.SWITCH(WEEKDAY(B219, 1), 1, "Sunday", 2, "Monday", 3, "Tuesday", 4, "Wednesday", 5, "Thursday", 6, "Friday", 7, "Saturday")</f>
        <v>Saturday</v>
      </c>
      <c r="D219" t="b">
        <f t="shared" si="3"/>
        <v>0</v>
      </c>
      <c r="E219">
        <f t="shared" si="4"/>
        <v>22</v>
      </c>
      <c r="F219" t="str" cm="1">
        <f t="array" ref="F21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19" t="str" cm="1">
        <f t="array" ref="G21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19" s="1" t="str" cm="1">
        <f t="array" ref="H21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0" spans="2:8">
      <c r="B220" s="1">
        <f t="shared" si="5"/>
        <v>45130</v>
      </c>
      <c r="C220" t="str" cm="1">
        <f t="array" ref="C220">_xlfn.SWITCH(WEEKDAY(B220, 1), 1, "Sunday", 2, "Monday", 3, "Tuesday", 4, "Wednesday", 5, "Thursday", 6, "Friday", 7, "Saturday")</f>
        <v>Sunday</v>
      </c>
      <c r="D220" t="b">
        <f t="shared" si="3"/>
        <v>1</v>
      </c>
      <c r="E220">
        <f t="shared" si="4"/>
        <v>23</v>
      </c>
      <c r="F220" t="str" cm="1">
        <f t="array" ref="F22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0" t="str" cm="1">
        <f t="array" ref="G22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0" s="1" t="str" cm="1">
        <f t="array" ref="H22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1" spans="2:8">
      <c r="B221" s="1">
        <f t="shared" si="5"/>
        <v>45131</v>
      </c>
      <c r="C221" t="str" cm="1">
        <f t="array" ref="C221">_xlfn.SWITCH(WEEKDAY(B221, 1), 1, "Sunday", 2, "Monday", 3, "Tuesday", 4, "Wednesday", 5, "Thursday", 6, "Friday", 7, "Saturday")</f>
        <v>Monday</v>
      </c>
      <c r="D221" t="b">
        <f t="shared" si="3"/>
        <v>1</v>
      </c>
      <c r="E221">
        <f t="shared" si="4"/>
        <v>24</v>
      </c>
      <c r="F221" t="str" cm="1">
        <f t="array" ref="F22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1" t="str" cm="1">
        <f t="array" ref="G22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1" s="1" t="str" cm="1">
        <f t="array" ref="H22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2" spans="2:8">
      <c r="B222" s="1">
        <f t="shared" si="5"/>
        <v>45132</v>
      </c>
      <c r="C222" t="str" cm="1">
        <f t="array" ref="C222">_xlfn.SWITCH(WEEKDAY(B222, 1), 1, "Sunday", 2, "Monday", 3, "Tuesday", 4, "Wednesday", 5, "Thursday", 6, "Friday", 7, "Saturday")</f>
        <v>Tuesday</v>
      </c>
      <c r="D222" t="b">
        <f t="shared" si="3"/>
        <v>1</v>
      </c>
      <c r="E222">
        <f t="shared" si="4"/>
        <v>25</v>
      </c>
      <c r="F222" t="str" cm="1">
        <f t="array" ref="F22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2" t="str" cm="1">
        <f t="array" ref="G22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2" s="1" t="str" cm="1">
        <f t="array" ref="H22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3" spans="2:8">
      <c r="B223" s="1">
        <f t="shared" si="5"/>
        <v>45133</v>
      </c>
      <c r="C223" t="str" cm="1">
        <f t="array" ref="C223">_xlfn.SWITCH(WEEKDAY(B223, 1), 1, "Sunday", 2, "Monday", 3, "Tuesday", 4, "Wednesday", 5, "Thursday", 6, "Friday", 7, "Saturday")</f>
        <v>Wednesday</v>
      </c>
      <c r="D223" t="b">
        <f t="shared" si="3"/>
        <v>1</v>
      </c>
      <c r="E223">
        <f t="shared" si="4"/>
        <v>26</v>
      </c>
      <c r="F223" t="str" cm="1">
        <f t="array" ref="F22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3" t="str" cm="1">
        <f t="array" ref="G22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3" s="1" t="str" cm="1">
        <f t="array" ref="H22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4" spans="2:8">
      <c r="B224" s="1">
        <f t="shared" si="5"/>
        <v>45134</v>
      </c>
      <c r="C224" t="str" cm="1">
        <f t="array" ref="C224">_xlfn.SWITCH(WEEKDAY(B224, 1), 1, "Sunday", 2, "Monday", 3, "Tuesday", 4, "Wednesday", 5, "Thursday", 6, "Friday", 7, "Saturday")</f>
        <v>Thursday</v>
      </c>
      <c r="D224" t="b">
        <f t="shared" si="3"/>
        <v>1</v>
      </c>
      <c r="E224">
        <f t="shared" si="4"/>
        <v>27</v>
      </c>
      <c r="F224" t="str" cm="1">
        <f t="array" ref="F22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4" t="str" cm="1">
        <f t="array" ref="G22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4" s="1" t="str" cm="1">
        <f t="array" ref="H22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5" spans="2:8">
      <c r="B225" s="1">
        <f t="shared" si="5"/>
        <v>45135</v>
      </c>
      <c r="C225" t="str" cm="1">
        <f t="array" ref="C225">_xlfn.SWITCH(WEEKDAY(B225, 1), 1, "Sunday", 2, "Monday", 3, "Tuesday", 4, "Wednesday", 5, "Thursday", 6, "Friday", 7, "Saturday")</f>
        <v>Friday</v>
      </c>
      <c r="D225" t="b">
        <f t="shared" si="3"/>
        <v>1</v>
      </c>
      <c r="E225">
        <f t="shared" si="4"/>
        <v>28</v>
      </c>
      <c r="F225" t="str" cm="1">
        <f t="array" ref="F22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5" t="str" cm="1">
        <f t="array" ref="G22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5" s="1" t="str" cm="1">
        <f t="array" ref="H22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6" spans="2:8">
      <c r="B226" s="1">
        <f t="shared" si="5"/>
        <v>45136</v>
      </c>
      <c r="C226" t="str" cm="1">
        <f t="array" ref="C226">_xlfn.SWITCH(WEEKDAY(B226, 1), 1, "Sunday", 2, "Monday", 3, "Tuesday", 4, "Wednesday", 5, "Thursday", 6, "Friday", 7, "Saturday")</f>
        <v>Saturday</v>
      </c>
      <c r="D226" t="b">
        <f t="shared" si="3"/>
        <v>1</v>
      </c>
      <c r="E226">
        <f t="shared" si="4"/>
        <v>29</v>
      </c>
      <c r="F226" t="str" cm="1">
        <f t="array" ref="F22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6" t="str" cm="1">
        <f t="array" ref="G22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6" s="1" t="str" cm="1">
        <f t="array" ref="H22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7" spans="2:8">
      <c r="B227" s="1">
        <f t="shared" si="5"/>
        <v>45137</v>
      </c>
      <c r="C227" t="str" cm="1">
        <f t="array" ref="C227">_xlfn.SWITCH(WEEKDAY(B227, 1), 1, "Sunday", 2, "Monday", 3, "Tuesday", 4, "Wednesday", 5, "Thursday", 6, "Friday", 7, "Saturday")</f>
        <v>Sunday</v>
      </c>
      <c r="D227" t="b">
        <f t="shared" si="3"/>
        <v>0</v>
      </c>
      <c r="E227">
        <f t="shared" si="4"/>
        <v>30</v>
      </c>
      <c r="F227" t="str" cm="1">
        <f t="array" ref="F22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7" t="str" cm="1">
        <f t="array" ref="G22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7" s="1" t="str" cm="1">
        <f t="array" ref="H22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8" spans="2:8">
      <c r="B228" s="1">
        <f t="shared" si="5"/>
        <v>45138</v>
      </c>
      <c r="C228" t="str" cm="1">
        <f t="array" ref="C228">_xlfn.SWITCH(WEEKDAY(B228, 1), 1, "Sunday", 2, "Monday", 3, "Tuesday", 4, "Wednesday", 5, "Thursday", 6, "Friday", 7, "Saturday")</f>
        <v>Monday</v>
      </c>
      <c r="D228" t="b">
        <f t="shared" si="3"/>
        <v>0</v>
      </c>
      <c r="E228">
        <f t="shared" si="4"/>
        <v>31</v>
      </c>
      <c r="F228" t="str" cm="1">
        <f t="array" ref="F22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8" t="str" cm="1">
        <f t="array" ref="G22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8" s="1" t="str" cm="1">
        <f t="array" ref="H22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29" spans="2:8">
      <c r="B229" s="1">
        <f t="shared" si="5"/>
        <v>45139</v>
      </c>
      <c r="C229" t="str" cm="1">
        <f t="array" ref="C229">_xlfn.SWITCH(WEEKDAY(B229, 1), 1, "Sunday", 2, "Monday", 3, "Tuesday", 4, "Wednesday", 5, "Thursday", 6, "Friday", 7, "Saturday")</f>
        <v>Tuesday</v>
      </c>
      <c r="D229" t="b">
        <f t="shared" si="3"/>
        <v>0</v>
      </c>
      <c r="E229">
        <f t="shared" si="4"/>
        <v>1</v>
      </c>
      <c r="F229" t="str" cm="1">
        <f t="array" ref="F22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29" t="str" cm="1">
        <f t="array" ref="G22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29" s="1" t="str" cm="1">
        <f t="array" ref="H22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0" spans="2:8">
      <c r="B230" s="1">
        <f t="shared" si="5"/>
        <v>45140</v>
      </c>
      <c r="C230" t="str" cm="1">
        <f t="array" ref="C230">_xlfn.SWITCH(WEEKDAY(B230, 1), 1, "Sunday", 2, "Monday", 3, "Tuesday", 4, "Wednesday", 5, "Thursday", 6, "Friday", 7, "Saturday")</f>
        <v>Wednesday</v>
      </c>
      <c r="D230" t="b">
        <f t="shared" si="3"/>
        <v>0</v>
      </c>
      <c r="E230">
        <f t="shared" si="4"/>
        <v>2</v>
      </c>
      <c r="F230" t="str" cm="1">
        <f t="array" ref="F23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0" t="str" cm="1">
        <f t="array" ref="G23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0" s="1" t="str" cm="1">
        <f t="array" ref="H23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1" spans="2:8">
      <c r="B231" s="1">
        <f t="shared" si="5"/>
        <v>45141</v>
      </c>
      <c r="C231" t="str" cm="1">
        <f t="array" ref="C231">_xlfn.SWITCH(WEEKDAY(B231, 1), 1, "Sunday", 2, "Monday", 3, "Tuesday", 4, "Wednesday", 5, "Thursday", 6, "Friday", 7, "Saturday")</f>
        <v>Thursday</v>
      </c>
      <c r="D231" t="b">
        <f t="shared" si="3"/>
        <v>0</v>
      </c>
      <c r="E231">
        <f t="shared" si="4"/>
        <v>3</v>
      </c>
      <c r="F231" t="str" cm="1">
        <f t="array" ref="F23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1" t="str" cm="1">
        <f t="array" ref="G23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1" s="1" t="str" cm="1">
        <f t="array" ref="H23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2" spans="2:8">
      <c r="B232" s="1">
        <f t="shared" si="5"/>
        <v>45142</v>
      </c>
      <c r="C232" t="str" cm="1">
        <f t="array" ref="C232">_xlfn.SWITCH(WEEKDAY(B232, 1), 1, "Sunday", 2, "Monday", 3, "Tuesday", 4, "Wednesday", 5, "Thursday", 6, "Friday", 7, "Saturday")</f>
        <v>Friday</v>
      </c>
      <c r="D232" t="b">
        <f t="shared" si="3"/>
        <v>0</v>
      </c>
      <c r="E232">
        <f t="shared" si="4"/>
        <v>4</v>
      </c>
      <c r="F232" t="str" cm="1">
        <f t="array" ref="F23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2" t="str" cm="1">
        <f t="array" ref="G23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2" s="1" t="str" cm="1">
        <f t="array" ref="H23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3" spans="2:8">
      <c r="B233" s="1">
        <f t="shared" si="5"/>
        <v>45143</v>
      </c>
      <c r="C233" t="str" cm="1">
        <f t="array" ref="C233">_xlfn.SWITCH(WEEKDAY(B233, 1), 1, "Sunday", 2, "Monday", 3, "Tuesday", 4, "Wednesday", 5, "Thursday", 6, "Friday", 7, "Saturday")</f>
        <v>Saturday</v>
      </c>
      <c r="D233" t="b">
        <f t="shared" si="3"/>
        <v>0</v>
      </c>
      <c r="E233">
        <f t="shared" si="4"/>
        <v>5</v>
      </c>
      <c r="F233" t="str" cm="1">
        <f t="array" ref="F23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3" t="str" cm="1">
        <f t="array" ref="G23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3" s="1" t="str" cm="1">
        <f t="array" ref="H23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4" spans="2:8">
      <c r="B234" s="1">
        <f t="shared" si="5"/>
        <v>45144</v>
      </c>
      <c r="C234" t="str" cm="1">
        <f t="array" ref="C234">_xlfn.SWITCH(WEEKDAY(B234, 1), 1, "Sunday", 2, "Monday", 3, "Tuesday", 4, "Wednesday", 5, "Thursday", 6, "Friday", 7, "Saturday")</f>
        <v>Sunday</v>
      </c>
      <c r="D234" t="b">
        <f t="shared" si="3"/>
        <v>1</v>
      </c>
      <c r="E234">
        <f t="shared" si="4"/>
        <v>6</v>
      </c>
      <c r="F234" t="str" cm="1">
        <f t="array" ref="F23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4" t="str" cm="1">
        <f t="array" ref="G23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4" s="1" t="str" cm="1">
        <f t="array" ref="H23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5" spans="2:8">
      <c r="B235" s="1">
        <f t="shared" si="5"/>
        <v>45145</v>
      </c>
      <c r="C235" t="str" cm="1">
        <f t="array" ref="C235">_xlfn.SWITCH(WEEKDAY(B235, 1), 1, "Sunday", 2, "Monday", 3, "Tuesday", 4, "Wednesday", 5, "Thursday", 6, "Friday", 7, "Saturday")</f>
        <v>Monday</v>
      </c>
      <c r="D235" t="b">
        <f t="shared" si="3"/>
        <v>1</v>
      </c>
      <c r="E235">
        <f t="shared" si="4"/>
        <v>7</v>
      </c>
      <c r="F235" t="str" cm="1">
        <f t="array" ref="F23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5" t="str" cm="1">
        <f t="array" ref="G23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5" s="1" t="str" cm="1">
        <f t="array" ref="H23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6" spans="2:8">
      <c r="B236" s="1">
        <f t="shared" si="5"/>
        <v>45146</v>
      </c>
      <c r="C236" t="str" cm="1">
        <f t="array" ref="C236">_xlfn.SWITCH(WEEKDAY(B236, 1), 1, "Sunday", 2, "Monday", 3, "Tuesday", 4, "Wednesday", 5, "Thursday", 6, "Friday", 7, "Saturday")</f>
        <v>Tuesday</v>
      </c>
      <c r="D236" t="b">
        <f t="shared" si="3"/>
        <v>1</v>
      </c>
      <c r="E236">
        <f t="shared" si="4"/>
        <v>8</v>
      </c>
      <c r="F236" t="str" cm="1">
        <f t="array" ref="F23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6" t="str" cm="1">
        <f t="array" ref="G23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6" s="1" t="str" cm="1">
        <f t="array" ref="H23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7" spans="2:8">
      <c r="B237" s="1">
        <f t="shared" si="5"/>
        <v>45147</v>
      </c>
      <c r="C237" t="str" cm="1">
        <f t="array" ref="C237">_xlfn.SWITCH(WEEKDAY(B237, 1), 1, "Sunday", 2, "Monday", 3, "Tuesday", 4, "Wednesday", 5, "Thursday", 6, "Friday", 7, "Saturday")</f>
        <v>Wednesday</v>
      </c>
      <c r="D237" t="b">
        <f t="shared" si="3"/>
        <v>1</v>
      </c>
      <c r="E237">
        <f t="shared" si="4"/>
        <v>9</v>
      </c>
      <c r="F237" t="str" cm="1">
        <f t="array" ref="F23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7" t="str" cm="1">
        <f t="array" ref="G23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7" s="1" t="str" cm="1">
        <f t="array" ref="H23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8" spans="2:8">
      <c r="B238" s="1">
        <f t="shared" si="5"/>
        <v>45148</v>
      </c>
      <c r="C238" t="str" cm="1">
        <f t="array" ref="C238">_xlfn.SWITCH(WEEKDAY(B238, 1), 1, "Sunday", 2, "Monday", 3, "Tuesday", 4, "Wednesday", 5, "Thursday", 6, "Friday", 7, "Saturday")</f>
        <v>Thursday</v>
      </c>
      <c r="D238" t="b">
        <f t="shared" si="3"/>
        <v>1</v>
      </c>
      <c r="E238">
        <f t="shared" si="4"/>
        <v>10</v>
      </c>
      <c r="F238" t="str" cm="1">
        <f t="array" ref="F23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8" t="str" cm="1">
        <f t="array" ref="G23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8" s="1" t="str" cm="1">
        <f t="array" ref="H23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39" spans="2:8">
      <c r="B239" s="1">
        <f t="shared" si="5"/>
        <v>45149</v>
      </c>
      <c r="C239" t="str" cm="1">
        <f t="array" ref="C239">_xlfn.SWITCH(WEEKDAY(B239, 1), 1, "Sunday", 2, "Monday", 3, "Tuesday", 4, "Wednesday", 5, "Thursday", 6, "Friday", 7, "Saturday")</f>
        <v>Friday</v>
      </c>
      <c r="D239" t="b">
        <f t="shared" si="3"/>
        <v>1</v>
      </c>
      <c r="E239">
        <f t="shared" si="4"/>
        <v>11</v>
      </c>
      <c r="F239" t="str" cm="1">
        <f t="array" ref="F23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39" t="str" cm="1">
        <f t="array" ref="G23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39" s="1" t="str" cm="1">
        <f t="array" ref="H23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0" spans="2:8">
      <c r="B240" s="1">
        <f t="shared" si="5"/>
        <v>45150</v>
      </c>
      <c r="C240" t="str" cm="1">
        <f t="array" ref="C240">_xlfn.SWITCH(WEEKDAY(B240, 1), 1, "Sunday", 2, "Monday", 3, "Tuesday", 4, "Wednesday", 5, "Thursday", 6, "Friday", 7, "Saturday")</f>
        <v>Saturday</v>
      </c>
      <c r="D240" t="b">
        <f t="shared" si="3"/>
        <v>1</v>
      </c>
      <c r="E240">
        <f t="shared" si="4"/>
        <v>12</v>
      </c>
      <c r="F240" t="str" cm="1">
        <f t="array" ref="F24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0" t="str" cm="1">
        <f t="array" ref="G24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0" s="1" t="str" cm="1">
        <f t="array" ref="H24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1" spans="2:8">
      <c r="B241" s="1">
        <f t="shared" si="5"/>
        <v>45151</v>
      </c>
      <c r="C241" t="str" cm="1">
        <f t="array" ref="C241">_xlfn.SWITCH(WEEKDAY(B241, 1), 1, "Sunday", 2, "Monday", 3, "Tuesday", 4, "Wednesday", 5, "Thursday", 6, "Friday", 7, "Saturday")</f>
        <v>Sunday</v>
      </c>
      <c r="D241" t="b">
        <f t="shared" si="3"/>
        <v>0</v>
      </c>
      <c r="E241">
        <f t="shared" si="4"/>
        <v>13</v>
      </c>
      <c r="F241" t="str" cm="1">
        <f t="array" ref="F24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1" t="str" cm="1">
        <f t="array" ref="G24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1" s="1" t="str" cm="1">
        <f t="array" ref="H24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2" spans="2:8">
      <c r="B242" s="1">
        <f t="shared" si="5"/>
        <v>45152</v>
      </c>
      <c r="C242" t="str" cm="1">
        <f t="array" ref="C242">_xlfn.SWITCH(WEEKDAY(B242, 1), 1, "Sunday", 2, "Monday", 3, "Tuesday", 4, "Wednesday", 5, "Thursday", 6, "Friday", 7, "Saturday")</f>
        <v>Monday</v>
      </c>
      <c r="D242" t="b">
        <f t="shared" si="3"/>
        <v>0</v>
      </c>
      <c r="E242">
        <f t="shared" si="4"/>
        <v>14</v>
      </c>
      <c r="F242" t="str" cm="1">
        <f t="array" ref="F24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2" t="str" cm="1">
        <f t="array" ref="G24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2" s="1" t="str" cm="1">
        <f t="array" ref="H24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3" spans="2:8">
      <c r="B243" s="1">
        <f t="shared" si="5"/>
        <v>45153</v>
      </c>
      <c r="C243" t="str" cm="1">
        <f t="array" ref="C243">_xlfn.SWITCH(WEEKDAY(B243, 1), 1, "Sunday", 2, "Monday", 3, "Tuesday", 4, "Wednesday", 5, "Thursday", 6, "Friday", 7, "Saturday")</f>
        <v>Tuesday</v>
      </c>
      <c r="D243" t="b">
        <f t="shared" si="3"/>
        <v>0</v>
      </c>
      <c r="E243">
        <f t="shared" si="4"/>
        <v>15</v>
      </c>
      <c r="F243" t="str" cm="1">
        <f t="array" ref="F24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3" t="str" cm="1">
        <f t="array" ref="G24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3" s="1" t="str" cm="1">
        <f t="array" ref="H24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4" spans="2:8">
      <c r="B244" s="1">
        <f t="shared" si="5"/>
        <v>45154</v>
      </c>
      <c r="C244" t="str" cm="1">
        <f t="array" ref="C244">_xlfn.SWITCH(WEEKDAY(B244, 1), 1, "Sunday", 2, "Monday", 3, "Tuesday", 4, "Wednesday", 5, "Thursday", 6, "Friday", 7, "Saturday")</f>
        <v>Wednesday</v>
      </c>
      <c r="D244" t="b">
        <f t="shared" si="3"/>
        <v>0</v>
      </c>
      <c r="E244">
        <f t="shared" si="4"/>
        <v>16</v>
      </c>
      <c r="F244" t="str" cm="1">
        <f t="array" ref="F24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4" t="str" cm="1">
        <f t="array" ref="G24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4" s="1" t="str" cm="1">
        <f t="array" ref="H24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5" spans="2:8">
      <c r="B245" s="1">
        <f t="shared" si="5"/>
        <v>45155</v>
      </c>
      <c r="C245" t="str" cm="1">
        <f t="array" ref="C245">_xlfn.SWITCH(WEEKDAY(B245, 1), 1, "Sunday", 2, "Monday", 3, "Tuesday", 4, "Wednesday", 5, "Thursday", 6, "Friday", 7, "Saturday")</f>
        <v>Thursday</v>
      </c>
      <c r="D245" t="b">
        <f t="shared" si="3"/>
        <v>0</v>
      </c>
      <c r="E245">
        <f t="shared" si="4"/>
        <v>17</v>
      </c>
      <c r="F245" t="str" cm="1">
        <f t="array" ref="F24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5" t="str" cm="1">
        <f t="array" ref="G24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5" s="1" t="str" cm="1">
        <f t="array" ref="H24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6" spans="2:8">
      <c r="B246" s="1">
        <f t="shared" si="5"/>
        <v>45156</v>
      </c>
      <c r="C246" t="str" cm="1">
        <f t="array" ref="C246">_xlfn.SWITCH(WEEKDAY(B246, 1), 1, "Sunday", 2, "Monday", 3, "Tuesday", 4, "Wednesday", 5, "Thursday", 6, "Friday", 7, "Saturday")</f>
        <v>Friday</v>
      </c>
      <c r="D246" t="b">
        <f t="shared" si="3"/>
        <v>0</v>
      </c>
      <c r="E246">
        <f t="shared" si="4"/>
        <v>18</v>
      </c>
      <c r="F246" t="str" cm="1">
        <f t="array" ref="F24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246" cm="1">
        <f t="array" ref="G24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246" s="1" cm="1">
        <f t="array" ref="H24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45156</v>
      </c>
    </row>
    <row r="247" spans="2:8">
      <c r="B247" s="1">
        <f t="shared" si="5"/>
        <v>45157</v>
      </c>
      <c r="C247" t="str" cm="1">
        <f t="array" ref="C247">_xlfn.SWITCH(WEEKDAY(B247, 1), 1, "Sunday", 2, "Monday", 3, "Tuesday", 4, "Wednesday", 5, "Thursday", 6, "Friday", 7, "Saturday")</f>
        <v>Saturday</v>
      </c>
      <c r="D247" t="b">
        <f t="shared" si="3"/>
        <v>0</v>
      </c>
      <c r="E247">
        <f t="shared" si="4"/>
        <v>19</v>
      </c>
      <c r="F247" t="str" cm="1">
        <f t="array" ref="F24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7" t="str" cm="1">
        <f t="array" ref="G24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7" s="1" t="str" cm="1">
        <f t="array" ref="H24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8" spans="2:8">
      <c r="B248" s="1">
        <f t="shared" si="5"/>
        <v>45158</v>
      </c>
      <c r="C248" t="str" cm="1">
        <f t="array" ref="C248">_xlfn.SWITCH(WEEKDAY(B248, 1), 1, "Sunday", 2, "Monday", 3, "Tuesday", 4, "Wednesday", 5, "Thursday", 6, "Friday", 7, "Saturday")</f>
        <v>Sunday</v>
      </c>
      <c r="D248" t="b">
        <f t="shared" si="3"/>
        <v>1</v>
      </c>
      <c r="E248">
        <f t="shared" si="4"/>
        <v>20</v>
      </c>
      <c r="F248" t="str" cm="1">
        <f t="array" ref="F24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8" t="str" cm="1">
        <f t="array" ref="G24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8" s="1" t="str" cm="1">
        <f t="array" ref="H24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49" spans="2:8">
      <c r="B249" s="1">
        <f t="shared" si="5"/>
        <v>45159</v>
      </c>
      <c r="C249" t="str" cm="1">
        <f t="array" ref="C249">_xlfn.SWITCH(WEEKDAY(B249, 1), 1, "Sunday", 2, "Monday", 3, "Tuesday", 4, "Wednesday", 5, "Thursday", 6, "Friday", 7, "Saturday")</f>
        <v>Monday</v>
      </c>
      <c r="D249" t="b">
        <f t="shared" si="3"/>
        <v>1</v>
      </c>
      <c r="E249">
        <f t="shared" si="4"/>
        <v>21</v>
      </c>
      <c r="F249" t="str" cm="1">
        <f t="array" ref="F24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49" t="str" cm="1">
        <f t="array" ref="G24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49" s="1" t="str" cm="1">
        <f t="array" ref="H24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0" spans="2:8">
      <c r="B250" s="1">
        <f t="shared" si="5"/>
        <v>45160</v>
      </c>
      <c r="C250" t="str" cm="1">
        <f t="array" ref="C250">_xlfn.SWITCH(WEEKDAY(B250, 1), 1, "Sunday", 2, "Monday", 3, "Tuesday", 4, "Wednesday", 5, "Thursday", 6, "Friday", 7, "Saturday")</f>
        <v>Tuesday</v>
      </c>
      <c r="D250" t="b">
        <f t="shared" si="3"/>
        <v>1</v>
      </c>
      <c r="E250">
        <f t="shared" si="4"/>
        <v>22</v>
      </c>
      <c r="F250" t="str" cm="1">
        <f t="array" ref="F25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0" t="str" cm="1">
        <f t="array" ref="G25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0" s="1" t="str" cm="1">
        <f t="array" ref="H25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1" spans="2:8">
      <c r="B251" s="1">
        <f t="shared" si="5"/>
        <v>45161</v>
      </c>
      <c r="C251" t="str" cm="1">
        <f t="array" ref="C251">_xlfn.SWITCH(WEEKDAY(B251, 1), 1, "Sunday", 2, "Monday", 3, "Tuesday", 4, "Wednesday", 5, "Thursday", 6, "Friday", 7, "Saturday")</f>
        <v>Wednesday</v>
      </c>
      <c r="D251" t="b">
        <f t="shared" si="3"/>
        <v>1</v>
      </c>
      <c r="E251">
        <f t="shared" si="4"/>
        <v>23</v>
      </c>
      <c r="F251" t="str" cm="1">
        <f t="array" ref="F25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1" t="str" cm="1">
        <f t="array" ref="G25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1" s="1" t="str" cm="1">
        <f t="array" ref="H25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2" spans="2:8">
      <c r="B252" s="1">
        <f t="shared" si="5"/>
        <v>45162</v>
      </c>
      <c r="C252" t="str" cm="1">
        <f t="array" ref="C252">_xlfn.SWITCH(WEEKDAY(B252, 1), 1, "Sunday", 2, "Monday", 3, "Tuesday", 4, "Wednesday", 5, "Thursday", 6, "Friday", 7, "Saturday")</f>
        <v>Thursday</v>
      </c>
      <c r="D252" t="b">
        <f t="shared" si="3"/>
        <v>1</v>
      </c>
      <c r="E252">
        <f t="shared" si="4"/>
        <v>24</v>
      </c>
      <c r="F252" t="str" cm="1">
        <f t="array" ref="F25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2" t="str" cm="1">
        <f t="array" ref="G25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2" s="1" t="str" cm="1">
        <f t="array" ref="H25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3" spans="2:8">
      <c r="B253" s="1">
        <f t="shared" si="5"/>
        <v>45163</v>
      </c>
      <c r="C253" t="str" cm="1">
        <f t="array" ref="C253">_xlfn.SWITCH(WEEKDAY(B253, 1), 1, "Sunday", 2, "Monday", 3, "Tuesday", 4, "Wednesday", 5, "Thursday", 6, "Friday", 7, "Saturday")</f>
        <v>Friday</v>
      </c>
      <c r="D253" t="b">
        <f t="shared" si="3"/>
        <v>1</v>
      </c>
      <c r="E253">
        <f t="shared" si="4"/>
        <v>25</v>
      </c>
      <c r="F253" t="str" cm="1">
        <f t="array" ref="F25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3" t="str" cm="1">
        <f t="array" ref="G25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3" s="1" t="str" cm="1">
        <f t="array" ref="H25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4" spans="2:8">
      <c r="B254" s="1">
        <f t="shared" si="5"/>
        <v>45164</v>
      </c>
      <c r="C254" t="str" cm="1">
        <f t="array" ref="C254">_xlfn.SWITCH(WEEKDAY(B254, 1), 1, "Sunday", 2, "Monday", 3, "Tuesday", 4, "Wednesday", 5, "Thursday", 6, "Friday", 7, "Saturday")</f>
        <v>Saturday</v>
      </c>
      <c r="D254" t="b">
        <f t="shared" si="3"/>
        <v>1</v>
      </c>
      <c r="E254">
        <f t="shared" si="4"/>
        <v>26</v>
      </c>
      <c r="F254" t="str" cm="1">
        <f t="array" ref="F25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4" t="str" cm="1">
        <f t="array" ref="G25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4" s="1" t="str" cm="1">
        <f t="array" ref="H25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5" spans="2:8">
      <c r="B255" s="1">
        <f t="shared" si="5"/>
        <v>45165</v>
      </c>
      <c r="C255" t="str" cm="1">
        <f t="array" ref="C255">_xlfn.SWITCH(WEEKDAY(B255, 1), 1, "Sunday", 2, "Monday", 3, "Tuesday", 4, "Wednesday", 5, "Thursday", 6, "Friday", 7, "Saturday")</f>
        <v>Sunday</v>
      </c>
      <c r="D255" t="b">
        <f t="shared" si="3"/>
        <v>0</v>
      </c>
      <c r="E255">
        <f t="shared" si="4"/>
        <v>27</v>
      </c>
      <c r="F255" t="str" cm="1">
        <f t="array" ref="F25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5" t="str" cm="1">
        <f t="array" ref="G25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5" s="1" t="str" cm="1">
        <f t="array" ref="H25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6" spans="2:8">
      <c r="B256" s="1">
        <f t="shared" si="5"/>
        <v>45166</v>
      </c>
      <c r="C256" t="str" cm="1">
        <f t="array" ref="C256">_xlfn.SWITCH(WEEKDAY(B256, 1), 1, "Sunday", 2, "Monday", 3, "Tuesday", 4, "Wednesday", 5, "Thursday", 6, "Friday", 7, "Saturday")</f>
        <v>Monday</v>
      </c>
      <c r="D256" t="b">
        <f t="shared" si="3"/>
        <v>0</v>
      </c>
      <c r="E256">
        <f t="shared" si="4"/>
        <v>28</v>
      </c>
      <c r="F256" t="str" cm="1">
        <f t="array" ref="F25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6" t="str" cm="1">
        <f t="array" ref="G25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6" s="1" t="str" cm="1">
        <f t="array" ref="H25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7" spans="2:8">
      <c r="B257" s="1">
        <f t="shared" si="5"/>
        <v>45167</v>
      </c>
      <c r="C257" t="str" cm="1">
        <f t="array" ref="C257">_xlfn.SWITCH(WEEKDAY(B257, 1), 1, "Sunday", 2, "Monday", 3, "Tuesday", 4, "Wednesday", 5, "Thursday", 6, "Friday", 7, "Saturday")</f>
        <v>Tuesday</v>
      </c>
      <c r="D257" t="b">
        <f t="shared" si="3"/>
        <v>0</v>
      </c>
      <c r="E257">
        <f t="shared" si="4"/>
        <v>29</v>
      </c>
      <c r="F257" t="str" cm="1">
        <f t="array" ref="F25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7" t="str" cm="1">
        <f t="array" ref="G25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7" s="1" t="str" cm="1">
        <f t="array" ref="H25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8" spans="2:8">
      <c r="B258" s="1">
        <f t="shared" si="5"/>
        <v>45168</v>
      </c>
      <c r="C258" t="str" cm="1">
        <f t="array" ref="C258">_xlfn.SWITCH(WEEKDAY(B258, 1), 1, "Sunday", 2, "Monday", 3, "Tuesday", 4, "Wednesday", 5, "Thursday", 6, "Friday", 7, "Saturday")</f>
        <v>Wednesday</v>
      </c>
      <c r="D258" t="b">
        <f t="shared" si="3"/>
        <v>0</v>
      </c>
      <c r="E258">
        <f t="shared" si="4"/>
        <v>30</v>
      </c>
      <c r="F258" t="str" cm="1">
        <f t="array" ref="F25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8" t="str" cm="1">
        <f t="array" ref="G25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8" s="1" t="str" cm="1">
        <f t="array" ref="H25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59" spans="2:8">
      <c r="B259" s="1">
        <f t="shared" si="5"/>
        <v>45169</v>
      </c>
      <c r="C259" t="str" cm="1">
        <f t="array" ref="C259">_xlfn.SWITCH(WEEKDAY(B259, 1), 1, "Sunday", 2, "Monday", 3, "Tuesday", 4, "Wednesday", 5, "Thursday", 6, "Friday", 7, "Saturday")</f>
        <v>Thursday</v>
      </c>
      <c r="D259" t="b">
        <f t="shared" si="3"/>
        <v>0</v>
      </c>
      <c r="E259">
        <f t="shared" si="4"/>
        <v>31</v>
      </c>
      <c r="F259" t="str" cm="1">
        <f t="array" ref="F25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59" t="str" cm="1">
        <f t="array" ref="G25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59" s="1" t="str" cm="1">
        <f t="array" ref="H25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0" spans="2:8">
      <c r="B260" s="1">
        <f t="shared" si="5"/>
        <v>45170</v>
      </c>
      <c r="C260" t="str" cm="1">
        <f t="array" ref="C260">_xlfn.SWITCH(WEEKDAY(B260, 1), 1, "Sunday", 2, "Monday", 3, "Tuesday", 4, "Wednesday", 5, "Thursday", 6, "Friday", 7, "Saturday")</f>
        <v>Friday</v>
      </c>
      <c r="D260" t="b">
        <f t="shared" si="3"/>
        <v>0</v>
      </c>
      <c r="E260">
        <f t="shared" si="4"/>
        <v>1</v>
      </c>
      <c r="F260" t="str" cm="1">
        <f t="array" ref="F26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0" t="str" cm="1">
        <f t="array" ref="G26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0" s="1" t="str" cm="1">
        <f t="array" ref="H26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1" spans="2:8">
      <c r="B261" s="1">
        <f t="shared" si="5"/>
        <v>45171</v>
      </c>
      <c r="C261" t="str" cm="1">
        <f t="array" ref="C261">_xlfn.SWITCH(WEEKDAY(B261, 1), 1, "Sunday", 2, "Monday", 3, "Tuesday", 4, "Wednesday", 5, "Thursday", 6, "Friday", 7, "Saturday")</f>
        <v>Saturday</v>
      </c>
      <c r="D261" t="b">
        <f t="shared" si="3"/>
        <v>0</v>
      </c>
      <c r="E261">
        <f t="shared" si="4"/>
        <v>2</v>
      </c>
      <c r="F261" t="str" cm="1">
        <f t="array" ref="F26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1" t="str" cm="1">
        <f t="array" ref="G26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1" s="1" t="str" cm="1">
        <f t="array" ref="H26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2" spans="2:8">
      <c r="B262" s="1">
        <f t="shared" si="5"/>
        <v>45172</v>
      </c>
      <c r="C262" t="str" cm="1">
        <f t="array" ref="C262">_xlfn.SWITCH(WEEKDAY(B262, 1), 1, "Sunday", 2, "Monday", 3, "Tuesday", 4, "Wednesday", 5, "Thursday", 6, "Friday", 7, "Saturday")</f>
        <v>Sunday</v>
      </c>
      <c r="D262" t="b">
        <f t="shared" si="3"/>
        <v>1</v>
      </c>
      <c r="E262">
        <f t="shared" si="4"/>
        <v>3</v>
      </c>
      <c r="F262" t="str" cm="1">
        <f t="array" ref="F26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2" t="str" cm="1">
        <f t="array" ref="G26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2" s="1" t="str" cm="1">
        <f t="array" ref="H26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3" spans="2:8">
      <c r="B263" s="1">
        <f t="shared" si="5"/>
        <v>45173</v>
      </c>
      <c r="C263" t="str" cm="1">
        <f t="array" ref="C263">_xlfn.SWITCH(WEEKDAY(B263, 1), 1, "Sunday", 2, "Monday", 3, "Tuesday", 4, "Wednesday", 5, "Thursday", 6, "Friday", 7, "Saturday")</f>
        <v>Monday</v>
      </c>
      <c r="D263" t="b">
        <f t="shared" si="3"/>
        <v>1</v>
      </c>
      <c r="E263">
        <f t="shared" si="4"/>
        <v>4</v>
      </c>
      <c r="F263" t="str" cm="1">
        <f t="array" ref="F26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3" t="str" cm="1">
        <f t="array" ref="G26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3" s="1" t="str" cm="1">
        <f t="array" ref="H26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4" spans="2:8">
      <c r="B264" s="1">
        <f t="shared" si="5"/>
        <v>45174</v>
      </c>
      <c r="C264" t="str" cm="1">
        <f t="array" ref="C264">_xlfn.SWITCH(WEEKDAY(B264, 1), 1, "Sunday", 2, "Monday", 3, "Tuesday", 4, "Wednesday", 5, "Thursday", 6, "Friday", 7, "Saturday")</f>
        <v>Tuesday</v>
      </c>
      <c r="D264" t="b">
        <f t="shared" si="3"/>
        <v>1</v>
      </c>
      <c r="E264">
        <f t="shared" si="4"/>
        <v>5</v>
      </c>
      <c r="F264" t="str" cm="1">
        <f t="array" ref="F26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4" t="str" cm="1">
        <f t="array" ref="G26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4" s="1" t="str" cm="1">
        <f t="array" ref="H26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5" spans="2:8">
      <c r="B265" s="1">
        <f t="shared" si="5"/>
        <v>45175</v>
      </c>
      <c r="C265" t="str" cm="1">
        <f t="array" ref="C265">_xlfn.SWITCH(WEEKDAY(B265, 1), 1, "Sunday", 2, "Monday", 3, "Tuesday", 4, "Wednesday", 5, "Thursday", 6, "Friday", 7, "Saturday")</f>
        <v>Wednesday</v>
      </c>
      <c r="D265" t="b">
        <f t="shared" si="3"/>
        <v>1</v>
      </c>
      <c r="E265">
        <f t="shared" si="4"/>
        <v>6</v>
      </c>
      <c r="F265" t="str" cm="1">
        <f t="array" ref="F26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5" t="str" cm="1">
        <f t="array" ref="G26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5" s="1" t="str" cm="1">
        <f t="array" ref="H26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6" spans="2:8">
      <c r="B266" s="1">
        <f t="shared" si="5"/>
        <v>45176</v>
      </c>
      <c r="C266" t="str" cm="1">
        <f t="array" ref="C266">_xlfn.SWITCH(WEEKDAY(B266, 1), 1, "Sunday", 2, "Monday", 3, "Tuesday", 4, "Wednesday", 5, "Thursday", 6, "Friday", 7, "Saturday")</f>
        <v>Thursday</v>
      </c>
      <c r="D266" t="b">
        <f t="shared" si="3"/>
        <v>1</v>
      </c>
      <c r="E266">
        <f t="shared" si="4"/>
        <v>7</v>
      </c>
      <c r="F266" t="str" cm="1">
        <f t="array" ref="F26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6" t="str" cm="1">
        <f t="array" ref="G26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6" s="1" t="str" cm="1">
        <f t="array" ref="H26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7" spans="2:8">
      <c r="B267" s="1">
        <f t="shared" si="5"/>
        <v>45177</v>
      </c>
      <c r="C267" t="str" cm="1">
        <f t="array" ref="C267">_xlfn.SWITCH(WEEKDAY(B267, 1), 1, "Sunday", 2, "Monday", 3, "Tuesday", 4, "Wednesday", 5, "Thursday", 6, "Friday", 7, "Saturday")</f>
        <v>Friday</v>
      </c>
      <c r="D267" t="b">
        <f t="shared" si="3"/>
        <v>1</v>
      </c>
      <c r="E267">
        <f t="shared" si="4"/>
        <v>8</v>
      </c>
      <c r="F267" t="str" cm="1">
        <f t="array" ref="F26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7" t="str" cm="1">
        <f t="array" ref="G26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7" s="1" t="str" cm="1">
        <f t="array" ref="H26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8" spans="2:8">
      <c r="B268" s="1">
        <f t="shared" si="5"/>
        <v>45178</v>
      </c>
      <c r="C268" t="str" cm="1">
        <f t="array" ref="C268">_xlfn.SWITCH(WEEKDAY(B268, 1), 1, "Sunday", 2, "Monday", 3, "Tuesday", 4, "Wednesday", 5, "Thursday", 6, "Friday", 7, "Saturday")</f>
        <v>Saturday</v>
      </c>
      <c r="D268" t="b">
        <f t="shared" si="3"/>
        <v>1</v>
      </c>
      <c r="E268">
        <f t="shared" si="4"/>
        <v>9</v>
      </c>
      <c r="F268" t="str" cm="1">
        <f t="array" ref="F26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8" t="str" cm="1">
        <f t="array" ref="G26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8" s="1" t="str" cm="1">
        <f t="array" ref="H26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69" spans="2:8">
      <c r="B269" s="1">
        <f t="shared" si="5"/>
        <v>45179</v>
      </c>
      <c r="C269" t="str" cm="1">
        <f t="array" ref="C269">_xlfn.SWITCH(WEEKDAY(B269, 1), 1, "Sunday", 2, "Monday", 3, "Tuesday", 4, "Wednesday", 5, "Thursday", 6, "Friday", 7, "Saturday")</f>
        <v>Sunday</v>
      </c>
      <c r="D269" t="b">
        <f t="shared" si="3"/>
        <v>0</v>
      </c>
      <c r="E269">
        <f t="shared" si="4"/>
        <v>10</v>
      </c>
      <c r="F269" t="str" cm="1">
        <f t="array" ref="F26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69" t="str" cm="1">
        <f t="array" ref="G26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69" s="1" t="str" cm="1">
        <f t="array" ref="H26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0" spans="2:8">
      <c r="B270" s="1">
        <f t="shared" si="5"/>
        <v>45180</v>
      </c>
      <c r="C270" t="str" cm="1">
        <f t="array" ref="C270">_xlfn.SWITCH(WEEKDAY(B270, 1), 1, "Sunday", 2, "Monday", 3, "Tuesday", 4, "Wednesday", 5, "Thursday", 6, "Friday", 7, "Saturday")</f>
        <v>Monday</v>
      </c>
      <c r="D270" t="b">
        <f t="shared" si="3"/>
        <v>0</v>
      </c>
      <c r="E270">
        <f t="shared" si="4"/>
        <v>11</v>
      </c>
      <c r="F270" t="str" cm="1">
        <f t="array" ref="F27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0" t="str" cm="1">
        <f t="array" ref="G27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0" s="1" t="str" cm="1">
        <f t="array" ref="H27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1" spans="2:8">
      <c r="B271" s="1">
        <f t="shared" si="5"/>
        <v>45181</v>
      </c>
      <c r="C271" t="str" cm="1">
        <f t="array" ref="C271">_xlfn.SWITCH(WEEKDAY(B271, 1), 1, "Sunday", 2, "Monday", 3, "Tuesday", 4, "Wednesday", 5, "Thursday", 6, "Friday", 7, "Saturday")</f>
        <v>Tuesday</v>
      </c>
      <c r="D271" t="b">
        <f t="shared" si="3"/>
        <v>0</v>
      </c>
      <c r="E271">
        <f t="shared" si="4"/>
        <v>12</v>
      </c>
      <c r="F271" t="str" cm="1">
        <f t="array" ref="F27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1" t="str" cm="1">
        <f t="array" ref="G27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1" s="1" t="str" cm="1">
        <f t="array" ref="H27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2" spans="2:8">
      <c r="B272" s="1">
        <f t="shared" si="5"/>
        <v>45182</v>
      </c>
      <c r="C272" t="str" cm="1">
        <f t="array" ref="C272">_xlfn.SWITCH(WEEKDAY(B272, 1), 1, "Sunday", 2, "Monday", 3, "Tuesday", 4, "Wednesday", 5, "Thursday", 6, "Friday", 7, "Saturday")</f>
        <v>Wednesday</v>
      </c>
      <c r="D272" t="b">
        <f t="shared" si="3"/>
        <v>0</v>
      </c>
      <c r="E272">
        <f t="shared" si="4"/>
        <v>13</v>
      </c>
      <c r="F272" t="str" cm="1">
        <f t="array" ref="F27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2" t="str" cm="1">
        <f t="array" ref="G27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2" s="1" t="str" cm="1">
        <f t="array" ref="H27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3" spans="2:8">
      <c r="B273" s="1">
        <f t="shared" si="5"/>
        <v>45183</v>
      </c>
      <c r="C273" t="str" cm="1">
        <f t="array" ref="C273">_xlfn.SWITCH(WEEKDAY(B273, 1), 1, "Sunday", 2, "Monday", 3, "Tuesday", 4, "Wednesday", 5, "Thursday", 6, "Friday", 7, "Saturday")</f>
        <v>Thursday</v>
      </c>
      <c r="D273" t="b">
        <f t="shared" si="3"/>
        <v>0</v>
      </c>
      <c r="E273">
        <f t="shared" si="4"/>
        <v>14</v>
      </c>
      <c r="F273" t="str" cm="1">
        <f t="array" ref="F27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3" t="str" cm="1">
        <f t="array" ref="G27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3" s="1" t="str" cm="1">
        <f t="array" ref="H27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4" spans="2:8">
      <c r="B274" s="1">
        <f t="shared" si="5"/>
        <v>45184</v>
      </c>
      <c r="C274" t="str" cm="1">
        <f t="array" ref="C274">_xlfn.SWITCH(WEEKDAY(B274, 1), 1, "Sunday", 2, "Monday", 3, "Tuesday", 4, "Wednesday", 5, "Thursday", 6, "Friday", 7, "Saturday")</f>
        <v>Friday</v>
      </c>
      <c r="D274" t="b">
        <f t="shared" ref="D274:D337" si="6">MOD(WEEKNUM(B274), 2) = 0</f>
        <v>0</v>
      </c>
      <c r="E274">
        <f t="shared" ref="E274:E337" si="7">DAY(B274)</f>
        <v>15</v>
      </c>
      <c r="F274" t="str" cm="1">
        <f t="array" ref="F27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4" t="str" cm="1">
        <f t="array" ref="G27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4" s="1" t="str" cm="1">
        <f t="array" ref="H27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5" spans="2:8">
      <c r="B275" s="1">
        <f t="shared" si="5"/>
        <v>45185</v>
      </c>
      <c r="C275" t="str" cm="1">
        <f t="array" ref="C275">_xlfn.SWITCH(WEEKDAY(B275, 1), 1, "Sunday", 2, "Monday", 3, "Tuesday", 4, "Wednesday", 5, "Thursday", 6, "Friday", 7, "Saturday")</f>
        <v>Saturday</v>
      </c>
      <c r="D275" t="b">
        <f t="shared" si="6"/>
        <v>0</v>
      </c>
      <c r="E275">
        <f t="shared" si="7"/>
        <v>16</v>
      </c>
      <c r="F275" t="str" cm="1">
        <f t="array" ref="F27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5" t="str" cm="1">
        <f t="array" ref="G27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5" s="1" t="str" cm="1">
        <f t="array" ref="H27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6" spans="2:8">
      <c r="B276" s="1">
        <f t="shared" ref="B276:B339" si="8">B275+1</f>
        <v>45186</v>
      </c>
      <c r="C276" t="str" cm="1">
        <f t="array" ref="C276">_xlfn.SWITCH(WEEKDAY(B276, 1), 1, "Sunday", 2, "Monday", 3, "Tuesday", 4, "Wednesday", 5, "Thursday", 6, "Friday", 7, "Saturday")</f>
        <v>Sunday</v>
      </c>
      <c r="D276" t="b">
        <f t="shared" si="6"/>
        <v>1</v>
      </c>
      <c r="E276">
        <f t="shared" si="7"/>
        <v>17</v>
      </c>
      <c r="F276" t="str" cm="1">
        <f t="array" ref="F27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6" t="str" cm="1">
        <f t="array" ref="G27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6" s="1" t="str" cm="1">
        <f t="array" ref="H27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7" spans="2:8">
      <c r="B277" s="1">
        <f t="shared" si="8"/>
        <v>45187</v>
      </c>
      <c r="C277" t="str" cm="1">
        <f t="array" ref="C277">_xlfn.SWITCH(WEEKDAY(B277, 1), 1, "Sunday", 2, "Monday", 3, "Tuesday", 4, "Wednesday", 5, "Thursday", 6, "Friday", 7, "Saturday")</f>
        <v>Monday</v>
      </c>
      <c r="D277" t="b">
        <f t="shared" si="6"/>
        <v>1</v>
      </c>
      <c r="E277">
        <f t="shared" si="7"/>
        <v>18</v>
      </c>
      <c r="F277" t="str" cm="1">
        <f t="array" ref="F27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277" cm="1">
        <f t="array" ref="G27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277" s="1" cm="1">
        <f t="array" ref="H27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45187</v>
      </c>
    </row>
    <row r="278" spans="2:8">
      <c r="B278" s="1">
        <f t="shared" si="8"/>
        <v>45188</v>
      </c>
      <c r="C278" t="str" cm="1">
        <f t="array" ref="C278">_xlfn.SWITCH(WEEKDAY(B278, 1), 1, "Sunday", 2, "Monday", 3, "Tuesday", 4, "Wednesday", 5, "Thursday", 6, "Friday", 7, "Saturday")</f>
        <v>Tuesday</v>
      </c>
      <c r="D278" t="b">
        <f t="shared" si="6"/>
        <v>1</v>
      </c>
      <c r="E278">
        <f t="shared" si="7"/>
        <v>19</v>
      </c>
      <c r="F278" t="str" cm="1">
        <f t="array" ref="F27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8" t="str" cm="1">
        <f t="array" ref="G27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8" s="1" t="str" cm="1">
        <f t="array" ref="H27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79" spans="2:8">
      <c r="B279" s="1">
        <f t="shared" si="8"/>
        <v>45189</v>
      </c>
      <c r="C279" t="str" cm="1">
        <f t="array" ref="C279">_xlfn.SWITCH(WEEKDAY(B279, 1), 1, "Sunday", 2, "Monday", 3, "Tuesday", 4, "Wednesday", 5, "Thursday", 6, "Friday", 7, "Saturday")</f>
        <v>Wednesday</v>
      </c>
      <c r="D279" t="b">
        <f t="shared" si="6"/>
        <v>1</v>
      </c>
      <c r="E279">
        <f t="shared" si="7"/>
        <v>20</v>
      </c>
      <c r="F279" t="str" cm="1">
        <f t="array" ref="F27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79" t="str" cm="1">
        <f t="array" ref="G27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79" s="1" t="str" cm="1">
        <f t="array" ref="H27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0" spans="2:8">
      <c r="B280" s="1">
        <f t="shared" si="8"/>
        <v>45190</v>
      </c>
      <c r="C280" t="str" cm="1">
        <f t="array" ref="C280">_xlfn.SWITCH(WEEKDAY(B280, 1), 1, "Sunday", 2, "Monday", 3, "Tuesday", 4, "Wednesday", 5, "Thursday", 6, "Friday", 7, "Saturday")</f>
        <v>Thursday</v>
      </c>
      <c r="D280" t="b">
        <f t="shared" si="6"/>
        <v>1</v>
      </c>
      <c r="E280">
        <f t="shared" si="7"/>
        <v>21</v>
      </c>
      <c r="F280" t="str" cm="1">
        <f t="array" ref="F28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0" t="str" cm="1">
        <f t="array" ref="G28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0" s="1" t="str" cm="1">
        <f t="array" ref="H28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1" spans="2:8">
      <c r="B281" s="1">
        <f t="shared" si="8"/>
        <v>45191</v>
      </c>
      <c r="C281" t="str" cm="1">
        <f t="array" ref="C281">_xlfn.SWITCH(WEEKDAY(B281, 1), 1, "Sunday", 2, "Monday", 3, "Tuesday", 4, "Wednesday", 5, "Thursday", 6, "Friday", 7, "Saturday")</f>
        <v>Friday</v>
      </c>
      <c r="D281" t="b">
        <f t="shared" si="6"/>
        <v>1</v>
      </c>
      <c r="E281">
        <f t="shared" si="7"/>
        <v>22</v>
      </c>
      <c r="F281" t="str" cm="1">
        <f t="array" ref="F28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1" t="str" cm="1">
        <f t="array" ref="G28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1" s="1" t="str" cm="1">
        <f t="array" ref="H28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2" spans="2:8">
      <c r="B282" s="1">
        <f t="shared" si="8"/>
        <v>45192</v>
      </c>
      <c r="C282" t="str" cm="1">
        <f t="array" ref="C282">_xlfn.SWITCH(WEEKDAY(B282, 1), 1, "Sunday", 2, "Monday", 3, "Tuesday", 4, "Wednesday", 5, "Thursday", 6, "Friday", 7, "Saturday")</f>
        <v>Saturday</v>
      </c>
      <c r="D282" t="b">
        <f t="shared" si="6"/>
        <v>1</v>
      </c>
      <c r="E282">
        <f t="shared" si="7"/>
        <v>23</v>
      </c>
      <c r="F282" t="str" cm="1">
        <f t="array" ref="F28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2" t="str" cm="1">
        <f t="array" ref="G28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2" s="1" t="str" cm="1">
        <f t="array" ref="H28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3" spans="2:8">
      <c r="B283" s="1">
        <f t="shared" si="8"/>
        <v>45193</v>
      </c>
      <c r="C283" t="str" cm="1">
        <f t="array" ref="C283">_xlfn.SWITCH(WEEKDAY(B283, 1), 1, "Sunday", 2, "Monday", 3, "Tuesday", 4, "Wednesday", 5, "Thursday", 6, "Friday", 7, "Saturday")</f>
        <v>Sunday</v>
      </c>
      <c r="D283" t="b">
        <f t="shared" si="6"/>
        <v>0</v>
      </c>
      <c r="E283">
        <f t="shared" si="7"/>
        <v>24</v>
      </c>
      <c r="F283" t="str" cm="1">
        <f t="array" ref="F28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3" t="str" cm="1">
        <f t="array" ref="G28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3" s="1" t="str" cm="1">
        <f t="array" ref="H28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4" spans="2:8">
      <c r="B284" s="1">
        <f t="shared" si="8"/>
        <v>45194</v>
      </c>
      <c r="C284" t="str" cm="1">
        <f t="array" ref="C284">_xlfn.SWITCH(WEEKDAY(B284, 1), 1, "Sunday", 2, "Monday", 3, "Tuesday", 4, "Wednesday", 5, "Thursday", 6, "Friday", 7, "Saturday")</f>
        <v>Monday</v>
      </c>
      <c r="D284" t="b">
        <f t="shared" si="6"/>
        <v>0</v>
      </c>
      <c r="E284">
        <f t="shared" si="7"/>
        <v>25</v>
      </c>
      <c r="F284" t="str" cm="1">
        <f t="array" ref="F28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4" t="str" cm="1">
        <f t="array" ref="G28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4" s="1" t="str" cm="1">
        <f t="array" ref="H28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5" spans="2:8">
      <c r="B285" s="1">
        <f t="shared" si="8"/>
        <v>45195</v>
      </c>
      <c r="C285" t="str" cm="1">
        <f t="array" ref="C285">_xlfn.SWITCH(WEEKDAY(B285, 1), 1, "Sunday", 2, "Monday", 3, "Tuesday", 4, "Wednesday", 5, "Thursday", 6, "Friday", 7, "Saturday")</f>
        <v>Tuesday</v>
      </c>
      <c r="D285" t="b">
        <f t="shared" si="6"/>
        <v>0</v>
      </c>
      <c r="E285">
        <f t="shared" si="7"/>
        <v>26</v>
      </c>
      <c r="F285" t="str" cm="1">
        <f t="array" ref="F28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5" t="str" cm="1">
        <f t="array" ref="G28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5" s="1" t="str" cm="1">
        <f t="array" ref="H28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6" spans="2:8">
      <c r="B286" s="1">
        <f t="shared" si="8"/>
        <v>45196</v>
      </c>
      <c r="C286" t="str" cm="1">
        <f t="array" ref="C286">_xlfn.SWITCH(WEEKDAY(B286, 1), 1, "Sunday", 2, "Monday", 3, "Tuesday", 4, "Wednesday", 5, "Thursday", 6, "Friday", 7, "Saturday")</f>
        <v>Wednesday</v>
      </c>
      <c r="D286" t="b">
        <f t="shared" si="6"/>
        <v>0</v>
      </c>
      <c r="E286">
        <f t="shared" si="7"/>
        <v>27</v>
      </c>
      <c r="F286" t="str" cm="1">
        <f t="array" ref="F28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6" t="str" cm="1">
        <f t="array" ref="G28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6" s="1" t="str" cm="1">
        <f t="array" ref="H28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7" spans="2:8">
      <c r="B287" s="1">
        <f t="shared" si="8"/>
        <v>45197</v>
      </c>
      <c r="C287" t="str" cm="1">
        <f t="array" ref="C287">_xlfn.SWITCH(WEEKDAY(B287, 1), 1, "Sunday", 2, "Monday", 3, "Tuesday", 4, "Wednesday", 5, "Thursday", 6, "Friday", 7, "Saturday")</f>
        <v>Thursday</v>
      </c>
      <c r="D287" t="b">
        <f t="shared" si="6"/>
        <v>0</v>
      </c>
      <c r="E287">
        <f t="shared" si="7"/>
        <v>28</v>
      </c>
      <c r="F287" t="str" cm="1">
        <f t="array" ref="F28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7" t="str" cm="1">
        <f t="array" ref="G28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7" s="1" t="str" cm="1">
        <f t="array" ref="H28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8" spans="2:8">
      <c r="B288" s="1">
        <f t="shared" si="8"/>
        <v>45198</v>
      </c>
      <c r="C288" t="str" cm="1">
        <f t="array" ref="C288">_xlfn.SWITCH(WEEKDAY(B288, 1), 1, "Sunday", 2, "Monday", 3, "Tuesday", 4, "Wednesday", 5, "Thursday", 6, "Friday", 7, "Saturday")</f>
        <v>Friday</v>
      </c>
      <c r="D288" t="b">
        <f t="shared" si="6"/>
        <v>0</v>
      </c>
      <c r="E288">
        <f t="shared" si="7"/>
        <v>29</v>
      </c>
      <c r="F288" t="str" cm="1">
        <f t="array" ref="F28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8" t="str" cm="1">
        <f t="array" ref="G28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8" s="1" t="str" cm="1">
        <f t="array" ref="H28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89" spans="2:8">
      <c r="B289" s="1">
        <f t="shared" si="8"/>
        <v>45199</v>
      </c>
      <c r="C289" t="str" cm="1">
        <f t="array" ref="C289">_xlfn.SWITCH(WEEKDAY(B289, 1), 1, "Sunday", 2, "Monday", 3, "Tuesday", 4, "Wednesday", 5, "Thursday", 6, "Friday", 7, "Saturday")</f>
        <v>Saturday</v>
      </c>
      <c r="D289" t="b">
        <f t="shared" si="6"/>
        <v>0</v>
      </c>
      <c r="E289">
        <f t="shared" si="7"/>
        <v>30</v>
      </c>
      <c r="F289" t="str" cm="1">
        <f t="array" ref="F28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89" t="str" cm="1">
        <f t="array" ref="G28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89" s="1" t="str" cm="1">
        <f t="array" ref="H28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0" spans="2:8">
      <c r="B290" s="1">
        <f t="shared" si="8"/>
        <v>45200</v>
      </c>
      <c r="C290" t="str" cm="1">
        <f t="array" ref="C290">_xlfn.SWITCH(WEEKDAY(B290, 1), 1, "Sunday", 2, "Monday", 3, "Tuesday", 4, "Wednesday", 5, "Thursday", 6, "Friday", 7, "Saturday")</f>
        <v>Sunday</v>
      </c>
      <c r="D290" t="b">
        <f t="shared" si="6"/>
        <v>1</v>
      </c>
      <c r="E290">
        <f t="shared" si="7"/>
        <v>1</v>
      </c>
      <c r="F290" t="str" cm="1">
        <f t="array" ref="F29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0" t="str" cm="1">
        <f t="array" ref="G29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0" s="1" t="str" cm="1">
        <f t="array" ref="H29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1" spans="2:8">
      <c r="B291" s="1">
        <f t="shared" si="8"/>
        <v>45201</v>
      </c>
      <c r="C291" t="str" cm="1">
        <f t="array" ref="C291">_xlfn.SWITCH(WEEKDAY(B291, 1), 1, "Sunday", 2, "Monday", 3, "Tuesday", 4, "Wednesday", 5, "Thursday", 6, "Friday", 7, "Saturday")</f>
        <v>Monday</v>
      </c>
      <c r="D291" t="b">
        <f t="shared" si="6"/>
        <v>1</v>
      </c>
      <c r="E291">
        <f t="shared" si="7"/>
        <v>2</v>
      </c>
      <c r="F291" t="str" cm="1">
        <f t="array" ref="F29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1" t="str" cm="1">
        <f t="array" ref="G29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1" s="1" t="str" cm="1">
        <f t="array" ref="H29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2" spans="2:8">
      <c r="B292" s="1">
        <f t="shared" si="8"/>
        <v>45202</v>
      </c>
      <c r="C292" t="str" cm="1">
        <f t="array" ref="C292">_xlfn.SWITCH(WEEKDAY(B292, 1), 1, "Sunday", 2, "Monday", 3, "Tuesday", 4, "Wednesday", 5, "Thursday", 6, "Friday", 7, "Saturday")</f>
        <v>Tuesday</v>
      </c>
      <c r="D292" t="b">
        <f t="shared" si="6"/>
        <v>1</v>
      </c>
      <c r="E292">
        <f t="shared" si="7"/>
        <v>3</v>
      </c>
      <c r="F292" t="str" cm="1">
        <f t="array" ref="F29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2" t="str" cm="1">
        <f t="array" ref="G29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2" s="1" t="str" cm="1">
        <f t="array" ref="H29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3" spans="2:8">
      <c r="B293" s="1">
        <f t="shared" si="8"/>
        <v>45203</v>
      </c>
      <c r="C293" t="str" cm="1">
        <f t="array" ref="C293">_xlfn.SWITCH(WEEKDAY(B293, 1), 1, "Sunday", 2, "Monday", 3, "Tuesday", 4, "Wednesday", 5, "Thursday", 6, "Friday", 7, "Saturday")</f>
        <v>Wednesday</v>
      </c>
      <c r="D293" t="b">
        <f t="shared" si="6"/>
        <v>1</v>
      </c>
      <c r="E293">
        <f t="shared" si="7"/>
        <v>4</v>
      </c>
      <c r="F293" t="str" cm="1">
        <f t="array" ref="F29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3" t="str" cm="1">
        <f t="array" ref="G29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3" s="1" t="str" cm="1">
        <f t="array" ref="H29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4" spans="2:8">
      <c r="B294" s="1">
        <f t="shared" si="8"/>
        <v>45204</v>
      </c>
      <c r="C294" t="str" cm="1">
        <f t="array" ref="C294">_xlfn.SWITCH(WEEKDAY(B294, 1), 1, "Sunday", 2, "Monday", 3, "Tuesday", 4, "Wednesday", 5, "Thursday", 6, "Friday", 7, "Saturday")</f>
        <v>Thursday</v>
      </c>
      <c r="D294" t="b">
        <f t="shared" si="6"/>
        <v>1</v>
      </c>
      <c r="E294">
        <f t="shared" si="7"/>
        <v>5</v>
      </c>
      <c r="F294" t="str" cm="1">
        <f t="array" ref="F29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4" t="str" cm="1">
        <f t="array" ref="G29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4" s="1" t="str" cm="1">
        <f t="array" ref="H29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5" spans="2:8">
      <c r="B295" s="1">
        <f t="shared" si="8"/>
        <v>45205</v>
      </c>
      <c r="C295" t="str" cm="1">
        <f t="array" ref="C295">_xlfn.SWITCH(WEEKDAY(B295, 1), 1, "Sunday", 2, "Monday", 3, "Tuesday", 4, "Wednesday", 5, "Thursday", 6, "Friday", 7, "Saturday")</f>
        <v>Friday</v>
      </c>
      <c r="D295" t="b">
        <f t="shared" si="6"/>
        <v>1</v>
      </c>
      <c r="E295">
        <f t="shared" si="7"/>
        <v>6</v>
      </c>
      <c r="F295" t="str" cm="1">
        <f t="array" ref="F29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5" t="str" cm="1">
        <f t="array" ref="G29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5" s="1" t="str" cm="1">
        <f t="array" ref="H29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6" spans="2:8">
      <c r="B296" s="1">
        <f t="shared" si="8"/>
        <v>45206</v>
      </c>
      <c r="C296" t="str" cm="1">
        <f t="array" ref="C296">_xlfn.SWITCH(WEEKDAY(B296, 1), 1, "Sunday", 2, "Monday", 3, "Tuesday", 4, "Wednesday", 5, "Thursday", 6, "Friday", 7, "Saturday")</f>
        <v>Saturday</v>
      </c>
      <c r="D296" t="b">
        <f t="shared" si="6"/>
        <v>1</v>
      </c>
      <c r="E296">
        <f t="shared" si="7"/>
        <v>7</v>
      </c>
      <c r="F296" t="str" cm="1">
        <f t="array" ref="F29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6" t="str" cm="1">
        <f t="array" ref="G29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6" s="1" t="str" cm="1">
        <f t="array" ref="H29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7" spans="2:8">
      <c r="B297" s="1">
        <f t="shared" si="8"/>
        <v>45207</v>
      </c>
      <c r="C297" t="str" cm="1">
        <f t="array" ref="C297">_xlfn.SWITCH(WEEKDAY(B297, 1), 1, "Sunday", 2, "Monday", 3, "Tuesday", 4, "Wednesday", 5, "Thursday", 6, "Friday", 7, "Saturday")</f>
        <v>Sunday</v>
      </c>
      <c r="D297" t="b">
        <f t="shared" si="6"/>
        <v>0</v>
      </c>
      <c r="E297">
        <f t="shared" si="7"/>
        <v>8</v>
      </c>
      <c r="F297" t="str" cm="1">
        <f t="array" ref="F29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7" t="str" cm="1">
        <f t="array" ref="G29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7" s="1" t="str" cm="1">
        <f t="array" ref="H29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8" spans="2:8">
      <c r="B298" s="1">
        <f t="shared" si="8"/>
        <v>45208</v>
      </c>
      <c r="C298" t="str" cm="1">
        <f t="array" ref="C298">_xlfn.SWITCH(WEEKDAY(B298, 1), 1, "Sunday", 2, "Monday", 3, "Tuesday", 4, "Wednesday", 5, "Thursday", 6, "Friday", 7, "Saturday")</f>
        <v>Monday</v>
      </c>
      <c r="D298" t="b">
        <f t="shared" si="6"/>
        <v>0</v>
      </c>
      <c r="E298">
        <f t="shared" si="7"/>
        <v>9</v>
      </c>
      <c r="F298" t="str" cm="1">
        <f t="array" ref="F29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8" t="str" cm="1">
        <f t="array" ref="G29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8" s="1" t="str" cm="1">
        <f t="array" ref="H29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299" spans="2:8">
      <c r="B299" s="1">
        <f t="shared" si="8"/>
        <v>45209</v>
      </c>
      <c r="C299" t="str" cm="1">
        <f t="array" ref="C299">_xlfn.SWITCH(WEEKDAY(B299, 1), 1, "Sunday", 2, "Monday", 3, "Tuesday", 4, "Wednesday", 5, "Thursday", 6, "Friday", 7, "Saturday")</f>
        <v>Tuesday</v>
      </c>
      <c r="D299" t="b">
        <f t="shared" si="6"/>
        <v>0</v>
      </c>
      <c r="E299">
        <f t="shared" si="7"/>
        <v>10</v>
      </c>
      <c r="F299" t="str" cm="1">
        <f t="array" ref="F29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299" t="str" cm="1">
        <f t="array" ref="G29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299" s="1" t="str" cm="1">
        <f t="array" ref="H29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0" spans="2:8">
      <c r="B300" s="1">
        <f t="shared" si="8"/>
        <v>45210</v>
      </c>
      <c r="C300" t="str" cm="1">
        <f t="array" ref="C300">_xlfn.SWITCH(WEEKDAY(B300, 1), 1, "Sunday", 2, "Monday", 3, "Tuesday", 4, "Wednesday", 5, "Thursday", 6, "Friday", 7, "Saturday")</f>
        <v>Wednesday</v>
      </c>
      <c r="D300" t="b">
        <f t="shared" si="6"/>
        <v>0</v>
      </c>
      <c r="E300">
        <f t="shared" si="7"/>
        <v>11</v>
      </c>
      <c r="F300" t="str" cm="1">
        <f t="array" ref="F30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0" t="str" cm="1">
        <f t="array" ref="G30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0" s="1" t="str" cm="1">
        <f t="array" ref="H30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1" spans="2:8">
      <c r="B301" s="1">
        <f t="shared" si="8"/>
        <v>45211</v>
      </c>
      <c r="C301" t="str" cm="1">
        <f t="array" ref="C301">_xlfn.SWITCH(WEEKDAY(B301, 1), 1, "Sunday", 2, "Monday", 3, "Tuesday", 4, "Wednesday", 5, "Thursday", 6, "Friday", 7, "Saturday")</f>
        <v>Thursday</v>
      </c>
      <c r="D301" t="b">
        <f t="shared" si="6"/>
        <v>0</v>
      </c>
      <c r="E301">
        <f t="shared" si="7"/>
        <v>12</v>
      </c>
      <c r="F301" t="str" cm="1">
        <f t="array" ref="F30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1" t="str" cm="1">
        <f t="array" ref="G30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1" s="1" t="str" cm="1">
        <f t="array" ref="H30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2" spans="2:8">
      <c r="B302" s="1">
        <f t="shared" si="8"/>
        <v>45212</v>
      </c>
      <c r="C302" t="str" cm="1">
        <f t="array" ref="C302">_xlfn.SWITCH(WEEKDAY(B302, 1), 1, "Sunday", 2, "Monday", 3, "Tuesday", 4, "Wednesday", 5, "Thursday", 6, "Friday", 7, "Saturday")</f>
        <v>Friday</v>
      </c>
      <c r="D302" t="b">
        <f t="shared" si="6"/>
        <v>0</v>
      </c>
      <c r="E302">
        <f t="shared" si="7"/>
        <v>13</v>
      </c>
      <c r="F302" t="str" cm="1">
        <f t="array" ref="F30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2" t="str" cm="1">
        <f t="array" ref="G30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2" s="1" t="str" cm="1">
        <f t="array" ref="H30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3" spans="2:8">
      <c r="B303" s="1">
        <f t="shared" si="8"/>
        <v>45213</v>
      </c>
      <c r="C303" t="str" cm="1">
        <f t="array" ref="C303">_xlfn.SWITCH(WEEKDAY(B303, 1), 1, "Sunday", 2, "Monday", 3, "Tuesday", 4, "Wednesday", 5, "Thursday", 6, "Friday", 7, "Saturday")</f>
        <v>Saturday</v>
      </c>
      <c r="D303" t="b">
        <f t="shared" si="6"/>
        <v>0</v>
      </c>
      <c r="E303">
        <f t="shared" si="7"/>
        <v>14</v>
      </c>
      <c r="F303" t="str" cm="1">
        <f t="array" ref="F30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3" t="str" cm="1">
        <f t="array" ref="G30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3" s="1" t="str" cm="1">
        <f t="array" ref="H30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4" spans="2:8">
      <c r="B304" s="1">
        <f t="shared" si="8"/>
        <v>45214</v>
      </c>
      <c r="C304" t="str" cm="1">
        <f t="array" ref="C304">_xlfn.SWITCH(WEEKDAY(B304, 1), 1, "Sunday", 2, "Monday", 3, "Tuesday", 4, "Wednesday", 5, "Thursday", 6, "Friday", 7, "Saturday")</f>
        <v>Sunday</v>
      </c>
      <c r="D304" t="b">
        <f t="shared" si="6"/>
        <v>1</v>
      </c>
      <c r="E304">
        <f t="shared" si="7"/>
        <v>15</v>
      </c>
      <c r="F304" t="str" cm="1">
        <f t="array" ref="F30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4" t="str" cm="1">
        <f t="array" ref="G30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4" s="1" t="str" cm="1">
        <f t="array" ref="H30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5" spans="2:8">
      <c r="B305" s="1">
        <f t="shared" si="8"/>
        <v>45215</v>
      </c>
      <c r="C305" t="str" cm="1">
        <f t="array" ref="C305">_xlfn.SWITCH(WEEKDAY(B305, 1), 1, "Sunday", 2, "Monday", 3, "Tuesday", 4, "Wednesday", 5, "Thursday", 6, "Friday", 7, "Saturday")</f>
        <v>Monday</v>
      </c>
      <c r="D305" t="b">
        <f t="shared" si="6"/>
        <v>1</v>
      </c>
      <c r="E305">
        <f t="shared" si="7"/>
        <v>16</v>
      </c>
      <c r="F305" t="str" cm="1">
        <f t="array" ref="F30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5" t="str" cm="1">
        <f t="array" ref="G30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5" s="1" t="str" cm="1">
        <f t="array" ref="H30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6" spans="2:8">
      <c r="B306" s="1">
        <f t="shared" si="8"/>
        <v>45216</v>
      </c>
      <c r="C306" t="str" cm="1">
        <f t="array" ref="C306">_xlfn.SWITCH(WEEKDAY(B306, 1), 1, "Sunday", 2, "Monday", 3, "Tuesday", 4, "Wednesday", 5, "Thursday", 6, "Friday", 7, "Saturday")</f>
        <v>Tuesday</v>
      </c>
      <c r="D306" t="b">
        <f t="shared" si="6"/>
        <v>1</v>
      </c>
      <c r="E306">
        <f t="shared" si="7"/>
        <v>17</v>
      </c>
      <c r="F306" t="str" cm="1">
        <f t="array" ref="F30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6" t="str" cm="1">
        <f t="array" ref="G30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6" s="1" t="str" cm="1">
        <f t="array" ref="H30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7" spans="2:8">
      <c r="B307" s="1">
        <f t="shared" si="8"/>
        <v>45217</v>
      </c>
      <c r="C307" t="str" cm="1">
        <f t="array" ref="C307">_xlfn.SWITCH(WEEKDAY(B307, 1), 1, "Sunday", 2, "Monday", 3, "Tuesday", 4, "Wednesday", 5, "Thursday", 6, "Friday", 7, "Saturday")</f>
        <v>Wednesday</v>
      </c>
      <c r="D307" t="b">
        <f t="shared" si="6"/>
        <v>1</v>
      </c>
      <c r="E307">
        <f t="shared" si="7"/>
        <v>18</v>
      </c>
      <c r="F307" t="str" cm="1">
        <f t="array" ref="F30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307" cm="1">
        <f t="array" ref="G30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307" s="1" cm="1">
        <f t="array" ref="H30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45217</v>
      </c>
    </row>
    <row r="308" spans="2:8">
      <c r="B308" s="1">
        <f t="shared" si="8"/>
        <v>45218</v>
      </c>
      <c r="C308" t="str" cm="1">
        <f t="array" ref="C308">_xlfn.SWITCH(WEEKDAY(B308, 1), 1, "Sunday", 2, "Monday", 3, "Tuesday", 4, "Wednesday", 5, "Thursday", 6, "Friday", 7, "Saturday")</f>
        <v>Thursday</v>
      </c>
      <c r="D308" t="b">
        <f t="shared" si="6"/>
        <v>1</v>
      </c>
      <c r="E308">
        <f t="shared" si="7"/>
        <v>19</v>
      </c>
      <c r="F308" t="str" cm="1">
        <f t="array" ref="F30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8" t="str" cm="1">
        <f t="array" ref="G30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8" s="1" t="str" cm="1">
        <f t="array" ref="H30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09" spans="2:8">
      <c r="B309" s="1">
        <f t="shared" si="8"/>
        <v>45219</v>
      </c>
      <c r="C309" t="str" cm="1">
        <f t="array" ref="C309">_xlfn.SWITCH(WEEKDAY(B309, 1), 1, "Sunday", 2, "Monday", 3, "Tuesday", 4, "Wednesday", 5, "Thursday", 6, "Friday", 7, "Saturday")</f>
        <v>Friday</v>
      </c>
      <c r="D309" t="b">
        <f t="shared" si="6"/>
        <v>1</v>
      </c>
      <c r="E309">
        <f t="shared" si="7"/>
        <v>20</v>
      </c>
      <c r="F309" t="str" cm="1">
        <f t="array" ref="F30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09" t="str" cm="1">
        <f t="array" ref="G30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09" s="1" t="str" cm="1">
        <f t="array" ref="H30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0" spans="2:8">
      <c r="B310" s="1">
        <f t="shared" si="8"/>
        <v>45220</v>
      </c>
      <c r="C310" t="str" cm="1">
        <f t="array" ref="C310">_xlfn.SWITCH(WEEKDAY(B310, 1), 1, "Sunday", 2, "Monday", 3, "Tuesday", 4, "Wednesday", 5, "Thursday", 6, "Friday", 7, "Saturday")</f>
        <v>Saturday</v>
      </c>
      <c r="D310" t="b">
        <f t="shared" si="6"/>
        <v>1</v>
      </c>
      <c r="E310">
        <f t="shared" si="7"/>
        <v>21</v>
      </c>
      <c r="F310" t="str" cm="1">
        <f t="array" ref="F31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0" t="str" cm="1">
        <f t="array" ref="G31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0" s="1" t="str" cm="1">
        <f t="array" ref="H31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1" spans="2:8">
      <c r="B311" s="1">
        <f t="shared" si="8"/>
        <v>45221</v>
      </c>
      <c r="C311" t="str" cm="1">
        <f t="array" ref="C311">_xlfn.SWITCH(WEEKDAY(B311, 1), 1, "Sunday", 2, "Monday", 3, "Tuesday", 4, "Wednesday", 5, "Thursday", 6, "Friday", 7, "Saturday")</f>
        <v>Sunday</v>
      </c>
      <c r="D311" t="b">
        <f t="shared" si="6"/>
        <v>0</v>
      </c>
      <c r="E311">
        <f t="shared" si="7"/>
        <v>22</v>
      </c>
      <c r="F311" t="str" cm="1">
        <f t="array" ref="F31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1" t="str" cm="1">
        <f t="array" ref="G31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1" s="1" t="str" cm="1">
        <f t="array" ref="H31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2" spans="2:8">
      <c r="B312" s="1">
        <f t="shared" si="8"/>
        <v>45222</v>
      </c>
      <c r="C312" t="str" cm="1">
        <f t="array" ref="C312">_xlfn.SWITCH(WEEKDAY(B312, 1), 1, "Sunday", 2, "Monday", 3, "Tuesday", 4, "Wednesday", 5, "Thursday", 6, "Friday", 7, "Saturday")</f>
        <v>Monday</v>
      </c>
      <c r="D312" t="b">
        <f t="shared" si="6"/>
        <v>0</v>
      </c>
      <c r="E312">
        <f t="shared" si="7"/>
        <v>23</v>
      </c>
      <c r="F312" t="str" cm="1">
        <f t="array" ref="F31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2" t="str" cm="1">
        <f t="array" ref="G31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2" s="1" t="str" cm="1">
        <f t="array" ref="H31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3" spans="2:8">
      <c r="B313" s="1">
        <f t="shared" si="8"/>
        <v>45223</v>
      </c>
      <c r="C313" t="str" cm="1">
        <f t="array" ref="C313">_xlfn.SWITCH(WEEKDAY(B313, 1), 1, "Sunday", 2, "Monday", 3, "Tuesday", 4, "Wednesday", 5, "Thursday", 6, "Friday", 7, "Saturday")</f>
        <v>Tuesday</v>
      </c>
      <c r="D313" t="b">
        <f t="shared" si="6"/>
        <v>0</v>
      </c>
      <c r="E313">
        <f t="shared" si="7"/>
        <v>24</v>
      </c>
      <c r="F313" t="str" cm="1">
        <f t="array" ref="F31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3" t="str" cm="1">
        <f t="array" ref="G31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3" s="1" t="str" cm="1">
        <f t="array" ref="H31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4" spans="2:8">
      <c r="B314" s="1">
        <f t="shared" si="8"/>
        <v>45224</v>
      </c>
      <c r="C314" t="str" cm="1">
        <f t="array" ref="C314">_xlfn.SWITCH(WEEKDAY(B314, 1), 1, "Sunday", 2, "Monday", 3, "Tuesday", 4, "Wednesday", 5, "Thursday", 6, "Friday", 7, "Saturday")</f>
        <v>Wednesday</v>
      </c>
      <c r="D314" t="b">
        <f t="shared" si="6"/>
        <v>0</v>
      </c>
      <c r="E314">
        <f t="shared" si="7"/>
        <v>25</v>
      </c>
      <c r="F314" t="str" cm="1">
        <f t="array" ref="F31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4" t="str" cm="1">
        <f t="array" ref="G31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4" s="1" t="str" cm="1">
        <f t="array" ref="H31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5" spans="2:8">
      <c r="B315" s="1">
        <f t="shared" si="8"/>
        <v>45225</v>
      </c>
      <c r="C315" t="str" cm="1">
        <f t="array" ref="C315">_xlfn.SWITCH(WEEKDAY(B315, 1), 1, "Sunday", 2, "Monday", 3, "Tuesday", 4, "Wednesday", 5, "Thursday", 6, "Friday", 7, "Saturday")</f>
        <v>Thursday</v>
      </c>
      <c r="D315" t="b">
        <f t="shared" si="6"/>
        <v>0</v>
      </c>
      <c r="E315">
        <f t="shared" si="7"/>
        <v>26</v>
      </c>
      <c r="F315" t="str" cm="1">
        <f t="array" ref="F31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5" t="str" cm="1">
        <f t="array" ref="G31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5" s="1" t="str" cm="1">
        <f t="array" ref="H31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6" spans="2:8">
      <c r="B316" s="1">
        <f t="shared" si="8"/>
        <v>45226</v>
      </c>
      <c r="C316" t="str" cm="1">
        <f t="array" ref="C316">_xlfn.SWITCH(WEEKDAY(B316, 1), 1, "Sunday", 2, "Monday", 3, "Tuesday", 4, "Wednesday", 5, "Thursday", 6, "Friday", 7, "Saturday")</f>
        <v>Friday</v>
      </c>
      <c r="D316" t="b">
        <f t="shared" si="6"/>
        <v>0</v>
      </c>
      <c r="E316">
        <f t="shared" si="7"/>
        <v>27</v>
      </c>
      <c r="F316" t="str" cm="1">
        <f t="array" ref="F31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6" t="str" cm="1">
        <f t="array" ref="G31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6" s="1" t="str" cm="1">
        <f t="array" ref="H31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7" spans="2:8">
      <c r="B317" s="1">
        <f t="shared" si="8"/>
        <v>45227</v>
      </c>
      <c r="C317" t="str" cm="1">
        <f t="array" ref="C317">_xlfn.SWITCH(WEEKDAY(B317, 1), 1, "Sunday", 2, "Monday", 3, "Tuesday", 4, "Wednesday", 5, "Thursday", 6, "Friday", 7, "Saturday")</f>
        <v>Saturday</v>
      </c>
      <c r="D317" t="b">
        <f t="shared" si="6"/>
        <v>0</v>
      </c>
      <c r="E317">
        <f t="shared" si="7"/>
        <v>28</v>
      </c>
      <c r="F317" t="str" cm="1">
        <f t="array" ref="F31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7" t="str" cm="1">
        <f t="array" ref="G31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7" s="1" t="str" cm="1">
        <f t="array" ref="H31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8" spans="2:8">
      <c r="B318" s="1">
        <f t="shared" si="8"/>
        <v>45228</v>
      </c>
      <c r="C318" t="str" cm="1">
        <f t="array" ref="C318">_xlfn.SWITCH(WEEKDAY(B318, 1), 1, "Sunday", 2, "Monday", 3, "Tuesday", 4, "Wednesday", 5, "Thursday", 6, "Friday", 7, "Saturday")</f>
        <v>Sunday</v>
      </c>
      <c r="D318" t="b">
        <f t="shared" si="6"/>
        <v>1</v>
      </c>
      <c r="E318">
        <f t="shared" si="7"/>
        <v>29</v>
      </c>
      <c r="F318" t="str" cm="1">
        <f t="array" ref="F31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8" t="str" cm="1">
        <f t="array" ref="G31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8" s="1" t="str" cm="1">
        <f t="array" ref="H31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19" spans="2:8">
      <c r="B319" s="1">
        <f t="shared" si="8"/>
        <v>45229</v>
      </c>
      <c r="C319" t="str" cm="1">
        <f t="array" ref="C319">_xlfn.SWITCH(WEEKDAY(B319, 1), 1, "Sunday", 2, "Monday", 3, "Tuesday", 4, "Wednesday", 5, "Thursday", 6, "Friday", 7, "Saturday")</f>
        <v>Monday</v>
      </c>
      <c r="D319" t="b">
        <f t="shared" si="6"/>
        <v>1</v>
      </c>
      <c r="E319">
        <f t="shared" si="7"/>
        <v>30</v>
      </c>
      <c r="F319" t="str" cm="1">
        <f t="array" ref="F31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19" t="str" cm="1">
        <f t="array" ref="G31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19" s="1" t="str" cm="1">
        <f t="array" ref="H31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0" spans="2:8">
      <c r="B320" s="1">
        <f t="shared" si="8"/>
        <v>45230</v>
      </c>
      <c r="C320" t="str" cm="1">
        <f t="array" ref="C320">_xlfn.SWITCH(WEEKDAY(B320, 1), 1, "Sunday", 2, "Monday", 3, "Tuesday", 4, "Wednesday", 5, "Thursday", 6, "Friday", 7, "Saturday")</f>
        <v>Tuesday</v>
      </c>
      <c r="D320" t="b">
        <f t="shared" si="6"/>
        <v>1</v>
      </c>
      <c r="E320">
        <f t="shared" si="7"/>
        <v>31</v>
      </c>
      <c r="F320" t="str" cm="1">
        <f t="array" ref="F32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0" t="str" cm="1">
        <f t="array" ref="G32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0" s="1" t="str" cm="1">
        <f t="array" ref="H32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1" spans="2:8">
      <c r="B321" s="1">
        <f t="shared" si="8"/>
        <v>45231</v>
      </c>
      <c r="C321" t="str" cm="1">
        <f t="array" ref="C321">_xlfn.SWITCH(WEEKDAY(B321, 1), 1, "Sunday", 2, "Monday", 3, "Tuesday", 4, "Wednesday", 5, "Thursday", 6, "Friday", 7, "Saturday")</f>
        <v>Wednesday</v>
      </c>
      <c r="D321" t="b">
        <f t="shared" si="6"/>
        <v>1</v>
      </c>
      <c r="E321">
        <f t="shared" si="7"/>
        <v>1</v>
      </c>
      <c r="F321" t="str" cm="1">
        <f t="array" ref="F32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1" t="str" cm="1">
        <f t="array" ref="G32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1" s="1" t="str" cm="1">
        <f t="array" ref="H32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2" spans="2:8">
      <c r="B322" s="1">
        <f t="shared" si="8"/>
        <v>45232</v>
      </c>
      <c r="C322" t="str" cm="1">
        <f t="array" ref="C322">_xlfn.SWITCH(WEEKDAY(B322, 1), 1, "Sunday", 2, "Monday", 3, "Tuesday", 4, "Wednesday", 5, "Thursday", 6, "Friday", 7, "Saturday")</f>
        <v>Thursday</v>
      </c>
      <c r="D322" t="b">
        <f t="shared" si="6"/>
        <v>1</v>
      </c>
      <c r="E322">
        <f t="shared" si="7"/>
        <v>2</v>
      </c>
      <c r="F322" t="str" cm="1">
        <f t="array" ref="F32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2" t="str" cm="1">
        <f t="array" ref="G32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2" s="1" t="str" cm="1">
        <f t="array" ref="H32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3" spans="2:8">
      <c r="B323" s="1">
        <f t="shared" si="8"/>
        <v>45233</v>
      </c>
      <c r="C323" t="str" cm="1">
        <f t="array" ref="C323">_xlfn.SWITCH(WEEKDAY(B323, 1), 1, "Sunday", 2, "Monday", 3, "Tuesday", 4, "Wednesday", 5, "Thursday", 6, "Friday", 7, "Saturday")</f>
        <v>Friday</v>
      </c>
      <c r="D323" t="b">
        <f t="shared" si="6"/>
        <v>1</v>
      </c>
      <c r="E323">
        <f t="shared" si="7"/>
        <v>3</v>
      </c>
      <c r="F323" t="str" cm="1">
        <f t="array" ref="F32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3" t="str" cm="1">
        <f t="array" ref="G32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3" s="1" t="str" cm="1">
        <f t="array" ref="H32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4" spans="2:8">
      <c r="B324" s="1">
        <f t="shared" si="8"/>
        <v>45234</v>
      </c>
      <c r="C324" t="str" cm="1">
        <f t="array" ref="C324">_xlfn.SWITCH(WEEKDAY(B324, 1), 1, "Sunday", 2, "Monday", 3, "Tuesday", 4, "Wednesday", 5, "Thursday", 6, "Friday", 7, "Saturday")</f>
        <v>Saturday</v>
      </c>
      <c r="D324" t="b">
        <f t="shared" si="6"/>
        <v>1</v>
      </c>
      <c r="E324">
        <f t="shared" si="7"/>
        <v>4</v>
      </c>
      <c r="F324" t="str" cm="1">
        <f t="array" ref="F32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4" t="str" cm="1">
        <f t="array" ref="G32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4" s="1" t="str" cm="1">
        <f t="array" ref="H32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5" spans="2:8">
      <c r="B325" s="1">
        <f t="shared" si="8"/>
        <v>45235</v>
      </c>
      <c r="C325" t="str" cm="1">
        <f t="array" ref="C325">_xlfn.SWITCH(WEEKDAY(B325, 1), 1, "Sunday", 2, "Monday", 3, "Tuesday", 4, "Wednesday", 5, "Thursday", 6, "Friday", 7, "Saturday")</f>
        <v>Sunday</v>
      </c>
      <c r="D325" t="b">
        <f t="shared" si="6"/>
        <v>0</v>
      </c>
      <c r="E325">
        <f t="shared" si="7"/>
        <v>5</v>
      </c>
      <c r="F325" t="str" cm="1">
        <f t="array" ref="F32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5" t="str" cm="1">
        <f t="array" ref="G32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5" s="1" t="str" cm="1">
        <f t="array" ref="H32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6" spans="2:8">
      <c r="B326" s="1">
        <f t="shared" si="8"/>
        <v>45236</v>
      </c>
      <c r="C326" t="str" cm="1">
        <f t="array" ref="C326">_xlfn.SWITCH(WEEKDAY(B326, 1), 1, "Sunday", 2, "Monday", 3, "Tuesday", 4, "Wednesday", 5, "Thursday", 6, "Friday", 7, "Saturday")</f>
        <v>Monday</v>
      </c>
      <c r="D326" t="b">
        <f t="shared" si="6"/>
        <v>0</v>
      </c>
      <c r="E326">
        <f t="shared" si="7"/>
        <v>6</v>
      </c>
      <c r="F326" t="str" cm="1">
        <f t="array" ref="F32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6" t="str" cm="1">
        <f t="array" ref="G32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6" s="1" t="str" cm="1">
        <f t="array" ref="H32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7" spans="2:8">
      <c r="B327" s="1">
        <f t="shared" si="8"/>
        <v>45237</v>
      </c>
      <c r="C327" t="str" cm="1">
        <f t="array" ref="C327">_xlfn.SWITCH(WEEKDAY(B327, 1), 1, "Sunday", 2, "Monday", 3, "Tuesday", 4, "Wednesday", 5, "Thursday", 6, "Friday", 7, "Saturday")</f>
        <v>Tuesday</v>
      </c>
      <c r="D327" t="b">
        <f t="shared" si="6"/>
        <v>0</v>
      </c>
      <c r="E327">
        <f t="shared" si="7"/>
        <v>7</v>
      </c>
      <c r="F327" t="str" cm="1">
        <f t="array" ref="F32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7" t="str" cm="1">
        <f t="array" ref="G32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7" s="1" t="str" cm="1">
        <f t="array" ref="H32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8" spans="2:8">
      <c r="B328" s="1">
        <f t="shared" si="8"/>
        <v>45238</v>
      </c>
      <c r="C328" t="str" cm="1">
        <f t="array" ref="C328">_xlfn.SWITCH(WEEKDAY(B328, 1), 1, "Sunday", 2, "Monday", 3, "Tuesday", 4, "Wednesday", 5, "Thursday", 6, "Friday", 7, "Saturday")</f>
        <v>Wednesday</v>
      </c>
      <c r="D328" t="b">
        <f t="shared" si="6"/>
        <v>0</v>
      </c>
      <c r="E328">
        <f t="shared" si="7"/>
        <v>8</v>
      </c>
      <c r="F328" t="str" cm="1">
        <f t="array" ref="F32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8" t="str" cm="1">
        <f t="array" ref="G32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8" s="1" t="str" cm="1">
        <f t="array" ref="H32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29" spans="2:8">
      <c r="B329" s="1">
        <f t="shared" si="8"/>
        <v>45239</v>
      </c>
      <c r="C329" t="str" cm="1">
        <f t="array" ref="C329">_xlfn.SWITCH(WEEKDAY(B329, 1), 1, "Sunday", 2, "Monday", 3, "Tuesday", 4, "Wednesday", 5, "Thursday", 6, "Friday", 7, "Saturday")</f>
        <v>Thursday</v>
      </c>
      <c r="D329" t="b">
        <f t="shared" si="6"/>
        <v>0</v>
      </c>
      <c r="E329">
        <f t="shared" si="7"/>
        <v>9</v>
      </c>
      <c r="F329" t="str" cm="1">
        <f t="array" ref="F32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29" t="str" cm="1">
        <f t="array" ref="G32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29" s="1" t="str" cm="1">
        <f t="array" ref="H32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0" spans="2:8">
      <c r="B330" s="1">
        <f t="shared" si="8"/>
        <v>45240</v>
      </c>
      <c r="C330" t="str" cm="1">
        <f t="array" ref="C330">_xlfn.SWITCH(WEEKDAY(B330, 1), 1, "Sunday", 2, "Monday", 3, "Tuesday", 4, "Wednesday", 5, "Thursday", 6, "Friday", 7, "Saturday")</f>
        <v>Friday</v>
      </c>
      <c r="D330" t="b">
        <f t="shared" si="6"/>
        <v>0</v>
      </c>
      <c r="E330">
        <f t="shared" si="7"/>
        <v>10</v>
      </c>
      <c r="F330" t="str" cm="1">
        <f t="array" ref="F33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0" t="str" cm="1">
        <f t="array" ref="G33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0" s="1" t="str" cm="1">
        <f t="array" ref="H33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1" spans="2:8">
      <c r="B331" s="1">
        <f t="shared" si="8"/>
        <v>45241</v>
      </c>
      <c r="C331" t="str" cm="1">
        <f t="array" ref="C331">_xlfn.SWITCH(WEEKDAY(B331, 1), 1, "Sunday", 2, "Monday", 3, "Tuesday", 4, "Wednesday", 5, "Thursday", 6, "Friday", 7, "Saturday")</f>
        <v>Saturday</v>
      </c>
      <c r="D331" t="b">
        <f t="shared" si="6"/>
        <v>0</v>
      </c>
      <c r="E331">
        <f t="shared" si="7"/>
        <v>11</v>
      </c>
      <c r="F331" t="str" cm="1">
        <f t="array" ref="F33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1" t="str" cm="1">
        <f t="array" ref="G33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1" s="1" t="str" cm="1">
        <f t="array" ref="H33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2" spans="2:8">
      <c r="B332" s="1">
        <f t="shared" si="8"/>
        <v>45242</v>
      </c>
      <c r="C332" t="str" cm="1">
        <f t="array" ref="C332">_xlfn.SWITCH(WEEKDAY(B332, 1), 1, "Sunday", 2, "Monday", 3, "Tuesday", 4, "Wednesday", 5, "Thursday", 6, "Friday", 7, "Saturday")</f>
        <v>Sunday</v>
      </c>
      <c r="D332" t="b">
        <f t="shared" si="6"/>
        <v>1</v>
      </c>
      <c r="E332">
        <f t="shared" si="7"/>
        <v>12</v>
      </c>
      <c r="F332" t="str" cm="1">
        <f t="array" ref="F33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2" t="str" cm="1">
        <f t="array" ref="G33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2" s="1" t="str" cm="1">
        <f t="array" ref="H33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3" spans="2:8">
      <c r="B333" s="1">
        <f t="shared" si="8"/>
        <v>45243</v>
      </c>
      <c r="C333" t="str" cm="1">
        <f t="array" ref="C333">_xlfn.SWITCH(WEEKDAY(B333, 1), 1, "Sunday", 2, "Monday", 3, "Tuesday", 4, "Wednesday", 5, "Thursday", 6, "Friday", 7, "Saturday")</f>
        <v>Monday</v>
      </c>
      <c r="D333" t="b">
        <f t="shared" si="6"/>
        <v>1</v>
      </c>
      <c r="E333">
        <f t="shared" si="7"/>
        <v>13</v>
      </c>
      <c r="F333" t="str" cm="1">
        <f t="array" ref="F33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3" t="str" cm="1">
        <f t="array" ref="G33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3" s="1" t="str" cm="1">
        <f t="array" ref="H33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4" spans="2:8">
      <c r="B334" s="1">
        <f t="shared" si="8"/>
        <v>45244</v>
      </c>
      <c r="C334" t="str" cm="1">
        <f t="array" ref="C334">_xlfn.SWITCH(WEEKDAY(B334, 1), 1, "Sunday", 2, "Monday", 3, "Tuesday", 4, "Wednesday", 5, "Thursday", 6, "Friday", 7, "Saturday")</f>
        <v>Tuesday</v>
      </c>
      <c r="D334" t="b">
        <f t="shared" si="6"/>
        <v>1</v>
      </c>
      <c r="E334">
        <f t="shared" si="7"/>
        <v>14</v>
      </c>
      <c r="F334" t="str" cm="1">
        <f t="array" ref="F33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4" t="str" cm="1">
        <f t="array" ref="G33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4" s="1" t="str" cm="1">
        <f t="array" ref="H33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5" spans="2:8">
      <c r="B335" s="1">
        <f t="shared" si="8"/>
        <v>45245</v>
      </c>
      <c r="C335" t="str" cm="1">
        <f t="array" ref="C335">_xlfn.SWITCH(WEEKDAY(B335, 1), 1, "Sunday", 2, "Monday", 3, "Tuesday", 4, "Wednesday", 5, "Thursday", 6, "Friday", 7, "Saturday")</f>
        <v>Wednesday</v>
      </c>
      <c r="D335" t="b">
        <f t="shared" si="6"/>
        <v>1</v>
      </c>
      <c r="E335">
        <f t="shared" si="7"/>
        <v>15</v>
      </c>
      <c r="F335" t="str" cm="1">
        <f t="array" ref="F33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5" t="str" cm="1">
        <f t="array" ref="G33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5" s="1" t="str" cm="1">
        <f t="array" ref="H33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6" spans="2:8">
      <c r="B336" s="1">
        <f t="shared" si="8"/>
        <v>45246</v>
      </c>
      <c r="C336" t="str" cm="1">
        <f t="array" ref="C336">_xlfn.SWITCH(WEEKDAY(B336, 1), 1, "Sunday", 2, "Monday", 3, "Tuesday", 4, "Wednesday", 5, "Thursday", 6, "Friday", 7, "Saturday")</f>
        <v>Thursday</v>
      </c>
      <c r="D336" t="b">
        <f t="shared" si="6"/>
        <v>1</v>
      </c>
      <c r="E336">
        <f t="shared" si="7"/>
        <v>16</v>
      </c>
      <c r="F336" t="str" cm="1">
        <f t="array" ref="F33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6" t="str" cm="1">
        <f t="array" ref="G33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6" s="1" t="str" cm="1">
        <f t="array" ref="H33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7" spans="2:8">
      <c r="B337" s="1">
        <f t="shared" si="8"/>
        <v>45247</v>
      </c>
      <c r="C337" t="str" cm="1">
        <f t="array" ref="C337">_xlfn.SWITCH(WEEKDAY(B337, 1), 1, "Sunday", 2, "Monday", 3, "Tuesday", 4, "Wednesday", 5, "Thursday", 6, "Friday", 7, "Saturday")</f>
        <v>Friday</v>
      </c>
      <c r="D337" t="b">
        <f t="shared" si="6"/>
        <v>1</v>
      </c>
      <c r="E337">
        <f t="shared" si="7"/>
        <v>17</v>
      </c>
      <c r="F337" t="str" cm="1">
        <f t="array" ref="F33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7" t="str" cm="1">
        <f t="array" ref="G33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7" s="1" t="str" cm="1">
        <f t="array" ref="H33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38" spans="2:8">
      <c r="B338" s="1">
        <f t="shared" si="8"/>
        <v>45248</v>
      </c>
      <c r="C338" t="str" cm="1">
        <f t="array" ref="C338">_xlfn.SWITCH(WEEKDAY(B338, 1), 1, "Sunday", 2, "Monday", 3, "Tuesday", 4, "Wednesday", 5, "Thursday", 6, "Friday", 7, "Saturday")</f>
        <v>Saturday</v>
      </c>
      <c r="D338" t="b">
        <f t="shared" ref="D338:D381" si="9">MOD(WEEKNUM(B338), 2) = 0</f>
        <v>1</v>
      </c>
      <c r="E338">
        <f t="shared" ref="E338:E381" si="10">DAY(B338)</f>
        <v>18</v>
      </c>
      <c r="F338" t="str" cm="1">
        <f t="array" ref="F33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338" cm="1">
        <f t="array" ref="G33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338" s="1" cm="1">
        <f t="array" ref="H33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45248</v>
      </c>
    </row>
    <row r="339" spans="2:8">
      <c r="B339" s="1">
        <f t="shared" si="8"/>
        <v>45249</v>
      </c>
      <c r="C339" t="str" cm="1">
        <f t="array" ref="C339">_xlfn.SWITCH(WEEKDAY(B339, 1), 1, "Sunday", 2, "Monday", 3, "Tuesday", 4, "Wednesday", 5, "Thursday", 6, "Friday", 7, "Saturday")</f>
        <v>Sunday</v>
      </c>
      <c r="D339" t="b">
        <f t="shared" si="9"/>
        <v>0</v>
      </c>
      <c r="E339">
        <f t="shared" si="10"/>
        <v>19</v>
      </c>
      <c r="F339" t="str" cm="1">
        <f t="array" ref="F33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39" t="str" cm="1">
        <f t="array" ref="G33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39" s="1" t="str" cm="1">
        <f t="array" ref="H33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0" spans="2:8">
      <c r="B340" s="1">
        <f t="shared" ref="B340:B381" si="11">B339+1</f>
        <v>45250</v>
      </c>
      <c r="C340" t="str" cm="1">
        <f t="array" ref="C340">_xlfn.SWITCH(WEEKDAY(B340, 1), 1, "Sunday", 2, "Monday", 3, "Tuesday", 4, "Wednesday", 5, "Thursday", 6, "Friday", 7, "Saturday")</f>
        <v>Monday</v>
      </c>
      <c r="D340" t="b">
        <f t="shared" si="9"/>
        <v>0</v>
      </c>
      <c r="E340">
        <f t="shared" si="10"/>
        <v>20</v>
      </c>
      <c r="F340" t="str" cm="1">
        <f t="array" ref="F34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0" t="str" cm="1">
        <f t="array" ref="G34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0" s="1" t="str" cm="1">
        <f t="array" ref="H34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1" spans="2:8">
      <c r="B341" s="1">
        <f t="shared" si="11"/>
        <v>45251</v>
      </c>
      <c r="C341" t="str" cm="1">
        <f t="array" ref="C341">_xlfn.SWITCH(WEEKDAY(B341, 1), 1, "Sunday", 2, "Monday", 3, "Tuesday", 4, "Wednesday", 5, "Thursday", 6, "Friday", 7, "Saturday")</f>
        <v>Tuesday</v>
      </c>
      <c r="D341" t="b">
        <f t="shared" si="9"/>
        <v>0</v>
      </c>
      <c r="E341">
        <f t="shared" si="10"/>
        <v>21</v>
      </c>
      <c r="F341" t="str" cm="1">
        <f t="array" ref="F34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1" t="str" cm="1">
        <f t="array" ref="G34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1" s="1" t="str" cm="1">
        <f t="array" ref="H34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2" spans="2:8">
      <c r="B342" s="1">
        <f t="shared" si="11"/>
        <v>45252</v>
      </c>
      <c r="C342" t="str" cm="1">
        <f t="array" ref="C342">_xlfn.SWITCH(WEEKDAY(B342, 1), 1, "Sunday", 2, "Monday", 3, "Tuesday", 4, "Wednesday", 5, "Thursday", 6, "Friday", 7, "Saturday")</f>
        <v>Wednesday</v>
      </c>
      <c r="D342" t="b">
        <f t="shared" si="9"/>
        <v>0</v>
      </c>
      <c r="E342">
        <f t="shared" si="10"/>
        <v>22</v>
      </c>
      <c r="F342" t="str" cm="1">
        <f t="array" ref="F34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2" t="str" cm="1">
        <f t="array" ref="G34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2" s="1" t="str" cm="1">
        <f t="array" ref="H34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3" spans="2:8">
      <c r="B343" s="1">
        <f t="shared" si="11"/>
        <v>45253</v>
      </c>
      <c r="C343" t="str" cm="1">
        <f t="array" ref="C343">_xlfn.SWITCH(WEEKDAY(B343, 1), 1, "Sunday", 2, "Monday", 3, "Tuesday", 4, "Wednesday", 5, "Thursday", 6, "Friday", 7, "Saturday")</f>
        <v>Thursday</v>
      </c>
      <c r="D343" t="b">
        <f t="shared" si="9"/>
        <v>0</v>
      </c>
      <c r="E343">
        <f t="shared" si="10"/>
        <v>23</v>
      </c>
      <c r="F343" t="str" cm="1">
        <f t="array" ref="F34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3" t="str" cm="1">
        <f t="array" ref="G34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3" s="1" t="str" cm="1">
        <f t="array" ref="H34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4" spans="2:8">
      <c r="B344" s="1">
        <f t="shared" si="11"/>
        <v>45254</v>
      </c>
      <c r="C344" t="str" cm="1">
        <f t="array" ref="C344">_xlfn.SWITCH(WEEKDAY(B344, 1), 1, "Sunday", 2, "Monday", 3, "Tuesday", 4, "Wednesday", 5, "Thursday", 6, "Friday", 7, "Saturday")</f>
        <v>Friday</v>
      </c>
      <c r="D344" t="b">
        <f t="shared" si="9"/>
        <v>0</v>
      </c>
      <c r="E344">
        <f t="shared" si="10"/>
        <v>24</v>
      </c>
      <c r="F344" t="str" cm="1">
        <f t="array" ref="F34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4" t="str" cm="1">
        <f t="array" ref="G34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4" s="1" t="str" cm="1">
        <f t="array" ref="H34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5" spans="2:8">
      <c r="B345" s="1">
        <f t="shared" si="11"/>
        <v>45255</v>
      </c>
      <c r="C345" t="str" cm="1">
        <f t="array" ref="C345">_xlfn.SWITCH(WEEKDAY(B345, 1), 1, "Sunday", 2, "Monday", 3, "Tuesday", 4, "Wednesday", 5, "Thursday", 6, "Friday", 7, "Saturday")</f>
        <v>Saturday</v>
      </c>
      <c r="D345" t="b">
        <f t="shared" si="9"/>
        <v>0</v>
      </c>
      <c r="E345">
        <f t="shared" si="10"/>
        <v>25</v>
      </c>
      <c r="F345" t="str" cm="1">
        <f t="array" ref="F34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5" t="str" cm="1">
        <f t="array" ref="G34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5" s="1" t="str" cm="1">
        <f t="array" ref="H34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6" spans="2:8">
      <c r="B346" s="1">
        <f t="shared" si="11"/>
        <v>45256</v>
      </c>
      <c r="C346" t="str" cm="1">
        <f t="array" ref="C346">_xlfn.SWITCH(WEEKDAY(B346, 1), 1, "Sunday", 2, "Monday", 3, "Tuesday", 4, "Wednesday", 5, "Thursday", 6, "Friday", 7, "Saturday")</f>
        <v>Sunday</v>
      </c>
      <c r="D346" t="b">
        <f t="shared" si="9"/>
        <v>1</v>
      </c>
      <c r="E346">
        <f t="shared" si="10"/>
        <v>26</v>
      </c>
      <c r="F346" t="str" cm="1">
        <f t="array" ref="F34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6" t="str" cm="1">
        <f t="array" ref="G34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6" s="1" t="str" cm="1">
        <f t="array" ref="H34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7" spans="2:8">
      <c r="B347" s="1">
        <f t="shared" si="11"/>
        <v>45257</v>
      </c>
      <c r="C347" t="str" cm="1">
        <f t="array" ref="C347">_xlfn.SWITCH(WEEKDAY(B347, 1), 1, "Sunday", 2, "Monday", 3, "Tuesday", 4, "Wednesday", 5, "Thursday", 6, "Friday", 7, "Saturday")</f>
        <v>Monday</v>
      </c>
      <c r="D347" t="b">
        <f t="shared" si="9"/>
        <v>1</v>
      </c>
      <c r="E347">
        <f t="shared" si="10"/>
        <v>27</v>
      </c>
      <c r="F347" t="str" cm="1">
        <f t="array" ref="F34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7" t="str" cm="1">
        <f t="array" ref="G34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7" s="1" t="str" cm="1">
        <f t="array" ref="H34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8" spans="2:8">
      <c r="B348" s="1">
        <f t="shared" si="11"/>
        <v>45258</v>
      </c>
      <c r="C348" t="str" cm="1">
        <f t="array" ref="C348">_xlfn.SWITCH(WEEKDAY(B348, 1), 1, "Sunday", 2, "Monday", 3, "Tuesday", 4, "Wednesday", 5, "Thursday", 6, "Friday", 7, "Saturday")</f>
        <v>Tuesday</v>
      </c>
      <c r="D348" t="b">
        <f t="shared" si="9"/>
        <v>1</v>
      </c>
      <c r="E348">
        <f t="shared" si="10"/>
        <v>28</v>
      </c>
      <c r="F348" t="str" cm="1">
        <f t="array" ref="F34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8" t="str" cm="1">
        <f t="array" ref="G34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8" s="1" t="str" cm="1">
        <f t="array" ref="H34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49" spans="2:8">
      <c r="B349" s="1">
        <f t="shared" si="11"/>
        <v>45259</v>
      </c>
      <c r="C349" t="str" cm="1">
        <f t="array" ref="C349">_xlfn.SWITCH(WEEKDAY(B349, 1), 1, "Sunday", 2, "Monday", 3, "Tuesday", 4, "Wednesday", 5, "Thursday", 6, "Friday", 7, "Saturday")</f>
        <v>Wednesday</v>
      </c>
      <c r="D349" t="b">
        <f t="shared" si="9"/>
        <v>1</v>
      </c>
      <c r="E349">
        <f t="shared" si="10"/>
        <v>29</v>
      </c>
      <c r="F349" t="str" cm="1">
        <f t="array" ref="F34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49" t="str" cm="1">
        <f t="array" ref="G34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49" s="1" t="str" cm="1">
        <f t="array" ref="H34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0" spans="2:8">
      <c r="B350" s="1">
        <f t="shared" si="11"/>
        <v>45260</v>
      </c>
      <c r="C350" t="str" cm="1">
        <f t="array" ref="C350">_xlfn.SWITCH(WEEKDAY(B350, 1), 1, "Sunday", 2, "Monday", 3, "Tuesday", 4, "Wednesday", 5, "Thursday", 6, "Friday", 7, "Saturday")</f>
        <v>Thursday</v>
      </c>
      <c r="D350" t="b">
        <f t="shared" si="9"/>
        <v>1</v>
      </c>
      <c r="E350">
        <f t="shared" si="10"/>
        <v>30</v>
      </c>
      <c r="F350" t="str" cm="1">
        <f t="array" ref="F35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0" t="str" cm="1">
        <f t="array" ref="G35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0" s="1" t="str" cm="1">
        <f t="array" ref="H35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1" spans="2:8">
      <c r="B351" s="1">
        <f t="shared" si="11"/>
        <v>45261</v>
      </c>
      <c r="C351" t="str" cm="1">
        <f t="array" ref="C351">_xlfn.SWITCH(WEEKDAY(B351, 1), 1, "Sunday", 2, "Monday", 3, "Tuesday", 4, "Wednesday", 5, "Thursday", 6, "Friday", 7, "Saturday")</f>
        <v>Friday</v>
      </c>
      <c r="D351" t="b">
        <f t="shared" si="9"/>
        <v>1</v>
      </c>
      <c r="E351">
        <f t="shared" si="10"/>
        <v>1</v>
      </c>
      <c r="F351" t="str" cm="1">
        <f t="array" ref="F35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1" t="str" cm="1">
        <f t="array" ref="G35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1" s="1" t="str" cm="1">
        <f t="array" ref="H35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2" spans="2:8">
      <c r="B352" s="1">
        <f t="shared" si="11"/>
        <v>45262</v>
      </c>
      <c r="C352" t="str" cm="1">
        <f t="array" ref="C352">_xlfn.SWITCH(WEEKDAY(B352, 1), 1, "Sunday", 2, "Monday", 3, "Tuesday", 4, "Wednesday", 5, "Thursday", 6, "Friday", 7, "Saturday")</f>
        <v>Saturday</v>
      </c>
      <c r="D352" t="b">
        <f t="shared" si="9"/>
        <v>1</v>
      </c>
      <c r="E352">
        <f t="shared" si="10"/>
        <v>2</v>
      </c>
      <c r="F352" t="str" cm="1">
        <f t="array" ref="F35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2" t="str" cm="1">
        <f t="array" ref="G35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2" s="1" t="str" cm="1">
        <f t="array" ref="H35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3" spans="2:8">
      <c r="B353" s="1">
        <f t="shared" si="11"/>
        <v>45263</v>
      </c>
      <c r="C353" t="str" cm="1">
        <f t="array" ref="C353">_xlfn.SWITCH(WEEKDAY(B353, 1), 1, "Sunday", 2, "Monday", 3, "Tuesday", 4, "Wednesday", 5, "Thursday", 6, "Friday", 7, "Saturday")</f>
        <v>Sunday</v>
      </c>
      <c r="D353" t="b">
        <f t="shared" si="9"/>
        <v>0</v>
      </c>
      <c r="E353">
        <f t="shared" si="10"/>
        <v>3</v>
      </c>
      <c r="F353" t="str" cm="1">
        <f t="array" ref="F35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3" t="str" cm="1">
        <f t="array" ref="G35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3" s="1" t="str" cm="1">
        <f t="array" ref="H35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4" spans="2:8">
      <c r="B354" s="1">
        <f t="shared" si="11"/>
        <v>45264</v>
      </c>
      <c r="C354" t="str" cm="1">
        <f t="array" ref="C354">_xlfn.SWITCH(WEEKDAY(B354, 1), 1, "Sunday", 2, "Monday", 3, "Tuesday", 4, "Wednesday", 5, "Thursday", 6, "Friday", 7, "Saturday")</f>
        <v>Monday</v>
      </c>
      <c r="D354" t="b">
        <f t="shared" si="9"/>
        <v>0</v>
      </c>
      <c r="E354">
        <f t="shared" si="10"/>
        <v>4</v>
      </c>
      <c r="F354" t="str" cm="1">
        <f t="array" ref="F35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4" t="str" cm="1">
        <f t="array" ref="G35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4" s="1" t="str" cm="1">
        <f t="array" ref="H35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5" spans="2:8">
      <c r="B355" s="1">
        <f t="shared" si="11"/>
        <v>45265</v>
      </c>
      <c r="C355" t="str" cm="1">
        <f t="array" ref="C355">_xlfn.SWITCH(WEEKDAY(B355, 1), 1, "Sunday", 2, "Monday", 3, "Tuesday", 4, "Wednesday", 5, "Thursday", 6, "Friday", 7, "Saturday")</f>
        <v>Tuesday</v>
      </c>
      <c r="D355" t="b">
        <f t="shared" si="9"/>
        <v>0</v>
      </c>
      <c r="E355">
        <f t="shared" si="10"/>
        <v>5</v>
      </c>
      <c r="F355" t="str" cm="1">
        <f t="array" ref="F35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5" t="str" cm="1">
        <f t="array" ref="G35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5" s="1" t="str" cm="1">
        <f t="array" ref="H35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6" spans="2:8">
      <c r="B356" s="1">
        <f t="shared" si="11"/>
        <v>45266</v>
      </c>
      <c r="C356" t="str" cm="1">
        <f t="array" ref="C356">_xlfn.SWITCH(WEEKDAY(B356, 1), 1, "Sunday", 2, "Monday", 3, "Tuesday", 4, "Wednesday", 5, "Thursday", 6, "Friday", 7, "Saturday")</f>
        <v>Wednesday</v>
      </c>
      <c r="D356" t="b">
        <f t="shared" si="9"/>
        <v>0</v>
      </c>
      <c r="E356">
        <f t="shared" si="10"/>
        <v>6</v>
      </c>
      <c r="F356" t="str" cm="1">
        <f t="array" ref="F35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6" t="str" cm="1">
        <f t="array" ref="G35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6" s="1" t="str" cm="1">
        <f t="array" ref="H35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7" spans="2:8">
      <c r="B357" s="1">
        <f t="shared" si="11"/>
        <v>45267</v>
      </c>
      <c r="C357" t="str" cm="1">
        <f t="array" ref="C357">_xlfn.SWITCH(WEEKDAY(B357, 1), 1, "Sunday", 2, "Monday", 3, "Tuesday", 4, "Wednesday", 5, "Thursday", 6, "Friday", 7, "Saturday")</f>
        <v>Thursday</v>
      </c>
      <c r="D357" t="b">
        <f t="shared" si="9"/>
        <v>0</v>
      </c>
      <c r="E357">
        <f t="shared" si="10"/>
        <v>7</v>
      </c>
      <c r="F357" t="str" cm="1">
        <f t="array" ref="F35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7" t="str" cm="1">
        <f t="array" ref="G35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7" s="1" t="str" cm="1">
        <f t="array" ref="H35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8" spans="2:8">
      <c r="B358" s="1">
        <f t="shared" si="11"/>
        <v>45268</v>
      </c>
      <c r="C358" t="str" cm="1">
        <f t="array" ref="C358">_xlfn.SWITCH(WEEKDAY(B358, 1), 1, "Sunday", 2, "Monday", 3, "Tuesday", 4, "Wednesday", 5, "Thursday", 6, "Friday", 7, "Saturday")</f>
        <v>Friday</v>
      </c>
      <c r="D358" t="b">
        <f t="shared" si="9"/>
        <v>0</v>
      </c>
      <c r="E358">
        <f t="shared" si="10"/>
        <v>8</v>
      </c>
      <c r="F358" t="str" cm="1">
        <f t="array" ref="F35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8" t="str" cm="1">
        <f t="array" ref="G35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8" s="1" t="str" cm="1">
        <f t="array" ref="H35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59" spans="2:8">
      <c r="B359" s="1">
        <f t="shared" si="11"/>
        <v>45269</v>
      </c>
      <c r="C359" t="str" cm="1">
        <f t="array" ref="C359">_xlfn.SWITCH(WEEKDAY(B359, 1), 1, "Sunday", 2, "Monday", 3, "Tuesday", 4, "Wednesday", 5, "Thursday", 6, "Friday", 7, "Saturday")</f>
        <v>Saturday</v>
      </c>
      <c r="D359" t="b">
        <f t="shared" si="9"/>
        <v>0</v>
      </c>
      <c r="E359">
        <f t="shared" si="10"/>
        <v>9</v>
      </c>
      <c r="F359" t="str" cm="1">
        <f t="array" ref="F35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59" t="str" cm="1">
        <f t="array" ref="G35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59" s="1" t="str" cm="1">
        <f t="array" ref="H35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0" spans="2:8">
      <c r="B360" s="1">
        <f t="shared" si="11"/>
        <v>45270</v>
      </c>
      <c r="C360" t="str" cm="1">
        <f t="array" ref="C360">_xlfn.SWITCH(WEEKDAY(B360, 1), 1, "Sunday", 2, "Monday", 3, "Tuesday", 4, "Wednesday", 5, "Thursday", 6, "Friday", 7, "Saturday")</f>
        <v>Sunday</v>
      </c>
      <c r="D360" t="b">
        <f t="shared" si="9"/>
        <v>1</v>
      </c>
      <c r="E360">
        <f t="shared" si="10"/>
        <v>10</v>
      </c>
      <c r="F360" t="str" cm="1">
        <f t="array" ref="F36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0" t="str" cm="1">
        <f t="array" ref="G36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0" s="1" t="str" cm="1">
        <f t="array" ref="H36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1" spans="2:8">
      <c r="B361" s="1">
        <f t="shared" si="11"/>
        <v>45271</v>
      </c>
      <c r="C361" t="str" cm="1">
        <f t="array" ref="C361">_xlfn.SWITCH(WEEKDAY(B361, 1), 1, "Sunday", 2, "Monday", 3, "Tuesday", 4, "Wednesday", 5, "Thursday", 6, "Friday", 7, "Saturday")</f>
        <v>Monday</v>
      </c>
      <c r="D361" t="b">
        <f t="shared" si="9"/>
        <v>1</v>
      </c>
      <c r="E361">
        <f t="shared" si="10"/>
        <v>11</v>
      </c>
      <c r="F361" t="str" cm="1">
        <f t="array" ref="F36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1" t="str" cm="1">
        <f t="array" ref="G36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1" s="1" t="str" cm="1">
        <f t="array" ref="H36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2" spans="2:8">
      <c r="B362" s="1">
        <f t="shared" si="11"/>
        <v>45272</v>
      </c>
      <c r="C362" t="str" cm="1">
        <f t="array" ref="C362">_xlfn.SWITCH(WEEKDAY(B362, 1), 1, "Sunday", 2, "Monday", 3, "Tuesday", 4, "Wednesday", 5, "Thursday", 6, "Friday", 7, "Saturday")</f>
        <v>Tuesday</v>
      </c>
      <c r="D362" t="b">
        <f t="shared" si="9"/>
        <v>1</v>
      </c>
      <c r="E362">
        <f t="shared" si="10"/>
        <v>12</v>
      </c>
      <c r="F362" t="str" cm="1">
        <f t="array" ref="F36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2" t="str" cm="1">
        <f t="array" ref="G36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2" s="1" t="str" cm="1">
        <f t="array" ref="H36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3" spans="2:8">
      <c r="B363" s="1">
        <f t="shared" si="11"/>
        <v>45273</v>
      </c>
      <c r="C363" t="str" cm="1">
        <f t="array" ref="C363">_xlfn.SWITCH(WEEKDAY(B363, 1), 1, "Sunday", 2, "Monday", 3, "Tuesday", 4, "Wednesday", 5, "Thursday", 6, "Friday", 7, "Saturday")</f>
        <v>Wednesday</v>
      </c>
      <c r="D363" t="b">
        <f t="shared" si="9"/>
        <v>1</v>
      </c>
      <c r="E363">
        <f t="shared" si="10"/>
        <v>13</v>
      </c>
      <c r="F363" t="str" cm="1">
        <f t="array" ref="F36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3" t="str" cm="1">
        <f t="array" ref="G36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3" s="1" t="str" cm="1">
        <f t="array" ref="H36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4" spans="2:8">
      <c r="B364" s="1">
        <f t="shared" si="11"/>
        <v>45274</v>
      </c>
      <c r="C364" t="str" cm="1">
        <f t="array" ref="C364">_xlfn.SWITCH(WEEKDAY(B364, 1), 1, "Sunday", 2, "Monday", 3, "Tuesday", 4, "Wednesday", 5, "Thursday", 6, "Friday", 7, "Saturday")</f>
        <v>Thursday</v>
      </c>
      <c r="D364" t="b">
        <f t="shared" si="9"/>
        <v>1</v>
      </c>
      <c r="E364">
        <f t="shared" si="10"/>
        <v>14</v>
      </c>
      <c r="F364" t="str" cm="1">
        <f t="array" ref="F36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4" t="str" cm="1">
        <f t="array" ref="G36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4" s="1" t="str" cm="1">
        <f t="array" ref="H36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5" spans="2:8">
      <c r="B365" s="1">
        <f t="shared" si="11"/>
        <v>45275</v>
      </c>
      <c r="C365" t="str" cm="1">
        <f t="array" ref="C365">_xlfn.SWITCH(WEEKDAY(B365, 1), 1, "Sunday", 2, "Monday", 3, "Tuesday", 4, "Wednesday", 5, "Thursday", 6, "Friday", 7, "Saturday")</f>
        <v>Friday</v>
      </c>
      <c r="D365" t="b">
        <f t="shared" si="9"/>
        <v>1</v>
      </c>
      <c r="E365">
        <f t="shared" si="10"/>
        <v>15</v>
      </c>
      <c r="F365" t="str" cm="1">
        <f t="array" ref="F36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5" t="str" cm="1">
        <f t="array" ref="G36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5" s="1" t="str" cm="1">
        <f t="array" ref="H36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6" spans="2:8">
      <c r="B366" s="1">
        <f t="shared" si="11"/>
        <v>45276</v>
      </c>
      <c r="C366" t="str" cm="1">
        <f t="array" ref="C366">_xlfn.SWITCH(WEEKDAY(B366, 1), 1, "Sunday", 2, "Monday", 3, "Tuesday", 4, "Wednesday", 5, "Thursday", 6, "Friday", 7, "Saturday")</f>
        <v>Saturday</v>
      </c>
      <c r="D366" t="b">
        <f t="shared" si="9"/>
        <v>1</v>
      </c>
      <c r="E366">
        <f t="shared" si="10"/>
        <v>16</v>
      </c>
      <c r="F366" t="str" cm="1">
        <f t="array" ref="F36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6" t="str" cm="1">
        <f t="array" ref="G36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6" s="1" t="str" cm="1">
        <f t="array" ref="H36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7" spans="2:8">
      <c r="B367" s="1">
        <f t="shared" si="11"/>
        <v>45277</v>
      </c>
      <c r="C367" t="str" cm="1">
        <f t="array" ref="C367">_xlfn.SWITCH(WEEKDAY(B367, 1), 1, "Sunday", 2, "Monday", 3, "Tuesday", 4, "Wednesday", 5, "Thursday", 6, "Friday", 7, "Saturday")</f>
        <v>Sunday</v>
      </c>
      <c r="D367" t="b">
        <f t="shared" si="9"/>
        <v>0</v>
      </c>
      <c r="E367">
        <f t="shared" si="10"/>
        <v>17</v>
      </c>
      <c r="F367" t="str" cm="1">
        <f t="array" ref="F36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7" t="str" cm="1">
        <f t="array" ref="G36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7" s="1" t="str" cm="1">
        <f t="array" ref="H36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68" spans="2:8">
      <c r="B368" s="1">
        <f t="shared" si="11"/>
        <v>45278</v>
      </c>
      <c r="C368" t="str" cm="1">
        <f t="array" ref="C368">_xlfn.SWITCH(WEEKDAY(B368, 1), 1, "Sunday", 2, "Monday", 3, "Tuesday", 4, "Wednesday", 5, "Thursday", 6, "Friday", 7, "Saturday")</f>
        <v>Monday</v>
      </c>
      <c r="D368" t="b">
        <f t="shared" si="9"/>
        <v>0</v>
      </c>
      <c r="E368">
        <f t="shared" si="10"/>
        <v>18</v>
      </c>
      <c r="F368" t="str" cm="1">
        <f t="array" ref="F36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>Syb-Netflix</v>
      </c>
      <c r="G368" cm="1">
        <f t="array" ref="G36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>28</v>
      </c>
      <c r="H368" s="1" cm="1">
        <f t="array" ref="H36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>45278</v>
      </c>
    </row>
    <row r="369" spans="2:8">
      <c r="B369" s="1">
        <f t="shared" si="11"/>
        <v>45279</v>
      </c>
      <c r="C369" t="str" cm="1">
        <f t="array" ref="C369">_xlfn.SWITCH(WEEKDAY(B369, 1), 1, "Sunday", 2, "Monday", 3, "Tuesday", 4, "Wednesday", 5, "Thursday", 6, "Friday", 7, "Saturday")</f>
        <v>Tuesday</v>
      </c>
      <c r="D369" t="b">
        <f t="shared" si="9"/>
        <v>0</v>
      </c>
      <c r="E369">
        <f t="shared" si="10"/>
        <v>19</v>
      </c>
      <c r="F369" t="str" cm="1">
        <f t="array" ref="F36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69" t="str" cm="1">
        <f t="array" ref="G36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69" s="1" t="str" cm="1">
        <f t="array" ref="H36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0" spans="2:8">
      <c r="B370" s="1">
        <f t="shared" si="11"/>
        <v>45280</v>
      </c>
      <c r="C370" t="str" cm="1">
        <f t="array" ref="C370">_xlfn.SWITCH(WEEKDAY(B370, 1), 1, "Sunday", 2, "Monday", 3, "Tuesday", 4, "Wednesday", 5, "Thursday", 6, "Friday", 7, "Saturday")</f>
        <v>Wednesday</v>
      </c>
      <c r="D370" t="b">
        <f t="shared" si="9"/>
        <v>0</v>
      </c>
      <c r="E370">
        <f t="shared" si="10"/>
        <v>20</v>
      </c>
      <c r="F370" t="str" cm="1">
        <f t="array" ref="F37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0" t="str" cm="1">
        <f t="array" ref="G37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0" s="1" t="str" cm="1">
        <f t="array" ref="H37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1" spans="2:8">
      <c r="B371" s="1">
        <f t="shared" si="11"/>
        <v>45281</v>
      </c>
      <c r="C371" t="str" cm="1">
        <f t="array" ref="C371">_xlfn.SWITCH(WEEKDAY(B371, 1), 1, "Sunday", 2, "Monday", 3, "Tuesday", 4, "Wednesday", 5, "Thursday", 6, "Friday", 7, "Saturday")</f>
        <v>Thursday</v>
      </c>
      <c r="D371" t="b">
        <f t="shared" si="9"/>
        <v>0</v>
      </c>
      <c r="E371">
        <f t="shared" si="10"/>
        <v>21</v>
      </c>
      <c r="F371" t="str" cm="1">
        <f t="array" ref="F37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1" t="str" cm="1">
        <f t="array" ref="G37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1" s="1" t="str" cm="1">
        <f t="array" ref="H37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2" spans="2:8">
      <c r="B372" s="1">
        <f t="shared" si="11"/>
        <v>45282</v>
      </c>
      <c r="C372" t="str" cm="1">
        <f t="array" ref="C372">_xlfn.SWITCH(WEEKDAY(B372, 1), 1, "Sunday", 2, "Monday", 3, "Tuesday", 4, "Wednesday", 5, "Thursday", 6, "Friday", 7, "Saturday")</f>
        <v>Friday</v>
      </c>
      <c r="D372" t="b">
        <f t="shared" si="9"/>
        <v>0</v>
      </c>
      <c r="E372">
        <f t="shared" si="10"/>
        <v>22</v>
      </c>
      <c r="F372" t="str" cm="1">
        <f t="array" ref="F372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2" t="str" cm="1">
        <f t="array" ref="G372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2" s="1" t="str" cm="1">
        <f t="array" ref="H372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3" spans="2:8">
      <c r="B373" s="1">
        <f t="shared" si="11"/>
        <v>45283</v>
      </c>
      <c r="C373" t="str" cm="1">
        <f t="array" ref="C373">_xlfn.SWITCH(WEEKDAY(B373, 1), 1, "Sunday", 2, "Monday", 3, "Tuesday", 4, "Wednesday", 5, "Thursday", 6, "Friday", 7, "Saturday")</f>
        <v>Saturday</v>
      </c>
      <c r="D373" t="b">
        <f t="shared" si="9"/>
        <v>0</v>
      </c>
      <c r="E373">
        <f t="shared" si="10"/>
        <v>23</v>
      </c>
      <c r="F373" t="str" cm="1">
        <f t="array" ref="F373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3" t="str" cm="1">
        <f t="array" ref="G373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3" s="1" t="str" cm="1">
        <f t="array" ref="H373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4" spans="2:8">
      <c r="B374" s="1">
        <f t="shared" si="11"/>
        <v>45284</v>
      </c>
      <c r="C374" t="str" cm="1">
        <f t="array" ref="C374">_xlfn.SWITCH(WEEKDAY(B374, 1), 1, "Sunday", 2, "Monday", 3, "Tuesday", 4, "Wednesday", 5, "Thursday", 6, "Friday", 7, "Saturday")</f>
        <v>Sunday</v>
      </c>
      <c r="D374" t="b">
        <f t="shared" si="9"/>
        <v>1</v>
      </c>
      <c r="E374">
        <f t="shared" si="10"/>
        <v>24</v>
      </c>
      <c r="F374" t="str" cm="1">
        <f t="array" ref="F374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4" t="str" cm="1">
        <f t="array" ref="G374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4" s="1" t="str" cm="1">
        <f t="array" ref="H374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5" spans="2:8">
      <c r="B375" s="1">
        <f t="shared" si="11"/>
        <v>45285</v>
      </c>
      <c r="C375" t="str" cm="1">
        <f t="array" ref="C375">_xlfn.SWITCH(WEEKDAY(B375, 1), 1, "Sunday", 2, "Monday", 3, "Tuesday", 4, "Wednesday", 5, "Thursday", 6, "Friday", 7, "Saturday")</f>
        <v>Monday</v>
      </c>
      <c r="D375" t="b">
        <f t="shared" si="9"/>
        <v>1</v>
      </c>
      <c r="E375">
        <f t="shared" si="10"/>
        <v>25</v>
      </c>
      <c r="F375" t="str" cm="1">
        <f t="array" ref="F375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5" t="str" cm="1">
        <f t="array" ref="G375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5" s="1" t="str" cm="1">
        <f t="array" ref="H375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6" spans="2:8">
      <c r="B376" s="1">
        <f t="shared" si="11"/>
        <v>45286</v>
      </c>
      <c r="C376" t="str" cm="1">
        <f t="array" ref="C376">_xlfn.SWITCH(WEEKDAY(B376, 1), 1, "Sunday", 2, "Monday", 3, "Tuesday", 4, "Wednesday", 5, "Thursday", 6, "Friday", 7, "Saturday")</f>
        <v>Tuesday</v>
      </c>
      <c r="D376" t="b">
        <f t="shared" si="9"/>
        <v>1</v>
      </c>
      <c r="E376">
        <f t="shared" si="10"/>
        <v>26</v>
      </c>
      <c r="F376" t="str" cm="1">
        <f t="array" ref="F376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6" t="str" cm="1">
        <f t="array" ref="G376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6" s="1" t="str" cm="1">
        <f t="array" ref="H376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7" spans="2:8">
      <c r="B377" s="1">
        <f t="shared" si="11"/>
        <v>45287</v>
      </c>
      <c r="C377" t="str" cm="1">
        <f t="array" ref="C377">_xlfn.SWITCH(WEEKDAY(B377, 1), 1, "Sunday", 2, "Monday", 3, "Tuesday", 4, "Wednesday", 5, "Thursday", 6, "Friday", 7, "Saturday")</f>
        <v>Wednesday</v>
      </c>
      <c r="D377" t="b">
        <f t="shared" si="9"/>
        <v>1</v>
      </c>
      <c r="E377">
        <f t="shared" si="10"/>
        <v>27</v>
      </c>
      <c r="F377" t="str" cm="1">
        <f t="array" ref="F377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7" t="str" cm="1">
        <f t="array" ref="G377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7" s="1" t="str" cm="1">
        <f t="array" ref="H377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8" spans="2:8">
      <c r="B378" s="1">
        <f t="shared" si="11"/>
        <v>45288</v>
      </c>
      <c r="C378" t="str" cm="1">
        <f t="array" ref="C378">_xlfn.SWITCH(WEEKDAY(B378, 1), 1, "Sunday", 2, "Monday", 3, "Tuesday", 4, "Wednesday", 5, "Thursday", 6, "Friday", 7, "Saturday")</f>
        <v>Thursday</v>
      </c>
      <c r="D378" t="b">
        <f t="shared" si="9"/>
        <v>1</v>
      </c>
      <c r="E378">
        <f t="shared" si="10"/>
        <v>28</v>
      </c>
      <c r="F378" t="str" cm="1">
        <f t="array" ref="F378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8" t="str" cm="1">
        <f t="array" ref="G378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8" s="1" t="str" cm="1">
        <f t="array" ref="H378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79" spans="2:8">
      <c r="B379" s="1">
        <f t="shared" si="11"/>
        <v>45289</v>
      </c>
      <c r="C379" t="str" cm="1">
        <f t="array" ref="C379">_xlfn.SWITCH(WEEKDAY(B379, 1), 1, "Sunday", 2, "Monday", 3, "Tuesday", 4, "Wednesday", 5, "Thursday", 6, "Friday", 7, "Saturday")</f>
        <v>Friday</v>
      </c>
      <c r="D379" t="b">
        <f t="shared" si="9"/>
        <v>1</v>
      </c>
      <c r="E379">
        <f t="shared" si="10"/>
        <v>29</v>
      </c>
      <c r="F379" t="str" cm="1">
        <f t="array" ref="F379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79" t="str" cm="1">
        <f t="array" ref="G379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79" s="1" t="str" cm="1">
        <f t="array" ref="H379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80" spans="2:8">
      <c r="B380" s="1">
        <f t="shared" si="11"/>
        <v>45290</v>
      </c>
      <c r="C380" t="str" cm="1">
        <f t="array" ref="C380">_xlfn.SWITCH(WEEKDAY(B380, 1), 1, "Sunday", 2, "Monday", 3, "Tuesday", 4, "Wednesday", 5, "Thursday", 6, "Friday", 7, "Saturday")</f>
        <v>Saturday</v>
      </c>
      <c r="D380" t="b">
        <f t="shared" si="9"/>
        <v>1</v>
      </c>
      <c r="E380">
        <f t="shared" si="10"/>
        <v>30</v>
      </c>
      <c r="F380" t="str" cm="1">
        <f t="array" ref="F380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80" t="str" cm="1">
        <f t="array" ref="G380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80" s="1" t="str" cm="1">
        <f t="array" ref="H380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81" spans="2:8">
      <c r="B381" s="1">
        <f t="shared" si="11"/>
        <v>45291</v>
      </c>
      <c r="C381" t="str" cm="1">
        <f t="array" ref="C381">_xlfn.SWITCH(WEEKDAY(B381, 1), 1, "Sunday", 2, "Monday", 3, "Tuesday", 4, "Wednesday", 5, "Thursday", 6, "Friday", 7, "Saturday")</f>
        <v>Sunday</v>
      </c>
      <c r="D381" t="b">
        <f t="shared" si="9"/>
        <v>0</v>
      </c>
      <c r="E381">
        <f t="shared" si="10"/>
        <v>31</v>
      </c>
      <c r="F381" t="str" cm="1">
        <f t="array" ref="F381">_xlfn.SWITCH($C$7,
  "Weekly", IF(BulkGenerate[[#This Row],[Day of Week]] = $C$9, $C$5, ""),
  "Fortnightly", IF(AND(BulkGenerate[[#This Row],[Day of Week]] = $C$9, BulkGenerate[[#This Row],[Fornight YN]]), $C$5, ""),
  "Monthly", IF(BulkGenerate[[#This Row],[Day of Month]] = $C$10, $C$5, ""),
  ""
)</f>
        <v/>
      </c>
      <c r="G381" t="str" cm="1">
        <f t="array" ref="G381">_xlfn.SWITCH($C$7,
  "Weekly", IF(BulkGenerate[[#This Row],[Day of Week]] = $C$9, $C$6, ""),
  "Fortnightly", IF(AND(BulkGenerate[[#This Row],[Day of Week]] = $C$9, BulkGenerate[[#This Row],[Fornight YN]]), $C$6, ""),
  "Monthly", IF(BulkGenerate[[#This Row],[Day of Month]] = $C$10, $C$6, ""),
  ""
)</f>
        <v/>
      </c>
      <c r="H381" s="1" t="str" cm="1">
        <f t="array" ref="H381">_xlfn.SWITCH($C$7,
  "Weekly", IF(BulkGenerate[[#This Row],[Day of Week]] = $C$9, BulkGenerate[[#This Row],[Target Date]], ""),
  "Fortnightly", IF(AND(BulkGenerate[[#This Row],[Day of Week]] = $C$9, BulkGenerate[[#This Row],[Fornight YN]]), BulkGenerate[[#This Row],[Target Date]], ""),
  "Monthly", IF(BulkGenerate[[#This Row],[Day of Month]] = $C$10, BulkGenerate[[#This Row],[Target Date]], ""),
  ""
)</f>
        <v/>
      </c>
    </row>
    <row r="382" spans="2:8">
      <c r="B382" s="1"/>
    </row>
    <row r="383" spans="2:8">
      <c r="B383" s="1"/>
    </row>
    <row r="384" spans="2:8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</sheetData>
  <dataValidations count="4">
    <dataValidation type="list" allowBlank="1" showInputMessage="1" showErrorMessage="1" promptTitle="Account" prompt="Please select the Account ID of the account that you are bulk generating actuals for." sqref="C5" xr:uid="{A85475AD-3C76-4B80-A336-34FFF74E7B36}">
      <formula1>INDIRECT("Budget[Account ID]")</formula1>
    </dataValidation>
    <dataValidation type="list" allowBlank="1" showInputMessage="1" showErrorMessage="1" errorTitle="Day of Week" error="Day of Week must be provided as the full day of week name with an upper case initial letter and all other letters as lower case (e.g. Monday)." promptTitle="Day of Week" prompt="Selec the day of the week / fortnight that this expense is expected to occur on." sqref="C9" xr:uid="{F1415C0D-89B2-4505-A5C9-C344B79AF5E6}">
      <formula1>INDIRECT("DayOfWeek[Day of Week]")</formula1>
    </dataValidation>
    <dataValidation allowBlank="1" showInputMessage="1" showErrorMessage="1" sqref="C7" xr:uid="{D9E5D37D-7D3B-40B6-AA40-978100C724AC}"/>
    <dataValidation type="whole" allowBlank="1" showInputMessage="1" showErrorMessage="1" errorTitle="Day of Month" error="Day of Month must be between 1 and 28 to avoid causing issues with non-existant days during months with less than 31 days." promptTitle="Day of Month" prompt="Please enter a number between 1 and 28 to represent the day of month that this expense is expected." sqref="C10" xr:uid="{7F079AE2-239D-4A99-AE8A-08B7C4B72251}">
      <formula1>1</formula1>
      <formula2>28</formula2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Harrison</cp:lastModifiedBy>
  <cp:revision/>
  <dcterms:created xsi:type="dcterms:W3CDTF">2022-09-17T08:28:14Z</dcterms:created>
  <dcterms:modified xsi:type="dcterms:W3CDTF">2023-03-12T04:31:21Z</dcterms:modified>
  <cp:category/>
  <cp:contentStatus/>
</cp:coreProperties>
</file>